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3B27F4F7-00A8-E64B-BD0E-4C7E9269674D}" xr6:coauthVersionLast="46" xr6:coauthVersionMax="46" xr10:uidLastSave="{00000000-0000-0000-0000-000000000000}"/>
  <bookViews>
    <workbookView xWindow="0" yWindow="0" windowWidth="28800" windowHeight="18000" activeTab="6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Grading" sheetId="15" r:id="rId8"/>
    <sheet name="Cohorts" sheetId="16" r:id="rId9"/>
    <sheet name="Item Rotation" sheetId="14" r:id="rId10"/>
    <sheet name="Items" sheetId="13" r:id="rId11"/>
    <sheet name="Participants" sheetId="5" r:id="rId12"/>
    <sheet name="Clubs" sheetId="2" r:id="rId13"/>
    <sheet name="Regions" sheetId="6" r:id="rId14"/>
    <sheet name="Age Groups" sheetId="4" r:id="rId15"/>
  </sheets>
  <definedNames>
    <definedName name="_xlnm._FilterDatabase" localSheetId="14" hidden="1">'Age Groups'!$A$1:$N$1</definedName>
    <definedName name="_xlnm._FilterDatabase" localSheetId="12">Clubs!$A$1:$AR$1</definedName>
    <definedName name="_xlnm._FilterDatabase" localSheetId="7" hidden="1">Grading!$A$1:$S$429</definedName>
    <definedName name="_xlnm._FilterDatabase" localSheetId="6" hidden="1">Programme!$A$1:$AL$435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3" hidden="1">Regions!$A$1:$C$12</definedName>
    <definedName name="_xlnm.Print_Area" localSheetId="9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1" l="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253" i="11"/>
  <c r="W254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3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7" i="11"/>
  <c r="W298" i="11"/>
  <c r="W299" i="11"/>
  <c r="W300" i="11"/>
  <c r="W301" i="11"/>
  <c r="W302" i="11"/>
  <c r="W303" i="11"/>
  <c r="W304" i="11"/>
  <c r="W305" i="11"/>
  <c r="W306" i="11"/>
  <c r="W307" i="11"/>
  <c r="W308" i="11"/>
  <c r="W309" i="11"/>
  <c r="W310" i="11"/>
  <c r="W311" i="11"/>
  <c r="W312" i="11"/>
  <c r="W313" i="11"/>
  <c r="W314" i="11"/>
  <c r="W315" i="11"/>
  <c r="W316" i="11"/>
  <c r="W317" i="11"/>
  <c r="W318" i="11"/>
  <c r="W319" i="11"/>
  <c r="W320" i="11"/>
  <c r="W321" i="11"/>
  <c r="W322" i="11"/>
  <c r="W323" i="11"/>
  <c r="W324" i="11"/>
  <c r="W325" i="11"/>
  <c r="W326" i="11"/>
  <c r="W327" i="11"/>
  <c r="W328" i="11"/>
  <c r="W329" i="11"/>
  <c r="W330" i="11"/>
  <c r="W331" i="11"/>
  <c r="W332" i="11"/>
  <c r="W333" i="11"/>
  <c r="W334" i="11"/>
  <c r="W335" i="11"/>
  <c r="W336" i="11"/>
  <c r="W337" i="11"/>
  <c r="W338" i="11"/>
  <c r="W339" i="11"/>
  <c r="W340" i="11"/>
  <c r="W341" i="11"/>
  <c r="W342" i="11"/>
  <c r="W343" i="11"/>
  <c r="W344" i="11"/>
  <c r="W345" i="11"/>
  <c r="W346" i="11"/>
  <c r="W347" i="11"/>
  <c r="W348" i="11"/>
  <c r="W349" i="11"/>
  <c r="W350" i="11"/>
  <c r="W351" i="11"/>
  <c r="W352" i="11"/>
  <c r="W353" i="11"/>
  <c r="W354" i="11"/>
  <c r="W355" i="11"/>
  <c r="W356" i="11"/>
  <c r="W357" i="11"/>
  <c r="W358" i="11"/>
  <c r="W359" i="11"/>
  <c r="W360" i="11"/>
  <c r="W361" i="11"/>
  <c r="W362" i="11"/>
  <c r="W363" i="11"/>
  <c r="W364" i="11"/>
  <c r="W365" i="11"/>
  <c r="W366" i="11"/>
  <c r="W367" i="11"/>
  <c r="W368" i="11"/>
  <c r="W369" i="11"/>
  <c r="W370" i="11"/>
  <c r="W371" i="11"/>
  <c r="W372" i="11"/>
  <c r="W373" i="11"/>
  <c r="W374" i="11"/>
  <c r="W375" i="11"/>
  <c r="W376" i="11"/>
  <c r="W377" i="11"/>
  <c r="W378" i="11"/>
  <c r="W379" i="11"/>
  <c r="W380" i="11"/>
  <c r="W381" i="11"/>
  <c r="W382" i="11"/>
  <c r="W383" i="11"/>
  <c r="W384" i="11"/>
  <c r="W385" i="11"/>
  <c r="W386" i="11"/>
  <c r="W387" i="11"/>
  <c r="W388" i="11"/>
  <c r="W389" i="11"/>
  <c r="W390" i="11"/>
  <c r="W391" i="11"/>
  <c r="W392" i="11"/>
  <c r="W393" i="11"/>
  <c r="W394" i="11"/>
  <c r="W395" i="11"/>
  <c r="W396" i="11"/>
  <c r="W397" i="11"/>
  <c r="W398" i="11"/>
  <c r="W399" i="11"/>
  <c r="W400" i="11"/>
  <c r="W401" i="11"/>
  <c r="W402" i="11"/>
  <c r="W403" i="11"/>
  <c r="W404" i="11"/>
  <c r="W405" i="11"/>
  <c r="W406" i="11"/>
  <c r="W407" i="11"/>
  <c r="W408" i="11"/>
  <c r="W409" i="11"/>
  <c r="W410" i="11"/>
  <c r="W411" i="11"/>
  <c r="W412" i="11"/>
  <c r="W413" i="11"/>
  <c r="W414" i="11"/>
  <c r="W415" i="11"/>
  <c r="W416" i="11"/>
  <c r="W417" i="11"/>
  <c r="W418" i="11"/>
  <c r="W419" i="11"/>
  <c r="W420" i="11"/>
  <c r="W421" i="11"/>
  <c r="W422" i="11"/>
  <c r="W423" i="11"/>
  <c r="W424" i="11"/>
  <c r="W425" i="11"/>
  <c r="W426" i="11"/>
  <c r="W427" i="11"/>
  <c r="W428" i="11"/>
  <c r="W429" i="11"/>
  <c r="W430" i="11"/>
  <c r="W431" i="11"/>
  <c r="W432" i="11"/>
  <c r="W433" i="11"/>
  <c r="W434" i="11"/>
  <c r="W435" i="11"/>
  <c r="W2" i="11"/>
  <c r="H366" i="11"/>
  <c r="I366" i="11"/>
  <c r="H367" i="11"/>
  <c r="I367" i="11"/>
  <c r="H427" i="11"/>
  <c r="I427" i="11"/>
  <c r="H428" i="11"/>
  <c r="I428" i="11"/>
  <c r="H429" i="11"/>
  <c r="I429" i="11"/>
  <c r="H2" i="11"/>
  <c r="I2" i="11"/>
  <c r="H3" i="11"/>
  <c r="I3" i="11"/>
  <c r="H4" i="11"/>
  <c r="I4" i="11"/>
  <c r="H181" i="11"/>
  <c r="I181" i="11"/>
  <c r="H182" i="11"/>
  <c r="I182" i="11"/>
  <c r="H183" i="11"/>
  <c r="I183" i="11"/>
  <c r="H93" i="11"/>
  <c r="I93" i="11"/>
  <c r="H94" i="11"/>
  <c r="I94" i="11"/>
  <c r="H95" i="11"/>
  <c r="I95" i="11"/>
  <c r="H401" i="11"/>
  <c r="I401" i="11"/>
  <c r="H402" i="11"/>
  <c r="I402" i="11"/>
  <c r="H403" i="11"/>
  <c r="I403" i="11"/>
  <c r="H365" i="11"/>
  <c r="I365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P44" i="15" s="1"/>
  <c r="O14" i="15"/>
  <c r="N14" i="15" s="1"/>
  <c r="P14" i="15" s="1"/>
  <c r="O52" i="15"/>
  <c r="N52" i="15" s="1"/>
  <c r="P52" i="15" s="1"/>
  <c r="O89" i="15"/>
  <c r="N89" i="15" s="1"/>
  <c r="P89" i="15" s="1"/>
  <c r="O73" i="15"/>
  <c r="N73" i="15" s="1"/>
  <c r="P73" i="15" s="1"/>
  <c r="O201" i="15"/>
  <c r="N201" i="15" s="1"/>
  <c r="P201" i="15" s="1"/>
  <c r="O313" i="15"/>
  <c r="N313" i="15" s="1"/>
  <c r="O38" i="15"/>
  <c r="N38" i="15" s="1"/>
  <c r="P38" i="15" s="1"/>
  <c r="O81" i="15"/>
  <c r="N81" i="15" s="1"/>
  <c r="P81" i="15" s="1"/>
  <c r="O231" i="15"/>
  <c r="N231" i="15" s="1"/>
  <c r="P231" i="15" s="1"/>
  <c r="O193" i="15"/>
  <c r="N193" i="15" s="1"/>
  <c r="P193" i="15" s="1"/>
  <c r="O171" i="15"/>
  <c r="N171" i="15" s="1"/>
  <c r="P171" i="15" s="1"/>
  <c r="O238" i="15"/>
  <c r="N238" i="15" s="1"/>
  <c r="P238" i="15" s="1"/>
  <c r="O317" i="15"/>
  <c r="N317" i="15" s="1"/>
  <c r="O31" i="15"/>
  <c r="N31" i="15" s="1"/>
  <c r="P31" i="15" s="1"/>
  <c r="O155" i="15"/>
  <c r="N155" i="15" s="1"/>
  <c r="P155" i="15" s="1"/>
  <c r="O67" i="15"/>
  <c r="N67" i="15" s="1"/>
  <c r="P67" i="15" s="1"/>
  <c r="O97" i="15"/>
  <c r="N97" i="15" s="1"/>
  <c r="P97" i="15" s="1"/>
  <c r="O140" i="15"/>
  <c r="N140" i="15" s="1"/>
  <c r="P140" i="15" s="1"/>
  <c r="O209" i="15"/>
  <c r="N209" i="15" s="1"/>
  <c r="P209" i="15" s="1"/>
  <c r="O321" i="15"/>
  <c r="N321" i="15" s="1"/>
  <c r="O8" i="15"/>
  <c r="N8" i="15" s="1"/>
  <c r="P8" i="15" s="1"/>
  <c r="O146" i="15"/>
  <c r="N146" i="15" s="1"/>
  <c r="P146" i="15" s="1"/>
  <c r="O188" i="15"/>
  <c r="N188" i="15" s="1"/>
  <c r="P188" i="15" s="1"/>
  <c r="O164" i="15"/>
  <c r="N164" i="15" s="1"/>
  <c r="P164" i="15" s="1"/>
  <c r="O118" i="15"/>
  <c r="N118" i="15" s="1"/>
  <c r="P118" i="15" s="1"/>
  <c r="O176" i="15"/>
  <c r="N176" i="15" s="1"/>
  <c r="P176" i="15" s="1"/>
  <c r="O282" i="15"/>
  <c r="N282" i="15" s="1"/>
  <c r="O283" i="15"/>
  <c r="N283" i="15" s="1"/>
  <c r="O275" i="15"/>
  <c r="N275" i="15" s="1"/>
  <c r="O226" i="15"/>
  <c r="N226" i="15" s="1"/>
  <c r="P226" i="15" s="1"/>
  <c r="O3" i="15"/>
  <c r="N3" i="15" s="1"/>
  <c r="P3" i="15" s="1"/>
  <c r="O107" i="15"/>
  <c r="N107" i="15" s="1"/>
  <c r="P107" i="15" s="1"/>
  <c r="O23" i="15"/>
  <c r="N23" i="15" s="1"/>
  <c r="P23" i="15" s="1"/>
  <c r="O220" i="15"/>
  <c r="N220" i="15" s="1"/>
  <c r="P220" i="15" s="1"/>
  <c r="O247" i="15"/>
  <c r="N247" i="15" s="1"/>
  <c r="P247" i="15" s="1"/>
  <c r="O276" i="15"/>
  <c r="N276" i="15" s="1"/>
  <c r="O150" i="15"/>
  <c r="N150" i="15" s="1"/>
  <c r="P150" i="15" s="1"/>
  <c r="O137" i="15"/>
  <c r="N137" i="15" s="1"/>
  <c r="P137" i="15" s="1"/>
  <c r="O63" i="15"/>
  <c r="N63" i="15" s="1"/>
  <c r="P63" i="15" s="1"/>
  <c r="O113" i="15"/>
  <c r="N113" i="15" s="1"/>
  <c r="P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P48" i="15" s="1"/>
  <c r="O18" i="15"/>
  <c r="N18" i="15" s="1"/>
  <c r="P18" i="15" s="1"/>
  <c r="O56" i="15"/>
  <c r="N56" i="15" s="1"/>
  <c r="P56" i="15" s="1"/>
  <c r="O93" i="15"/>
  <c r="N93" i="15" s="1"/>
  <c r="P93" i="15" s="1"/>
  <c r="O77" i="15"/>
  <c r="N77" i="15" s="1"/>
  <c r="P77" i="15" s="1"/>
  <c r="O205" i="15"/>
  <c r="N205" i="15" s="1"/>
  <c r="P205" i="15" s="1"/>
  <c r="O360" i="15"/>
  <c r="N360" i="15" s="1"/>
  <c r="O42" i="15"/>
  <c r="N42" i="15" s="1"/>
  <c r="P42" i="15" s="1"/>
  <c r="O85" i="15"/>
  <c r="N85" i="15" s="1"/>
  <c r="P85" i="15" s="1"/>
  <c r="O235" i="15"/>
  <c r="N235" i="15" s="1"/>
  <c r="P235" i="15" s="1"/>
  <c r="O197" i="15"/>
  <c r="N197" i="15" s="1"/>
  <c r="P197" i="15" s="1"/>
  <c r="O174" i="15"/>
  <c r="N174" i="15" s="1"/>
  <c r="P174" i="15" s="1"/>
  <c r="O242" i="15"/>
  <c r="N242" i="15" s="1"/>
  <c r="P242" i="15" s="1"/>
  <c r="O361" i="15"/>
  <c r="N361" i="15" s="1"/>
  <c r="O35" i="15"/>
  <c r="N35" i="15" s="1"/>
  <c r="P35" i="15" s="1"/>
  <c r="O159" i="15"/>
  <c r="N159" i="15" s="1"/>
  <c r="P159" i="15" s="1"/>
  <c r="O70" i="15"/>
  <c r="N70" i="15" s="1"/>
  <c r="P70" i="15" s="1"/>
  <c r="O101" i="15"/>
  <c r="N101" i="15" s="1"/>
  <c r="P101" i="15" s="1"/>
  <c r="O143" i="15"/>
  <c r="N143" i="15" s="1"/>
  <c r="P143" i="15" s="1"/>
  <c r="O213" i="15"/>
  <c r="N213" i="15" s="1"/>
  <c r="P213" i="15" s="1"/>
  <c r="O362" i="15"/>
  <c r="N362" i="15" s="1"/>
  <c r="O12" i="15"/>
  <c r="N12" i="15" s="1"/>
  <c r="P12" i="15" s="1"/>
  <c r="O148" i="15"/>
  <c r="N148" i="15" s="1"/>
  <c r="P148" i="15" s="1"/>
  <c r="O249" i="15"/>
  <c r="N249" i="15" s="1"/>
  <c r="P249" i="15" s="1"/>
  <c r="O168" i="15"/>
  <c r="N168" i="15" s="1"/>
  <c r="P168" i="15" s="1"/>
  <c r="O122" i="15"/>
  <c r="N122" i="15" s="1"/>
  <c r="P122" i="15" s="1"/>
  <c r="O180" i="15"/>
  <c r="N180" i="15" s="1"/>
  <c r="P180" i="15" s="1"/>
  <c r="O326" i="15"/>
  <c r="N326" i="15" s="1"/>
  <c r="O327" i="15"/>
  <c r="N327" i="15" s="1"/>
  <c r="O363" i="15"/>
  <c r="N363" i="15" s="1"/>
  <c r="O228" i="15"/>
  <c r="N228" i="15" s="1"/>
  <c r="P228" i="15" s="1"/>
  <c r="O4" i="15"/>
  <c r="N4" i="15" s="1"/>
  <c r="P4" i="15" s="1"/>
  <c r="O111" i="15"/>
  <c r="N111" i="15" s="1"/>
  <c r="P111" i="15" s="1"/>
  <c r="O26" i="15"/>
  <c r="N26" i="15" s="1"/>
  <c r="P26" i="15" s="1"/>
  <c r="O224" i="15"/>
  <c r="N224" i="15" s="1"/>
  <c r="P224" i="15" s="1"/>
  <c r="O152" i="15"/>
  <c r="N152" i="15" s="1"/>
  <c r="P152" i="15" s="1"/>
  <c r="O364" i="15"/>
  <c r="N364" i="15" s="1"/>
  <c r="O139" i="15"/>
  <c r="N139" i="15" s="1"/>
  <c r="P139" i="15" s="1"/>
  <c r="O66" i="15"/>
  <c r="N66" i="15" s="1"/>
  <c r="P66" i="15" s="1"/>
  <c r="O117" i="15"/>
  <c r="N117" i="15" s="1"/>
  <c r="P117" i="15" s="1"/>
  <c r="O129" i="15"/>
  <c r="N129" i="15" s="1"/>
  <c r="P129" i="15" s="1"/>
  <c r="O187" i="15"/>
  <c r="N187" i="15" s="1"/>
  <c r="P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P45" i="15" s="1"/>
  <c r="O15" i="15"/>
  <c r="N15" i="15" s="1"/>
  <c r="P15" i="15" s="1"/>
  <c r="O53" i="15"/>
  <c r="N53" i="15" s="1"/>
  <c r="P53" i="15" s="1"/>
  <c r="O90" i="15"/>
  <c r="N90" i="15" s="1"/>
  <c r="P90" i="15" s="1"/>
  <c r="O74" i="15"/>
  <c r="N74" i="15" s="1"/>
  <c r="P74" i="15" s="1"/>
  <c r="O202" i="15"/>
  <c r="N202" i="15" s="1"/>
  <c r="P202" i="15" s="1"/>
  <c r="O314" i="15"/>
  <c r="N314" i="15" s="1"/>
  <c r="O39" i="15"/>
  <c r="N39" i="15" s="1"/>
  <c r="P39" i="15" s="1"/>
  <c r="O82" i="15"/>
  <c r="N82" i="15" s="1"/>
  <c r="P82" i="15" s="1"/>
  <c r="O232" i="15"/>
  <c r="N232" i="15" s="1"/>
  <c r="P232" i="15" s="1"/>
  <c r="O29" i="15"/>
  <c r="N29" i="15" s="1"/>
  <c r="P29" i="15" s="1"/>
  <c r="O194" i="15"/>
  <c r="N194" i="15" s="1"/>
  <c r="P194" i="15" s="1"/>
  <c r="O172" i="15"/>
  <c r="N172" i="15" s="1"/>
  <c r="P172" i="15" s="1"/>
  <c r="O318" i="15"/>
  <c r="N318" i="15" s="1"/>
  <c r="O6" i="15"/>
  <c r="N6" i="15" s="1"/>
  <c r="P6" i="15" s="1"/>
  <c r="O156" i="15"/>
  <c r="N156" i="15" s="1"/>
  <c r="P156" i="15" s="1"/>
  <c r="O68" i="15"/>
  <c r="N68" i="15" s="1"/>
  <c r="P68" i="15" s="1"/>
  <c r="O98" i="15"/>
  <c r="N98" i="15" s="1"/>
  <c r="P98" i="15" s="1"/>
  <c r="O241" i="15"/>
  <c r="N241" i="15" s="1"/>
  <c r="P241" i="15" s="1"/>
  <c r="O210" i="15"/>
  <c r="N210" i="15" s="1"/>
  <c r="P210" i="15" s="1"/>
  <c r="O322" i="15"/>
  <c r="N322" i="15" s="1"/>
  <c r="O165" i="15"/>
  <c r="N165" i="15" s="1"/>
  <c r="P165" i="15" s="1"/>
  <c r="O119" i="15"/>
  <c r="N119" i="15" s="1"/>
  <c r="P119" i="15" s="1"/>
  <c r="O177" i="15"/>
  <c r="N177" i="15" s="1"/>
  <c r="P177" i="15" s="1"/>
  <c r="O217" i="15"/>
  <c r="N217" i="15" s="1"/>
  <c r="P217" i="15" s="1"/>
  <c r="O142" i="15"/>
  <c r="N142" i="15" s="1"/>
  <c r="P142" i="15" s="1"/>
  <c r="O2" i="15"/>
  <c r="N2" i="15" s="1"/>
  <c r="P2" i="15" s="1"/>
  <c r="O284" i="15"/>
  <c r="N284" i="15" s="1"/>
  <c r="O285" i="15"/>
  <c r="N285" i="15" s="1"/>
  <c r="O254" i="15"/>
  <c r="N254" i="15" s="1"/>
  <c r="O190" i="15"/>
  <c r="N190" i="15" s="1"/>
  <c r="P190" i="15" s="1"/>
  <c r="O108" i="15"/>
  <c r="N108" i="15" s="1"/>
  <c r="P108" i="15" s="1"/>
  <c r="O132" i="15"/>
  <c r="N132" i="15" s="1"/>
  <c r="P132" i="15" s="1"/>
  <c r="O183" i="15"/>
  <c r="N183" i="15" s="1"/>
  <c r="P183" i="15" s="1"/>
  <c r="O61" i="15"/>
  <c r="N61" i="15" s="1"/>
  <c r="P61" i="15" s="1"/>
  <c r="O136" i="15"/>
  <c r="N136" i="15" s="1"/>
  <c r="P136" i="15" s="1"/>
  <c r="O255" i="15"/>
  <c r="N255" i="15" s="1"/>
  <c r="O151" i="15"/>
  <c r="N151" i="15" s="1"/>
  <c r="P151" i="15" s="1"/>
  <c r="O147" i="15"/>
  <c r="N147" i="15" s="1"/>
  <c r="P147" i="15" s="1"/>
  <c r="O227" i="15"/>
  <c r="N227" i="15" s="1"/>
  <c r="P227" i="15" s="1"/>
  <c r="O24" i="15"/>
  <c r="N24" i="15" s="1"/>
  <c r="P24" i="15" s="1"/>
  <c r="O125" i="15"/>
  <c r="N125" i="15" s="1"/>
  <c r="P125" i="15" s="1"/>
  <c r="O114" i="15"/>
  <c r="N114" i="15" s="1"/>
  <c r="P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P49" i="15" s="1"/>
  <c r="O19" i="15"/>
  <c r="N19" i="15" s="1"/>
  <c r="P19" i="15" s="1"/>
  <c r="O57" i="15"/>
  <c r="N57" i="15" s="1"/>
  <c r="P57" i="15" s="1"/>
  <c r="O94" i="15"/>
  <c r="N94" i="15" s="1"/>
  <c r="P94" i="15" s="1"/>
  <c r="O78" i="15"/>
  <c r="N78" i="15" s="1"/>
  <c r="P78" i="15" s="1"/>
  <c r="O206" i="15"/>
  <c r="N206" i="15" s="1"/>
  <c r="P206" i="15" s="1"/>
  <c r="O330" i="15"/>
  <c r="N330" i="15" s="1"/>
  <c r="O43" i="15"/>
  <c r="N43" i="15" s="1"/>
  <c r="P43" i="15" s="1"/>
  <c r="O86" i="15"/>
  <c r="N86" i="15" s="1"/>
  <c r="P86" i="15" s="1"/>
  <c r="O236" i="15"/>
  <c r="N236" i="15" s="1"/>
  <c r="P236" i="15" s="1"/>
  <c r="O33" i="15"/>
  <c r="N33" i="15" s="1"/>
  <c r="P33" i="15" s="1"/>
  <c r="O198" i="15"/>
  <c r="N198" i="15" s="1"/>
  <c r="P198" i="15" s="1"/>
  <c r="O175" i="15"/>
  <c r="N175" i="15" s="1"/>
  <c r="P175" i="15" s="1"/>
  <c r="O331" i="15"/>
  <c r="N331" i="15" s="1"/>
  <c r="O10" i="15"/>
  <c r="N10" i="15" s="1"/>
  <c r="P10" i="15" s="1"/>
  <c r="O160" i="15"/>
  <c r="N160" i="15" s="1"/>
  <c r="P160" i="15" s="1"/>
  <c r="O71" i="15"/>
  <c r="N71" i="15" s="1"/>
  <c r="P71" i="15" s="1"/>
  <c r="O102" i="15"/>
  <c r="N102" i="15" s="1"/>
  <c r="P102" i="15" s="1"/>
  <c r="O245" i="15"/>
  <c r="N245" i="15" s="1"/>
  <c r="P245" i="15" s="1"/>
  <c r="O214" i="15"/>
  <c r="N214" i="15" s="1"/>
  <c r="P214" i="15" s="1"/>
  <c r="O332" i="15"/>
  <c r="N332" i="15" s="1"/>
  <c r="O169" i="15"/>
  <c r="N169" i="15" s="1"/>
  <c r="P169" i="15" s="1"/>
  <c r="O121" i="15"/>
  <c r="N121" i="15" s="1"/>
  <c r="P121" i="15" s="1"/>
  <c r="O181" i="15"/>
  <c r="N181" i="15" s="1"/>
  <c r="P181" i="15" s="1"/>
  <c r="O221" i="15"/>
  <c r="N221" i="15" s="1"/>
  <c r="P221" i="15" s="1"/>
  <c r="O144" i="15"/>
  <c r="N144" i="15" s="1"/>
  <c r="P144" i="15" s="1"/>
  <c r="O191" i="15"/>
  <c r="N191" i="15" s="1"/>
  <c r="P191" i="15" s="1"/>
  <c r="O333" i="15"/>
  <c r="N333" i="15" s="1"/>
  <c r="O334" i="15"/>
  <c r="N334" i="15" s="1"/>
  <c r="O335" i="15"/>
  <c r="N335" i="15" s="1"/>
  <c r="O153" i="15"/>
  <c r="N153" i="15" s="1"/>
  <c r="P153" i="15" s="1"/>
  <c r="O112" i="15"/>
  <c r="N112" i="15" s="1"/>
  <c r="P112" i="15" s="1"/>
  <c r="O134" i="15"/>
  <c r="N134" i="15" s="1"/>
  <c r="P134" i="15" s="1"/>
  <c r="O186" i="15"/>
  <c r="N186" i="15" s="1"/>
  <c r="P186" i="15" s="1"/>
  <c r="O127" i="15"/>
  <c r="N127" i="15" s="1"/>
  <c r="P127" i="15" s="1"/>
  <c r="O115" i="15"/>
  <c r="N115" i="15" s="1"/>
  <c r="P115" i="15" s="1"/>
  <c r="O336" i="15"/>
  <c r="N336" i="15" s="1"/>
  <c r="O149" i="15"/>
  <c r="N149" i="15" s="1"/>
  <c r="P149" i="15" s="1"/>
  <c r="O229" i="15"/>
  <c r="N229" i="15" s="1"/>
  <c r="P229" i="15" s="1"/>
  <c r="O27" i="15"/>
  <c r="N27" i="15" s="1"/>
  <c r="P27" i="15" s="1"/>
  <c r="O130" i="15"/>
  <c r="N130" i="15" s="1"/>
  <c r="P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P37" i="15" s="1"/>
  <c r="O46" i="15"/>
  <c r="N46" i="15" s="1"/>
  <c r="P46" i="15" s="1"/>
  <c r="O16" i="15"/>
  <c r="N16" i="15" s="1"/>
  <c r="P16" i="15" s="1"/>
  <c r="O170" i="15"/>
  <c r="N170" i="15" s="1"/>
  <c r="P170" i="15" s="1"/>
  <c r="O54" i="15"/>
  <c r="N54" i="15" s="1"/>
  <c r="P54" i="15" s="1"/>
  <c r="O203" i="15"/>
  <c r="N203" i="15" s="1"/>
  <c r="P203" i="15" s="1"/>
  <c r="O315" i="15"/>
  <c r="N315" i="15" s="1"/>
  <c r="O83" i="15"/>
  <c r="N83" i="15" s="1"/>
  <c r="P83" i="15" s="1"/>
  <c r="O30" i="15"/>
  <c r="N30" i="15" s="1"/>
  <c r="P30" i="15" s="1"/>
  <c r="O154" i="15"/>
  <c r="N154" i="15" s="1"/>
  <c r="P154" i="15" s="1"/>
  <c r="O91" i="15"/>
  <c r="N91" i="15" s="1"/>
  <c r="P91" i="15" s="1"/>
  <c r="O75" i="15"/>
  <c r="N75" i="15" s="1"/>
  <c r="P75" i="15" s="1"/>
  <c r="O239" i="15"/>
  <c r="N239" i="15" s="1"/>
  <c r="P239" i="15" s="1"/>
  <c r="O319" i="15"/>
  <c r="N319" i="15" s="1"/>
  <c r="O7" i="15"/>
  <c r="N7" i="15" s="1"/>
  <c r="P7" i="15" s="1"/>
  <c r="O145" i="15"/>
  <c r="N145" i="15" s="1"/>
  <c r="P145" i="15" s="1"/>
  <c r="O162" i="15"/>
  <c r="N162" i="15" s="1"/>
  <c r="P162" i="15" s="1"/>
  <c r="O196" i="15"/>
  <c r="N196" i="15" s="1"/>
  <c r="P196" i="15" s="1"/>
  <c r="O99" i="15"/>
  <c r="N99" i="15" s="1"/>
  <c r="P99" i="15" s="1"/>
  <c r="O141" i="15"/>
  <c r="N141" i="15" s="1"/>
  <c r="P141" i="15" s="1"/>
  <c r="O323" i="15"/>
  <c r="N323" i="15" s="1"/>
  <c r="O69" i="15"/>
  <c r="N69" i="15" s="1"/>
  <c r="P69" i="15" s="1"/>
  <c r="O106" i="15"/>
  <c r="N106" i="15" s="1"/>
  <c r="P106" i="15" s="1"/>
  <c r="O178" i="15"/>
  <c r="N178" i="15" s="1"/>
  <c r="P178" i="15" s="1"/>
  <c r="O131" i="15"/>
  <c r="N131" i="15" s="1"/>
  <c r="P131" i="15" s="1"/>
  <c r="O218" i="15"/>
  <c r="N218" i="15" s="1"/>
  <c r="P218" i="15" s="1"/>
  <c r="O212" i="15"/>
  <c r="N212" i="15" s="1"/>
  <c r="P212" i="15" s="1"/>
  <c r="O286" i="15"/>
  <c r="N286" i="15" s="1"/>
  <c r="O287" i="15"/>
  <c r="N287" i="15" s="1"/>
  <c r="O260" i="15"/>
  <c r="N260" i="15" s="1"/>
  <c r="O120" i="15"/>
  <c r="N120" i="15" s="1"/>
  <c r="P120" i="15" s="1"/>
  <c r="O184" i="15"/>
  <c r="N184" i="15" s="1"/>
  <c r="P184" i="15" s="1"/>
  <c r="O233" i="15"/>
  <c r="N233" i="15" s="1"/>
  <c r="P233" i="15" s="1"/>
  <c r="O62" i="15"/>
  <c r="N62" i="15" s="1"/>
  <c r="P62" i="15" s="1"/>
  <c r="O124" i="15"/>
  <c r="N124" i="15" s="1"/>
  <c r="P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P41" i="15" s="1"/>
  <c r="O50" i="15"/>
  <c r="N50" i="15" s="1"/>
  <c r="P50" i="15" s="1"/>
  <c r="O20" i="15"/>
  <c r="N20" i="15" s="1"/>
  <c r="P20" i="15" s="1"/>
  <c r="O173" i="15"/>
  <c r="N173" i="15" s="1"/>
  <c r="P173" i="15" s="1"/>
  <c r="O58" i="15"/>
  <c r="N58" i="15" s="1"/>
  <c r="P58" i="15" s="1"/>
  <c r="O207" i="15"/>
  <c r="N207" i="15" s="1"/>
  <c r="P207" i="15" s="1"/>
  <c r="O339" i="15"/>
  <c r="N339" i="15" s="1"/>
  <c r="O87" i="15"/>
  <c r="N87" i="15" s="1"/>
  <c r="P87" i="15" s="1"/>
  <c r="O34" i="15"/>
  <c r="N34" i="15" s="1"/>
  <c r="P34" i="15" s="1"/>
  <c r="O158" i="15"/>
  <c r="N158" i="15" s="1"/>
  <c r="P158" i="15" s="1"/>
  <c r="O95" i="15"/>
  <c r="N95" i="15" s="1"/>
  <c r="P95" i="15" s="1"/>
  <c r="O79" i="15"/>
  <c r="N79" i="15" s="1"/>
  <c r="P79" i="15" s="1"/>
  <c r="O243" i="15"/>
  <c r="N243" i="15" s="1"/>
  <c r="P243" i="15" s="1"/>
  <c r="O340" i="15"/>
  <c r="N340" i="15" s="1"/>
  <c r="O11" i="15"/>
  <c r="N11" i="15" s="1"/>
  <c r="P11" i="15" s="1"/>
  <c r="O133" i="15"/>
  <c r="N133" i="15" s="1"/>
  <c r="P133" i="15" s="1"/>
  <c r="O166" i="15"/>
  <c r="N166" i="15" s="1"/>
  <c r="P166" i="15" s="1"/>
  <c r="O200" i="15"/>
  <c r="N200" i="15" s="1"/>
  <c r="P200" i="15" s="1"/>
  <c r="O103" i="15"/>
  <c r="N103" i="15" s="1"/>
  <c r="P103" i="15" s="1"/>
  <c r="O215" i="15"/>
  <c r="N215" i="15" s="1"/>
  <c r="P215" i="15" s="1"/>
  <c r="O341" i="15"/>
  <c r="N341" i="15" s="1"/>
  <c r="O72" i="15"/>
  <c r="N72" i="15" s="1"/>
  <c r="P72" i="15" s="1"/>
  <c r="O110" i="15"/>
  <c r="N110" i="15" s="1"/>
  <c r="P110" i="15" s="1"/>
  <c r="O222" i="15"/>
  <c r="N222" i="15" s="1"/>
  <c r="P222" i="15" s="1"/>
  <c r="O185" i="15"/>
  <c r="N185" i="15" s="1"/>
  <c r="P185" i="15" s="1"/>
  <c r="O237" i="15"/>
  <c r="N237" i="15" s="1"/>
  <c r="P237" i="15" s="1"/>
  <c r="O126" i="15"/>
  <c r="N126" i="15" s="1"/>
  <c r="P126" i="15" s="1"/>
  <c r="O342" i="15"/>
  <c r="N342" i="15" s="1"/>
  <c r="O343" i="15"/>
  <c r="N343" i="15" s="1"/>
  <c r="O344" i="15"/>
  <c r="N344" i="15" s="1"/>
  <c r="O65" i="15"/>
  <c r="N65" i="15" s="1"/>
  <c r="P65" i="15" s="1"/>
  <c r="O5" i="15"/>
  <c r="N5" i="15" s="1"/>
  <c r="P5" i="15" s="1"/>
  <c r="O123" i="15"/>
  <c r="N123" i="15" s="1"/>
  <c r="P123" i="15" s="1"/>
  <c r="O128" i="15"/>
  <c r="N128" i="15" s="1"/>
  <c r="P128" i="15" s="1"/>
  <c r="O138" i="15"/>
  <c r="N138" i="15" s="1"/>
  <c r="P138" i="15" s="1"/>
  <c r="O116" i="15"/>
  <c r="N116" i="15" s="1"/>
  <c r="P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P36" i="15" s="1"/>
  <c r="O47" i="15"/>
  <c r="N47" i="15" s="1"/>
  <c r="P47" i="15" s="1"/>
  <c r="O230" i="15"/>
  <c r="N230" i="15" s="1"/>
  <c r="P230" i="15" s="1"/>
  <c r="O28" i="15"/>
  <c r="N28" i="15" s="1"/>
  <c r="P28" i="15" s="1"/>
  <c r="O17" i="15"/>
  <c r="N17" i="15" s="1"/>
  <c r="P17" i="15" s="1"/>
  <c r="O55" i="15"/>
  <c r="N55" i="15" s="1"/>
  <c r="P55" i="15" s="1"/>
  <c r="O316" i="15"/>
  <c r="N316" i="15" s="1"/>
  <c r="O84" i="15"/>
  <c r="N84" i="15" s="1"/>
  <c r="P84" i="15" s="1"/>
  <c r="O195" i="15"/>
  <c r="N195" i="15" s="1"/>
  <c r="P195" i="15" s="1"/>
  <c r="O92" i="15"/>
  <c r="N92" i="15" s="1"/>
  <c r="P92" i="15" s="1"/>
  <c r="O76" i="15"/>
  <c r="N76" i="15" s="1"/>
  <c r="P76" i="15" s="1"/>
  <c r="O204" i="15"/>
  <c r="N204" i="15" s="1"/>
  <c r="P204" i="15" s="1"/>
  <c r="O240" i="15"/>
  <c r="N240" i="15" s="1"/>
  <c r="P240" i="15" s="1"/>
  <c r="O320" i="15"/>
  <c r="N320" i="15" s="1"/>
  <c r="O157" i="15"/>
  <c r="N157" i="15" s="1"/>
  <c r="P157" i="15" s="1"/>
  <c r="O163" i="15"/>
  <c r="N163" i="15" s="1"/>
  <c r="P163" i="15" s="1"/>
  <c r="O105" i="15"/>
  <c r="N105" i="15" s="1"/>
  <c r="P105" i="15" s="1"/>
  <c r="O100" i="15"/>
  <c r="N100" i="15" s="1"/>
  <c r="P100" i="15" s="1"/>
  <c r="O246" i="15"/>
  <c r="N246" i="15" s="1"/>
  <c r="P246" i="15" s="1"/>
  <c r="O211" i="15"/>
  <c r="N211" i="15" s="1"/>
  <c r="P211" i="15" s="1"/>
  <c r="O324" i="15"/>
  <c r="N324" i="15" s="1"/>
  <c r="O9" i="15"/>
  <c r="N9" i="15" s="1"/>
  <c r="P9" i="15" s="1"/>
  <c r="O189" i="15"/>
  <c r="N189" i="15" s="1"/>
  <c r="P189" i="15" s="1"/>
  <c r="O225" i="15"/>
  <c r="N225" i="15" s="1"/>
  <c r="P225" i="15" s="1"/>
  <c r="O179" i="15"/>
  <c r="N179" i="15" s="1"/>
  <c r="P179" i="15" s="1"/>
  <c r="O135" i="15"/>
  <c r="N135" i="15" s="1"/>
  <c r="P135" i="15" s="1"/>
  <c r="O219" i="15"/>
  <c r="N219" i="15" s="1"/>
  <c r="P219" i="15" s="1"/>
  <c r="O60" i="15"/>
  <c r="N60" i="15" s="1"/>
  <c r="P60" i="15" s="1"/>
  <c r="O22" i="15"/>
  <c r="N22" i="15" s="1"/>
  <c r="P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P40" i="15" s="1"/>
  <c r="O51" i="15"/>
  <c r="N51" i="15" s="1"/>
  <c r="P51" i="15" s="1"/>
  <c r="O234" i="15"/>
  <c r="N234" i="15" s="1"/>
  <c r="P234" i="15" s="1"/>
  <c r="O32" i="15"/>
  <c r="N32" i="15" s="1"/>
  <c r="P32" i="15" s="1"/>
  <c r="O21" i="15"/>
  <c r="N21" i="15" s="1"/>
  <c r="P21" i="15" s="1"/>
  <c r="O59" i="15"/>
  <c r="N59" i="15" s="1"/>
  <c r="P59" i="15" s="1"/>
  <c r="O348" i="15"/>
  <c r="N348" i="15" s="1"/>
  <c r="O88" i="15"/>
  <c r="N88" i="15" s="1"/>
  <c r="P88" i="15" s="1"/>
  <c r="O199" i="15"/>
  <c r="N199" i="15" s="1"/>
  <c r="P199" i="15" s="1"/>
  <c r="O96" i="15"/>
  <c r="N96" i="15" s="1"/>
  <c r="P96" i="15" s="1"/>
  <c r="O80" i="15"/>
  <c r="N80" i="15" s="1"/>
  <c r="P80" i="15" s="1"/>
  <c r="O208" i="15"/>
  <c r="N208" i="15" s="1"/>
  <c r="P208" i="15" s="1"/>
  <c r="O244" i="15"/>
  <c r="N244" i="15" s="1"/>
  <c r="P244" i="15" s="1"/>
  <c r="O349" i="15"/>
  <c r="N349" i="15" s="1"/>
  <c r="O161" i="15"/>
  <c r="N161" i="15" s="1"/>
  <c r="P161" i="15" s="1"/>
  <c r="O167" i="15"/>
  <c r="N167" i="15" s="1"/>
  <c r="P167" i="15" s="1"/>
  <c r="O109" i="15"/>
  <c r="N109" i="15" s="1"/>
  <c r="P109" i="15" s="1"/>
  <c r="O104" i="15"/>
  <c r="N104" i="15" s="1"/>
  <c r="P104" i="15" s="1"/>
  <c r="O248" i="15"/>
  <c r="N248" i="15" s="1"/>
  <c r="P248" i="15" s="1"/>
  <c r="O216" i="15"/>
  <c r="N216" i="15" s="1"/>
  <c r="P216" i="15" s="1"/>
  <c r="O350" i="15"/>
  <c r="N350" i="15" s="1"/>
  <c r="O13" i="15"/>
  <c r="N13" i="15" s="1"/>
  <c r="P13" i="15" s="1"/>
  <c r="O192" i="15"/>
  <c r="N192" i="15" s="1"/>
  <c r="P192" i="15" s="1"/>
  <c r="O182" i="15"/>
  <c r="N182" i="15" s="1"/>
  <c r="P182" i="15" s="1"/>
  <c r="O223" i="15"/>
  <c r="N223" i="15" s="1"/>
  <c r="P223" i="15" s="1"/>
  <c r="O64" i="15"/>
  <c r="N64" i="15" s="1"/>
  <c r="P64" i="15" s="1"/>
  <c r="O25" i="15"/>
  <c r="N25" i="15" s="1"/>
  <c r="P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M273" i="11"/>
  <c r="M274" i="11"/>
  <c r="M275" i="11"/>
  <c r="M276" i="11"/>
  <c r="M286" i="11"/>
  <c r="M287" i="11"/>
  <c r="M288" i="11"/>
  <c r="M74" i="11"/>
  <c r="M75" i="11"/>
  <c r="M76" i="11"/>
  <c r="M77" i="11"/>
  <c r="M78" i="11"/>
  <c r="M79" i="11"/>
  <c r="M47" i="11"/>
  <c r="M48" i="11"/>
  <c r="M49" i="11"/>
  <c r="M312" i="11"/>
  <c r="M313" i="11"/>
  <c r="M309" i="11"/>
  <c r="M310" i="11"/>
  <c r="M311" i="11"/>
  <c r="M138" i="11"/>
  <c r="M139" i="11"/>
  <c r="M140" i="11"/>
  <c r="M135" i="11"/>
  <c r="M136" i="11"/>
  <c r="M137" i="11"/>
  <c r="M283" i="11"/>
  <c r="M284" i="11"/>
  <c r="M285" i="11"/>
  <c r="M65" i="11"/>
  <c r="M66" i="11"/>
  <c r="M67" i="11"/>
  <c r="M68" i="11"/>
  <c r="M69" i="11"/>
  <c r="M70" i="11"/>
  <c r="M71" i="11"/>
  <c r="M72" i="11"/>
  <c r="M73" i="11"/>
  <c r="M305" i="11"/>
  <c r="M306" i="11"/>
  <c r="M307" i="11"/>
  <c r="M308" i="11"/>
  <c r="M302" i="11"/>
  <c r="M303" i="11"/>
  <c r="M304" i="11"/>
  <c r="M349" i="11"/>
  <c r="M350" i="11"/>
  <c r="M351" i="11"/>
  <c r="M352" i="11"/>
  <c r="M353" i="11"/>
  <c r="M354" i="11"/>
  <c r="M355" i="11"/>
  <c r="M356" i="11"/>
  <c r="M357" i="11"/>
  <c r="M358" i="11"/>
  <c r="M218" i="11"/>
  <c r="M219" i="11"/>
  <c r="M220" i="11"/>
  <c r="M215" i="11"/>
  <c r="M216" i="11"/>
  <c r="M217" i="11"/>
  <c r="M132" i="11"/>
  <c r="M133" i="11"/>
  <c r="M134" i="11"/>
  <c r="M129" i="11"/>
  <c r="M130" i="11"/>
  <c r="M131" i="11"/>
  <c r="M277" i="11"/>
  <c r="M278" i="11"/>
  <c r="M279" i="11"/>
  <c r="M289" i="11"/>
  <c r="M290" i="11"/>
  <c r="M291" i="11"/>
  <c r="M206" i="11"/>
  <c r="M207" i="11"/>
  <c r="M208" i="11"/>
  <c r="M251" i="11"/>
  <c r="M252" i="11"/>
  <c r="M253" i="11"/>
  <c r="M80" i="11"/>
  <c r="M81" i="11"/>
  <c r="M82" i="11"/>
  <c r="M83" i="11"/>
  <c r="M317" i="11"/>
  <c r="M314" i="11"/>
  <c r="M315" i="11"/>
  <c r="M316" i="11"/>
  <c r="M280" i="11"/>
  <c r="M281" i="11"/>
  <c r="M28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298" i="11"/>
  <c r="M299" i="11"/>
  <c r="M300" i="11"/>
  <c r="M301" i="11"/>
  <c r="M295" i="11"/>
  <c r="M296" i="11"/>
  <c r="M297" i="11"/>
  <c r="M292" i="11"/>
  <c r="M293" i="11"/>
  <c r="M294" i="11"/>
  <c r="M340" i="11"/>
  <c r="M341" i="11"/>
  <c r="M342" i="11"/>
  <c r="M343" i="11"/>
  <c r="M344" i="11"/>
  <c r="M345" i="11"/>
  <c r="M346" i="11"/>
  <c r="M347" i="11"/>
  <c r="M348" i="11"/>
  <c r="M187" i="11"/>
  <c r="M188" i="11"/>
  <c r="M189" i="11"/>
  <c r="M184" i="11"/>
  <c r="M185" i="11"/>
  <c r="M186" i="11"/>
  <c r="M126" i="11"/>
  <c r="M127" i="11"/>
  <c r="M128" i="11"/>
  <c r="M123" i="11"/>
  <c r="M124" i="11"/>
  <c r="M125" i="11"/>
  <c r="M333" i="11"/>
  <c r="M334" i="11"/>
  <c r="M335" i="11"/>
  <c r="M248" i="11"/>
  <c r="M249" i="11"/>
  <c r="M250" i="11"/>
  <c r="M23" i="11"/>
  <c r="M24" i="11"/>
  <c r="M25" i="11"/>
  <c r="M359" i="11"/>
  <c r="M360" i="11"/>
  <c r="M361" i="11"/>
  <c r="M362" i="11"/>
  <c r="M363" i="11"/>
  <c r="M364" i="11"/>
  <c r="M269" i="11"/>
  <c r="M270" i="11"/>
  <c r="M271" i="11"/>
  <c r="M266" i="11"/>
  <c r="M267" i="11"/>
  <c r="M268" i="11"/>
  <c r="M221" i="11"/>
  <c r="M222" i="11"/>
  <c r="M223" i="11"/>
  <c r="M224" i="11"/>
  <c r="M225" i="11"/>
  <c r="M226" i="11"/>
  <c r="M263" i="11"/>
  <c r="M264" i="11"/>
  <c r="M265" i="11"/>
  <c r="M327" i="11"/>
  <c r="M328" i="11"/>
  <c r="M329" i="11"/>
  <c r="M330" i="11"/>
  <c r="M331" i="11"/>
  <c r="M332" i="11"/>
  <c r="M198" i="11"/>
  <c r="M199" i="11"/>
  <c r="M200" i="11"/>
  <c r="M201" i="11"/>
  <c r="M202" i="11"/>
  <c r="M245" i="11"/>
  <c r="M246" i="11"/>
  <c r="M247" i="11"/>
  <c r="M114" i="11"/>
  <c r="M115" i="11"/>
  <c r="M116" i="11"/>
  <c r="M44" i="11"/>
  <c r="M45" i="11"/>
  <c r="M46" i="11"/>
  <c r="M336" i="11"/>
  <c r="M337" i="11"/>
  <c r="M338" i="11"/>
  <c r="M339" i="11"/>
  <c r="M120" i="11"/>
  <c r="M121" i="11"/>
  <c r="M122" i="11"/>
  <c r="M368" i="11"/>
  <c r="M369" i="11"/>
  <c r="M370" i="11"/>
  <c r="M318" i="11"/>
  <c r="M319" i="11"/>
  <c r="M320" i="11"/>
  <c r="M144" i="11"/>
  <c r="M141" i="11"/>
  <c r="M142" i="11"/>
  <c r="M143" i="11"/>
  <c r="M227" i="11"/>
  <c r="M228" i="11"/>
  <c r="M229" i="11"/>
  <c r="M254" i="11"/>
  <c r="M255" i="11"/>
  <c r="M256" i="11"/>
  <c r="M257" i="11"/>
  <c r="M258" i="11"/>
  <c r="M259" i="11"/>
  <c r="M260" i="11"/>
  <c r="M261" i="11"/>
  <c r="M262" i="11"/>
  <c r="M321" i="11"/>
  <c r="M322" i="11"/>
  <c r="M323" i="11"/>
  <c r="M324" i="11"/>
  <c r="M325" i="11"/>
  <c r="M326" i="11"/>
  <c r="M190" i="11"/>
  <c r="M191" i="11"/>
  <c r="M192" i="11"/>
  <c r="M193" i="11"/>
  <c r="M194" i="11"/>
  <c r="M111" i="11"/>
  <c r="M112" i="11"/>
  <c r="M113" i="11"/>
  <c r="M41" i="11"/>
  <c r="M42" i="11"/>
  <c r="M43" i="11"/>
  <c r="M209" i="11"/>
  <c r="M210" i="11"/>
  <c r="M211" i="11"/>
  <c r="M412" i="11"/>
  <c r="M413" i="11"/>
  <c r="M414" i="11"/>
  <c r="M415" i="11"/>
  <c r="M416" i="11"/>
  <c r="M417" i="11"/>
  <c r="M35" i="11"/>
  <c r="M36" i="11"/>
  <c r="M37" i="11"/>
  <c r="M117" i="11"/>
  <c r="M118" i="11"/>
  <c r="M119" i="11"/>
  <c r="M424" i="11"/>
  <c r="M425" i="11"/>
  <c r="M426" i="11"/>
  <c r="M383" i="11"/>
  <c r="M384" i="11"/>
  <c r="M385" i="11"/>
  <c r="M155" i="11"/>
  <c r="M156" i="11"/>
  <c r="M157" i="11"/>
  <c r="M409" i="11"/>
  <c r="M410" i="11"/>
  <c r="M411" i="11"/>
  <c r="M20" i="11"/>
  <c r="M21" i="11"/>
  <c r="M22" i="11"/>
  <c r="M102" i="11"/>
  <c r="M103" i="11"/>
  <c r="M104" i="11"/>
  <c r="M377" i="11"/>
  <c r="M378" i="11"/>
  <c r="M379" i="11"/>
  <c r="M380" i="11"/>
  <c r="M381" i="11"/>
  <c r="M382" i="11"/>
  <c r="M212" i="11"/>
  <c r="M213" i="11"/>
  <c r="M214" i="11"/>
  <c r="M152" i="11"/>
  <c r="M153" i="11"/>
  <c r="M154" i="11"/>
  <c r="M26" i="11"/>
  <c r="M27" i="11"/>
  <c r="M28" i="11"/>
  <c r="M38" i="11"/>
  <c r="M39" i="11"/>
  <c r="M40" i="11"/>
  <c r="M398" i="11"/>
  <c r="M399" i="11"/>
  <c r="M400" i="11"/>
  <c r="M386" i="11"/>
  <c r="M387" i="11"/>
  <c r="M388" i="11"/>
  <c r="M233" i="11"/>
  <c r="M234" i="11"/>
  <c r="M235" i="11"/>
  <c r="M158" i="11"/>
  <c r="M159" i="11"/>
  <c r="M160" i="11"/>
  <c r="M236" i="11"/>
  <c r="M237" i="11"/>
  <c r="M238" i="11"/>
  <c r="M239" i="11"/>
  <c r="M240" i="11"/>
  <c r="M241" i="11"/>
  <c r="M242" i="11"/>
  <c r="M243" i="11"/>
  <c r="M244" i="11"/>
  <c r="M11" i="11"/>
  <c r="M12" i="11"/>
  <c r="M13" i="11"/>
  <c r="M14" i="11"/>
  <c r="M15" i="11"/>
  <c r="M16" i="11"/>
  <c r="M50" i="11"/>
  <c r="M51" i="11"/>
  <c r="M52" i="11"/>
  <c r="M371" i="11"/>
  <c r="M372" i="11"/>
  <c r="M373" i="11"/>
  <c r="M374" i="11"/>
  <c r="M375" i="11"/>
  <c r="M376" i="11"/>
  <c r="M148" i="11"/>
  <c r="M149" i="11"/>
  <c r="M150" i="11"/>
  <c r="M151" i="11"/>
  <c r="M105" i="11"/>
  <c r="M106" i="11"/>
  <c r="M107" i="11"/>
  <c r="M32" i="11"/>
  <c r="M33" i="11"/>
  <c r="M34" i="11"/>
  <c r="M87" i="11"/>
  <c r="M88" i="11"/>
  <c r="M89" i="11"/>
  <c r="M169" i="11"/>
  <c r="M170" i="11"/>
  <c r="M171" i="11"/>
  <c r="M430" i="11"/>
  <c r="M431" i="11"/>
  <c r="M432" i="11"/>
  <c r="M418" i="11"/>
  <c r="M419" i="11"/>
  <c r="M420" i="11"/>
  <c r="M108" i="11"/>
  <c r="M109" i="11"/>
  <c r="M110" i="11"/>
  <c r="M90" i="11"/>
  <c r="M91" i="11"/>
  <c r="M92" i="11"/>
  <c r="M175" i="11"/>
  <c r="M176" i="11"/>
  <c r="M177" i="11"/>
  <c r="M17" i="11"/>
  <c r="M18" i="11"/>
  <c r="M19" i="11"/>
  <c r="M404" i="11"/>
  <c r="M405" i="11"/>
  <c r="M406" i="11"/>
  <c r="M407" i="11"/>
  <c r="M408" i="11"/>
  <c r="M433" i="11"/>
  <c r="M434" i="11"/>
  <c r="M435" i="11"/>
  <c r="M29" i="11"/>
  <c r="M30" i="11"/>
  <c r="M31" i="11"/>
  <c r="M84" i="11"/>
  <c r="M85" i="11"/>
  <c r="M86" i="11"/>
  <c r="M230" i="11"/>
  <c r="M231" i="11"/>
  <c r="M232" i="11"/>
  <c r="M203" i="11"/>
  <c r="M204" i="11"/>
  <c r="M205" i="11"/>
  <c r="M145" i="11"/>
  <c r="M146" i="11"/>
  <c r="M147" i="11"/>
  <c r="M365" i="11"/>
  <c r="M366" i="11"/>
  <c r="M367" i="11"/>
  <c r="M395" i="11"/>
  <c r="M396" i="11"/>
  <c r="M397" i="11"/>
  <c r="M99" i="11"/>
  <c r="M100" i="11"/>
  <c r="M101" i="11"/>
  <c r="M172" i="11"/>
  <c r="M173" i="11"/>
  <c r="M174" i="11"/>
  <c r="M427" i="11"/>
  <c r="M428" i="11"/>
  <c r="M429" i="11"/>
  <c r="M2" i="11"/>
  <c r="M3" i="11"/>
  <c r="M4" i="11"/>
  <c r="M181" i="11"/>
  <c r="M182" i="11"/>
  <c r="M183" i="11"/>
  <c r="M8" i="11"/>
  <c r="M9" i="11"/>
  <c r="M10" i="11"/>
  <c r="M392" i="11"/>
  <c r="M393" i="11"/>
  <c r="M394" i="11"/>
  <c r="M96" i="11"/>
  <c r="M97" i="11"/>
  <c r="M98" i="11"/>
  <c r="M421" i="11"/>
  <c r="M422" i="11"/>
  <c r="M423" i="11"/>
  <c r="M178" i="11"/>
  <c r="M179" i="11"/>
  <c r="M180" i="11"/>
  <c r="M5" i="11"/>
  <c r="M6" i="11"/>
  <c r="M7" i="11"/>
  <c r="M195" i="11"/>
  <c r="M196" i="11"/>
  <c r="M197" i="11"/>
  <c r="M389" i="11"/>
  <c r="M390" i="11"/>
  <c r="M391" i="11"/>
  <c r="M93" i="11"/>
  <c r="M94" i="11"/>
  <c r="M95" i="11"/>
  <c r="M161" i="11"/>
  <c r="M162" i="11"/>
  <c r="M163" i="11"/>
  <c r="M164" i="11"/>
  <c r="M165" i="11"/>
  <c r="M166" i="11"/>
  <c r="M167" i="11"/>
  <c r="M168" i="11"/>
  <c r="M401" i="11"/>
  <c r="M402" i="11"/>
  <c r="M403" i="11"/>
  <c r="M272" i="11"/>
  <c r="H204" i="11"/>
  <c r="I204" i="11"/>
  <c r="H205" i="11"/>
  <c r="I205" i="11"/>
  <c r="H145" i="11"/>
  <c r="I145" i="11"/>
  <c r="H146" i="11"/>
  <c r="I146" i="11"/>
  <c r="H147" i="11"/>
  <c r="I147" i="11"/>
  <c r="H395" i="11"/>
  <c r="I395" i="11"/>
  <c r="H396" i="11"/>
  <c r="I396" i="11"/>
  <c r="H397" i="11"/>
  <c r="I397" i="11"/>
  <c r="H99" i="11"/>
  <c r="I99" i="11"/>
  <c r="H100" i="11"/>
  <c r="I100" i="11"/>
  <c r="H101" i="11"/>
  <c r="I101" i="11"/>
  <c r="H172" i="11"/>
  <c r="I172" i="11"/>
  <c r="H173" i="11"/>
  <c r="I173" i="11"/>
  <c r="H174" i="11"/>
  <c r="I174" i="11"/>
  <c r="H8" i="11"/>
  <c r="I8" i="11"/>
  <c r="H9" i="11"/>
  <c r="I9" i="11"/>
  <c r="H10" i="11"/>
  <c r="I10" i="11"/>
  <c r="H392" i="11"/>
  <c r="I392" i="11"/>
  <c r="H393" i="11"/>
  <c r="I393" i="11"/>
  <c r="H394" i="11"/>
  <c r="I394" i="11"/>
  <c r="H96" i="11"/>
  <c r="I96" i="11"/>
  <c r="H97" i="11"/>
  <c r="I97" i="11"/>
  <c r="H98" i="11"/>
  <c r="I98" i="11"/>
  <c r="H421" i="11"/>
  <c r="I421" i="11"/>
  <c r="H422" i="11"/>
  <c r="I422" i="11"/>
  <c r="H423" i="11"/>
  <c r="I423" i="11"/>
  <c r="H178" i="11"/>
  <c r="I178" i="11"/>
  <c r="H179" i="11"/>
  <c r="I179" i="11"/>
  <c r="H180" i="11"/>
  <c r="I180" i="11"/>
  <c r="H5" i="11"/>
  <c r="I5" i="11"/>
  <c r="H6" i="11"/>
  <c r="I6" i="11"/>
  <c r="H7" i="11"/>
  <c r="I7" i="11"/>
  <c r="H195" i="11"/>
  <c r="I195" i="11"/>
  <c r="H196" i="11"/>
  <c r="I196" i="11"/>
  <c r="H197" i="11"/>
  <c r="I197" i="11"/>
  <c r="H389" i="11"/>
  <c r="I389" i="11"/>
  <c r="H390" i="11"/>
  <c r="I390" i="11"/>
  <c r="H391" i="11"/>
  <c r="I391" i="11"/>
  <c r="H161" i="11"/>
  <c r="I161" i="11"/>
  <c r="H162" i="11"/>
  <c r="I162" i="11"/>
  <c r="H163" i="11"/>
  <c r="I163" i="11"/>
  <c r="H164" i="11"/>
  <c r="I164" i="11"/>
  <c r="H165" i="11"/>
  <c r="I165" i="11"/>
  <c r="H166" i="11"/>
  <c r="I166" i="11"/>
  <c r="H167" i="11"/>
  <c r="I167" i="11"/>
  <c r="H168" i="11"/>
  <c r="I168" i="11"/>
  <c r="H203" i="11"/>
  <c r="I203" i="11"/>
  <c r="H334" i="11"/>
  <c r="H335" i="11"/>
  <c r="H248" i="11"/>
  <c r="H249" i="11"/>
  <c r="H250" i="11"/>
  <c r="H23" i="11"/>
  <c r="H24" i="11"/>
  <c r="H25" i="11"/>
  <c r="H359" i="11"/>
  <c r="H360" i="11"/>
  <c r="H361" i="11"/>
  <c r="H362" i="11"/>
  <c r="H363" i="11"/>
  <c r="H364" i="11"/>
  <c r="H269" i="11"/>
  <c r="H270" i="11"/>
  <c r="H271" i="11"/>
  <c r="H266" i="11"/>
  <c r="H267" i="11"/>
  <c r="H268" i="11"/>
  <c r="H221" i="11"/>
  <c r="H222" i="11"/>
  <c r="H223" i="11"/>
  <c r="H224" i="11"/>
  <c r="H225" i="11"/>
  <c r="H226" i="11"/>
  <c r="H263" i="11"/>
  <c r="H264" i="11"/>
  <c r="H265" i="11"/>
  <c r="H327" i="11"/>
  <c r="H328" i="11"/>
  <c r="H329" i="11"/>
  <c r="H330" i="11"/>
  <c r="H331" i="11"/>
  <c r="H332" i="11"/>
  <c r="H198" i="11"/>
  <c r="H199" i="11"/>
  <c r="H200" i="11"/>
  <c r="H201" i="11"/>
  <c r="H202" i="11"/>
  <c r="H245" i="11"/>
  <c r="H246" i="11"/>
  <c r="H247" i="11"/>
  <c r="H114" i="11"/>
  <c r="H115" i="11"/>
  <c r="H116" i="11"/>
  <c r="H44" i="11"/>
  <c r="H45" i="11"/>
  <c r="H46" i="11"/>
  <c r="H336" i="11"/>
  <c r="H337" i="11"/>
  <c r="H338" i="11"/>
  <c r="H339" i="11"/>
  <c r="H120" i="11"/>
  <c r="H121" i="11"/>
  <c r="H122" i="11"/>
  <c r="H368" i="11"/>
  <c r="H369" i="11"/>
  <c r="H370" i="11"/>
  <c r="H318" i="11"/>
  <c r="H319" i="11"/>
  <c r="H320" i="11"/>
  <c r="H144" i="11"/>
  <c r="H141" i="11"/>
  <c r="H142" i="11"/>
  <c r="H143" i="11"/>
  <c r="H227" i="11"/>
  <c r="H228" i="11"/>
  <c r="H229" i="11"/>
  <c r="H254" i="11"/>
  <c r="H255" i="11"/>
  <c r="H256" i="11"/>
  <c r="H257" i="11"/>
  <c r="H258" i="11"/>
  <c r="H259" i="11"/>
  <c r="H260" i="11"/>
  <c r="H261" i="11"/>
  <c r="H262" i="11"/>
  <c r="H321" i="11"/>
  <c r="H322" i="11"/>
  <c r="H323" i="11"/>
  <c r="H324" i="11"/>
  <c r="H325" i="11"/>
  <c r="H326" i="11"/>
  <c r="H190" i="11"/>
  <c r="H191" i="11"/>
  <c r="H192" i="11"/>
  <c r="H193" i="11"/>
  <c r="H194" i="11"/>
  <c r="H111" i="11"/>
  <c r="H112" i="11"/>
  <c r="H113" i="11"/>
  <c r="H41" i="11"/>
  <c r="H42" i="11"/>
  <c r="H43" i="11"/>
  <c r="H209" i="11"/>
  <c r="H210" i="11"/>
  <c r="H211" i="11"/>
  <c r="H412" i="11"/>
  <c r="H413" i="11"/>
  <c r="H414" i="11"/>
  <c r="H415" i="11"/>
  <c r="H416" i="11"/>
  <c r="H417" i="11"/>
  <c r="H35" i="11"/>
  <c r="H36" i="11"/>
  <c r="H37" i="11"/>
  <c r="H117" i="11"/>
  <c r="H118" i="11"/>
  <c r="H119" i="11"/>
  <c r="H424" i="11"/>
  <c r="H425" i="11"/>
  <c r="H426" i="11"/>
  <c r="H383" i="11"/>
  <c r="H384" i="11"/>
  <c r="H385" i="11"/>
  <c r="H155" i="11"/>
  <c r="H156" i="11"/>
  <c r="H157" i="11"/>
  <c r="H409" i="11"/>
  <c r="H410" i="11"/>
  <c r="H411" i="11"/>
  <c r="H20" i="11"/>
  <c r="H21" i="11"/>
  <c r="H22" i="11"/>
  <c r="H102" i="11"/>
  <c r="H103" i="11"/>
  <c r="H104" i="11"/>
  <c r="H377" i="11"/>
  <c r="H378" i="11"/>
  <c r="H379" i="11"/>
  <c r="H380" i="11"/>
  <c r="H381" i="11"/>
  <c r="H382" i="11"/>
  <c r="H212" i="11"/>
  <c r="H213" i="11"/>
  <c r="H214" i="11"/>
  <c r="H152" i="11"/>
  <c r="H153" i="11"/>
  <c r="H154" i="11"/>
  <c r="H26" i="11"/>
  <c r="H27" i="11"/>
  <c r="H28" i="11"/>
  <c r="H38" i="11"/>
  <c r="H39" i="11"/>
  <c r="H40" i="11"/>
  <c r="H398" i="11"/>
  <c r="H399" i="11"/>
  <c r="H400" i="11"/>
  <c r="H386" i="11"/>
  <c r="H387" i="11"/>
  <c r="H388" i="11"/>
  <c r="H233" i="11"/>
  <c r="H234" i="11"/>
  <c r="H235" i="11"/>
  <c r="H158" i="11"/>
  <c r="H159" i="11"/>
  <c r="H160" i="11"/>
  <c r="H236" i="11"/>
  <c r="H237" i="11"/>
  <c r="H238" i="11"/>
  <c r="H239" i="11"/>
  <c r="H240" i="11"/>
  <c r="H241" i="11"/>
  <c r="H242" i="11"/>
  <c r="H243" i="11"/>
  <c r="H244" i="11"/>
  <c r="H11" i="11"/>
  <c r="H12" i="11"/>
  <c r="H13" i="11"/>
  <c r="H14" i="11"/>
  <c r="H15" i="11"/>
  <c r="H16" i="11"/>
  <c r="H50" i="11"/>
  <c r="H51" i="11"/>
  <c r="H52" i="11"/>
  <c r="H371" i="11"/>
  <c r="H372" i="11"/>
  <c r="H373" i="11"/>
  <c r="H374" i="11"/>
  <c r="H375" i="11"/>
  <c r="H376" i="11"/>
  <c r="H148" i="11"/>
  <c r="H149" i="11"/>
  <c r="H150" i="11"/>
  <c r="H151" i="11"/>
  <c r="H105" i="11"/>
  <c r="H106" i="11"/>
  <c r="H107" i="11"/>
  <c r="H32" i="11"/>
  <c r="H33" i="11"/>
  <c r="H34" i="11"/>
  <c r="H87" i="11"/>
  <c r="H88" i="11"/>
  <c r="H89" i="11"/>
  <c r="H169" i="11"/>
  <c r="H170" i="11"/>
  <c r="H171" i="11"/>
  <c r="H430" i="11"/>
  <c r="H431" i="11"/>
  <c r="H432" i="11"/>
  <c r="H418" i="11"/>
  <c r="H419" i="11"/>
  <c r="H420" i="11"/>
  <c r="H108" i="11"/>
  <c r="H109" i="11"/>
  <c r="H110" i="11"/>
  <c r="H90" i="11"/>
  <c r="H91" i="11"/>
  <c r="H92" i="11"/>
  <c r="H175" i="11"/>
  <c r="H176" i="11"/>
  <c r="H177" i="11"/>
  <c r="H17" i="11"/>
  <c r="H18" i="11"/>
  <c r="H19" i="11"/>
  <c r="H404" i="11"/>
  <c r="H405" i="11"/>
  <c r="H406" i="11"/>
  <c r="H407" i="11"/>
  <c r="H408" i="11"/>
  <c r="H433" i="11"/>
  <c r="H434" i="11"/>
  <c r="H435" i="11"/>
  <c r="H29" i="11"/>
  <c r="H30" i="11"/>
  <c r="H31" i="11"/>
  <c r="H84" i="11"/>
  <c r="H85" i="11"/>
  <c r="H86" i="11"/>
  <c r="H230" i="11"/>
  <c r="H231" i="11"/>
  <c r="H232" i="11"/>
  <c r="H333" i="11"/>
  <c r="E413" i="11"/>
  <c r="E414" i="11"/>
  <c r="E415" i="11"/>
  <c r="E416" i="11"/>
  <c r="E417" i="11"/>
  <c r="E272" i="11"/>
  <c r="E273" i="11"/>
  <c r="E274" i="11"/>
  <c r="E275" i="11"/>
  <c r="E276" i="11"/>
  <c r="E333" i="11"/>
  <c r="E334" i="11"/>
  <c r="E335" i="11"/>
  <c r="E286" i="11"/>
  <c r="E287" i="11"/>
  <c r="E288" i="11"/>
  <c r="E203" i="11"/>
  <c r="E204" i="11"/>
  <c r="E205" i="11"/>
  <c r="E248" i="11"/>
  <c r="E249" i="11"/>
  <c r="E250" i="11"/>
  <c r="E23" i="11"/>
  <c r="E24" i="11"/>
  <c r="E25" i="11"/>
  <c r="E35" i="11"/>
  <c r="E36" i="11"/>
  <c r="E37" i="11"/>
  <c r="E145" i="11"/>
  <c r="E146" i="11"/>
  <c r="E147" i="11"/>
  <c r="E117" i="11"/>
  <c r="E118" i="11"/>
  <c r="E119" i="11"/>
  <c r="E74" i="11"/>
  <c r="E75" i="11"/>
  <c r="E76" i="11"/>
  <c r="E77" i="11"/>
  <c r="E78" i="11"/>
  <c r="E79" i="11"/>
  <c r="E365" i="11"/>
  <c r="E366" i="11"/>
  <c r="E367" i="11"/>
  <c r="E47" i="11"/>
  <c r="E48" i="11"/>
  <c r="E49" i="11"/>
  <c r="E395" i="11"/>
  <c r="E396" i="11"/>
  <c r="E397" i="11"/>
  <c r="E312" i="11"/>
  <c r="E313" i="11"/>
  <c r="E309" i="11"/>
  <c r="E310" i="11"/>
  <c r="E311" i="11"/>
  <c r="E99" i="11"/>
  <c r="E100" i="11"/>
  <c r="E101" i="11"/>
  <c r="E359" i="11"/>
  <c r="E360" i="11"/>
  <c r="E361" i="11"/>
  <c r="E362" i="11"/>
  <c r="E363" i="11"/>
  <c r="E364" i="11"/>
  <c r="E424" i="11"/>
  <c r="E425" i="11"/>
  <c r="E426" i="11"/>
  <c r="E269" i="11"/>
  <c r="E270" i="11"/>
  <c r="E271" i="11"/>
  <c r="E266" i="11"/>
  <c r="E267" i="11"/>
  <c r="E268" i="11"/>
  <c r="E138" i="11"/>
  <c r="E139" i="11"/>
  <c r="E140" i="11"/>
  <c r="E135" i="11"/>
  <c r="E136" i="11"/>
  <c r="E137" i="11"/>
  <c r="E383" i="11"/>
  <c r="E384" i="11"/>
  <c r="E385" i="11"/>
  <c r="E172" i="11"/>
  <c r="E173" i="11"/>
  <c r="E174" i="11"/>
  <c r="E221" i="11"/>
  <c r="E222" i="11"/>
  <c r="E223" i="11"/>
  <c r="E224" i="11"/>
  <c r="E225" i="11"/>
  <c r="E226" i="11"/>
  <c r="E427" i="11"/>
  <c r="E428" i="11"/>
  <c r="E429" i="11"/>
  <c r="E155" i="11"/>
  <c r="E156" i="11"/>
  <c r="E157" i="11"/>
  <c r="E409" i="11"/>
  <c r="E410" i="11"/>
  <c r="E411" i="11"/>
  <c r="E105" i="11"/>
  <c r="E106" i="11"/>
  <c r="E107" i="11"/>
  <c r="E263" i="11"/>
  <c r="E264" i="11"/>
  <c r="E265" i="11"/>
  <c r="E327" i="11"/>
  <c r="E328" i="11"/>
  <c r="E329" i="11"/>
  <c r="E330" i="11"/>
  <c r="E331" i="11"/>
  <c r="E332" i="11"/>
  <c r="E283" i="11"/>
  <c r="E284" i="11"/>
  <c r="E285" i="11"/>
  <c r="E2" i="11"/>
  <c r="E3" i="11"/>
  <c r="E4" i="11"/>
  <c r="E181" i="11"/>
  <c r="E182" i="11"/>
  <c r="E183" i="11"/>
  <c r="E198" i="11"/>
  <c r="E199" i="11"/>
  <c r="E200" i="11"/>
  <c r="E201" i="11"/>
  <c r="E202" i="11"/>
  <c r="E8" i="11"/>
  <c r="E9" i="11"/>
  <c r="E10" i="11"/>
  <c r="E245" i="11"/>
  <c r="E246" i="11"/>
  <c r="E247" i="11"/>
  <c r="E20" i="11"/>
  <c r="E21" i="11"/>
  <c r="E22" i="11"/>
  <c r="E32" i="11"/>
  <c r="E33" i="11"/>
  <c r="E34" i="11"/>
  <c r="E102" i="11"/>
  <c r="E103" i="11"/>
  <c r="E104" i="11"/>
  <c r="E114" i="11"/>
  <c r="E115" i="11"/>
  <c r="E116" i="11"/>
  <c r="E65" i="11"/>
  <c r="E66" i="11"/>
  <c r="E67" i="11"/>
  <c r="E68" i="11"/>
  <c r="E69" i="11"/>
  <c r="E70" i="11"/>
  <c r="E71" i="11"/>
  <c r="E72" i="11"/>
  <c r="E73" i="11"/>
  <c r="E44" i="11"/>
  <c r="E45" i="11"/>
  <c r="E46" i="11"/>
  <c r="E392" i="11"/>
  <c r="E393" i="11"/>
  <c r="E394" i="11"/>
  <c r="E305" i="11"/>
  <c r="E306" i="11"/>
  <c r="E307" i="11"/>
  <c r="E308" i="11"/>
  <c r="E302" i="11"/>
  <c r="E303" i="11"/>
  <c r="E304" i="11"/>
  <c r="E87" i="11"/>
  <c r="E88" i="11"/>
  <c r="E89" i="11"/>
  <c r="E96" i="11"/>
  <c r="E97" i="11"/>
  <c r="E98" i="11"/>
  <c r="E349" i="11"/>
  <c r="E350" i="11"/>
  <c r="E351" i="11"/>
  <c r="E352" i="11"/>
  <c r="E353" i="11"/>
  <c r="E354" i="11"/>
  <c r="E355" i="11"/>
  <c r="E356" i="11"/>
  <c r="E357" i="11"/>
  <c r="E358" i="11"/>
  <c r="E421" i="11"/>
  <c r="E422" i="11"/>
  <c r="E423" i="11"/>
  <c r="E218" i="11"/>
  <c r="E219" i="11"/>
  <c r="E220" i="11"/>
  <c r="E215" i="11"/>
  <c r="E216" i="11"/>
  <c r="E217" i="11"/>
  <c r="E132" i="11"/>
  <c r="E133" i="11"/>
  <c r="E134" i="11"/>
  <c r="E129" i="11"/>
  <c r="E130" i="11"/>
  <c r="E131" i="11"/>
  <c r="E377" i="11"/>
  <c r="E378" i="11"/>
  <c r="E379" i="11"/>
  <c r="E380" i="11"/>
  <c r="E381" i="11"/>
  <c r="E382" i="11"/>
  <c r="E169" i="11"/>
  <c r="E170" i="11"/>
  <c r="E171" i="11"/>
  <c r="E212" i="11"/>
  <c r="E213" i="11"/>
  <c r="E214" i="11"/>
  <c r="E430" i="11"/>
  <c r="E431" i="11"/>
  <c r="E432" i="11"/>
  <c r="E152" i="11"/>
  <c r="E153" i="11"/>
  <c r="E154" i="11"/>
  <c r="E418" i="11"/>
  <c r="E419" i="11"/>
  <c r="E420" i="11"/>
  <c r="E108" i="11"/>
  <c r="E109" i="11"/>
  <c r="E110" i="11"/>
  <c r="E277" i="11"/>
  <c r="E278" i="11"/>
  <c r="E279" i="11"/>
  <c r="E336" i="11"/>
  <c r="E337" i="11"/>
  <c r="E338" i="11"/>
  <c r="E339" i="11"/>
  <c r="E289" i="11"/>
  <c r="E290" i="11"/>
  <c r="E291" i="11"/>
  <c r="E206" i="11"/>
  <c r="E207" i="11"/>
  <c r="E208" i="11"/>
  <c r="E251" i="11"/>
  <c r="E252" i="11"/>
  <c r="E253" i="11"/>
  <c r="E26" i="11"/>
  <c r="E27" i="11"/>
  <c r="E28" i="11"/>
  <c r="E38" i="11"/>
  <c r="E39" i="11"/>
  <c r="E40" i="11"/>
  <c r="E120" i="11"/>
  <c r="E121" i="11"/>
  <c r="E122" i="11"/>
  <c r="E80" i="11"/>
  <c r="E81" i="11"/>
  <c r="E82" i="11"/>
  <c r="E83" i="11"/>
  <c r="E398" i="11"/>
  <c r="E399" i="11"/>
  <c r="E400" i="11"/>
  <c r="E317" i="11"/>
  <c r="E314" i="11"/>
  <c r="E315" i="11"/>
  <c r="E316" i="11"/>
  <c r="E90" i="11"/>
  <c r="E91" i="11"/>
  <c r="E92" i="11"/>
  <c r="E368" i="11"/>
  <c r="E369" i="11"/>
  <c r="E370" i="11"/>
  <c r="E318" i="11"/>
  <c r="E319" i="11"/>
  <c r="E320" i="11"/>
  <c r="E144" i="11"/>
  <c r="E141" i="11"/>
  <c r="E142" i="11"/>
  <c r="E143" i="11"/>
  <c r="E386" i="11"/>
  <c r="E387" i="11"/>
  <c r="E388" i="11"/>
  <c r="E175" i="11"/>
  <c r="E176" i="11"/>
  <c r="E177" i="11"/>
  <c r="E227" i="11"/>
  <c r="E228" i="11"/>
  <c r="E229" i="11"/>
  <c r="E233" i="11"/>
  <c r="E234" i="11"/>
  <c r="E235" i="11"/>
  <c r="E17" i="11"/>
  <c r="E18" i="11"/>
  <c r="E19" i="11"/>
  <c r="E158" i="11"/>
  <c r="E159" i="11"/>
  <c r="E160" i="11"/>
  <c r="E404" i="11"/>
  <c r="E405" i="11"/>
  <c r="E406" i="11"/>
  <c r="E407" i="11"/>
  <c r="E408" i="11"/>
  <c r="E254" i="11"/>
  <c r="E255" i="11"/>
  <c r="E256" i="11"/>
  <c r="E257" i="11"/>
  <c r="E258" i="11"/>
  <c r="E259" i="11"/>
  <c r="E260" i="11"/>
  <c r="E261" i="11"/>
  <c r="E262" i="11"/>
  <c r="E321" i="11"/>
  <c r="E322" i="11"/>
  <c r="E323" i="11"/>
  <c r="E324" i="11"/>
  <c r="E325" i="11"/>
  <c r="E326" i="11"/>
  <c r="E280" i="11"/>
  <c r="E281" i="11"/>
  <c r="E282" i="11"/>
  <c r="E433" i="11"/>
  <c r="E434" i="11"/>
  <c r="E435" i="11"/>
  <c r="E178" i="11"/>
  <c r="E179" i="11"/>
  <c r="E180" i="11"/>
  <c r="E190" i="11"/>
  <c r="E191" i="11"/>
  <c r="E192" i="11"/>
  <c r="E193" i="11"/>
  <c r="E194" i="11"/>
  <c r="E5" i="11"/>
  <c r="E6" i="11"/>
  <c r="E7" i="11"/>
  <c r="E236" i="11"/>
  <c r="E237" i="11"/>
  <c r="E238" i="11"/>
  <c r="E239" i="11"/>
  <c r="E240" i="11"/>
  <c r="E241" i="11"/>
  <c r="E242" i="11"/>
  <c r="E243" i="11"/>
  <c r="E244" i="11"/>
  <c r="E11" i="11"/>
  <c r="E12" i="11"/>
  <c r="E13" i="11"/>
  <c r="E14" i="11"/>
  <c r="E15" i="11"/>
  <c r="E16" i="11"/>
  <c r="E29" i="11"/>
  <c r="E30" i="11"/>
  <c r="E31" i="11"/>
  <c r="E50" i="11"/>
  <c r="E51" i="11"/>
  <c r="E52" i="11"/>
  <c r="E111" i="11"/>
  <c r="E112" i="11"/>
  <c r="E113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195" i="11"/>
  <c r="E196" i="11"/>
  <c r="E197" i="11"/>
  <c r="E41" i="11"/>
  <c r="E42" i="11"/>
  <c r="E43" i="11"/>
  <c r="E389" i="11"/>
  <c r="E390" i="11"/>
  <c r="E391" i="11"/>
  <c r="E298" i="11"/>
  <c r="E299" i="11"/>
  <c r="E300" i="11"/>
  <c r="E301" i="11"/>
  <c r="E295" i="11"/>
  <c r="E296" i="11"/>
  <c r="E297" i="11"/>
  <c r="E292" i="11"/>
  <c r="E293" i="11"/>
  <c r="E294" i="11"/>
  <c r="E84" i="11"/>
  <c r="E85" i="11"/>
  <c r="E86" i="11"/>
  <c r="E93" i="11"/>
  <c r="E94" i="11"/>
  <c r="E95" i="11"/>
  <c r="E340" i="11"/>
  <c r="E341" i="11"/>
  <c r="E342" i="11"/>
  <c r="E343" i="11"/>
  <c r="E344" i="11"/>
  <c r="E345" i="11"/>
  <c r="E346" i="11"/>
  <c r="E347" i="11"/>
  <c r="E348" i="11"/>
  <c r="E187" i="11"/>
  <c r="E188" i="11"/>
  <c r="E189" i="11"/>
  <c r="E184" i="11"/>
  <c r="E185" i="11"/>
  <c r="E186" i="11"/>
  <c r="E126" i="11"/>
  <c r="E127" i="11"/>
  <c r="E128" i="11"/>
  <c r="E123" i="11"/>
  <c r="E124" i="11"/>
  <c r="E125" i="11"/>
  <c r="E371" i="11"/>
  <c r="E372" i="11"/>
  <c r="E373" i="11"/>
  <c r="E374" i="11"/>
  <c r="E375" i="11"/>
  <c r="E376" i="11"/>
  <c r="E161" i="11"/>
  <c r="E162" i="11"/>
  <c r="E163" i="11"/>
  <c r="E164" i="11"/>
  <c r="E165" i="11"/>
  <c r="E166" i="11"/>
  <c r="E167" i="11"/>
  <c r="E168" i="11"/>
  <c r="E209" i="11"/>
  <c r="E210" i="11"/>
  <c r="E211" i="11"/>
  <c r="E230" i="11"/>
  <c r="E231" i="11"/>
  <c r="E232" i="11"/>
  <c r="E401" i="11"/>
  <c r="E402" i="11"/>
  <c r="E403" i="11"/>
  <c r="E148" i="11"/>
  <c r="E149" i="11"/>
  <c r="E150" i="11"/>
  <c r="E151" i="11"/>
  <c r="E412" i="11"/>
  <c r="C413" i="11"/>
  <c r="C414" i="11"/>
  <c r="C415" i="11"/>
  <c r="C416" i="11"/>
  <c r="C417" i="11"/>
  <c r="C272" i="11"/>
  <c r="C273" i="11"/>
  <c r="C274" i="11"/>
  <c r="C275" i="11"/>
  <c r="C276" i="11"/>
  <c r="C333" i="11"/>
  <c r="C334" i="11"/>
  <c r="C335" i="11"/>
  <c r="C286" i="11"/>
  <c r="C287" i="11"/>
  <c r="C288" i="11"/>
  <c r="C203" i="11"/>
  <c r="C204" i="11"/>
  <c r="C205" i="11"/>
  <c r="C248" i="11"/>
  <c r="C249" i="11"/>
  <c r="C250" i="11"/>
  <c r="C23" i="11"/>
  <c r="C24" i="11"/>
  <c r="C25" i="11"/>
  <c r="C35" i="11"/>
  <c r="C36" i="11"/>
  <c r="C37" i="11"/>
  <c r="C145" i="11"/>
  <c r="C146" i="11"/>
  <c r="C147" i="11"/>
  <c r="C117" i="11"/>
  <c r="C118" i="11"/>
  <c r="C119" i="11"/>
  <c r="C74" i="11"/>
  <c r="C75" i="11"/>
  <c r="C76" i="11"/>
  <c r="C77" i="11"/>
  <c r="C78" i="11"/>
  <c r="C79" i="11"/>
  <c r="C365" i="11"/>
  <c r="C366" i="11"/>
  <c r="C367" i="11"/>
  <c r="C47" i="11"/>
  <c r="C48" i="11"/>
  <c r="C49" i="11"/>
  <c r="C395" i="11"/>
  <c r="C396" i="11"/>
  <c r="C397" i="11"/>
  <c r="C312" i="11"/>
  <c r="C313" i="11"/>
  <c r="C309" i="11"/>
  <c r="C310" i="11"/>
  <c r="C311" i="11"/>
  <c r="C99" i="11"/>
  <c r="C100" i="11"/>
  <c r="C101" i="11"/>
  <c r="C359" i="11"/>
  <c r="C360" i="11"/>
  <c r="C361" i="11"/>
  <c r="C362" i="11"/>
  <c r="C363" i="11"/>
  <c r="C364" i="11"/>
  <c r="C424" i="11"/>
  <c r="C425" i="11"/>
  <c r="C426" i="11"/>
  <c r="C269" i="11"/>
  <c r="C270" i="11"/>
  <c r="C271" i="11"/>
  <c r="C266" i="11"/>
  <c r="C267" i="11"/>
  <c r="C268" i="11"/>
  <c r="C138" i="11"/>
  <c r="C139" i="11"/>
  <c r="C140" i="11"/>
  <c r="C135" i="11"/>
  <c r="C136" i="11"/>
  <c r="C137" i="11"/>
  <c r="C383" i="11"/>
  <c r="C384" i="11"/>
  <c r="C385" i="11"/>
  <c r="C172" i="11"/>
  <c r="C173" i="11"/>
  <c r="C174" i="11"/>
  <c r="C221" i="11"/>
  <c r="C222" i="11"/>
  <c r="C223" i="11"/>
  <c r="C224" i="11"/>
  <c r="C225" i="11"/>
  <c r="C226" i="11"/>
  <c r="C427" i="11"/>
  <c r="C428" i="11"/>
  <c r="C429" i="11"/>
  <c r="C155" i="11"/>
  <c r="C156" i="11"/>
  <c r="C157" i="11"/>
  <c r="C409" i="11"/>
  <c r="C410" i="11"/>
  <c r="C411" i="11"/>
  <c r="C105" i="11"/>
  <c r="C106" i="11"/>
  <c r="C107" i="11"/>
  <c r="C263" i="11"/>
  <c r="C264" i="11"/>
  <c r="C265" i="11"/>
  <c r="C327" i="11"/>
  <c r="C328" i="11"/>
  <c r="C329" i="11"/>
  <c r="C330" i="11"/>
  <c r="C331" i="11"/>
  <c r="C332" i="11"/>
  <c r="C283" i="11"/>
  <c r="C284" i="11"/>
  <c r="C285" i="11"/>
  <c r="C2" i="11"/>
  <c r="C3" i="11"/>
  <c r="C4" i="11"/>
  <c r="C181" i="11"/>
  <c r="C182" i="11"/>
  <c r="C183" i="11"/>
  <c r="C198" i="11"/>
  <c r="C199" i="11"/>
  <c r="C200" i="11"/>
  <c r="C201" i="11"/>
  <c r="C202" i="11"/>
  <c r="C8" i="11"/>
  <c r="C9" i="11"/>
  <c r="C10" i="11"/>
  <c r="C245" i="11"/>
  <c r="C246" i="11"/>
  <c r="C247" i="11"/>
  <c r="C20" i="11"/>
  <c r="C21" i="11"/>
  <c r="C22" i="11"/>
  <c r="C32" i="11"/>
  <c r="C33" i="11"/>
  <c r="C34" i="11"/>
  <c r="C102" i="11"/>
  <c r="C103" i="11"/>
  <c r="C104" i="11"/>
  <c r="C114" i="11"/>
  <c r="C115" i="11"/>
  <c r="C116" i="11"/>
  <c r="C65" i="11"/>
  <c r="C66" i="11"/>
  <c r="C67" i="11"/>
  <c r="C68" i="11"/>
  <c r="C69" i="11"/>
  <c r="C70" i="11"/>
  <c r="C71" i="11"/>
  <c r="C72" i="11"/>
  <c r="C73" i="11"/>
  <c r="C44" i="11"/>
  <c r="C45" i="11"/>
  <c r="C46" i="11"/>
  <c r="C392" i="11"/>
  <c r="C393" i="11"/>
  <c r="C394" i="11"/>
  <c r="C305" i="11"/>
  <c r="C306" i="11"/>
  <c r="C307" i="11"/>
  <c r="C308" i="11"/>
  <c r="C302" i="11"/>
  <c r="C303" i="11"/>
  <c r="C304" i="11"/>
  <c r="C87" i="11"/>
  <c r="C88" i="11"/>
  <c r="C89" i="11"/>
  <c r="C96" i="11"/>
  <c r="C97" i="11"/>
  <c r="C98" i="11"/>
  <c r="C349" i="11"/>
  <c r="C350" i="11"/>
  <c r="C351" i="11"/>
  <c r="C352" i="11"/>
  <c r="C353" i="11"/>
  <c r="C354" i="11"/>
  <c r="C355" i="11"/>
  <c r="C356" i="11"/>
  <c r="C357" i="11"/>
  <c r="C358" i="11"/>
  <c r="C421" i="11"/>
  <c r="C422" i="11"/>
  <c r="C423" i="11"/>
  <c r="C218" i="11"/>
  <c r="C219" i="11"/>
  <c r="C220" i="11"/>
  <c r="C215" i="11"/>
  <c r="C216" i="11"/>
  <c r="C217" i="11"/>
  <c r="C132" i="11"/>
  <c r="C133" i="11"/>
  <c r="C134" i="11"/>
  <c r="C129" i="11"/>
  <c r="C130" i="11"/>
  <c r="C131" i="11"/>
  <c r="C377" i="11"/>
  <c r="C378" i="11"/>
  <c r="C379" i="11"/>
  <c r="C380" i="11"/>
  <c r="C381" i="11"/>
  <c r="C382" i="11"/>
  <c r="C169" i="11"/>
  <c r="C170" i="11"/>
  <c r="C171" i="11"/>
  <c r="C212" i="11"/>
  <c r="C213" i="11"/>
  <c r="C214" i="11"/>
  <c r="C430" i="11"/>
  <c r="C431" i="11"/>
  <c r="C432" i="11"/>
  <c r="C152" i="11"/>
  <c r="C153" i="11"/>
  <c r="C154" i="11"/>
  <c r="C418" i="11"/>
  <c r="C419" i="11"/>
  <c r="C420" i="11"/>
  <c r="C108" i="11"/>
  <c r="C109" i="11"/>
  <c r="C110" i="11"/>
  <c r="C277" i="11"/>
  <c r="C278" i="11"/>
  <c r="C279" i="11"/>
  <c r="C336" i="11"/>
  <c r="C337" i="11"/>
  <c r="C338" i="11"/>
  <c r="C339" i="11"/>
  <c r="C289" i="11"/>
  <c r="C290" i="11"/>
  <c r="C291" i="11"/>
  <c r="C206" i="11"/>
  <c r="C207" i="11"/>
  <c r="C208" i="11"/>
  <c r="C251" i="11"/>
  <c r="C252" i="11"/>
  <c r="C253" i="11"/>
  <c r="C26" i="11"/>
  <c r="C27" i="11"/>
  <c r="C28" i="11"/>
  <c r="C38" i="11"/>
  <c r="C39" i="11"/>
  <c r="C40" i="11"/>
  <c r="C120" i="11"/>
  <c r="C121" i="11"/>
  <c r="C122" i="11"/>
  <c r="C80" i="11"/>
  <c r="C81" i="11"/>
  <c r="C82" i="11"/>
  <c r="C83" i="11"/>
  <c r="C398" i="11"/>
  <c r="C399" i="11"/>
  <c r="C400" i="11"/>
  <c r="C317" i="11"/>
  <c r="C314" i="11"/>
  <c r="C315" i="11"/>
  <c r="C316" i="11"/>
  <c r="C90" i="11"/>
  <c r="C91" i="11"/>
  <c r="C92" i="11"/>
  <c r="C368" i="11"/>
  <c r="C369" i="11"/>
  <c r="C370" i="11"/>
  <c r="C318" i="11"/>
  <c r="C319" i="11"/>
  <c r="C320" i="11"/>
  <c r="C144" i="11"/>
  <c r="C141" i="11"/>
  <c r="C142" i="11"/>
  <c r="C143" i="11"/>
  <c r="C386" i="11"/>
  <c r="C387" i="11"/>
  <c r="C388" i="11"/>
  <c r="C175" i="11"/>
  <c r="C176" i="11"/>
  <c r="C177" i="11"/>
  <c r="C227" i="11"/>
  <c r="C228" i="11"/>
  <c r="C229" i="11"/>
  <c r="C233" i="11"/>
  <c r="C234" i="11"/>
  <c r="C235" i="11"/>
  <c r="C17" i="11"/>
  <c r="C18" i="11"/>
  <c r="C19" i="11"/>
  <c r="C158" i="11"/>
  <c r="C159" i="11"/>
  <c r="C160" i="11"/>
  <c r="C404" i="11"/>
  <c r="C405" i="11"/>
  <c r="C406" i="11"/>
  <c r="C407" i="11"/>
  <c r="C408" i="11"/>
  <c r="C254" i="11"/>
  <c r="C255" i="11"/>
  <c r="C256" i="11"/>
  <c r="C257" i="11"/>
  <c r="C258" i="11"/>
  <c r="C259" i="11"/>
  <c r="C260" i="11"/>
  <c r="C261" i="11"/>
  <c r="C262" i="11"/>
  <c r="C321" i="11"/>
  <c r="C322" i="11"/>
  <c r="C323" i="11"/>
  <c r="C324" i="11"/>
  <c r="C325" i="11"/>
  <c r="C326" i="11"/>
  <c r="C280" i="11"/>
  <c r="C281" i="11"/>
  <c r="C282" i="11"/>
  <c r="C433" i="11"/>
  <c r="C434" i="11"/>
  <c r="C435" i="11"/>
  <c r="C178" i="11"/>
  <c r="C179" i="11"/>
  <c r="C180" i="11"/>
  <c r="C190" i="11"/>
  <c r="C191" i="11"/>
  <c r="C192" i="11"/>
  <c r="C193" i="11"/>
  <c r="C194" i="11"/>
  <c r="C5" i="11"/>
  <c r="C6" i="11"/>
  <c r="C7" i="11"/>
  <c r="C236" i="11"/>
  <c r="C237" i="11"/>
  <c r="C238" i="11"/>
  <c r="C239" i="11"/>
  <c r="C240" i="11"/>
  <c r="C241" i="11"/>
  <c r="C242" i="11"/>
  <c r="C243" i="11"/>
  <c r="C244" i="11"/>
  <c r="C11" i="11"/>
  <c r="C12" i="11"/>
  <c r="C13" i="11"/>
  <c r="C14" i="11"/>
  <c r="C15" i="11"/>
  <c r="C16" i="11"/>
  <c r="C29" i="11"/>
  <c r="C30" i="11"/>
  <c r="C31" i="11"/>
  <c r="C50" i="11"/>
  <c r="C51" i="11"/>
  <c r="C52" i="11"/>
  <c r="C111" i="11"/>
  <c r="C112" i="11"/>
  <c r="C113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195" i="11"/>
  <c r="C196" i="11"/>
  <c r="C197" i="11"/>
  <c r="C41" i="11"/>
  <c r="C42" i="11"/>
  <c r="C43" i="11"/>
  <c r="C389" i="11"/>
  <c r="C390" i="11"/>
  <c r="C391" i="11"/>
  <c r="C298" i="11"/>
  <c r="C299" i="11"/>
  <c r="C300" i="11"/>
  <c r="C301" i="11"/>
  <c r="C295" i="11"/>
  <c r="C296" i="11"/>
  <c r="C297" i="11"/>
  <c r="C292" i="11"/>
  <c r="C293" i="11"/>
  <c r="C294" i="11"/>
  <c r="C84" i="11"/>
  <c r="C85" i="11"/>
  <c r="C86" i="11"/>
  <c r="C93" i="11"/>
  <c r="C94" i="11"/>
  <c r="C95" i="11"/>
  <c r="C340" i="11"/>
  <c r="C341" i="11"/>
  <c r="C342" i="11"/>
  <c r="C343" i="11"/>
  <c r="C344" i="11"/>
  <c r="C345" i="11"/>
  <c r="C346" i="11"/>
  <c r="C347" i="11"/>
  <c r="C348" i="11"/>
  <c r="C187" i="11"/>
  <c r="C188" i="11"/>
  <c r="C189" i="11"/>
  <c r="C184" i="11"/>
  <c r="C185" i="11"/>
  <c r="C186" i="11"/>
  <c r="C126" i="11"/>
  <c r="C127" i="11"/>
  <c r="C128" i="11"/>
  <c r="C123" i="11"/>
  <c r="C124" i="11"/>
  <c r="C125" i="11"/>
  <c r="C371" i="11"/>
  <c r="C372" i="11"/>
  <c r="C373" i="11"/>
  <c r="C374" i="11"/>
  <c r="C375" i="11"/>
  <c r="C376" i="11"/>
  <c r="C161" i="11"/>
  <c r="C162" i="11"/>
  <c r="C163" i="11"/>
  <c r="C164" i="11"/>
  <c r="C165" i="11"/>
  <c r="C166" i="11"/>
  <c r="C167" i="11"/>
  <c r="C168" i="11"/>
  <c r="C209" i="11"/>
  <c r="C210" i="11"/>
  <c r="C211" i="11"/>
  <c r="C230" i="11"/>
  <c r="C231" i="11"/>
  <c r="C232" i="11"/>
  <c r="C401" i="11"/>
  <c r="C402" i="11"/>
  <c r="C403" i="11"/>
  <c r="C148" i="11"/>
  <c r="C149" i="11"/>
  <c r="C150" i="11"/>
  <c r="C151" i="11"/>
  <c r="C412" i="1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T402" i="11" l="1"/>
  <c r="U402" i="11" s="1"/>
  <c r="V402" i="11" s="1"/>
  <c r="T166" i="11"/>
  <c r="U166" i="11" s="1"/>
  <c r="V166" i="11" s="1"/>
  <c r="T162" i="11"/>
  <c r="U162" i="11" s="1"/>
  <c r="V162" i="11" s="1"/>
  <c r="T93" i="11"/>
  <c r="U93" i="11" s="1"/>
  <c r="V93" i="11" s="1"/>
  <c r="T197" i="11"/>
  <c r="U197" i="11" s="1"/>
  <c r="V197" i="11" s="1"/>
  <c r="T6" i="11"/>
  <c r="U6" i="11" s="1"/>
  <c r="V6" i="11" s="1"/>
  <c r="T178" i="11"/>
  <c r="U178" i="11" s="1"/>
  <c r="V178" i="11" s="1"/>
  <c r="T98" i="11"/>
  <c r="U98" i="11" s="1"/>
  <c r="V98" i="11" s="1"/>
  <c r="T393" i="11"/>
  <c r="U393" i="11" s="1"/>
  <c r="V393" i="11" s="1"/>
  <c r="T8" i="11"/>
  <c r="U8" i="11" s="1"/>
  <c r="V8" i="11" s="1"/>
  <c r="T4" i="11"/>
  <c r="U4" i="11" s="1"/>
  <c r="V4" i="11" s="1"/>
  <c r="T428" i="11"/>
  <c r="U428" i="11" s="1"/>
  <c r="V428" i="11" s="1"/>
  <c r="T172" i="11"/>
  <c r="U172" i="11" s="1"/>
  <c r="V172" i="11" s="1"/>
  <c r="T397" i="11"/>
  <c r="U397" i="11" s="1"/>
  <c r="V397" i="11" s="1"/>
  <c r="T366" i="11"/>
  <c r="U366" i="11" s="1"/>
  <c r="V366" i="11" s="1"/>
  <c r="T145" i="11"/>
  <c r="U145" i="11" s="1"/>
  <c r="V145" i="11" s="1"/>
  <c r="T232" i="11"/>
  <c r="U232" i="11" s="1"/>
  <c r="V232" i="11" s="1"/>
  <c r="T85" i="11"/>
  <c r="U85" i="11" s="1"/>
  <c r="V85" i="11" s="1"/>
  <c r="T29" i="11"/>
  <c r="U29" i="11" s="1"/>
  <c r="V29" i="11" s="1"/>
  <c r="T408" i="11"/>
  <c r="U408" i="11" s="1"/>
  <c r="V408" i="11" s="1"/>
  <c r="T404" i="11"/>
  <c r="U404" i="11" s="1"/>
  <c r="V404" i="11" s="1"/>
  <c r="T177" i="11"/>
  <c r="U177" i="11" s="1"/>
  <c r="V177" i="11" s="1"/>
  <c r="T91" i="11"/>
  <c r="U91" i="11" s="1"/>
  <c r="V91" i="11" s="1"/>
  <c r="T108" i="11"/>
  <c r="U108" i="11" s="1"/>
  <c r="V108" i="11" s="1"/>
  <c r="T432" i="11"/>
  <c r="U432" i="11" s="1"/>
  <c r="V432" i="11" s="1"/>
  <c r="T170" i="11"/>
  <c r="U170" i="11" s="1"/>
  <c r="V170" i="11" s="1"/>
  <c r="T87" i="11"/>
  <c r="U87" i="11" s="1"/>
  <c r="V87" i="11" s="1"/>
  <c r="T107" i="11"/>
  <c r="U107" i="11" s="1"/>
  <c r="V107" i="11" s="1"/>
  <c r="T150" i="11"/>
  <c r="U150" i="11" s="1"/>
  <c r="V150" i="11" s="1"/>
  <c r="T375" i="11"/>
  <c r="U375" i="11" s="1"/>
  <c r="V375" i="11" s="1"/>
  <c r="T371" i="11"/>
  <c r="U371" i="11" s="1"/>
  <c r="V371" i="11" s="1"/>
  <c r="T16" i="11"/>
  <c r="U16" i="11" s="1"/>
  <c r="V16" i="11" s="1"/>
  <c r="T12" i="11"/>
  <c r="U12" i="11" s="1"/>
  <c r="V12" i="11" s="1"/>
  <c r="T242" i="11"/>
  <c r="U242" i="11" s="1"/>
  <c r="V242" i="11" s="1"/>
  <c r="T238" i="11"/>
  <c r="U238" i="11" s="1"/>
  <c r="V238" i="11" s="1"/>
  <c r="T159" i="11"/>
  <c r="U159" i="11" s="1"/>
  <c r="V159" i="11" s="1"/>
  <c r="T233" i="11"/>
  <c r="U233" i="11" s="1"/>
  <c r="V233" i="11" s="1"/>
  <c r="T400" i="11"/>
  <c r="U400" i="11" s="1"/>
  <c r="V400" i="11" s="1"/>
  <c r="T39" i="11"/>
  <c r="U39" i="11" s="1"/>
  <c r="V39" i="11" s="1"/>
  <c r="T26" i="11"/>
  <c r="U26" i="11" s="1"/>
  <c r="V26" i="11" s="1"/>
  <c r="T214" i="11"/>
  <c r="U214" i="11" s="1"/>
  <c r="V214" i="11" s="1"/>
  <c r="T381" i="11"/>
  <c r="U381" i="11" s="1"/>
  <c r="V381" i="11" s="1"/>
  <c r="T377" i="11"/>
  <c r="U377" i="11" s="1"/>
  <c r="V377" i="11" s="1"/>
  <c r="T22" i="11"/>
  <c r="U22" i="11" s="1"/>
  <c r="V22" i="11" s="1"/>
  <c r="T410" i="11"/>
  <c r="U410" i="11" s="1"/>
  <c r="V410" i="11" s="1"/>
  <c r="T155" i="11"/>
  <c r="U155" i="11" s="1"/>
  <c r="V155" i="11" s="1"/>
  <c r="T426" i="11"/>
  <c r="U426" i="11" s="1"/>
  <c r="V426" i="11" s="1"/>
  <c r="T401" i="11"/>
  <c r="U401" i="11" s="1"/>
  <c r="V401" i="11" s="1"/>
  <c r="T165" i="11"/>
  <c r="U165" i="11" s="1"/>
  <c r="V165" i="11" s="1"/>
  <c r="T161" i="11"/>
  <c r="U161" i="11" s="1"/>
  <c r="V161" i="11" s="1"/>
  <c r="T391" i="11"/>
  <c r="U391" i="11" s="1"/>
  <c r="V391" i="11" s="1"/>
  <c r="T196" i="11"/>
  <c r="U196" i="11" s="1"/>
  <c r="V196" i="11" s="1"/>
  <c r="T5" i="11"/>
  <c r="U5" i="11" s="1"/>
  <c r="V5" i="11" s="1"/>
  <c r="T423" i="11"/>
  <c r="U423" i="11" s="1"/>
  <c r="V423" i="11" s="1"/>
  <c r="T97" i="11"/>
  <c r="U97" i="11" s="1"/>
  <c r="V97" i="11" s="1"/>
  <c r="T392" i="11"/>
  <c r="U392" i="11" s="1"/>
  <c r="V392" i="11" s="1"/>
  <c r="T183" i="11"/>
  <c r="U183" i="11" s="1"/>
  <c r="V183" i="11" s="1"/>
  <c r="T3" i="11"/>
  <c r="U3" i="11" s="1"/>
  <c r="V3" i="11" s="1"/>
  <c r="T427" i="11"/>
  <c r="U427" i="11" s="1"/>
  <c r="V427" i="11" s="1"/>
  <c r="T101" i="11"/>
  <c r="U101" i="11" s="1"/>
  <c r="V101" i="11" s="1"/>
  <c r="T396" i="11"/>
  <c r="U396" i="11" s="1"/>
  <c r="V396" i="11" s="1"/>
  <c r="T365" i="11"/>
  <c r="U365" i="11" s="1"/>
  <c r="V365" i="11" s="1"/>
  <c r="T205" i="11"/>
  <c r="U205" i="11" s="1"/>
  <c r="V205" i="11" s="1"/>
  <c r="T231" i="11"/>
  <c r="U231" i="11" s="1"/>
  <c r="V231" i="11" s="1"/>
  <c r="T84" i="11"/>
  <c r="U84" i="11" s="1"/>
  <c r="V84" i="11" s="1"/>
  <c r="T435" i="11"/>
  <c r="U435" i="11" s="1"/>
  <c r="V435" i="11" s="1"/>
  <c r="T407" i="11"/>
  <c r="U407" i="11" s="1"/>
  <c r="V407" i="11" s="1"/>
  <c r="T19" i="11"/>
  <c r="U19" i="11" s="1"/>
  <c r="V19" i="11" s="1"/>
  <c r="T176" i="11"/>
  <c r="U176" i="11" s="1"/>
  <c r="V176" i="11" s="1"/>
  <c r="T90" i="11"/>
  <c r="U90" i="11" s="1"/>
  <c r="V90" i="11" s="1"/>
  <c r="T420" i="11"/>
  <c r="U420" i="11" s="1"/>
  <c r="V420" i="11" s="1"/>
  <c r="T431" i="11"/>
  <c r="U431" i="11" s="1"/>
  <c r="V431" i="11" s="1"/>
  <c r="T169" i="11"/>
  <c r="U169" i="11" s="1"/>
  <c r="V169" i="11" s="1"/>
  <c r="T34" i="11"/>
  <c r="U34" i="11" s="1"/>
  <c r="V34" i="11" s="1"/>
  <c r="T106" i="11"/>
  <c r="U106" i="11" s="1"/>
  <c r="V106" i="11" s="1"/>
  <c r="T149" i="11"/>
  <c r="U149" i="11" s="1"/>
  <c r="V149" i="11" s="1"/>
  <c r="T374" i="11"/>
  <c r="U374" i="11" s="1"/>
  <c r="V374" i="11" s="1"/>
  <c r="T52" i="11"/>
  <c r="U52" i="11" s="1"/>
  <c r="V52" i="11" s="1"/>
  <c r="T15" i="11"/>
  <c r="U15" i="11" s="1"/>
  <c r="V15" i="11" s="1"/>
  <c r="T11" i="11"/>
  <c r="U11" i="11" s="1"/>
  <c r="V11" i="11" s="1"/>
  <c r="T241" i="11"/>
  <c r="U241" i="11" s="1"/>
  <c r="V241" i="11" s="1"/>
  <c r="T237" i="11"/>
  <c r="U237" i="11" s="1"/>
  <c r="V237" i="11" s="1"/>
  <c r="T158" i="11"/>
  <c r="U158" i="11" s="1"/>
  <c r="V158" i="11" s="1"/>
  <c r="T388" i="11"/>
  <c r="U388" i="11" s="1"/>
  <c r="V388" i="11" s="1"/>
  <c r="T399" i="11"/>
  <c r="U399" i="11" s="1"/>
  <c r="V399" i="11" s="1"/>
  <c r="T38" i="11"/>
  <c r="U38" i="11" s="1"/>
  <c r="V38" i="11" s="1"/>
  <c r="T154" i="11"/>
  <c r="U154" i="11" s="1"/>
  <c r="V154" i="11" s="1"/>
  <c r="T213" i="11"/>
  <c r="U213" i="11" s="1"/>
  <c r="V213" i="11" s="1"/>
  <c r="T380" i="11"/>
  <c r="U380" i="11" s="1"/>
  <c r="V380" i="11" s="1"/>
  <c r="T209" i="11"/>
  <c r="U209" i="11" s="1"/>
  <c r="V209" i="11" s="1"/>
  <c r="T228" i="11"/>
  <c r="U228" i="11" s="1"/>
  <c r="V228" i="11" s="1"/>
  <c r="T224" i="11"/>
  <c r="U224" i="11" s="1"/>
  <c r="V224" i="11" s="1"/>
  <c r="T272" i="11"/>
  <c r="U272" i="11" s="1"/>
  <c r="V272" i="11" s="1"/>
  <c r="T168" i="11"/>
  <c r="U168" i="11" s="1"/>
  <c r="V168" i="11" s="1"/>
  <c r="T164" i="11"/>
  <c r="U164" i="11" s="1"/>
  <c r="V164" i="11" s="1"/>
  <c r="T95" i="11"/>
  <c r="U95" i="11" s="1"/>
  <c r="V95" i="11" s="1"/>
  <c r="T390" i="11"/>
  <c r="U390" i="11" s="1"/>
  <c r="V390" i="11" s="1"/>
  <c r="T195" i="11"/>
  <c r="U195" i="11" s="1"/>
  <c r="V195" i="11" s="1"/>
  <c r="T180" i="11"/>
  <c r="U180" i="11" s="1"/>
  <c r="V180" i="11" s="1"/>
  <c r="T422" i="11"/>
  <c r="U422" i="11" s="1"/>
  <c r="V422" i="11" s="1"/>
  <c r="T96" i="11"/>
  <c r="U96" i="11" s="1"/>
  <c r="V96" i="11" s="1"/>
  <c r="T10" i="11"/>
  <c r="U10" i="11" s="1"/>
  <c r="V10" i="11" s="1"/>
  <c r="T182" i="11"/>
  <c r="U182" i="11" s="1"/>
  <c r="V182" i="11" s="1"/>
  <c r="T2" i="11"/>
  <c r="U2" i="11" s="1"/>
  <c r="V2" i="11" s="1"/>
  <c r="T174" i="11"/>
  <c r="U174" i="11" s="1"/>
  <c r="V174" i="11" s="1"/>
  <c r="T100" i="11"/>
  <c r="U100" i="11" s="1"/>
  <c r="V100" i="11" s="1"/>
  <c r="T395" i="11"/>
  <c r="U395" i="11" s="1"/>
  <c r="V395" i="11" s="1"/>
  <c r="T147" i="11"/>
  <c r="U147" i="11" s="1"/>
  <c r="V147" i="11" s="1"/>
  <c r="T204" i="11"/>
  <c r="U204" i="11" s="1"/>
  <c r="V204" i="11" s="1"/>
  <c r="T230" i="11"/>
  <c r="U230" i="11" s="1"/>
  <c r="V230" i="11" s="1"/>
  <c r="T31" i="11"/>
  <c r="U31" i="11" s="1"/>
  <c r="V31" i="11" s="1"/>
  <c r="T434" i="11"/>
  <c r="U434" i="11" s="1"/>
  <c r="V434" i="11" s="1"/>
  <c r="T406" i="11"/>
  <c r="U406" i="11" s="1"/>
  <c r="V406" i="11" s="1"/>
  <c r="T18" i="11"/>
  <c r="U18" i="11" s="1"/>
  <c r="V18" i="11" s="1"/>
  <c r="T175" i="11"/>
  <c r="U175" i="11" s="1"/>
  <c r="V175" i="11" s="1"/>
  <c r="T110" i="11"/>
  <c r="U110" i="11" s="1"/>
  <c r="V110" i="11" s="1"/>
  <c r="T419" i="11"/>
  <c r="U419" i="11" s="1"/>
  <c r="V419" i="11" s="1"/>
  <c r="T430" i="11"/>
  <c r="U430" i="11" s="1"/>
  <c r="V430" i="11" s="1"/>
  <c r="T89" i="11"/>
  <c r="U89" i="11" s="1"/>
  <c r="V89" i="11" s="1"/>
  <c r="T33" i="11"/>
  <c r="U33" i="11" s="1"/>
  <c r="V33" i="11" s="1"/>
  <c r="T105" i="11"/>
  <c r="U105" i="11" s="1"/>
  <c r="V105" i="11" s="1"/>
  <c r="T148" i="11"/>
  <c r="U148" i="11" s="1"/>
  <c r="V148" i="11" s="1"/>
  <c r="T373" i="11"/>
  <c r="U373" i="11" s="1"/>
  <c r="V373" i="11" s="1"/>
  <c r="T51" i="11"/>
  <c r="U51" i="11" s="1"/>
  <c r="V51" i="11" s="1"/>
  <c r="T14" i="11"/>
  <c r="U14" i="11" s="1"/>
  <c r="V14" i="11" s="1"/>
  <c r="T244" i="11"/>
  <c r="U244" i="11" s="1"/>
  <c r="V244" i="11" s="1"/>
  <c r="T240" i="11"/>
  <c r="U240" i="11" s="1"/>
  <c r="V240" i="11" s="1"/>
  <c r="T236" i="11"/>
  <c r="U236" i="11" s="1"/>
  <c r="V236" i="11" s="1"/>
  <c r="T235" i="11"/>
  <c r="U235" i="11" s="1"/>
  <c r="V235" i="11" s="1"/>
  <c r="T153" i="11"/>
  <c r="U153" i="11" s="1"/>
  <c r="V153" i="11" s="1"/>
  <c r="T157" i="11"/>
  <c r="U157" i="11" s="1"/>
  <c r="V157" i="11" s="1"/>
  <c r="T412" i="11"/>
  <c r="U412" i="11" s="1"/>
  <c r="V412" i="11" s="1"/>
  <c r="T403" i="11"/>
  <c r="U403" i="11" s="1"/>
  <c r="V403" i="11" s="1"/>
  <c r="T167" i="11"/>
  <c r="U167" i="11" s="1"/>
  <c r="V167" i="11" s="1"/>
  <c r="T163" i="11"/>
  <c r="U163" i="11" s="1"/>
  <c r="V163" i="11" s="1"/>
  <c r="T94" i="11"/>
  <c r="U94" i="11" s="1"/>
  <c r="V94" i="11" s="1"/>
  <c r="T389" i="11"/>
  <c r="U389" i="11" s="1"/>
  <c r="V389" i="11" s="1"/>
  <c r="T7" i="11"/>
  <c r="U7" i="11" s="1"/>
  <c r="V7" i="11" s="1"/>
  <c r="T179" i="11"/>
  <c r="U179" i="11" s="1"/>
  <c r="V179" i="11" s="1"/>
  <c r="T421" i="11"/>
  <c r="U421" i="11" s="1"/>
  <c r="V421" i="11" s="1"/>
  <c r="T17" i="11"/>
  <c r="U17" i="11" s="1"/>
  <c r="V17" i="11" s="1"/>
  <c r="T171" i="11"/>
  <c r="U171" i="11" s="1"/>
  <c r="V171" i="11" s="1"/>
  <c r="T151" i="11"/>
  <c r="U151" i="11" s="1"/>
  <c r="V151" i="11" s="1"/>
  <c r="T160" i="11"/>
  <c r="U160" i="11" s="1"/>
  <c r="V160" i="11" s="1"/>
  <c r="T211" i="11"/>
  <c r="U211" i="11" s="1"/>
  <c r="V211" i="11" s="1"/>
  <c r="T226" i="11"/>
  <c r="U226" i="11" s="1"/>
  <c r="V226" i="11" s="1"/>
  <c r="T222" i="11"/>
  <c r="U222" i="11" s="1"/>
  <c r="V222" i="11" s="1"/>
  <c r="T387" i="11"/>
  <c r="U387" i="11" s="1"/>
  <c r="V387" i="11" s="1"/>
  <c r="T398" i="11"/>
  <c r="U398" i="11" s="1"/>
  <c r="V398" i="11" s="1"/>
  <c r="T28" i="11"/>
  <c r="U28" i="11" s="1"/>
  <c r="V28" i="11" s="1"/>
  <c r="T212" i="11"/>
  <c r="U212" i="11" s="1"/>
  <c r="V212" i="11" s="1"/>
  <c r="T379" i="11"/>
  <c r="U379" i="11" s="1"/>
  <c r="V379" i="11" s="1"/>
  <c r="T103" i="11"/>
  <c r="U103" i="11" s="1"/>
  <c r="V103" i="11" s="1"/>
  <c r="T20" i="11"/>
  <c r="U20" i="11" s="1"/>
  <c r="V20" i="11" s="1"/>
  <c r="T384" i="11"/>
  <c r="U384" i="11" s="1"/>
  <c r="V384" i="11" s="1"/>
  <c r="T424" i="11"/>
  <c r="U424" i="11" s="1"/>
  <c r="V424" i="11" s="1"/>
  <c r="T37" i="11"/>
  <c r="U37" i="11" s="1"/>
  <c r="V37" i="11" s="1"/>
  <c r="T416" i="11"/>
  <c r="U416" i="11" s="1"/>
  <c r="V416" i="11" s="1"/>
  <c r="T43" i="11"/>
  <c r="U43" i="11" s="1"/>
  <c r="V43" i="11" s="1"/>
  <c r="T112" i="11"/>
  <c r="U112" i="11" s="1"/>
  <c r="V112" i="11" s="1"/>
  <c r="T192" i="11"/>
  <c r="U192" i="11" s="1"/>
  <c r="V192" i="11" s="1"/>
  <c r="T325" i="11"/>
  <c r="U325" i="11" s="1"/>
  <c r="V325" i="11" s="1"/>
  <c r="T321" i="11"/>
  <c r="U321" i="11" s="1"/>
  <c r="V321" i="11" s="1"/>
  <c r="T259" i="11"/>
  <c r="U259" i="11" s="1"/>
  <c r="V259" i="11" s="1"/>
  <c r="T255" i="11"/>
  <c r="U255" i="11" s="1"/>
  <c r="V255" i="11" s="1"/>
  <c r="T227" i="11"/>
  <c r="U227" i="11" s="1"/>
  <c r="V227" i="11" s="1"/>
  <c r="T144" i="11"/>
  <c r="U144" i="11" s="1"/>
  <c r="V144" i="11" s="1"/>
  <c r="T370" i="11"/>
  <c r="U370" i="11" s="1"/>
  <c r="V370" i="11" s="1"/>
  <c r="T121" i="11"/>
  <c r="U121" i="11" s="1"/>
  <c r="V121" i="11" s="1"/>
  <c r="T337" i="11"/>
  <c r="U337" i="11" s="1"/>
  <c r="V337" i="11" s="1"/>
  <c r="T44" i="11"/>
  <c r="U44" i="11" s="1"/>
  <c r="V44" i="11" s="1"/>
  <c r="T247" i="11"/>
  <c r="U247" i="11" s="1"/>
  <c r="V247" i="11" s="1"/>
  <c r="T201" i="11"/>
  <c r="U201" i="11" s="1"/>
  <c r="V201" i="11" s="1"/>
  <c r="T332" i="11"/>
  <c r="U332" i="11" s="1"/>
  <c r="V332" i="11" s="1"/>
  <c r="T328" i="11"/>
  <c r="U328" i="11" s="1"/>
  <c r="V328" i="11" s="1"/>
  <c r="T263" i="11"/>
  <c r="U263" i="11" s="1"/>
  <c r="V263" i="11" s="1"/>
  <c r="T223" i="11"/>
  <c r="U223" i="11" s="1"/>
  <c r="V223" i="11" s="1"/>
  <c r="T267" i="11"/>
  <c r="U267" i="11" s="1"/>
  <c r="V267" i="11" s="1"/>
  <c r="T269" i="11"/>
  <c r="U269" i="11" s="1"/>
  <c r="V269" i="11" s="1"/>
  <c r="T361" i="11"/>
  <c r="U361" i="11" s="1"/>
  <c r="V361" i="11" s="1"/>
  <c r="T24" i="11"/>
  <c r="U24" i="11" s="1"/>
  <c r="V24" i="11" s="1"/>
  <c r="T248" i="11"/>
  <c r="U248" i="11" s="1"/>
  <c r="V248" i="11" s="1"/>
  <c r="T125" i="11"/>
  <c r="U125" i="11" s="1"/>
  <c r="V125" i="11" s="1"/>
  <c r="T127" i="11"/>
  <c r="U127" i="11" s="1"/>
  <c r="V127" i="11" s="1"/>
  <c r="T184" i="11"/>
  <c r="U184" i="11" s="1"/>
  <c r="V184" i="11" s="1"/>
  <c r="T348" i="11"/>
  <c r="U348" i="11" s="1"/>
  <c r="V348" i="11" s="1"/>
  <c r="T344" i="11"/>
  <c r="U344" i="11" s="1"/>
  <c r="V344" i="11" s="1"/>
  <c r="T340" i="11"/>
  <c r="U340" i="11" s="1"/>
  <c r="V340" i="11" s="1"/>
  <c r="T297" i="11"/>
  <c r="U297" i="11" s="1"/>
  <c r="V297" i="11" s="1"/>
  <c r="T300" i="11"/>
  <c r="U300" i="11" s="1"/>
  <c r="V300" i="11" s="1"/>
  <c r="T63" i="11"/>
  <c r="U63" i="11" s="1"/>
  <c r="V63" i="11" s="1"/>
  <c r="T59" i="11"/>
  <c r="U59" i="11" s="1"/>
  <c r="V59" i="11" s="1"/>
  <c r="T55" i="11"/>
  <c r="U55" i="11" s="1"/>
  <c r="V55" i="11" s="1"/>
  <c r="T281" i="11"/>
  <c r="U281" i="11" s="1"/>
  <c r="V281" i="11" s="1"/>
  <c r="T314" i="11"/>
  <c r="U314" i="11" s="1"/>
  <c r="V314" i="11" s="1"/>
  <c r="T81" i="11"/>
  <c r="U81" i="11" s="1"/>
  <c r="V81" i="11" s="1"/>
  <c r="T251" i="11"/>
  <c r="U251" i="11" s="1"/>
  <c r="V251" i="11" s="1"/>
  <c r="T291" i="11"/>
  <c r="U291" i="11" s="1"/>
  <c r="V291" i="11" s="1"/>
  <c r="T278" i="11"/>
  <c r="U278" i="11" s="1"/>
  <c r="V278" i="11" s="1"/>
  <c r="T129" i="11"/>
  <c r="U129" i="11" s="1"/>
  <c r="V129" i="11" s="1"/>
  <c r="T217" i="11"/>
  <c r="U217" i="11" s="1"/>
  <c r="V217" i="11" s="1"/>
  <c r="T219" i="11"/>
  <c r="U219" i="11" s="1"/>
  <c r="V219" i="11" s="1"/>
  <c r="T356" i="11"/>
  <c r="U356" i="11" s="1"/>
  <c r="V356" i="11" s="1"/>
  <c r="T352" i="11"/>
  <c r="U352" i="11" s="1"/>
  <c r="V352" i="11" s="1"/>
  <c r="T304" i="11"/>
  <c r="U304" i="11" s="1"/>
  <c r="V304" i="11" s="1"/>
  <c r="T307" i="11"/>
  <c r="U307" i="11" s="1"/>
  <c r="V307" i="11" s="1"/>
  <c r="T72" i="11"/>
  <c r="U72" i="11" s="1"/>
  <c r="V72" i="11" s="1"/>
  <c r="T68" i="11"/>
  <c r="U68" i="11" s="1"/>
  <c r="V68" i="11" s="1"/>
  <c r="T285" i="11"/>
  <c r="U285" i="11" s="1"/>
  <c r="V285" i="11" s="1"/>
  <c r="T136" i="11"/>
  <c r="U136" i="11" s="1"/>
  <c r="V136" i="11" s="1"/>
  <c r="T138" i="11"/>
  <c r="U138" i="11" s="1"/>
  <c r="V138" i="11" s="1"/>
  <c r="T313" i="11"/>
  <c r="U313" i="11" s="1"/>
  <c r="V313" i="11" s="1"/>
  <c r="T47" i="11"/>
  <c r="U47" i="11" s="1"/>
  <c r="V47" i="11" s="1"/>
  <c r="T76" i="11"/>
  <c r="U76" i="11" s="1"/>
  <c r="V76" i="11" s="1"/>
  <c r="T287" i="11"/>
  <c r="U287" i="11" s="1"/>
  <c r="V287" i="11" s="1"/>
  <c r="T274" i="11"/>
  <c r="U274" i="11" s="1"/>
  <c r="V274" i="11" s="1"/>
  <c r="T394" i="11"/>
  <c r="U394" i="11" s="1"/>
  <c r="V394" i="11" s="1"/>
  <c r="T9" i="11"/>
  <c r="U9" i="11" s="1"/>
  <c r="V9" i="11" s="1"/>
  <c r="T181" i="11"/>
  <c r="U181" i="11" s="1"/>
  <c r="V181" i="11" s="1"/>
  <c r="T429" i="11"/>
  <c r="U429" i="11" s="1"/>
  <c r="V429" i="11" s="1"/>
  <c r="T173" i="11"/>
  <c r="U173" i="11" s="1"/>
  <c r="V173" i="11" s="1"/>
  <c r="T99" i="11"/>
  <c r="U99" i="11" s="1"/>
  <c r="V99" i="11" s="1"/>
  <c r="T367" i="11"/>
  <c r="U367" i="11" s="1"/>
  <c r="V367" i="11" s="1"/>
  <c r="T146" i="11"/>
  <c r="U146" i="11" s="1"/>
  <c r="V146" i="11" s="1"/>
  <c r="T203" i="11"/>
  <c r="U203" i="11" s="1"/>
  <c r="V203" i="11" s="1"/>
  <c r="T86" i="11"/>
  <c r="U86" i="11" s="1"/>
  <c r="V86" i="11" s="1"/>
  <c r="T30" i="11"/>
  <c r="U30" i="11" s="1"/>
  <c r="V30" i="11" s="1"/>
  <c r="T433" i="11"/>
  <c r="U433" i="11" s="1"/>
  <c r="V433" i="11" s="1"/>
  <c r="T405" i="11"/>
  <c r="U405" i="11" s="1"/>
  <c r="V405" i="11" s="1"/>
  <c r="T92" i="11"/>
  <c r="U92" i="11" s="1"/>
  <c r="V92" i="11" s="1"/>
  <c r="T109" i="11"/>
  <c r="U109" i="11" s="1"/>
  <c r="V109" i="11" s="1"/>
  <c r="T418" i="11"/>
  <c r="U418" i="11" s="1"/>
  <c r="V418" i="11" s="1"/>
  <c r="T88" i="11"/>
  <c r="U88" i="11" s="1"/>
  <c r="V88" i="11" s="1"/>
  <c r="T32" i="11"/>
  <c r="U32" i="11" s="1"/>
  <c r="V32" i="11" s="1"/>
  <c r="T376" i="11"/>
  <c r="U376" i="11" s="1"/>
  <c r="V376" i="11" s="1"/>
  <c r="T372" i="11"/>
  <c r="U372" i="11" s="1"/>
  <c r="V372" i="11" s="1"/>
  <c r="T50" i="11"/>
  <c r="U50" i="11" s="1"/>
  <c r="V50" i="11" s="1"/>
  <c r="T13" i="11"/>
  <c r="U13" i="11" s="1"/>
  <c r="V13" i="11" s="1"/>
  <c r="T243" i="11"/>
  <c r="U243" i="11" s="1"/>
  <c r="V243" i="11" s="1"/>
  <c r="T239" i="11"/>
  <c r="U239" i="11" s="1"/>
  <c r="V239" i="11" s="1"/>
  <c r="T234" i="11"/>
  <c r="U234" i="11" s="1"/>
  <c r="V234" i="11" s="1"/>
  <c r="T386" i="11"/>
  <c r="U386" i="11" s="1"/>
  <c r="V386" i="11" s="1"/>
  <c r="T40" i="11"/>
  <c r="U40" i="11" s="1"/>
  <c r="V40" i="11" s="1"/>
  <c r="T27" i="11"/>
  <c r="U27" i="11" s="1"/>
  <c r="V27" i="11" s="1"/>
  <c r="T152" i="11"/>
  <c r="U152" i="11" s="1"/>
  <c r="V152" i="11" s="1"/>
  <c r="T382" i="11"/>
  <c r="U382" i="11" s="1"/>
  <c r="V382" i="11" s="1"/>
  <c r="T378" i="11"/>
  <c r="U378" i="11" s="1"/>
  <c r="V378" i="11" s="1"/>
  <c r="T102" i="11"/>
  <c r="U102" i="11" s="1"/>
  <c r="V102" i="11" s="1"/>
  <c r="T411" i="11"/>
  <c r="U411" i="11" s="1"/>
  <c r="V411" i="11" s="1"/>
  <c r="T156" i="11"/>
  <c r="U156" i="11" s="1"/>
  <c r="V156" i="11" s="1"/>
  <c r="T383" i="11"/>
  <c r="U383" i="11" s="1"/>
  <c r="V383" i="11" s="1"/>
  <c r="T119" i="11"/>
  <c r="U119" i="11" s="1"/>
  <c r="V119" i="11" s="1"/>
  <c r="T36" i="11"/>
  <c r="U36" i="11" s="1"/>
  <c r="V36" i="11" s="1"/>
  <c r="T415" i="11"/>
  <c r="U415" i="11" s="1"/>
  <c r="V415" i="11" s="1"/>
  <c r="T42" i="11"/>
  <c r="U42" i="11" s="1"/>
  <c r="V42" i="11" s="1"/>
  <c r="T111" i="11"/>
  <c r="U111" i="11" s="1"/>
  <c r="V111" i="11" s="1"/>
  <c r="T191" i="11"/>
  <c r="U191" i="11" s="1"/>
  <c r="V191" i="11" s="1"/>
  <c r="T324" i="11"/>
  <c r="U324" i="11" s="1"/>
  <c r="V324" i="11" s="1"/>
  <c r="T262" i="11"/>
  <c r="U262" i="11" s="1"/>
  <c r="V262" i="11" s="1"/>
  <c r="T258" i="11"/>
  <c r="U258" i="11" s="1"/>
  <c r="V258" i="11" s="1"/>
  <c r="T254" i="11"/>
  <c r="U254" i="11" s="1"/>
  <c r="V254" i="11" s="1"/>
  <c r="T143" i="11"/>
  <c r="U143" i="11" s="1"/>
  <c r="V143" i="11" s="1"/>
  <c r="T320" i="11"/>
  <c r="U320" i="11" s="1"/>
  <c r="V320" i="11" s="1"/>
  <c r="T369" i="11"/>
  <c r="U369" i="11" s="1"/>
  <c r="V369" i="11" s="1"/>
  <c r="T120" i="11"/>
  <c r="U120" i="11" s="1"/>
  <c r="V120" i="11" s="1"/>
  <c r="T336" i="11"/>
  <c r="U336" i="11" s="1"/>
  <c r="V336" i="11" s="1"/>
  <c r="T116" i="11"/>
  <c r="U116" i="11" s="1"/>
  <c r="V116" i="11" s="1"/>
  <c r="T246" i="11"/>
  <c r="U246" i="11" s="1"/>
  <c r="V246" i="11" s="1"/>
  <c r="T200" i="11"/>
  <c r="U200" i="11" s="1"/>
  <c r="V200" i="11" s="1"/>
  <c r="T331" i="11"/>
  <c r="U331" i="11" s="1"/>
  <c r="V331" i="11" s="1"/>
  <c r="T327" i="11"/>
  <c r="U327" i="11" s="1"/>
  <c r="V327" i="11" s="1"/>
  <c r="T266" i="11"/>
  <c r="U266" i="11" s="1"/>
  <c r="V266" i="11" s="1"/>
  <c r="T364" i="11"/>
  <c r="U364" i="11" s="1"/>
  <c r="V364" i="11" s="1"/>
  <c r="T360" i="11"/>
  <c r="U360" i="11" s="1"/>
  <c r="V360" i="11" s="1"/>
  <c r="T23" i="11"/>
  <c r="U23" i="11" s="1"/>
  <c r="V23" i="11" s="1"/>
  <c r="T335" i="11"/>
  <c r="U335" i="11" s="1"/>
  <c r="V335" i="11" s="1"/>
  <c r="T124" i="11"/>
  <c r="U124" i="11" s="1"/>
  <c r="V124" i="11" s="1"/>
  <c r="T126" i="11"/>
  <c r="U126" i="11" s="1"/>
  <c r="V126" i="11" s="1"/>
  <c r="T189" i="11"/>
  <c r="U189" i="11" s="1"/>
  <c r="V189" i="11" s="1"/>
  <c r="T347" i="11"/>
  <c r="U347" i="11" s="1"/>
  <c r="V347" i="11" s="1"/>
  <c r="T343" i="11"/>
  <c r="U343" i="11" s="1"/>
  <c r="V343" i="11" s="1"/>
  <c r="T294" i="11"/>
  <c r="U294" i="11" s="1"/>
  <c r="V294" i="11" s="1"/>
  <c r="T296" i="11"/>
  <c r="U296" i="11" s="1"/>
  <c r="V296" i="11" s="1"/>
  <c r="T299" i="11"/>
  <c r="U299" i="11" s="1"/>
  <c r="V299" i="11" s="1"/>
  <c r="T62" i="11"/>
  <c r="U62" i="11" s="1"/>
  <c r="V62" i="11" s="1"/>
  <c r="T58" i="11"/>
  <c r="U58" i="11" s="1"/>
  <c r="V58" i="11" s="1"/>
  <c r="T54" i="11"/>
  <c r="U54" i="11" s="1"/>
  <c r="V54" i="11" s="1"/>
  <c r="T280" i="11"/>
  <c r="U280" i="11" s="1"/>
  <c r="V280" i="11" s="1"/>
  <c r="T317" i="11"/>
  <c r="U317" i="11" s="1"/>
  <c r="V317" i="11" s="1"/>
  <c r="T80" i="11"/>
  <c r="U80" i="11" s="1"/>
  <c r="V80" i="11" s="1"/>
  <c r="T208" i="11"/>
  <c r="U208" i="11" s="1"/>
  <c r="V208" i="11" s="1"/>
  <c r="T290" i="11"/>
  <c r="U290" i="11" s="1"/>
  <c r="V290" i="11" s="1"/>
  <c r="T277" i="11"/>
  <c r="U277" i="11" s="1"/>
  <c r="V277" i="11" s="1"/>
  <c r="T134" i="11"/>
  <c r="U134" i="11" s="1"/>
  <c r="V134" i="11" s="1"/>
  <c r="T216" i="11"/>
  <c r="U216" i="11" s="1"/>
  <c r="V216" i="11" s="1"/>
  <c r="T218" i="11"/>
  <c r="U218" i="11" s="1"/>
  <c r="V218" i="11" s="1"/>
  <c r="T355" i="11"/>
  <c r="U355" i="11" s="1"/>
  <c r="V355" i="11" s="1"/>
  <c r="T351" i="11"/>
  <c r="U351" i="11" s="1"/>
  <c r="V351" i="11" s="1"/>
  <c r="T303" i="11"/>
  <c r="U303" i="11" s="1"/>
  <c r="V303" i="11" s="1"/>
  <c r="T306" i="11"/>
  <c r="U306" i="11" s="1"/>
  <c r="V306" i="11" s="1"/>
  <c r="T71" i="11"/>
  <c r="U71" i="11" s="1"/>
  <c r="V71" i="11" s="1"/>
  <c r="T67" i="11"/>
  <c r="U67" i="11" s="1"/>
  <c r="V67" i="11" s="1"/>
  <c r="T284" i="11"/>
  <c r="U284" i="11" s="1"/>
  <c r="V284" i="11" s="1"/>
  <c r="T135" i="11"/>
  <c r="U135" i="11" s="1"/>
  <c r="V135" i="11" s="1"/>
  <c r="T311" i="11"/>
  <c r="U311" i="11" s="1"/>
  <c r="V311" i="11" s="1"/>
  <c r="T312" i="11"/>
  <c r="U312" i="11" s="1"/>
  <c r="V312" i="11" s="1"/>
  <c r="T79" i="11"/>
  <c r="U79" i="11" s="1"/>
  <c r="V79" i="11" s="1"/>
  <c r="T75" i="11"/>
  <c r="U75" i="11" s="1"/>
  <c r="V75" i="11" s="1"/>
  <c r="T286" i="11"/>
  <c r="U286" i="11" s="1"/>
  <c r="V286" i="11" s="1"/>
  <c r="T273" i="11"/>
  <c r="U273" i="11" s="1"/>
  <c r="V273" i="11" s="1"/>
  <c r="T118" i="11"/>
  <c r="U118" i="11" s="1"/>
  <c r="V118" i="11" s="1"/>
  <c r="T35" i="11"/>
  <c r="U35" i="11" s="1"/>
  <c r="V35" i="11" s="1"/>
  <c r="T414" i="11"/>
  <c r="U414" i="11" s="1"/>
  <c r="V414" i="11" s="1"/>
  <c r="T210" i="11"/>
  <c r="U210" i="11" s="1"/>
  <c r="V210" i="11" s="1"/>
  <c r="T41" i="11"/>
  <c r="U41" i="11" s="1"/>
  <c r="V41" i="11" s="1"/>
  <c r="T194" i="11"/>
  <c r="U194" i="11" s="1"/>
  <c r="V194" i="11" s="1"/>
  <c r="T190" i="11"/>
  <c r="U190" i="11" s="1"/>
  <c r="V190" i="11" s="1"/>
  <c r="T323" i="11"/>
  <c r="U323" i="11" s="1"/>
  <c r="V323" i="11" s="1"/>
  <c r="T261" i="11"/>
  <c r="U261" i="11" s="1"/>
  <c r="V261" i="11" s="1"/>
  <c r="T257" i="11"/>
  <c r="U257" i="11" s="1"/>
  <c r="V257" i="11" s="1"/>
  <c r="T229" i="11"/>
  <c r="U229" i="11" s="1"/>
  <c r="V229" i="11" s="1"/>
  <c r="T142" i="11"/>
  <c r="U142" i="11" s="1"/>
  <c r="V142" i="11" s="1"/>
  <c r="T319" i="11"/>
  <c r="U319" i="11" s="1"/>
  <c r="V319" i="11" s="1"/>
  <c r="T368" i="11"/>
  <c r="U368" i="11" s="1"/>
  <c r="V368" i="11" s="1"/>
  <c r="T339" i="11"/>
  <c r="U339" i="11" s="1"/>
  <c r="V339" i="11" s="1"/>
  <c r="T46" i="11"/>
  <c r="U46" i="11" s="1"/>
  <c r="V46" i="11" s="1"/>
  <c r="T115" i="11"/>
  <c r="U115" i="11" s="1"/>
  <c r="V115" i="11" s="1"/>
  <c r="T245" i="11"/>
  <c r="U245" i="11" s="1"/>
  <c r="V245" i="11" s="1"/>
  <c r="T199" i="11"/>
  <c r="U199" i="11" s="1"/>
  <c r="V199" i="11" s="1"/>
  <c r="T330" i="11"/>
  <c r="U330" i="11" s="1"/>
  <c r="V330" i="11" s="1"/>
  <c r="T265" i="11"/>
  <c r="U265" i="11" s="1"/>
  <c r="V265" i="11" s="1"/>
  <c r="T225" i="11"/>
  <c r="U225" i="11" s="1"/>
  <c r="V225" i="11" s="1"/>
  <c r="T221" i="11"/>
  <c r="U221" i="11" s="1"/>
  <c r="V221" i="11" s="1"/>
  <c r="T271" i="11"/>
  <c r="U271" i="11" s="1"/>
  <c r="V271" i="11" s="1"/>
  <c r="T363" i="11"/>
  <c r="U363" i="11" s="1"/>
  <c r="V363" i="11" s="1"/>
  <c r="T359" i="11"/>
  <c r="U359" i="11" s="1"/>
  <c r="V359" i="11" s="1"/>
  <c r="T250" i="11"/>
  <c r="U250" i="11" s="1"/>
  <c r="V250" i="11" s="1"/>
  <c r="T334" i="11"/>
  <c r="U334" i="11" s="1"/>
  <c r="V334" i="11" s="1"/>
  <c r="T123" i="11"/>
  <c r="U123" i="11" s="1"/>
  <c r="V123" i="11" s="1"/>
  <c r="T186" i="11"/>
  <c r="U186" i="11" s="1"/>
  <c r="V186" i="11" s="1"/>
  <c r="T188" i="11"/>
  <c r="U188" i="11" s="1"/>
  <c r="V188" i="11" s="1"/>
  <c r="T346" i="11"/>
  <c r="U346" i="11" s="1"/>
  <c r="V346" i="11" s="1"/>
  <c r="T342" i="11"/>
  <c r="U342" i="11" s="1"/>
  <c r="V342" i="11" s="1"/>
  <c r="T293" i="11"/>
  <c r="U293" i="11" s="1"/>
  <c r="V293" i="11" s="1"/>
  <c r="T295" i="11"/>
  <c r="U295" i="11" s="1"/>
  <c r="V295" i="11" s="1"/>
  <c r="T298" i="11"/>
  <c r="U298" i="11" s="1"/>
  <c r="V298" i="11" s="1"/>
  <c r="T61" i="11"/>
  <c r="U61" i="11" s="1"/>
  <c r="V61" i="11" s="1"/>
  <c r="T57" i="11"/>
  <c r="U57" i="11" s="1"/>
  <c r="V57" i="11" s="1"/>
  <c r="T53" i="11"/>
  <c r="U53" i="11" s="1"/>
  <c r="V53" i="11" s="1"/>
  <c r="T316" i="11"/>
  <c r="U316" i="11" s="1"/>
  <c r="V316" i="11" s="1"/>
  <c r="T83" i="11"/>
  <c r="U83" i="11" s="1"/>
  <c r="V83" i="11" s="1"/>
  <c r="T253" i="11"/>
  <c r="U253" i="11" s="1"/>
  <c r="V253" i="11" s="1"/>
  <c r="T207" i="11"/>
  <c r="U207" i="11" s="1"/>
  <c r="V207" i="11" s="1"/>
  <c r="T289" i="11"/>
  <c r="U289" i="11" s="1"/>
  <c r="V289" i="11" s="1"/>
  <c r="T131" i="11"/>
  <c r="U131" i="11" s="1"/>
  <c r="V131" i="11" s="1"/>
  <c r="T133" i="11"/>
  <c r="U133" i="11" s="1"/>
  <c r="V133" i="11" s="1"/>
  <c r="T215" i="11"/>
  <c r="U215" i="11" s="1"/>
  <c r="V215" i="11" s="1"/>
  <c r="T358" i="11"/>
  <c r="U358" i="11" s="1"/>
  <c r="V358" i="11" s="1"/>
  <c r="T354" i="11"/>
  <c r="U354" i="11" s="1"/>
  <c r="V354" i="11" s="1"/>
  <c r="T350" i="11"/>
  <c r="U350" i="11" s="1"/>
  <c r="V350" i="11" s="1"/>
  <c r="T302" i="11"/>
  <c r="U302" i="11" s="1"/>
  <c r="V302" i="11" s="1"/>
  <c r="T305" i="11"/>
  <c r="U305" i="11" s="1"/>
  <c r="V305" i="11" s="1"/>
  <c r="T70" i="11"/>
  <c r="U70" i="11" s="1"/>
  <c r="V70" i="11" s="1"/>
  <c r="T66" i="11"/>
  <c r="U66" i="11" s="1"/>
  <c r="V66" i="11" s="1"/>
  <c r="T283" i="11"/>
  <c r="U283" i="11" s="1"/>
  <c r="V283" i="11" s="1"/>
  <c r="T140" i="11"/>
  <c r="U140" i="11" s="1"/>
  <c r="V140" i="11" s="1"/>
  <c r="T310" i="11"/>
  <c r="U310" i="11" s="1"/>
  <c r="V310" i="11" s="1"/>
  <c r="T49" i="11"/>
  <c r="U49" i="11" s="1"/>
  <c r="V49" i="11" s="1"/>
  <c r="T78" i="11"/>
  <c r="U78" i="11" s="1"/>
  <c r="V78" i="11" s="1"/>
  <c r="T74" i="11"/>
  <c r="U74" i="11" s="1"/>
  <c r="V74" i="11" s="1"/>
  <c r="T276" i="11"/>
  <c r="U276" i="11" s="1"/>
  <c r="V276" i="11" s="1"/>
  <c r="T104" i="11"/>
  <c r="U104" i="11" s="1"/>
  <c r="V104" i="11" s="1"/>
  <c r="T21" i="11"/>
  <c r="U21" i="11" s="1"/>
  <c r="V21" i="11" s="1"/>
  <c r="T409" i="11"/>
  <c r="U409" i="11" s="1"/>
  <c r="V409" i="11" s="1"/>
  <c r="T385" i="11"/>
  <c r="U385" i="11" s="1"/>
  <c r="V385" i="11" s="1"/>
  <c r="T425" i="11"/>
  <c r="U425" i="11" s="1"/>
  <c r="V425" i="11" s="1"/>
  <c r="T117" i="11"/>
  <c r="U117" i="11" s="1"/>
  <c r="V117" i="11" s="1"/>
  <c r="T417" i="11"/>
  <c r="U417" i="11" s="1"/>
  <c r="V417" i="11" s="1"/>
  <c r="T413" i="11"/>
  <c r="U413" i="11" s="1"/>
  <c r="V413" i="11" s="1"/>
  <c r="T113" i="11"/>
  <c r="U113" i="11" s="1"/>
  <c r="V113" i="11" s="1"/>
  <c r="T193" i="11"/>
  <c r="U193" i="11" s="1"/>
  <c r="V193" i="11" s="1"/>
  <c r="T326" i="11"/>
  <c r="U326" i="11" s="1"/>
  <c r="V326" i="11" s="1"/>
  <c r="T322" i="11"/>
  <c r="U322" i="11" s="1"/>
  <c r="V322" i="11" s="1"/>
  <c r="T260" i="11"/>
  <c r="U260" i="11" s="1"/>
  <c r="V260" i="11" s="1"/>
  <c r="T256" i="11"/>
  <c r="U256" i="11" s="1"/>
  <c r="V256" i="11" s="1"/>
  <c r="T141" i="11"/>
  <c r="U141" i="11" s="1"/>
  <c r="V141" i="11" s="1"/>
  <c r="T318" i="11"/>
  <c r="U318" i="11" s="1"/>
  <c r="V318" i="11" s="1"/>
  <c r="T122" i="11"/>
  <c r="U122" i="11" s="1"/>
  <c r="V122" i="11" s="1"/>
  <c r="T338" i="11"/>
  <c r="U338" i="11" s="1"/>
  <c r="V338" i="11" s="1"/>
  <c r="T45" i="11"/>
  <c r="U45" i="11" s="1"/>
  <c r="V45" i="11" s="1"/>
  <c r="T114" i="11"/>
  <c r="U114" i="11" s="1"/>
  <c r="V114" i="11" s="1"/>
  <c r="T202" i="11"/>
  <c r="U202" i="11" s="1"/>
  <c r="V202" i="11" s="1"/>
  <c r="T198" i="11"/>
  <c r="U198" i="11" s="1"/>
  <c r="V198" i="11" s="1"/>
  <c r="T329" i="11"/>
  <c r="U329" i="11" s="1"/>
  <c r="V329" i="11" s="1"/>
  <c r="T264" i="11"/>
  <c r="U264" i="11" s="1"/>
  <c r="V264" i="11" s="1"/>
  <c r="T268" i="11"/>
  <c r="U268" i="11" s="1"/>
  <c r="V268" i="11" s="1"/>
  <c r="T270" i="11"/>
  <c r="U270" i="11" s="1"/>
  <c r="V270" i="11" s="1"/>
  <c r="T362" i="11"/>
  <c r="U362" i="11" s="1"/>
  <c r="V362" i="11" s="1"/>
  <c r="T25" i="11"/>
  <c r="U25" i="11" s="1"/>
  <c r="V25" i="11" s="1"/>
  <c r="T249" i="11"/>
  <c r="U249" i="11" s="1"/>
  <c r="V249" i="11" s="1"/>
  <c r="T333" i="11"/>
  <c r="U333" i="11" s="1"/>
  <c r="V333" i="11" s="1"/>
  <c r="T128" i="11"/>
  <c r="U128" i="11" s="1"/>
  <c r="V128" i="11" s="1"/>
  <c r="T185" i="11"/>
  <c r="U185" i="11" s="1"/>
  <c r="V185" i="11" s="1"/>
  <c r="T187" i="11"/>
  <c r="U187" i="11" s="1"/>
  <c r="V187" i="11" s="1"/>
  <c r="T345" i="11"/>
  <c r="U345" i="11" s="1"/>
  <c r="V345" i="11" s="1"/>
  <c r="T341" i="11"/>
  <c r="U341" i="11" s="1"/>
  <c r="V341" i="11" s="1"/>
  <c r="T292" i="11"/>
  <c r="U292" i="11" s="1"/>
  <c r="V292" i="11" s="1"/>
  <c r="T301" i="11"/>
  <c r="U301" i="11" s="1"/>
  <c r="V301" i="11" s="1"/>
  <c r="T64" i="11"/>
  <c r="U64" i="11" s="1"/>
  <c r="V64" i="11" s="1"/>
  <c r="T60" i="11"/>
  <c r="U60" i="11" s="1"/>
  <c r="V60" i="11" s="1"/>
  <c r="T56" i="11"/>
  <c r="U56" i="11" s="1"/>
  <c r="V56" i="11" s="1"/>
  <c r="T282" i="11"/>
  <c r="U282" i="11" s="1"/>
  <c r="V282" i="11" s="1"/>
  <c r="T315" i="11"/>
  <c r="U315" i="11" s="1"/>
  <c r="V315" i="11" s="1"/>
  <c r="T82" i="11"/>
  <c r="U82" i="11" s="1"/>
  <c r="V82" i="11" s="1"/>
  <c r="T252" i="11"/>
  <c r="U252" i="11" s="1"/>
  <c r="V252" i="11" s="1"/>
  <c r="T206" i="11"/>
  <c r="U206" i="11" s="1"/>
  <c r="V206" i="11" s="1"/>
  <c r="T279" i="11"/>
  <c r="U279" i="11" s="1"/>
  <c r="V279" i="11" s="1"/>
  <c r="T130" i="11"/>
  <c r="U130" i="11" s="1"/>
  <c r="V130" i="11" s="1"/>
  <c r="T132" i="11"/>
  <c r="U132" i="11" s="1"/>
  <c r="V132" i="11" s="1"/>
  <c r="T220" i="11"/>
  <c r="U220" i="11" s="1"/>
  <c r="V220" i="11" s="1"/>
  <c r="T357" i="11"/>
  <c r="U357" i="11" s="1"/>
  <c r="V357" i="11" s="1"/>
  <c r="T353" i="11"/>
  <c r="U353" i="11" s="1"/>
  <c r="V353" i="11" s="1"/>
  <c r="T349" i="11"/>
  <c r="U349" i="11" s="1"/>
  <c r="V349" i="11" s="1"/>
  <c r="T308" i="11"/>
  <c r="U308" i="11" s="1"/>
  <c r="V308" i="11" s="1"/>
  <c r="T73" i="11"/>
  <c r="U73" i="11" s="1"/>
  <c r="V73" i="11" s="1"/>
  <c r="T69" i="11"/>
  <c r="U69" i="11" s="1"/>
  <c r="V69" i="11" s="1"/>
  <c r="T65" i="11"/>
  <c r="U65" i="11" s="1"/>
  <c r="V65" i="11" s="1"/>
  <c r="T137" i="11"/>
  <c r="U137" i="11" s="1"/>
  <c r="V137" i="11" s="1"/>
  <c r="T139" i="11"/>
  <c r="U139" i="11" s="1"/>
  <c r="V139" i="11" s="1"/>
  <c r="T309" i="11"/>
  <c r="U309" i="11" s="1"/>
  <c r="V309" i="11" s="1"/>
  <c r="T48" i="11"/>
  <c r="U48" i="11" s="1"/>
  <c r="V48" i="11" s="1"/>
  <c r="T77" i="11"/>
  <c r="U77" i="11" s="1"/>
  <c r="V77" i="11" s="1"/>
  <c r="T288" i="11"/>
  <c r="U288" i="11" s="1"/>
  <c r="V288" i="11" s="1"/>
  <c r="T275" i="11"/>
  <c r="U275" i="11" s="1"/>
  <c r="V275" i="11" s="1"/>
</calcChain>
</file>

<file path=xl/sharedStrings.xml><?xml version="1.0" encoding="utf-8"?>
<sst xmlns="http://schemas.openxmlformats.org/spreadsheetml/2006/main" count="10625" uniqueCount="1206">
  <si>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</si>
  <si>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</si>
  <si>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</si>
  <si>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</si>
  <si>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</si>
  <si>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</si>
  <si>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</si>
  <si>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</si>
  <si>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</si>
  <si>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</si>
  <si>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</si>
  <si>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</si>
  <si>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</si>
  <si>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</si>
  <si>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</si>
  <si>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</si>
  <si>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</si>
  <si>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</si>
  <si>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</si>
  <si>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</si>
  <si>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</si>
  <si>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</si>
  <si>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</si>
  <si>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</si>
  <si>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</si>
  <si>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</si>
  <si>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</si>
  <si>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</si>
  <si>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</si>
  <si>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</si>
  <si>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</si>
  <si>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</si>
  <si>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</si>
  <si>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</si>
  <si>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</si>
  <si>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</si>
  <si>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</si>
  <si>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</si>
  <si>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</si>
  <si>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</si>
  <si>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</si>
  <si>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</si>
  <si>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</si>
  <si>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</si>
  <si>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</si>
  <si>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</si>
  <si>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</si>
  <si>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</si>
  <si>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</si>
  <si>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</si>
  <si>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</si>
  <si>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</si>
  <si>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</si>
  <si>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</si>
  <si>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</si>
  <si>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</si>
  <si>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</si>
  <si>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</si>
  <si>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</si>
  <si>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</si>
  <si>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</si>
  <si>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</si>
  <si>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</si>
  <si>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</si>
  <si>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</si>
  <si>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</si>
  <si>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</si>
  <si>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</si>
  <si>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</si>
  <si>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</si>
  <si>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</si>
  <si>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</si>
  <si>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</si>
  <si>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</si>
  <si>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</si>
  <si>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</si>
  <si>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</si>
  <si>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</si>
  <si>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</si>
  <si>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</si>
  <si>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</si>
  <si>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</si>
  <si>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</si>
  <si>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</si>
  <si>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</si>
  <si>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</si>
  <si>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</si>
  <si>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</si>
  <si>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</si>
  <si>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</si>
  <si>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</si>
  <si>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</si>
  <si>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</si>
  <si>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</si>
  <si>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</si>
  <si>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</si>
  <si>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</si>
  <si>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</si>
  <si>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</si>
  <si>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</si>
  <si>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</si>
  <si>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</si>
  <si>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</si>
  <si>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</si>
  <si>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</si>
  <si>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</si>
  <si>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</si>
  <si>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</si>
  <si>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</si>
  <si>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</si>
  <si>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</si>
  <si>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</si>
  <si>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</si>
  <si>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</si>
  <si>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</si>
  <si>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</si>
  <si>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</si>
  <si>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</si>
  <si>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</si>
  <si>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</si>
  <si>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</si>
  <si>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</si>
  <si>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</si>
  <si>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</si>
  <si>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</si>
  <si>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</si>
  <si>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</si>
  <si>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</si>
  <si>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</si>
  <si>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</si>
  <si>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</si>
  <si>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</si>
  <si>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</si>
  <si>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</si>
  <si>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</si>
  <si>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</si>
  <si>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</si>
  <si>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</si>
  <si>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</si>
  <si>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</si>
  <si>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</si>
  <si>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</si>
  <si>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</si>
  <si>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</si>
  <si>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</si>
  <si>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</si>
  <si>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</si>
  <si>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</si>
  <si>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</si>
  <si>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</si>
  <si>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</si>
  <si>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</si>
  <si>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</si>
  <si>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</si>
  <si>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</si>
  <si>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</si>
  <si>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</si>
  <si>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</si>
  <si>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</si>
  <si>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</si>
  <si>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</si>
  <si>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</si>
  <si>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</si>
  <si>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</si>
  <si>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</si>
  <si>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</si>
  <si>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</si>
  <si>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</si>
  <si>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</si>
  <si>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</si>
  <si>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</si>
  <si>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</si>
  <si>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</si>
  <si>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</si>
  <si>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</si>
  <si>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</si>
  <si>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</si>
  <si>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</si>
  <si>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</si>
  <si>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</si>
  <si>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</si>
  <si>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</si>
  <si>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</si>
  <si>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</si>
  <si>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</si>
  <si>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</si>
  <si>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</si>
  <si>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</si>
  <si>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</si>
  <si>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</si>
  <si>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</si>
  <si>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</si>
  <si>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</si>
  <si>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</si>
  <si>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</si>
  <si>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</si>
  <si>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</si>
  <si>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</si>
  <si>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</si>
  <si>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</si>
  <si>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</si>
  <si>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</si>
  <si>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</si>
  <si>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</si>
  <si>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</si>
  <si>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</si>
  <si>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</si>
  <si>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</si>
  <si>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</si>
  <si>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</si>
  <si>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</si>
  <si>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</si>
  <si>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</si>
  <si>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</si>
  <si>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</si>
  <si>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</si>
  <si>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</si>
  <si>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</si>
  <si>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</si>
  <si>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</si>
  <si>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</si>
  <si>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</si>
  <si>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</si>
  <si>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</si>
  <si>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</si>
  <si>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</si>
  <si>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</si>
  <si>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</si>
  <si>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</si>
  <si>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</si>
  <si>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</si>
  <si>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</si>
  <si>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</si>
  <si>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</si>
  <si>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</si>
  <si>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</si>
  <si>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</si>
  <si>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</si>
  <si>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</si>
  <si>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</si>
  <si>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</si>
  <si>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</si>
  <si>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</si>
  <si>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</si>
  <si>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</si>
  <si>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</si>
  <si>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</si>
  <si>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</si>
  <si>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</si>
  <si>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</si>
  <si>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</si>
  <si>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</si>
  <si>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</si>
  <si>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</si>
  <si>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</si>
  <si>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</si>
  <si>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</si>
  <si>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</si>
  <si>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</si>
  <si>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</si>
  <si>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</si>
  <si>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</si>
  <si>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</si>
  <si>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</si>
  <si>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</si>
  <si>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</si>
  <si>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</si>
  <si>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</si>
  <si>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</si>
  <si>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</si>
  <si>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</si>
  <si>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</si>
  <si>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</si>
  <si>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</si>
  <si>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</si>
  <si>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</si>
  <si>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</si>
  <si>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</si>
  <si>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</si>
  <si>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</si>
  <si>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</si>
  <si>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</si>
  <si>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</si>
  <si>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</si>
  <si>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</si>
  <si>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</si>
  <si>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</si>
  <si>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</si>
  <si>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</si>
  <si>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</si>
  <si>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</si>
  <si>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</si>
  <si>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</si>
  <si>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</si>
  <si>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</si>
  <si>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</si>
  <si>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</si>
  <si>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</si>
  <si>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</si>
  <si>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</si>
  <si>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</si>
  <si>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</si>
  <si>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</si>
  <si>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</si>
  <si>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</si>
  <si>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</si>
  <si>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</si>
  <si>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</si>
  <si>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</si>
  <si>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</si>
  <si>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</si>
  <si>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</si>
  <si>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</si>
  <si>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</si>
  <si>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</si>
  <si>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</si>
  <si>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</si>
  <si>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</si>
  <si>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</si>
  <si>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</si>
  <si>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</si>
  <si>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</si>
  <si>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</si>
  <si>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</si>
  <si>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</si>
  <si>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</si>
  <si>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</si>
  <si>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</si>
  <si>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</si>
  <si>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</si>
  <si>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</si>
  <si>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</si>
  <si>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</si>
  <si>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</si>
  <si>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</si>
  <si>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</si>
  <si>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</si>
  <si>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</si>
  <si>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</si>
  <si>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</si>
  <si>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</si>
  <si>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</si>
  <si>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</si>
  <si>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</si>
  <si>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</si>
  <si>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</si>
  <si>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</si>
  <si>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</si>
  <si>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</si>
  <si>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</si>
  <si>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</si>
  <si>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</si>
  <si>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</si>
  <si>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</si>
  <si>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</si>
  <si>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</si>
  <si>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</si>
  <si>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</si>
  <si>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</si>
  <si>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</si>
  <si>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</si>
  <si>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</si>
  <si>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</si>
  <si>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</si>
  <si>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</si>
  <si>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</si>
  <si>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</si>
  <si>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</si>
  <si>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</si>
  <si>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</si>
  <si>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</si>
  <si>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</si>
  <si>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</si>
  <si>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</si>
  <si>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</si>
  <si>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</si>
  <si>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</si>
  <si>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</si>
  <si>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</si>
  <si>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</si>
  <si>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</si>
  <si>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</si>
  <si>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</si>
  <si>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</si>
  <si>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</si>
  <si>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</si>
  <si>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</si>
  <si>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</si>
  <si>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</si>
  <si>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</si>
  <si>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</si>
  <si>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</si>
  <si>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</si>
  <si>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</si>
  <si>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</si>
  <si>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</si>
  <si>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</si>
  <si>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</si>
  <si>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</si>
  <si>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</si>
  <si>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</si>
  <si>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</si>
  <si>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</si>
  <si>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</si>
  <si>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</si>
  <si>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</si>
  <si>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</si>
  <si>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</si>
  <si>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</si>
  <si>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</si>
  <si>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</si>
  <si>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</si>
  <si>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</si>
  <si>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</si>
  <si>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</si>
  <si>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</si>
  <si>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</si>
  <si>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</si>
  <si>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</si>
  <si>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</si>
  <si>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</si>
  <si>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</si>
  <si>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</si>
  <si>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</si>
  <si>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</si>
  <si>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</si>
  <si>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</si>
  <si>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</si>
  <si>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</si>
  <si>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</si>
  <si>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</si>
  <si>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</si>
  <si>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</si>
  <si>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</si>
  <si>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</si>
  <si>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</si>
  <si>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</si>
  <si>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</si>
  <si>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</si>
  <si>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</si>
  <si>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</si>
  <si>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</si>
  <si>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</si>
  <si>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</si>
  <si>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</si>
  <si>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</si>
  <si>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</si>
  <si>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</si>
  <si>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</si>
  <si>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</si>
  <si>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</si>
  <si>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</si>
  <si>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</si>
  <si>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</si>
  <si>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</si>
  <si>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</si>
  <si>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</si>
  <si>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</si>
  <si>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</si>
  <si>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</si>
  <si>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</si>
  <si>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</si>
  <si>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</si>
  <si>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</si>
  <si>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</si>
  <si>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</si>
  <si>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</si>
  <si>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</si>
  <si>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</si>
  <si>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</si>
  <si>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</si>
  <si>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</si>
  <si>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</si>
  <si>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</si>
  <si>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</si>
  <si>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</si>
  <si>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</si>
  <si>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</si>
  <si>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</si>
  <si>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</si>
  <si>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</si>
  <si>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</si>
  <si>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</si>
  <si>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</si>
  <si>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</si>
  <si>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</si>
  <si>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</si>
  <si>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</si>
  <si>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</si>
  <si>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</si>
  <si>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</si>
  <si>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</si>
  <si>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</si>
  <si>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</si>
  <si>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</si>
  <si>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</si>
  <si>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</si>
  <si>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</si>
  <si>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</si>
  <si>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</si>
  <si>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</si>
  <si>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</si>
  <si>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</si>
  <si>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</si>
  <si>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</si>
  <si>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</si>
  <si>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</si>
  <si>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</si>
  <si>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</si>
  <si>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</si>
  <si>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</si>
  <si>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</si>
  <si>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</si>
  <si>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</si>
  <si>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</si>
  <si>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</si>
  <si>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</si>
  <si>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</si>
  <si>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</si>
  <si>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</si>
  <si>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</si>
  <si>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</si>
  <si>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</si>
  <si>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</si>
  <si>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</si>
  <si>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</si>
  <si>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</si>
  <si>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</si>
  <si>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</si>
  <si>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</si>
  <si>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</si>
  <si>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</si>
  <si>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</si>
  <si>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</si>
  <si>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</si>
  <si>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</si>
  <si>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</si>
  <si>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</si>
  <si>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</si>
  <si>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</si>
  <si>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</si>
  <si>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</si>
  <si>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</si>
  <si>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</si>
  <si>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</si>
  <si>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</si>
  <si>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</si>
  <si>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</si>
  <si>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</si>
  <si>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</si>
  <si>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</si>
  <si>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</si>
  <si>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</si>
  <si>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</si>
  <si>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</si>
  <si>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</si>
  <si>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</si>
  <si>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</si>
  <si>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</si>
  <si>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</si>
  <si>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</si>
  <si>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</si>
  <si>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</si>
  <si>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</si>
  <si>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</si>
  <si>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</si>
  <si>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</si>
  <si>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</si>
  <si>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</si>
  <si>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</si>
  <si>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</si>
  <si>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</si>
  <si>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</si>
  <si>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</si>
  <si>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</si>
  <si>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</si>
  <si>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</si>
  <si>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</si>
  <si>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</si>
  <si>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</si>
  <si>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</si>
  <si>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</si>
  <si>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</si>
  <si>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</si>
  <si>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</si>
  <si>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</si>
  <si>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</si>
  <si>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</si>
  <si>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</si>
  <si>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</si>
  <si>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</si>
  <si>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</si>
  <si>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</si>
  <si>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</si>
  <si>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</si>
  <si>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</si>
  <si>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</si>
  <si>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</si>
  <si>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</si>
  <si>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</si>
  <si>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</si>
  <si>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</si>
  <si>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</si>
  <si>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</si>
  <si>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</si>
  <si>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</si>
  <si>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</si>
  <si>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</si>
  <si>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</si>
  <si>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</si>
  <si>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</si>
  <si>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</si>
  <si>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</si>
  <si>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</si>
  <si>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</si>
  <si>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</si>
  <si>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</si>
  <si>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</si>
  <si>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</si>
  <si>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</si>
  <si>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</si>
  <si>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</si>
  <si>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</si>
  <si>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</si>
  <si>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</si>
  <si>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</si>
  <si>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</si>
  <si>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</si>
  <si>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</si>
  <si>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</si>
  <si>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</si>
  <si>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</si>
  <si>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</si>
  <si>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</si>
  <si>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</si>
  <si>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</si>
  <si>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</si>
  <si>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</si>
  <si>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</si>
  <si>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</si>
  <si>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</si>
  <si>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</si>
  <si>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</si>
  <si>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</si>
  <si>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</si>
  <si>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</si>
  <si>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</si>
  <si>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</si>
  <si>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</si>
  <si>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</si>
  <si>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</si>
  <si>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</si>
  <si>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</si>
  <si>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</si>
  <si>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</si>
  <si>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</si>
  <si>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</si>
  <si>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</si>
  <si>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</si>
  <si>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</si>
  <si>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</si>
  <si>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</si>
  <si>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</si>
  <si>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</si>
  <si>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</si>
  <si>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</si>
  <si>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</si>
  <si>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</si>
  <si>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</si>
  <si>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</si>
  <si>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</si>
  <si>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</si>
  <si>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</si>
  <si>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</si>
  <si>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</si>
  <si>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</si>
  <si>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</si>
  <si>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</si>
  <si>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</si>
  <si>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</si>
  <si>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</si>
  <si>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</si>
  <si>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</si>
  <si>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</si>
  <si>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</si>
  <si>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</si>
  <si>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</si>
  <si>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</si>
  <si>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</si>
  <si>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</si>
  <si>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</si>
  <si>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</si>
  <si>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</si>
  <si>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</si>
  <si>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</si>
  <si>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</si>
  <si>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</si>
  <si>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</si>
  <si>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</si>
  <si>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</si>
  <si>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</si>
  <si>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</si>
  <si>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</si>
  <si>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</si>
  <si>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</si>
  <si>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</si>
  <si>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</si>
  <si>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</si>
  <si>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</si>
  <si>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</si>
  <si>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</si>
  <si>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</si>
  <si>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</si>
  <si>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</si>
  <si>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</si>
  <si>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</si>
  <si>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</si>
  <si>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</si>
  <si>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</si>
  <si>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</si>
  <si>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</si>
  <si>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</si>
  <si>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</si>
  <si>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</si>
  <si>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</si>
  <si>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</si>
  <si>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</si>
  <si>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</si>
  <si>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</si>
  <si>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</si>
  <si>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</si>
  <si>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</si>
  <si>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</si>
  <si>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</si>
  <si>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</si>
  <si>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</si>
  <si>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</si>
  <si>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</si>
  <si>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</si>
  <si>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</si>
  <si>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</si>
  <si>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</si>
  <si>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</si>
  <si>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</si>
  <si>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</si>
  <si>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</si>
  <si>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</si>
  <si>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</si>
  <si>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</si>
  <si>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</si>
  <si>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</si>
  <si>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</si>
  <si>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</si>
  <si>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</si>
  <si>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</si>
  <si>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</si>
  <si>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</si>
  <si>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</si>
  <si>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</si>
  <si>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</si>
  <si>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</si>
  <si>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</si>
  <si>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</si>
  <si>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</si>
  <si>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</si>
  <si>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</si>
  <si>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</si>
  <si>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</si>
  <si>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</si>
  <si>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</si>
  <si>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</si>
  <si>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</si>
  <si>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</si>
  <si>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</si>
  <si>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</si>
  <si>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</si>
  <si>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</si>
  <si>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</si>
  <si>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</si>
  <si>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</si>
  <si>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</si>
  <si>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</si>
  <si>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</si>
  <si>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</si>
  <si>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</si>
  <si>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</si>
  <si>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</si>
  <si>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</si>
  <si>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</si>
  <si>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</si>
  <si>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</si>
  <si>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</si>
  <si>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</si>
  <si>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</si>
  <si>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</si>
  <si>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</si>
  <si>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</si>
  <si>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</si>
  <si>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</si>
  <si>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</si>
  <si>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</si>
  <si>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</si>
  <si>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</si>
  <si>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</si>
  <si>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</si>
  <si>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</si>
  <si>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</si>
  <si>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</si>
  <si>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</si>
  <si>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</si>
  <si>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</si>
  <si>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</si>
  <si>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</si>
  <si>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</si>
  <si>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</si>
  <si>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</si>
  <si>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</si>
  <si>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</si>
  <si>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</si>
  <si>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</si>
  <si>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</si>
  <si>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</si>
  <si>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</si>
  <si>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</si>
  <si>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</si>
  <si>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</si>
  <si>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</si>
  <si>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</si>
  <si>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</si>
  <si>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</si>
  <si>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</si>
  <si>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</si>
  <si>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</si>
  <si>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</si>
  <si>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</si>
  <si>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</si>
  <si>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</si>
  <si>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</si>
  <si>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</si>
  <si>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</si>
  <si>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</si>
  <si>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</si>
  <si>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</si>
  <si>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</si>
  <si>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</si>
  <si>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</si>
  <si>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</si>
  <si>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</si>
  <si>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</si>
  <si>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</si>
  <si>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</si>
  <si>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</si>
  <si>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</si>
  <si>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</si>
  <si>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</si>
  <si>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</si>
  <si>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</si>
  <si>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</si>
  <si>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</si>
  <si>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</si>
  <si>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</si>
  <si>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</si>
  <si>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</si>
  <si>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</si>
  <si>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</si>
  <si>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</si>
  <si>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</si>
  <si>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</si>
  <si>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</si>
  <si>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</si>
  <si>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</si>
  <si>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</si>
  <si>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</si>
  <si>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</si>
  <si>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</si>
  <si>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</si>
  <si>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</si>
  <si>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</si>
  <si>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</si>
  <si>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</si>
  <si>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</si>
  <si>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</si>
  <si>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</si>
  <si>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</si>
  <si>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</si>
  <si>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</si>
  <si>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</si>
  <si>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</si>
  <si>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</si>
  <si>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</si>
  <si>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</si>
  <si>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</si>
  <si>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</si>
  <si>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</si>
  <si>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</si>
  <si>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</si>
  <si>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</si>
  <si>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</si>
  <si>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</si>
  <si>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</si>
  <si>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</si>
  <si>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</si>
  <si>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</si>
  <si>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</si>
  <si>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</si>
  <si>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</si>
  <si>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</si>
  <si>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</si>
  <si>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</si>
  <si>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</si>
  <si>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</si>
  <si>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</si>
  <si>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</si>
  <si>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</si>
  <si>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</si>
  <si>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</si>
  <si>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</si>
  <si>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</si>
  <si>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</si>
  <si>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</si>
  <si>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</si>
  <si>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</si>
  <si>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</si>
  <si>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</si>
  <si>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</si>
  <si>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</si>
  <si>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</si>
  <si>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</si>
  <si>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</si>
  <si>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</si>
  <si>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</si>
  <si>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</si>
  <si>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</si>
  <si>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</si>
  <si>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</si>
  <si>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</si>
  <si>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</si>
  <si>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</si>
  <si>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</si>
  <si>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</si>
  <si>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</si>
  <si>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</si>
  <si>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</si>
  <si>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</si>
  <si>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</si>
  <si>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</si>
  <si>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</si>
  <si>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</si>
  <si>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</si>
  <si>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</si>
  <si>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</si>
  <si>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</si>
  <si>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</si>
  <si>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</si>
  <si>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</si>
  <si>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</si>
  <si>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</si>
  <si>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</si>
  <si>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</si>
  <si>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</si>
  <si>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</si>
  <si>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</si>
  <si>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</si>
  <si>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</si>
  <si>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</si>
  <si>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</si>
  <si>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</si>
  <si>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</si>
  <si>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</si>
  <si>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</si>
  <si>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</si>
  <si>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</si>
  <si>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</si>
  <si>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</si>
  <si>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</si>
  <si>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</si>
  <si>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</si>
  <si>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</si>
  <si>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</si>
  <si>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</si>
  <si>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</si>
  <si>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</si>
  <si>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</si>
  <si>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</si>
  <si>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</si>
  <si>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</si>
  <si>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</si>
  <si>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</si>
  <si>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</si>
  <si>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</si>
  <si>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</si>
  <si>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</si>
  <si>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</si>
  <si>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</si>
  <si>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</si>
  <si>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</si>
  <si>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</si>
  <si>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</si>
  <si>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</si>
  <si>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</si>
  <si>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</si>
  <si>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</si>
  <si>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</si>
  <si>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</si>
  <si>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</si>
  <si>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</si>
  <si>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</si>
  <si>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</si>
  <si>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</si>
  <si>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</si>
  <si>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</si>
  <si>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</si>
  <si>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</si>
  <si>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</si>
  <si>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</si>
  <si>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</si>
  <si>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</si>
  <si>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</si>
  <si>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</si>
  <si>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</si>
  <si>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</si>
  <si>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</si>
  <si>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</si>
  <si>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</si>
  <si>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</si>
  <si>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</si>
  <si>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</si>
  <si>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</si>
  <si>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</si>
  <si>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</si>
  <si>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</si>
  <si>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</si>
  <si>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</si>
  <si>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</si>
  <si>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</si>
  <si>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</si>
  <si>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</si>
  <si>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</si>
  <si>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</si>
  <si>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</si>
  <si>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</si>
  <si>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</si>
  <si>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</si>
  <si>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</si>
  <si>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</si>
  <si>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</si>
  <si>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</si>
  <si>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</si>
  <si>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</si>
  <si>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</si>
  <si>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</si>
  <si>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</si>
  <si>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</si>
  <si>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</si>
  <si>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</si>
  <si>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</si>
  <si>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</si>
  <si>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</si>
  <si>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</si>
  <si>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</si>
  <si>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</si>
  <si>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</si>
  <si>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</si>
  <si>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</si>
  <si>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</si>
  <si>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</si>
  <si>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</si>
  <si>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</si>
  <si>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</si>
  <si>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</si>
  <si>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</si>
  <si>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</si>
  <si>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</si>
  <si>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</si>
  <si>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</si>
  <si>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</si>
  <si>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</si>
  <si>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</si>
  <si>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</si>
  <si>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</si>
  <si>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</si>
  <si>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</si>
  <si>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</si>
  <si>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</si>
  <si>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</si>
  <si>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</si>
  <si>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</si>
  <si>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</si>
  <si>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</si>
  <si>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</si>
  <si>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</si>
  <si>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</si>
  <si>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</si>
  <si>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</si>
  <si>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</si>
  <si>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</si>
  <si>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</si>
  <si>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</si>
  <si>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</si>
  <si>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</si>
  <si>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</si>
  <si>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</si>
  <si>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</si>
  <si>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</si>
  <si>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</si>
  <si>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</si>
  <si>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</si>
  <si>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</si>
  <si>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</si>
  <si>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</si>
  <si>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</si>
  <si>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</si>
  <si>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</si>
  <si>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</si>
  <si>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</si>
  <si>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</si>
  <si>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</si>
  <si>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</si>
  <si>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</si>
  <si>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</si>
  <si>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</si>
  <si>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</si>
  <si>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</si>
  <si>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</si>
  <si>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</si>
  <si>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</si>
  <si>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</si>
  <si>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</si>
  <si>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</si>
  <si>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</si>
  <si>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</si>
  <si>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</si>
  <si>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</si>
  <si>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</si>
  <si>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</si>
  <si>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</si>
  <si>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</si>
  <si>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</si>
  <si>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</si>
  <si>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</si>
  <si>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</si>
  <si>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</si>
  <si>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</si>
  <si>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</si>
  <si>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</si>
  <si>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</si>
  <si>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</si>
  <si>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</si>
  <si>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</si>
  <si>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</si>
  <si>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</si>
  <si>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</si>
  <si>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</si>
  <si>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</si>
  <si>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</si>
  <si>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</si>
  <si>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</si>
  <si>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</si>
  <si>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</si>
  <si>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</si>
  <si>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</si>
  <si>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</si>
  <si>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</si>
  <si>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</si>
  <si>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</si>
  <si>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</si>
  <si>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</si>
  <si>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</si>
  <si>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</si>
  <si>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</si>
  <si>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</si>
  <si>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</si>
  <si>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</si>
  <si>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</si>
  <si>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</si>
  <si>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</si>
  <si>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</si>
  <si>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</si>
  <si>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</si>
  <si>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</si>
  <si>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</si>
  <si>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</si>
  <si>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</si>
  <si>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</si>
  <si>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</si>
  <si>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</si>
  <si>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</si>
  <si>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</si>
  <si>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</si>
  <si>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</si>
  <si>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</si>
  <si>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</si>
  <si>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</si>
  <si>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</si>
  <si>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</si>
  <si>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</si>
  <si>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</si>
  <si>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</si>
  <si>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</si>
  <si>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</si>
  <si>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</si>
  <si>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</si>
  <si>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</si>
  <si>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</si>
  <si>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</si>
  <si>
    <t>session 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</si>
</sst>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0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1107</v>
      </c>
      <c r="B1" s="52" t="s">
        <v>931</v>
      </c>
      <c r="C1" s="52" t="s">
        <v>156</v>
      </c>
      <c r="D1" s="52" t="s">
        <v>1074</v>
      </c>
      <c r="E1" s="52" t="s">
        <v>1119</v>
      </c>
      <c r="F1" s="52" t="s">
        <v>1113</v>
      </c>
      <c r="G1" s="52" t="s">
        <v>1117</v>
      </c>
      <c r="H1" s="56" t="s">
        <v>1167</v>
      </c>
      <c r="I1" s="52" t="s">
        <v>937</v>
      </c>
      <c r="J1" s="52" t="s">
        <v>1112</v>
      </c>
      <c r="K1" s="52" t="s">
        <v>240</v>
      </c>
      <c r="L1" s="52" t="s">
        <v>1095</v>
      </c>
      <c r="M1" s="52" t="s">
        <v>1120</v>
      </c>
      <c r="N1" s="52" t="s">
        <v>1115</v>
      </c>
      <c r="O1" s="52" t="s">
        <v>1125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1119</v>
      </c>
      <c r="G2" s="53"/>
      <c r="H2" s="57" t="s">
        <v>1074</v>
      </c>
      <c r="I2" s="53" t="s">
        <v>1165</v>
      </c>
      <c r="J2" s="53"/>
      <c r="K2" s="53" t="s">
        <v>1112</v>
      </c>
      <c r="L2" s="53" t="s">
        <v>1113</v>
      </c>
      <c r="M2" s="53" t="s">
        <v>1095</v>
      </c>
      <c r="N2" s="53" t="s">
        <v>937</v>
      </c>
      <c r="O2" s="53" t="s">
        <v>1107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1166</v>
      </c>
      <c r="I3" s="53" t="s">
        <v>1117</v>
      </c>
      <c r="J3" s="53"/>
      <c r="K3" s="53"/>
      <c r="L3" s="53" t="s">
        <v>1107</v>
      </c>
      <c r="M3" s="53" t="s">
        <v>240</v>
      </c>
      <c r="N3" s="53" t="s">
        <v>1114</v>
      </c>
      <c r="O3" s="53" t="s">
        <v>1112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1119</v>
      </c>
      <c r="I4" s="53"/>
      <c r="J4" s="53"/>
      <c r="K4" s="53"/>
      <c r="L4" s="53" t="s">
        <v>1116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931</v>
      </c>
      <c r="I5" s="53"/>
      <c r="J5" s="53"/>
      <c r="K5" s="53"/>
      <c r="L5" s="53" t="s">
        <v>1118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1129</v>
      </c>
      <c r="E7" s="54" t="s">
        <v>157</v>
      </c>
      <c r="F7" s="54" t="s">
        <v>157</v>
      </c>
      <c r="G7" s="54" t="s">
        <v>1122</v>
      </c>
      <c r="J7" s="55" t="s">
        <v>157</v>
      </c>
      <c r="K7" s="55" t="s">
        <v>1129</v>
      </c>
      <c r="L7" s="55" t="s">
        <v>1121</v>
      </c>
      <c r="M7" s="54" t="s">
        <v>1124</v>
      </c>
      <c r="N7" s="54" t="s">
        <v>1124</v>
      </c>
      <c r="O7" s="54" t="s">
        <v>1126</v>
      </c>
    </row>
    <row r="8" spans="1:15" x14ac:dyDescent="0.2">
      <c r="A8" s="54" t="s">
        <v>1122</v>
      </c>
      <c r="B8" s="54" t="s">
        <v>1122</v>
      </c>
      <c r="D8" s="54" t="s">
        <v>1128</v>
      </c>
      <c r="E8" s="54" t="s">
        <v>1123</v>
      </c>
      <c r="F8" s="54" t="s">
        <v>1159</v>
      </c>
      <c r="J8" s="54" t="s">
        <v>1164</v>
      </c>
      <c r="K8" s="54" t="s">
        <v>1128</v>
      </c>
      <c r="N8" s="54" t="s">
        <v>1163</v>
      </c>
      <c r="O8" s="54" t="s">
        <v>1127</v>
      </c>
    </row>
    <row r="9" spans="1:15" x14ac:dyDescent="0.2">
      <c r="D9" s="54" t="s">
        <v>183</v>
      </c>
      <c r="F9" s="54" t="s">
        <v>1160</v>
      </c>
      <c r="J9" s="55"/>
      <c r="K9" s="54" t="s">
        <v>1157</v>
      </c>
      <c r="N9" s="54" t="s">
        <v>1168</v>
      </c>
    </row>
    <row r="10" spans="1:15" x14ac:dyDescent="0.2">
      <c r="D10" s="54" t="s">
        <v>161</v>
      </c>
      <c r="N10" s="54" t="s">
        <v>1169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3" customWidth="1"/>
    <col min="2" max="6" width="12.6640625" style="42" customWidth="1"/>
    <col min="7" max="7" width="13.5" style="42" customWidth="1"/>
    <col min="8" max="16384" width="8.83203125" style="41"/>
  </cols>
  <sheetData>
    <row r="7" spans="1:7" ht="30" customHeight="1" x14ac:dyDescent="0.2">
      <c r="A7" s="202" t="s">
        <v>1153</v>
      </c>
      <c r="B7" s="202"/>
      <c r="C7" s="202"/>
      <c r="D7" s="202"/>
      <c r="E7" s="202"/>
      <c r="F7" s="202"/>
      <c r="G7" s="202"/>
    </row>
    <row r="8" spans="1:7" ht="30" customHeight="1" x14ac:dyDescent="0.2">
      <c r="A8" s="46" t="s">
        <v>1150</v>
      </c>
      <c r="B8" s="45" t="s">
        <v>1146</v>
      </c>
      <c r="C8" s="50"/>
      <c r="D8" s="45" t="s">
        <v>1144</v>
      </c>
      <c r="E8" s="45" t="s">
        <v>1143</v>
      </c>
      <c r="F8" s="44" t="s">
        <v>1152</v>
      </c>
      <c r="G8" s="49"/>
    </row>
    <row r="9" spans="1:7" ht="30" customHeight="1" x14ac:dyDescent="0.2">
      <c r="A9" s="46" t="s">
        <v>1149</v>
      </c>
      <c r="B9" s="48" t="s">
        <v>1146</v>
      </c>
      <c r="C9" s="45" t="s">
        <v>1145</v>
      </c>
      <c r="D9" s="45" t="s">
        <v>1144</v>
      </c>
      <c r="E9" s="48" t="s">
        <v>1143</v>
      </c>
      <c r="F9" s="49"/>
      <c r="G9" s="47" t="s">
        <v>929</v>
      </c>
    </row>
    <row r="10" spans="1:7" ht="30" customHeight="1" x14ac:dyDescent="0.2">
      <c r="A10" s="46" t="s">
        <v>1092</v>
      </c>
      <c r="B10" s="45" t="s">
        <v>1146</v>
      </c>
      <c r="C10" s="48" t="s">
        <v>1145</v>
      </c>
      <c r="D10" s="48" t="s">
        <v>1144</v>
      </c>
      <c r="E10" s="45" t="s">
        <v>1143</v>
      </c>
      <c r="F10" s="44" t="s">
        <v>1131</v>
      </c>
      <c r="G10" s="47" t="s">
        <v>920</v>
      </c>
    </row>
    <row r="11" spans="1:7" ht="30" customHeight="1" x14ac:dyDescent="0.2">
      <c r="A11" s="46" t="s">
        <v>1090</v>
      </c>
      <c r="B11" s="45" t="s">
        <v>1146</v>
      </c>
      <c r="C11" s="45" t="s">
        <v>1145</v>
      </c>
      <c r="D11" s="48" t="s">
        <v>1144</v>
      </c>
      <c r="E11" s="48" t="s">
        <v>1143</v>
      </c>
      <c r="F11" s="44" t="s">
        <v>1131</v>
      </c>
      <c r="G11" s="47" t="s">
        <v>926</v>
      </c>
    </row>
    <row r="12" spans="1:7" ht="30" customHeight="1" x14ac:dyDescent="0.2">
      <c r="A12" s="46" t="s">
        <v>1091</v>
      </c>
      <c r="B12" s="48" t="s">
        <v>1146</v>
      </c>
      <c r="C12" s="48" t="s">
        <v>1145</v>
      </c>
      <c r="D12" s="45" t="s">
        <v>1144</v>
      </c>
      <c r="E12" s="45" t="s">
        <v>1143</v>
      </c>
      <c r="F12" s="47" t="s">
        <v>927</v>
      </c>
      <c r="G12" s="44" t="s">
        <v>1142</v>
      </c>
    </row>
    <row r="13" spans="1:7" ht="30" customHeight="1" thickBot="1" x14ac:dyDescent="0.25">
      <c r="A13" s="46" t="s">
        <v>1147</v>
      </c>
      <c r="B13" s="45" t="s">
        <v>1146</v>
      </c>
      <c r="C13" s="45" t="s">
        <v>1145</v>
      </c>
      <c r="D13" s="45" t="s">
        <v>1144</v>
      </c>
      <c r="E13" s="45" t="s">
        <v>1143</v>
      </c>
      <c r="F13" s="44" t="s">
        <v>1131</v>
      </c>
      <c r="G13" s="44" t="s">
        <v>1142</v>
      </c>
    </row>
    <row r="14" spans="1:7" ht="17" thickBot="1" x14ac:dyDescent="0.25">
      <c r="A14" s="203" t="s">
        <v>1141</v>
      </c>
      <c r="B14" s="204"/>
      <c r="C14" s="204"/>
      <c r="D14" s="204"/>
      <c r="E14" s="204"/>
      <c r="F14" s="204"/>
      <c r="G14" s="205"/>
    </row>
    <row r="15" spans="1:7" ht="16" x14ac:dyDescent="0.2">
      <c r="A15" s="51"/>
      <c r="B15" s="51"/>
      <c r="C15" s="51"/>
      <c r="D15" s="51"/>
      <c r="E15" s="51"/>
      <c r="F15" s="51"/>
      <c r="G15" s="51"/>
    </row>
    <row r="16" spans="1:7" ht="39" x14ac:dyDescent="0.2">
      <c r="A16" s="202" t="s">
        <v>1151</v>
      </c>
      <c r="B16" s="202"/>
      <c r="C16" s="202"/>
      <c r="D16" s="202"/>
      <c r="E16" s="202"/>
      <c r="F16" s="202"/>
      <c r="G16" s="202"/>
    </row>
    <row r="17" spans="1:7" ht="30" customHeight="1" x14ac:dyDescent="0.2">
      <c r="A17" s="46" t="s">
        <v>1150</v>
      </c>
      <c r="B17" s="45" t="s">
        <v>1146</v>
      </c>
      <c r="C17" s="50"/>
      <c r="D17" s="45" t="s">
        <v>1144</v>
      </c>
      <c r="E17" s="45" t="s">
        <v>1143</v>
      </c>
      <c r="F17" s="44" t="s">
        <v>1131</v>
      </c>
      <c r="G17" s="49"/>
    </row>
    <row r="18" spans="1:7" ht="30" customHeight="1" x14ac:dyDescent="0.2">
      <c r="A18" s="46" t="s">
        <v>1149</v>
      </c>
      <c r="B18" s="45" t="s">
        <v>1146</v>
      </c>
      <c r="C18" s="48" t="s">
        <v>1145</v>
      </c>
      <c r="D18" s="48" t="s">
        <v>1144</v>
      </c>
      <c r="E18" s="45" t="s">
        <v>1143</v>
      </c>
      <c r="F18" s="47" t="s">
        <v>1131</v>
      </c>
      <c r="G18" s="44" t="s">
        <v>1148</v>
      </c>
    </row>
    <row r="19" spans="1:7" ht="30" customHeight="1" x14ac:dyDescent="0.2">
      <c r="A19" s="46" t="s">
        <v>1092</v>
      </c>
      <c r="B19" s="48" t="s">
        <v>1146</v>
      </c>
      <c r="C19" s="45" t="s">
        <v>1145</v>
      </c>
      <c r="D19" s="45" t="s">
        <v>1144</v>
      </c>
      <c r="E19" s="48" t="s">
        <v>1143</v>
      </c>
      <c r="F19" s="47" t="s">
        <v>1131</v>
      </c>
      <c r="G19" s="44" t="s">
        <v>929</v>
      </c>
    </row>
    <row r="20" spans="1:7" ht="30" customHeight="1" x14ac:dyDescent="0.2">
      <c r="A20" s="46" t="s">
        <v>1090</v>
      </c>
      <c r="B20" s="48" t="s">
        <v>1146</v>
      </c>
      <c r="C20" s="48" t="s">
        <v>1145</v>
      </c>
      <c r="D20" s="45" t="s">
        <v>1144</v>
      </c>
      <c r="E20" s="45" t="s">
        <v>1143</v>
      </c>
      <c r="F20" s="44" t="s">
        <v>927</v>
      </c>
      <c r="G20" s="47" t="s">
        <v>1142</v>
      </c>
    </row>
    <row r="21" spans="1:7" ht="30" customHeight="1" x14ac:dyDescent="0.2">
      <c r="A21" s="46" t="s">
        <v>1091</v>
      </c>
      <c r="B21" s="45" t="s">
        <v>1146</v>
      </c>
      <c r="C21" s="45" t="s">
        <v>1145</v>
      </c>
      <c r="D21" s="48" t="s">
        <v>1144</v>
      </c>
      <c r="E21" s="48" t="s">
        <v>1143</v>
      </c>
      <c r="F21" s="47" t="s">
        <v>1131</v>
      </c>
      <c r="G21" s="44" t="s">
        <v>920</v>
      </c>
    </row>
    <row r="22" spans="1:7" ht="30" customHeight="1" thickBot="1" x14ac:dyDescent="0.25">
      <c r="A22" s="46" t="s">
        <v>1147</v>
      </c>
      <c r="B22" s="45" t="s">
        <v>1146</v>
      </c>
      <c r="C22" s="45" t="s">
        <v>1145</v>
      </c>
      <c r="D22" s="45" t="s">
        <v>1144</v>
      </c>
      <c r="E22" s="45" t="s">
        <v>1143</v>
      </c>
      <c r="F22" s="44" t="s">
        <v>1131</v>
      </c>
      <c r="G22" s="44" t="s">
        <v>1142</v>
      </c>
    </row>
    <row r="23" spans="1:7" ht="17" thickBot="1" x14ac:dyDescent="0.25">
      <c r="A23" s="203" t="s">
        <v>1141</v>
      </c>
      <c r="B23" s="204"/>
      <c r="C23" s="204"/>
      <c r="D23" s="204"/>
      <c r="E23" s="204"/>
      <c r="F23" s="204"/>
      <c r="G23" s="205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1112</v>
      </c>
      <c r="B1" s="39" t="s">
        <v>1129</v>
      </c>
      <c r="C1" s="39" t="s">
        <v>1128</v>
      </c>
      <c r="I1" s="39" t="s">
        <v>1173</v>
      </c>
      <c r="J1" s="39" t="s">
        <v>1174</v>
      </c>
      <c r="K1" s="39" t="s">
        <v>1175</v>
      </c>
      <c r="L1" s="39" t="s">
        <v>1172</v>
      </c>
      <c r="M1" s="39" t="s">
        <v>1176</v>
      </c>
    </row>
    <row r="2" spans="1:13" x14ac:dyDescent="0.2">
      <c r="A2" t="s">
        <v>1110</v>
      </c>
      <c r="B2" t="s">
        <v>921</v>
      </c>
      <c r="C2" t="s">
        <v>1146</v>
      </c>
      <c r="I2">
        <v>1</v>
      </c>
      <c r="J2" t="s">
        <v>921</v>
      </c>
      <c r="K2" t="s">
        <v>1146</v>
      </c>
      <c r="L2">
        <v>1</v>
      </c>
      <c r="M2">
        <v>1100</v>
      </c>
    </row>
    <row r="3" spans="1:13" x14ac:dyDescent="0.2">
      <c r="A3" t="s">
        <v>1110</v>
      </c>
      <c r="B3" t="s">
        <v>1130</v>
      </c>
      <c r="C3" t="s">
        <v>1144</v>
      </c>
      <c r="I3">
        <v>1</v>
      </c>
      <c r="J3" t="s">
        <v>924</v>
      </c>
      <c r="K3" t="s">
        <v>1144</v>
      </c>
      <c r="L3">
        <v>2</v>
      </c>
      <c r="M3">
        <v>1200</v>
      </c>
    </row>
    <row r="4" spans="1:13" x14ac:dyDescent="0.2">
      <c r="A4" t="s">
        <v>1110</v>
      </c>
      <c r="B4" t="s">
        <v>928</v>
      </c>
      <c r="C4" t="s">
        <v>1143</v>
      </c>
      <c r="I4">
        <v>1</v>
      </c>
      <c r="J4" t="s">
        <v>928</v>
      </c>
      <c r="K4" t="s">
        <v>1143</v>
      </c>
      <c r="L4">
        <v>3</v>
      </c>
      <c r="M4">
        <v>1300</v>
      </c>
    </row>
    <row r="5" spans="1:13" x14ac:dyDescent="0.2">
      <c r="A5" t="s">
        <v>1110</v>
      </c>
      <c r="B5" t="s">
        <v>916</v>
      </c>
      <c r="C5" t="s">
        <v>1145</v>
      </c>
      <c r="I5">
        <v>1</v>
      </c>
      <c r="J5" t="s">
        <v>916</v>
      </c>
      <c r="K5" t="s">
        <v>1145</v>
      </c>
      <c r="L5">
        <v>4</v>
      </c>
      <c r="M5">
        <v>1400</v>
      </c>
    </row>
    <row r="6" spans="1:13" x14ac:dyDescent="0.2">
      <c r="I6">
        <v>2</v>
      </c>
      <c r="J6" t="s">
        <v>1131</v>
      </c>
      <c r="K6" t="s">
        <v>1131</v>
      </c>
      <c r="L6">
        <v>5</v>
      </c>
      <c r="M6">
        <v>2100</v>
      </c>
    </row>
    <row r="7" spans="1:13" x14ac:dyDescent="0.2">
      <c r="A7" t="s">
        <v>1109</v>
      </c>
      <c r="B7" t="s">
        <v>1131</v>
      </c>
      <c r="C7" t="s">
        <v>1131</v>
      </c>
      <c r="I7">
        <v>2</v>
      </c>
      <c r="J7" t="s">
        <v>927</v>
      </c>
      <c r="K7" t="s">
        <v>927</v>
      </c>
      <c r="L7">
        <v>6</v>
      </c>
      <c r="M7">
        <v>2200</v>
      </c>
    </row>
    <row r="8" spans="1:13" x14ac:dyDescent="0.2">
      <c r="A8" t="s">
        <v>1109</v>
      </c>
      <c r="B8" t="s">
        <v>927</v>
      </c>
      <c r="C8" t="s">
        <v>927</v>
      </c>
      <c r="I8">
        <v>2</v>
      </c>
      <c r="J8" t="s">
        <v>926</v>
      </c>
      <c r="K8" t="s">
        <v>926</v>
      </c>
      <c r="L8">
        <v>7</v>
      </c>
      <c r="M8">
        <v>2300</v>
      </c>
    </row>
    <row r="9" spans="1:13" x14ac:dyDescent="0.2">
      <c r="A9" t="s">
        <v>1109</v>
      </c>
      <c r="B9" t="s">
        <v>926</v>
      </c>
      <c r="C9" t="s">
        <v>926</v>
      </c>
      <c r="I9">
        <v>2</v>
      </c>
      <c r="J9" t="s">
        <v>920</v>
      </c>
      <c r="K9" t="s">
        <v>920</v>
      </c>
      <c r="L9">
        <v>8</v>
      </c>
      <c r="M9">
        <v>2400</v>
      </c>
    </row>
    <row r="10" spans="1:13" x14ac:dyDescent="0.2">
      <c r="A10" t="s">
        <v>1109</v>
      </c>
      <c r="B10" t="s">
        <v>920</v>
      </c>
      <c r="C10" t="s">
        <v>920</v>
      </c>
      <c r="I10">
        <v>2</v>
      </c>
      <c r="J10" t="s">
        <v>1132</v>
      </c>
      <c r="K10" t="s">
        <v>1132</v>
      </c>
      <c r="L10">
        <v>9</v>
      </c>
      <c r="M10">
        <v>2500</v>
      </c>
    </row>
    <row r="11" spans="1:13" x14ac:dyDescent="0.2">
      <c r="A11" t="s">
        <v>1109</v>
      </c>
      <c r="B11" t="s">
        <v>1132</v>
      </c>
      <c r="C11" t="s">
        <v>1132</v>
      </c>
      <c r="I11">
        <v>2</v>
      </c>
      <c r="J11" t="s">
        <v>1133</v>
      </c>
      <c r="K11" t="s">
        <v>1148</v>
      </c>
      <c r="L11">
        <v>10</v>
      </c>
      <c r="M11">
        <v>2600</v>
      </c>
    </row>
    <row r="12" spans="1:13" x14ac:dyDescent="0.2">
      <c r="A12" t="s">
        <v>1109</v>
      </c>
      <c r="B12" t="s">
        <v>1133</v>
      </c>
      <c r="C12" t="s">
        <v>1148</v>
      </c>
      <c r="I12">
        <v>2</v>
      </c>
      <c r="J12" t="s">
        <v>1134</v>
      </c>
      <c r="K12" t="s">
        <v>1142</v>
      </c>
      <c r="L12">
        <v>11</v>
      </c>
      <c r="M12">
        <v>2700</v>
      </c>
    </row>
    <row r="13" spans="1:13" x14ac:dyDescent="0.2">
      <c r="A13" t="s">
        <v>1109</v>
      </c>
      <c r="B13" t="s">
        <v>1134</v>
      </c>
      <c r="C13" t="s">
        <v>1142</v>
      </c>
      <c r="I13">
        <v>2</v>
      </c>
      <c r="J13" t="s">
        <v>1135</v>
      </c>
      <c r="K13" t="s">
        <v>1152</v>
      </c>
      <c r="L13">
        <v>12</v>
      </c>
      <c r="M13">
        <v>2800</v>
      </c>
    </row>
    <row r="14" spans="1:13" x14ac:dyDescent="0.2">
      <c r="A14" t="s">
        <v>1109</v>
      </c>
      <c r="B14" t="s">
        <v>1135</v>
      </c>
      <c r="C14" t="s">
        <v>1152</v>
      </c>
      <c r="I14">
        <v>2</v>
      </c>
      <c r="J14" t="s">
        <v>929</v>
      </c>
      <c r="K14" t="s">
        <v>929</v>
      </c>
      <c r="L14">
        <v>13</v>
      </c>
      <c r="M14">
        <v>2900</v>
      </c>
    </row>
    <row r="15" spans="1:13" x14ac:dyDescent="0.2">
      <c r="A15" t="s">
        <v>1109</v>
      </c>
      <c r="B15" t="s">
        <v>929</v>
      </c>
      <c r="C15" t="s">
        <v>929</v>
      </c>
      <c r="I15">
        <v>2</v>
      </c>
      <c r="J15" t="s">
        <v>1136</v>
      </c>
      <c r="K15" t="s">
        <v>1136</v>
      </c>
      <c r="L15">
        <v>14</v>
      </c>
      <c r="M15">
        <v>3000</v>
      </c>
    </row>
    <row r="16" spans="1:13" x14ac:dyDescent="0.2">
      <c r="A16" t="s">
        <v>1109</v>
      </c>
      <c r="B16" t="s">
        <v>1136</v>
      </c>
      <c r="C16" t="s">
        <v>1136</v>
      </c>
      <c r="I16">
        <v>3</v>
      </c>
      <c r="J16" t="s">
        <v>1137</v>
      </c>
      <c r="K16" t="s">
        <v>1154</v>
      </c>
      <c r="L16">
        <v>15</v>
      </c>
      <c r="M16">
        <v>3100</v>
      </c>
    </row>
    <row r="17" spans="1:13" x14ac:dyDescent="0.2">
      <c r="I17">
        <v>3</v>
      </c>
      <c r="J17" t="s">
        <v>1138</v>
      </c>
      <c r="K17" t="s">
        <v>1155</v>
      </c>
      <c r="L17">
        <v>16</v>
      </c>
      <c r="M17">
        <v>3200</v>
      </c>
    </row>
    <row r="18" spans="1:13" x14ac:dyDescent="0.2">
      <c r="A18" t="s">
        <v>1140</v>
      </c>
      <c r="B18" t="s">
        <v>1137</v>
      </c>
      <c r="C18" t="s">
        <v>1154</v>
      </c>
      <c r="I18">
        <v>3</v>
      </c>
      <c r="J18" t="s">
        <v>1139</v>
      </c>
      <c r="K18" t="s">
        <v>1156</v>
      </c>
      <c r="L18">
        <v>17</v>
      </c>
      <c r="M18">
        <v>3300</v>
      </c>
    </row>
    <row r="19" spans="1:13" x14ac:dyDescent="0.2">
      <c r="A19" t="s">
        <v>1140</v>
      </c>
      <c r="B19" t="s">
        <v>1138</v>
      </c>
      <c r="C19" t="s">
        <v>1155</v>
      </c>
    </row>
    <row r="20" spans="1:13" x14ac:dyDescent="0.2">
      <c r="A20" t="s">
        <v>1140</v>
      </c>
      <c r="B20" t="s">
        <v>1139</v>
      </c>
      <c r="C20" t="s">
        <v>1156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232</v>
      </c>
      <c r="AB1" t="s">
        <v>233</v>
      </c>
      <c r="AC1" t="s">
        <v>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41.6640625" bestFit="1" customWidth="1"/>
    <col min="8" max="8" width="46.1640625" customWidth="1"/>
    <col min="9" max="9" width="26" customWidth="1"/>
    <col min="11" max="11" width="33.33203125" customWidth="1"/>
  </cols>
  <sheetData>
    <row r="1" spans="1:12" s="1" customFormat="1" ht="21" x14ac:dyDescent="0.25">
      <c r="A1" s="1" t="s">
        <v>236</v>
      </c>
      <c r="B1" s="1" t="s">
        <v>156</v>
      </c>
      <c r="C1" s="1" t="s">
        <v>1129</v>
      </c>
      <c r="D1" s="1" t="s">
        <v>1128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1161</v>
      </c>
      <c r="K1" s="1" t="s">
        <v>1162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185</v>
      </c>
      <c r="E2">
        <v>2</v>
      </c>
      <c r="F2" t="s">
        <v>6</v>
      </c>
      <c r="G2" t="s">
        <v>7</v>
      </c>
      <c r="H2" t="s">
        <v>5</v>
      </c>
      <c r="J2" t="s">
        <v>1161</v>
      </c>
      <c r="K2" t="str">
        <f t="shared" ref="K2:K43" si="0"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197</v>
      </c>
      <c r="H3" t="s">
        <v>126</v>
      </c>
      <c r="I3" s="4" t="s">
        <v>181</v>
      </c>
      <c r="J3" t="s">
        <v>1161</v>
      </c>
      <c r="K3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1076</v>
      </c>
      <c r="E4">
        <v>7</v>
      </c>
      <c r="F4" t="s">
        <v>23</v>
      </c>
      <c r="G4" t="s">
        <v>21</v>
      </c>
      <c r="I4" t="s">
        <v>22</v>
      </c>
      <c r="J4" t="s">
        <v>1161</v>
      </c>
      <c r="K4" t="str">
        <f t="shared" si="0"/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1075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1161</v>
      </c>
      <c r="K5" t="str">
        <f t="shared" si="0"/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950</v>
      </c>
      <c r="E6">
        <v>8</v>
      </c>
      <c r="F6" t="s">
        <v>25</v>
      </c>
      <c r="G6" t="s">
        <v>26</v>
      </c>
      <c r="H6" t="s">
        <v>235</v>
      </c>
      <c r="I6" t="s">
        <v>27</v>
      </c>
      <c r="J6" t="s">
        <v>1161</v>
      </c>
      <c r="K6" t="str">
        <f t="shared" si="0"/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191</v>
      </c>
      <c r="H7" t="s">
        <v>238</v>
      </c>
      <c r="I7" t="s">
        <v>95</v>
      </c>
      <c r="J7" t="s">
        <v>1161</v>
      </c>
      <c r="K7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1161</v>
      </c>
      <c r="K8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1161</v>
      </c>
      <c r="K9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202</v>
      </c>
      <c r="G10" t="s">
        <v>192</v>
      </c>
      <c r="H10" t="s">
        <v>97</v>
      </c>
      <c r="J10" t="s">
        <v>1161</v>
      </c>
      <c r="K10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1161</v>
      </c>
      <c r="K11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1161</v>
      </c>
      <c r="K12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1161</v>
      </c>
      <c r="K13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178</v>
      </c>
      <c r="J14" t="s">
        <v>1161</v>
      </c>
      <c r="K14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198</v>
      </c>
      <c r="H15" t="s">
        <v>128</v>
      </c>
      <c r="I15" t="s">
        <v>130</v>
      </c>
      <c r="J15" t="s">
        <v>1161</v>
      </c>
      <c r="K15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1080</v>
      </c>
      <c r="E16">
        <v>3</v>
      </c>
      <c r="F16" s="2" t="s">
        <v>237</v>
      </c>
      <c r="G16" t="s">
        <v>189</v>
      </c>
      <c r="I16" s="4" t="s">
        <v>179</v>
      </c>
      <c r="J16" t="s">
        <v>1161</v>
      </c>
      <c r="K16" t="str">
        <f t="shared" si="0"/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184</v>
      </c>
      <c r="E17">
        <v>1</v>
      </c>
      <c r="F17" t="s">
        <v>160</v>
      </c>
      <c r="G17" t="s">
        <v>2</v>
      </c>
      <c r="H17" t="s">
        <v>3</v>
      </c>
      <c r="J17" t="s">
        <v>1161</v>
      </c>
      <c r="K17" t="str">
        <f t="shared" si="0"/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1005</v>
      </c>
      <c r="E18">
        <v>29</v>
      </c>
      <c r="F18" t="s">
        <v>109</v>
      </c>
      <c r="G18" s="4" t="s">
        <v>196</v>
      </c>
      <c r="H18" t="s">
        <v>108</v>
      </c>
      <c r="I18" t="s">
        <v>177</v>
      </c>
      <c r="J18" t="s">
        <v>1161</v>
      </c>
      <c r="K18" t="str">
        <f t="shared" si="0"/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1161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186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1161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190</v>
      </c>
      <c r="I21" t="s">
        <v>61</v>
      </c>
      <c r="J21" t="s">
        <v>1161</v>
      </c>
      <c r="K21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967</v>
      </c>
      <c r="E22">
        <v>9</v>
      </c>
      <c r="F22" t="s">
        <v>163</v>
      </c>
      <c r="G22" t="s">
        <v>29</v>
      </c>
      <c r="H22" t="s">
        <v>30</v>
      </c>
      <c r="J22" t="s">
        <v>1161</v>
      </c>
      <c r="K22" t="str">
        <f t="shared" si="0"/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188</v>
      </c>
      <c r="H23" t="s">
        <v>9</v>
      </c>
      <c r="J23" t="s">
        <v>1161</v>
      </c>
      <c r="K23" t="str">
        <f t="shared" si="0"/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1161</v>
      </c>
      <c r="K24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193</v>
      </c>
      <c r="H25" t="s">
        <v>111</v>
      </c>
      <c r="J25" t="s">
        <v>1161</v>
      </c>
      <c r="K25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187</v>
      </c>
      <c r="E26">
        <v>33</v>
      </c>
      <c r="F26" t="s">
        <v>121</v>
      </c>
      <c r="G26" t="s">
        <v>122</v>
      </c>
      <c r="H26" t="s">
        <v>120</v>
      </c>
      <c r="J26" t="s">
        <v>1161</v>
      </c>
      <c r="K26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1161</v>
      </c>
      <c r="K27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205</v>
      </c>
      <c r="G28" t="s">
        <v>115</v>
      </c>
      <c r="H28" t="s">
        <v>114</v>
      </c>
      <c r="I28" t="s">
        <v>116</v>
      </c>
      <c r="J28" t="s">
        <v>1161</v>
      </c>
      <c r="K28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1007</v>
      </c>
      <c r="E29">
        <v>32</v>
      </c>
      <c r="F29" t="s">
        <v>204</v>
      </c>
      <c r="G29" t="s">
        <v>194</v>
      </c>
      <c r="H29" t="s">
        <v>118</v>
      </c>
      <c r="J29" t="s">
        <v>1161</v>
      </c>
      <c r="K29" t="str">
        <f t="shared" si="0"/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1161</v>
      </c>
      <c r="K30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1161</v>
      </c>
      <c r="K31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1161</v>
      </c>
      <c r="K32" t="str">
        <f t="shared" si="0"/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975</v>
      </c>
      <c r="E33">
        <v>12</v>
      </c>
      <c r="F33" t="s">
        <v>41</v>
      </c>
      <c r="G33" t="s">
        <v>42</v>
      </c>
      <c r="H33" t="s">
        <v>40</v>
      </c>
      <c r="J33" t="s">
        <v>1161</v>
      </c>
      <c r="K33" t="str">
        <f t="shared" si="0"/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199</v>
      </c>
      <c r="H34" t="s">
        <v>182</v>
      </c>
      <c r="I34" t="s">
        <v>133</v>
      </c>
      <c r="J34" t="s">
        <v>1161</v>
      </c>
      <c r="K34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1087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1161</v>
      </c>
      <c r="K35" t="str">
        <f t="shared" si="0"/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180</v>
      </c>
      <c r="J36" t="s">
        <v>1161</v>
      </c>
      <c r="K36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201</v>
      </c>
      <c r="G37" t="s">
        <v>152</v>
      </c>
      <c r="H37" t="s">
        <v>150</v>
      </c>
      <c r="I37" t="s">
        <v>151</v>
      </c>
      <c r="J37" t="s">
        <v>1161</v>
      </c>
      <c r="K37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1088</v>
      </c>
      <c r="E38">
        <v>42</v>
      </c>
      <c r="F38" t="s">
        <v>167</v>
      </c>
      <c r="G38" s="4" t="s">
        <v>200</v>
      </c>
      <c r="H38" t="s">
        <v>154</v>
      </c>
      <c r="I38" t="s">
        <v>155</v>
      </c>
      <c r="J38" t="s">
        <v>1161</v>
      </c>
      <c r="K38" t="str">
        <f t="shared" si="0"/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1161</v>
      </c>
      <c r="K39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1190</v>
      </c>
      <c r="E40">
        <v>17</v>
      </c>
      <c r="F40" t="s">
        <v>165</v>
      </c>
      <c r="G40" t="s">
        <v>65</v>
      </c>
      <c r="H40" t="s">
        <v>64</v>
      </c>
      <c r="J40" t="s">
        <v>1161</v>
      </c>
      <c r="K40" t="str">
        <f t="shared" si="0"/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1161</v>
      </c>
      <c r="K4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1161</v>
      </c>
      <c r="K42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203</v>
      </c>
      <c r="G43" t="s">
        <v>195</v>
      </c>
      <c r="I43" t="s">
        <v>135</v>
      </c>
      <c r="J43" t="s">
        <v>1161</v>
      </c>
      <c r="K43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8"/>
  <sheetViews>
    <sheetView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171</v>
      </c>
      <c r="B1" t="s">
        <v>172</v>
      </c>
      <c r="C1" t="s">
        <v>1170</v>
      </c>
      <c r="D1" s="2" t="s">
        <v>173</v>
      </c>
      <c r="E1" s="2" t="s">
        <v>174</v>
      </c>
      <c r="F1" s="2" t="s">
        <v>175</v>
      </c>
      <c r="G1" s="2" t="s">
        <v>176</v>
      </c>
    </row>
    <row r="2" spans="1:10" x14ac:dyDescent="0.2">
      <c r="A2">
        <v>110</v>
      </c>
      <c r="B2" t="s">
        <v>1158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 ' ],</v>
      </c>
    </row>
    <row r="3" spans="1:10" x14ac:dyDescent="0.2">
      <c r="A3">
        <v>120</v>
      </c>
      <c r="B3" t="s">
        <v>169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8" si="0">"            [ 'sequence' =&gt; "&amp;A3&amp;", 'name' =&gt; '"&amp;B3&amp;"' ],"</f>
        <v xml:space="preserve">            [ 'sequence' =&gt; 120, 'name' =&gt; 'Competitive Tinies ' ],</v>
      </c>
    </row>
    <row r="4" spans="1:10" x14ac:dyDescent="0.2">
      <c r="A4">
        <v>130</v>
      </c>
      <c r="B4" t="s">
        <v>1149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Juniors' ],</v>
      </c>
    </row>
    <row r="5" spans="1:10" x14ac:dyDescent="0.2">
      <c r="A5">
        <v>140</v>
      </c>
      <c r="B5" t="s">
        <v>1092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'Juniors' ],</v>
      </c>
    </row>
    <row r="6" spans="1:10" x14ac:dyDescent="0.2">
      <c r="A6">
        <v>150</v>
      </c>
      <c r="B6" t="s">
        <v>1090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'Intermediates' ],</v>
      </c>
    </row>
    <row r="7" spans="1:10" x14ac:dyDescent="0.2">
      <c r="A7">
        <v>160</v>
      </c>
      <c r="B7" t="s">
        <v>1091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'Seniors' ],</v>
      </c>
    </row>
    <row r="8" spans="1:10" x14ac:dyDescent="0.2">
      <c r="A8">
        <v>170</v>
      </c>
      <c r="B8" t="s">
        <v>170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</sheetData>
  <autoFilter ref="A1:N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1098</v>
      </c>
    </row>
    <row r="7" spans="3:3" x14ac:dyDescent="0.2">
      <c r="C7" t="s">
        <v>1097</v>
      </c>
    </row>
    <row r="11" spans="3:3" x14ac:dyDescent="0.2">
      <c r="C11" t="s">
        <v>1099</v>
      </c>
    </row>
    <row r="15" spans="3:3" x14ac:dyDescent="0.2">
      <c r="C15" t="s">
        <v>1105</v>
      </c>
    </row>
    <row r="16" spans="3:3" x14ac:dyDescent="0.2">
      <c r="C16" t="s">
        <v>1100</v>
      </c>
    </row>
    <row r="17" spans="3:3" x14ac:dyDescent="0.2">
      <c r="C17" t="s">
        <v>1104</v>
      </c>
    </row>
    <row r="19" spans="3:3" x14ac:dyDescent="0.2">
      <c r="C19" t="s">
        <v>1101</v>
      </c>
    </row>
    <row r="22" spans="3:3" x14ac:dyDescent="0.2">
      <c r="C22" t="s">
        <v>1102</v>
      </c>
    </row>
    <row r="24" spans="3:3" x14ac:dyDescent="0.2">
      <c r="C24" t="s">
        <v>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298</v>
      </c>
      <c r="B1" s="6" t="s">
        <v>297</v>
      </c>
      <c r="C1" s="6" t="s">
        <v>239</v>
      </c>
      <c r="D1" s="6" t="s">
        <v>240</v>
      </c>
      <c r="E1" s="6" t="s">
        <v>247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254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241</v>
      </c>
      <c r="D6" s="10" t="s">
        <v>242</v>
      </c>
      <c r="E6" s="10"/>
    </row>
    <row r="7" spans="1:5" ht="85" x14ac:dyDescent="0.2">
      <c r="A7" s="7">
        <v>7</v>
      </c>
      <c r="C7" s="9" t="s">
        <v>243</v>
      </c>
      <c r="D7" s="10" t="s">
        <v>244</v>
      </c>
      <c r="E7" s="10"/>
    </row>
    <row r="8" spans="1:5" ht="68" x14ac:dyDescent="0.2">
      <c r="A8" s="7">
        <v>8</v>
      </c>
      <c r="C8" s="9" t="s">
        <v>245</v>
      </c>
      <c r="D8" s="10" t="s">
        <v>246</v>
      </c>
      <c r="E8" s="10" t="s">
        <v>248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300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249</v>
      </c>
      <c r="D14" s="10" t="s">
        <v>255</v>
      </c>
    </row>
    <row r="15" spans="1:5" ht="119" x14ac:dyDescent="0.2">
      <c r="A15" s="7">
        <v>15</v>
      </c>
      <c r="C15" s="9" t="s">
        <v>250</v>
      </c>
      <c r="D15" s="10" t="s">
        <v>256</v>
      </c>
    </row>
    <row r="16" spans="1:5" ht="119" x14ac:dyDescent="0.2">
      <c r="A16" s="7">
        <v>16</v>
      </c>
      <c r="C16" s="9" t="s">
        <v>251</v>
      </c>
      <c r="D16" s="10" t="s">
        <v>252</v>
      </c>
      <c r="E16" s="10" t="s">
        <v>253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257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258</v>
      </c>
      <c r="D22" s="10" t="s">
        <v>259</v>
      </c>
    </row>
    <row r="23" spans="1:5" ht="153" x14ac:dyDescent="0.2">
      <c r="A23" s="7">
        <v>23</v>
      </c>
      <c r="C23" s="9" t="s">
        <v>260</v>
      </c>
      <c r="D23" s="10" t="s">
        <v>261</v>
      </c>
    </row>
    <row r="24" spans="1:5" ht="136" x14ac:dyDescent="0.2">
      <c r="A24" s="7">
        <v>24</v>
      </c>
      <c r="C24" s="9" t="s">
        <v>262</v>
      </c>
      <c r="D24" s="10" t="s">
        <v>263</v>
      </c>
      <c r="E24" s="10" t="s">
        <v>264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265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266</v>
      </c>
      <c r="D30" s="10" t="s">
        <v>267</v>
      </c>
    </row>
    <row r="31" spans="1:5" ht="102" x14ac:dyDescent="0.2">
      <c r="A31" s="7">
        <v>31</v>
      </c>
      <c r="C31" s="9" t="s">
        <v>268</v>
      </c>
      <c r="D31" s="10" t="s">
        <v>269</v>
      </c>
    </row>
    <row r="32" spans="1:5" ht="85" x14ac:dyDescent="0.2">
      <c r="A32" s="7">
        <v>32</v>
      </c>
      <c r="C32" s="9" t="s">
        <v>270</v>
      </c>
      <c r="D32" s="10" t="s">
        <v>271</v>
      </c>
      <c r="E32" s="10" t="s">
        <v>272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273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274</v>
      </c>
      <c r="D38" s="10" t="s">
        <v>275</v>
      </c>
    </row>
    <row r="39" spans="1:5" ht="68" x14ac:dyDescent="0.2">
      <c r="A39" s="7">
        <v>39</v>
      </c>
      <c r="C39" s="9" t="s">
        <v>276</v>
      </c>
      <c r="D39" s="10" t="s">
        <v>277</v>
      </c>
    </row>
    <row r="40" spans="1:5" ht="85" x14ac:dyDescent="0.2">
      <c r="A40" s="7">
        <v>40</v>
      </c>
      <c r="C40" s="9" t="s">
        <v>278</v>
      </c>
      <c r="D40" s="10" t="s">
        <v>280</v>
      </c>
      <c r="E40" s="10" t="s">
        <v>279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281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282</v>
      </c>
      <c r="D47" s="10" t="s">
        <v>283</v>
      </c>
    </row>
    <row r="48" spans="1:5" ht="119" x14ac:dyDescent="0.2">
      <c r="A48" s="7">
        <v>48</v>
      </c>
      <c r="C48" s="9" t="s">
        <v>284</v>
      </c>
      <c r="D48" s="10" t="s">
        <v>285</v>
      </c>
    </row>
    <row r="49" spans="1:5" ht="119" x14ac:dyDescent="0.2">
      <c r="A49" s="7">
        <v>49</v>
      </c>
      <c r="C49" s="9" t="s">
        <v>286</v>
      </c>
      <c r="D49" s="10" t="s">
        <v>287</v>
      </c>
      <c r="E49" s="10" t="s">
        <v>288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289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290</v>
      </c>
      <c r="D54" s="10" t="s">
        <v>291</v>
      </c>
    </row>
    <row r="55" spans="1:5" ht="85" x14ac:dyDescent="0.2">
      <c r="A55" s="7">
        <v>55</v>
      </c>
      <c r="C55" s="9" t="s">
        <v>292</v>
      </c>
      <c r="D55" s="10" t="s">
        <v>293</v>
      </c>
    </row>
    <row r="56" spans="1:5" ht="68" x14ac:dyDescent="0.2">
      <c r="A56" s="7">
        <v>56</v>
      </c>
      <c r="B56" s="10"/>
      <c r="C56" s="10" t="s">
        <v>294</v>
      </c>
      <c r="D56" s="10" t="s">
        <v>291</v>
      </c>
      <c r="E56" s="10" t="s">
        <v>295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296</v>
      </c>
      <c r="C59" s="9" t="s">
        <v>299</v>
      </c>
      <c r="D59" s="10" t="s">
        <v>301</v>
      </c>
    </row>
    <row r="60" spans="1:5" ht="85" x14ac:dyDescent="0.2">
      <c r="A60" s="7">
        <v>60</v>
      </c>
      <c r="C60" s="9" t="s">
        <v>302</v>
      </c>
      <c r="D60" s="10" t="s">
        <v>303</v>
      </c>
    </row>
    <row r="61" spans="1:5" ht="85" x14ac:dyDescent="0.2">
      <c r="A61" s="7">
        <v>61</v>
      </c>
      <c r="C61" s="9" t="s">
        <v>304</v>
      </c>
      <c r="D61" s="10" t="s">
        <v>305</v>
      </c>
      <c r="E61" s="10" t="s">
        <v>306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307</v>
      </c>
      <c r="C63" s="9" t="s">
        <v>308</v>
      </c>
      <c r="D63" s="10" t="s">
        <v>309</v>
      </c>
    </row>
    <row r="64" spans="1:5" ht="136" x14ac:dyDescent="0.2">
      <c r="A64" s="7">
        <v>64</v>
      </c>
      <c r="C64" s="9" t="s">
        <v>310</v>
      </c>
      <c r="D64" s="10" t="s">
        <v>311</v>
      </c>
    </row>
    <row r="65" spans="1:5" ht="102" x14ac:dyDescent="0.2">
      <c r="A65" s="7">
        <v>65</v>
      </c>
      <c r="C65" s="9" t="s">
        <v>312</v>
      </c>
      <c r="D65" s="10" t="s">
        <v>313</v>
      </c>
      <c r="E65" s="10" t="s">
        <v>314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315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316</v>
      </c>
      <c r="D70" s="10" t="s">
        <v>317</v>
      </c>
    </row>
    <row r="71" spans="1:5" ht="102" x14ac:dyDescent="0.2">
      <c r="A71" s="7">
        <v>71</v>
      </c>
      <c r="C71" s="9" t="s">
        <v>318</v>
      </c>
      <c r="D71" s="10" t="s">
        <v>319</v>
      </c>
    </row>
    <row r="72" spans="1:5" ht="102" x14ac:dyDescent="0.2">
      <c r="A72" s="7">
        <v>72</v>
      </c>
      <c r="C72" s="9" t="s">
        <v>320</v>
      </c>
      <c r="D72" s="10" t="s">
        <v>321</v>
      </c>
      <c r="E72" s="10" t="s">
        <v>322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325</v>
      </c>
      <c r="C75" s="9" t="s">
        <v>323</v>
      </c>
      <c r="D75" s="10" t="s">
        <v>324</v>
      </c>
    </row>
    <row r="76" spans="1:5" ht="85" x14ac:dyDescent="0.2">
      <c r="A76" s="7">
        <v>76</v>
      </c>
      <c r="C76" s="9" t="s">
        <v>326</v>
      </c>
      <c r="D76" s="10" t="s">
        <v>327</v>
      </c>
    </row>
    <row r="77" spans="1:5" ht="85" x14ac:dyDescent="0.2">
      <c r="A77" s="7">
        <v>77</v>
      </c>
      <c r="C77" s="9" t="s">
        <v>328</v>
      </c>
      <c r="D77" s="10" t="s">
        <v>329</v>
      </c>
      <c r="E77" s="10" t="s">
        <v>330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331</v>
      </c>
    </row>
    <row r="80" spans="1:5" ht="51" x14ac:dyDescent="0.2">
      <c r="A80" s="7">
        <v>80</v>
      </c>
      <c r="C80" s="9" t="s">
        <v>332</v>
      </c>
      <c r="D80" s="10" t="s">
        <v>333</v>
      </c>
    </row>
    <row r="81" spans="1:5" ht="51" x14ac:dyDescent="0.2">
      <c r="A81" s="7">
        <v>81</v>
      </c>
      <c r="C81" s="9" t="s">
        <v>334</v>
      </c>
      <c r="D81" s="10" t="s">
        <v>335</v>
      </c>
    </row>
    <row r="82" spans="1:5" ht="51" x14ac:dyDescent="0.2">
      <c r="A82" s="7">
        <v>82</v>
      </c>
      <c r="C82" s="9" t="s">
        <v>336</v>
      </c>
      <c r="D82" s="10" t="s">
        <v>337</v>
      </c>
      <c r="E82" s="10" t="s">
        <v>338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339</v>
      </c>
      <c r="C85" s="9" t="s">
        <v>340</v>
      </c>
      <c r="D85" s="10" t="s">
        <v>341</v>
      </c>
    </row>
    <row r="86" spans="1:5" ht="102" x14ac:dyDescent="0.2">
      <c r="A86" s="7">
        <v>86</v>
      </c>
      <c r="C86" s="9" t="s">
        <v>342</v>
      </c>
      <c r="D86" s="10" t="s">
        <v>343</v>
      </c>
    </row>
    <row r="87" spans="1:5" ht="102" x14ac:dyDescent="0.2">
      <c r="A87" s="7">
        <v>87</v>
      </c>
      <c r="C87" s="9" t="s">
        <v>344</v>
      </c>
      <c r="D87" s="10" t="s">
        <v>345</v>
      </c>
      <c r="E87" s="10" t="s">
        <v>346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347</v>
      </c>
      <c r="C90" s="9" t="s">
        <v>348</v>
      </c>
      <c r="D90" s="10" t="s">
        <v>349</v>
      </c>
    </row>
    <row r="91" spans="1:5" ht="68" x14ac:dyDescent="0.2">
      <c r="A91" s="7">
        <v>91</v>
      </c>
      <c r="C91" s="9" t="s">
        <v>350</v>
      </c>
      <c r="D91" s="10" t="s">
        <v>351</v>
      </c>
    </row>
    <row r="92" spans="1:5" ht="34" x14ac:dyDescent="0.2">
      <c r="A92" s="7">
        <v>92</v>
      </c>
      <c r="C92" s="9" t="s">
        <v>352</v>
      </c>
      <c r="D92" s="10" t="s">
        <v>353</v>
      </c>
      <c r="E92" s="10" t="s">
        <v>354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355</v>
      </c>
      <c r="C94" s="9" t="s">
        <v>356</v>
      </c>
      <c r="D94" s="10" t="s">
        <v>357</v>
      </c>
    </row>
    <row r="95" spans="1:5" ht="102" x14ac:dyDescent="0.2">
      <c r="A95" s="7">
        <v>95</v>
      </c>
      <c r="C95" s="9" t="s">
        <v>358</v>
      </c>
      <c r="D95" s="10" t="s">
        <v>359</v>
      </c>
    </row>
    <row r="96" spans="1:5" ht="102" x14ac:dyDescent="0.2">
      <c r="A96" s="7">
        <v>96</v>
      </c>
      <c r="C96" s="9" t="s">
        <v>360</v>
      </c>
      <c r="D96" s="10" t="s">
        <v>364</v>
      </c>
      <c r="E96" s="10" t="s">
        <v>365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366</v>
      </c>
      <c r="C101" s="9" t="s">
        <v>367</v>
      </c>
      <c r="D101" s="10" t="s">
        <v>368</v>
      </c>
    </row>
    <row r="102" spans="1:5" ht="68" x14ac:dyDescent="0.2">
      <c r="A102" s="7">
        <v>102</v>
      </c>
      <c r="C102" s="9" t="s">
        <v>369</v>
      </c>
      <c r="D102" s="10" t="s">
        <v>368</v>
      </c>
    </row>
    <row r="103" spans="1:5" ht="51" x14ac:dyDescent="0.2">
      <c r="A103" s="7">
        <v>103</v>
      </c>
      <c r="C103" s="9" t="s">
        <v>370</v>
      </c>
      <c r="D103" s="10" t="s">
        <v>371</v>
      </c>
      <c r="E103" s="10" t="s">
        <v>372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373</v>
      </c>
      <c r="C106" s="9" t="s">
        <v>374</v>
      </c>
      <c r="D106" s="10" t="s">
        <v>375</v>
      </c>
    </row>
    <row r="107" spans="1:5" ht="102" x14ac:dyDescent="0.2">
      <c r="A107" s="7">
        <v>107</v>
      </c>
      <c r="C107" s="9" t="s">
        <v>376</v>
      </c>
      <c r="D107" s="10" t="s">
        <v>377</v>
      </c>
    </row>
    <row r="108" spans="1:5" ht="102" x14ac:dyDescent="0.2">
      <c r="A108" s="7">
        <v>108</v>
      </c>
      <c r="C108" s="9" t="s">
        <v>378</v>
      </c>
      <c r="D108" s="10" t="s">
        <v>379</v>
      </c>
      <c r="E108" s="10" t="s">
        <v>380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381</v>
      </c>
      <c r="C110" s="9" t="s">
        <v>383</v>
      </c>
      <c r="D110" s="10" t="s">
        <v>382</v>
      </c>
    </row>
    <row r="111" spans="1:5" ht="102" x14ac:dyDescent="0.2">
      <c r="A111" s="7">
        <v>111</v>
      </c>
      <c r="C111" s="9" t="s">
        <v>384</v>
      </c>
      <c r="D111" s="10" t="s">
        <v>385</v>
      </c>
    </row>
    <row r="112" spans="1:5" ht="102" x14ac:dyDescent="0.2">
      <c r="A112" s="7">
        <v>112</v>
      </c>
      <c r="C112" s="9" t="s">
        <v>386</v>
      </c>
      <c r="D112" s="10" t="s">
        <v>387</v>
      </c>
      <c r="E112" s="10" t="s">
        <v>388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389</v>
      </c>
      <c r="C114" s="9" t="s">
        <v>390</v>
      </c>
      <c r="D114" s="10" t="s">
        <v>391</v>
      </c>
    </row>
    <row r="115" spans="1:5" ht="102" x14ac:dyDescent="0.2">
      <c r="A115" s="7">
        <v>115</v>
      </c>
      <c r="C115" s="9" t="s">
        <v>392</v>
      </c>
      <c r="D115" s="10" t="s">
        <v>393</v>
      </c>
    </row>
    <row r="116" spans="1:5" ht="102" x14ac:dyDescent="0.2">
      <c r="A116" s="7">
        <v>116</v>
      </c>
      <c r="C116" s="9" t="s">
        <v>394</v>
      </c>
      <c r="D116" s="10" t="s">
        <v>395</v>
      </c>
      <c r="E116" s="10" t="s">
        <v>396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397</v>
      </c>
      <c r="C119" s="9" t="s">
        <v>398</v>
      </c>
      <c r="D119" s="10" t="s">
        <v>399</v>
      </c>
    </row>
    <row r="120" spans="1:5" ht="51" x14ac:dyDescent="0.2">
      <c r="A120" s="7">
        <v>120</v>
      </c>
      <c r="C120" s="9" t="s">
        <v>400</v>
      </c>
      <c r="D120" s="10" t="s">
        <v>401</v>
      </c>
    </row>
    <row r="121" spans="1:5" ht="34" x14ac:dyDescent="0.2">
      <c r="A121" s="7">
        <v>121</v>
      </c>
      <c r="C121" s="9" t="s">
        <v>402</v>
      </c>
      <c r="D121" s="10" t="s">
        <v>403</v>
      </c>
      <c r="E121" s="10" t="s">
        <v>404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405</v>
      </c>
      <c r="C123" s="9" t="s">
        <v>407</v>
      </c>
      <c r="D123" s="10" t="s">
        <v>406</v>
      </c>
    </row>
    <row r="124" spans="1:5" ht="136" x14ac:dyDescent="0.2">
      <c r="A124" s="7">
        <v>124</v>
      </c>
      <c r="C124" s="9" t="s">
        <v>408</v>
      </c>
      <c r="D124" s="10" t="s">
        <v>409</v>
      </c>
    </row>
    <row r="125" spans="1:5" ht="102" x14ac:dyDescent="0.2">
      <c r="A125" s="7">
        <v>125</v>
      </c>
      <c r="C125" s="10" t="s">
        <v>412</v>
      </c>
      <c r="D125" s="10" t="s">
        <v>411</v>
      </c>
      <c r="E125" s="10" t="s">
        <v>410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413</v>
      </c>
      <c r="C128" s="9" t="s">
        <v>414</v>
      </c>
      <c r="D128" s="10" t="s">
        <v>415</v>
      </c>
    </row>
    <row r="129" spans="1:5" ht="119" x14ac:dyDescent="0.2">
      <c r="A129" s="7">
        <v>129</v>
      </c>
      <c r="C129" s="9" t="s">
        <v>416</v>
      </c>
      <c r="D129" s="10" t="s">
        <v>417</v>
      </c>
    </row>
    <row r="130" spans="1:5" ht="119" x14ac:dyDescent="0.2">
      <c r="A130" s="7">
        <v>130</v>
      </c>
      <c r="C130" s="9" t="s">
        <v>418</v>
      </c>
      <c r="D130" s="10" t="s">
        <v>419</v>
      </c>
      <c r="E130" s="10" t="s">
        <v>420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421</v>
      </c>
      <c r="C132" s="9" t="s">
        <v>422</v>
      </c>
      <c r="D132" s="10" t="s">
        <v>423</v>
      </c>
    </row>
    <row r="133" spans="1:5" ht="85" x14ac:dyDescent="0.2">
      <c r="A133" s="7">
        <v>133</v>
      </c>
      <c r="C133" s="9" t="s">
        <v>424</v>
      </c>
      <c r="D133" s="10" t="s">
        <v>425</v>
      </c>
    </row>
    <row r="134" spans="1:5" ht="85" x14ac:dyDescent="0.2">
      <c r="A134" s="7">
        <v>134</v>
      </c>
      <c r="C134" s="9" t="s">
        <v>426</v>
      </c>
      <c r="D134" s="10" t="s">
        <v>427</v>
      </c>
      <c r="E134" s="10" t="s">
        <v>428</v>
      </c>
    </row>
    <row r="135" spans="1:5" x14ac:dyDescent="0.2">
      <c r="A135" s="7">
        <v>135</v>
      </c>
    </row>
    <row r="136" spans="1:5" ht="136" x14ac:dyDescent="0.2">
      <c r="B136" s="10" t="s">
        <v>429</v>
      </c>
      <c r="C136" s="9" t="s">
        <v>430</v>
      </c>
      <c r="D136" s="10" t="s">
        <v>431</v>
      </c>
    </row>
    <row r="137" spans="1:5" ht="136" x14ac:dyDescent="0.2">
      <c r="C137" s="9" t="s">
        <v>432</v>
      </c>
      <c r="D137" s="10" t="s">
        <v>433</v>
      </c>
    </row>
    <row r="138" spans="1:5" ht="119" x14ac:dyDescent="0.2">
      <c r="C138" s="9" t="s">
        <v>434</v>
      </c>
      <c r="D138" s="10" t="s">
        <v>435</v>
      </c>
      <c r="E138" s="10" t="s">
        <v>436</v>
      </c>
    </row>
    <row r="141" spans="1:5" ht="102" x14ac:dyDescent="0.2">
      <c r="B141" s="10" t="s">
        <v>437</v>
      </c>
      <c r="C141" s="9" t="s">
        <v>438</v>
      </c>
      <c r="D141" s="10" t="s">
        <v>439</v>
      </c>
    </row>
    <row r="142" spans="1:5" ht="85" x14ac:dyDescent="0.2">
      <c r="C142" s="9" t="s">
        <v>440</v>
      </c>
      <c r="D142" s="10" t="s">
        <v>441</v>
      </c>
    </row>
    <row r="143" spans="1:5" ht="51" x14ac:dyDescent="0.2">
      <c r="C143" s="9" t="s">
        <v>442</v>
      </c>
      <c r="D143" s="10" t="s">
        <v>443</v>
      </c>
      <c r="E143" s="10" t="s">
        <v>444</v>
      </c>
    </row>
    <row r="147" spans="2:5" ht="102" x14ac:dyDescent="0.2">
      <c r="B147" s="10" t="s">
        <v>445</v>
      </c>
      <c r="C147" s="9" t="s">
        <v>446</v>
      </c>
      <c r="D147" s="10" t="s">
        <v>447</v>
      </c>
    </row>
    <row r="148" spans="2:5" ht="102" x14ac:dyDescent="0.2">
      <c r="C148" s="9" t="s">
        <v>448</v>
      </c>
      <c r="D148" s="10" t="s">
        <v>449</v>
      </c>
    </row>
    <row r="149" spans="2:5" ht="102" x14ac:dyDescent="0.2">
      <c r="C149" s="9" t="s">
        <v>450</v>
      </c>
      <c r="D149" s="10" t="s">
        <v>451</v>
      </c>
      <c r="E149" s="10" t="s">
        <v>452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298</v>
      </c>
      <c r="C1" s="6" t="s">
        <v>297</v>
      </c>
      <c r="D1" s="6" t="s">
        <v>239</v>
      </c>
      <c r="E1" s="6" t="s">
        <v>240</v>
      </c>
      <c r="F1" s="6" t="s">
        <v>247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453</v>
      </c>
    </row>
    <row r="4" spans="1:6" s="7" customFormat="1" ht="17" x14ac:dyDescent="0.2">
      <c r="A4" s="7">
        <v>4</v>
      </c>
      <c r="B4" s="8"/>
      <c r="C4" s="8" t="s">
        <v>454</v>
      </c>
    </row>
    <row r="5" spans="1:6" s="7" customFormat="1" ht="17" x14ac:dyDescent="0.2">
      <c r="A5" s="7">
        <v>5</v>
      </c>
      <c r="C5" s="8" t="s">
        <v>453</v>
      </c>
    </row>
    <row r="6" spans="1:6" ht="68" x14ac:dyDescent="0.2">
      <c r="A6" s="7">
        <v>6</v>
      </c>
      <c r="C6" s="8" t="s">
        <v>453</v>
      </c>
      <c r="D6" s="9" t="s">
        <v>241</v>
      </c>
      <c r="E6" s="10" t="s">
        <v>242</v>
      </c>
      <c r="F6" s="10"/>
    </row>
    <row r="7" spans="1:6" ht="85" x14ac:dyDescent="0.2">
      <c r="A7" s="7">
        <v>7</v>
      </c>
      <c r="C7" s="8" t="s">
        <v>453</v>
      </c>
      <c r="D7" s="9" t="s">
        <v>243</v>
      </c>
      <c r="E7" s="10" t="s">
        <v>244</v>
      </c>
      <c r="F7" s="10"/>
    </row>
    <row r="8" spans="1:6" ht="68" x14ac:dyDescent="0.2">
      <c r="A8" s="7">
        <v>8</v>
      </c>
      <c r="C8" s="8" t="s">
        <v>453</v>
      </c>
      <c r="D8" s="9" t="s">
        <v>245</v>
      </c>
      <c r="E8" s="10" t="s">
        <v>246</v>
      </c>
      <c r="F8" s="10" t="s">
        <v>248</v>
      </c>
    </row>
    <row r="9" spans="1:6" ht="17" x14ac:dyDescent="0.2">
      <c r="A9" s="7">
        <v>9</v>
      </c>
      <c r="C9" s="8" t="s">
        <v>453</v>
      </c>
    </row>
    <row r="10" spans="1:6" ht="17" x14ac:dyDescent="0.2">
      <c r="A10" s="7">
        <v>10</v>
      </c>
      <c r="C10" s="8" t="s">
        <v>453</v>
      </c>
    </row>
    <row r="11" spans="1:6" ht="17" x14ac:dyDescent="0.2">
      <c r="A11" s="7">
        <v>11</v>
      </c>
      <c r="C11" s="8" t="s">
        <v>453</v>
      </c>
    </row>
    <row r="12" spans="1:6" ht="17" x14ac:dyDescent="0.2">
      <c r="A12" s="7">
        <v>12</v>
      </c>
      <c r="B12" s="10"/>
      <c r="C12" s="8" t="s">
        <v>455</v>
      </c>
    </row>
    <row r="13" spans="1:6" ht="17" x14ac:dyDescent="0.2">
      <c r="A13" s="7">
        <v>13</v>
      </c>
      <c r="C13" s="8" t="s">
        <v>453</v>
      </c>
    </row>
    <row r="14" spans="1:6" ht="119" x14ac:dyDescent="0.2">
      <c r="A14" s="7">
        <v>14</v>
      </c>
      <c r="C14" s="8" t="s">
        <v>453</v>
      </c>
      <c r="D14" s="9" t="s">
        <v>249</v>
      </c>
      <c r="E14" s="10" t="s">
        <v>255</v>
      </c>
    </row>
    <row r="15" spans="1:6" ht="119" x14ac:dyDescent="0.2">
      <c r="A15" s="7">
        <v>15</v>
      </c>
      <c r="C15" s="8" t="s">
        <v>453</v>
      </c>
      <c r="D15" s="9" t="s">
        <v>250</v>
      </c>
      <c r="E15" s="10" t="s">
        <v>256</v>
      </c>
    </row>
    <row r="16" spans="1:6" ht="119" x14ac:dyDescent="0.2">
      <c r="A16" s="7">
        <v>16</v>
      </c>
      <c r="C16" s="8" t="s">
        <v>453</v>
      </c>
      <c r="D16" s="9" t="s">
        <v>251</v>
      </c>
      <c r="E16" s="10" t="s">
        <v>252</v>
      </c>
      <c r="F16" s="10" t="s">
        <v>253</v>
      </c>
    </row>
    <row r="17" spans="1:6" ht="17" x14ac:dyDescent="0.2">
      <c r="A17" s="7">
        <v>17</v>
      </c>
      <c r="C17" s="8" t="s">
        <v>453</v>
      </c>
    </row>
    <row r="18" spans="1:6" ht="17" x14ac:dyDescent="0.2">
      <c r="A18" s="7">
        <v>18</v>
      </c>
      <c r="C18" s="8" t="s">
        <v>453</v>
      </c>
    </row>
    <row r="19" spans="1:6" ht="17" x14ac:dyDescent="0.2">
      <c r="A19" s="7">
        <v>19</v>
      </c>
      <c r="C19" s="8" t="s">
        <v>453</v>
      </c>
    </row>
    <row r="20" spans="1:6" ht="17" x14ac:dyDescent="0.2">
      <c r="A20" s="7">
        <v>20</v>
      </c>
      <c r="B20" s="10"/>
      <c r="C20" s="8" t="s">
        <v>456</v>
      </c>
    </row>
    <row r="21" spans="1:6" ht="17" x14ac:dyDescent="0.2">
      <c r="A21" s="7">
        <v>21</v>
      </c>
      <c r="C21" s="8" t="s">
        <v>453</v>
      </c>
    </row>
    <row r="22" spans="1:6" ht="153" x14ac:dyDescent="0.2">
      <c r="A22" s="7">
        <v>22</v>
      </c>
      <c r="C22" s="8" t="s">
        <v>453</v>
      </c>
      <c r="D22" s="9" t="s">
        <v>258</v>
      </c>
      <c r="E22" s="10" t="s">
        <v>259</v>
      </c>
    </row>
    <row r="23" spans="1:6" ht="153" x14ac:dyDescent="0.2">
      <c r="A23" s="7">
        <v>23</v>
      </c>
      <c r="C23" s="8" t="s">
        <v>453</v>
      </c>
      <c r="D23" s="9" t="s">
        <v>260</v>
      </c>
      <c r="E23" s="10" t="s">
        <v>261</v>
      </c>
    </row>
    <row r="24" spans="1:6" ht="136" x14ac:dyDescent="0.2">
      <c r="A24" s="7">
        <v>24</v>
      </c>
      <c r="C24" s="8" t="s">
        <v>453</v>
      </c>
      <c r="D24" s="9" t="s">
        <v>262</v>
      </c>
      <c r="E24" s="10" t="s">
        <v>263</v>
      </c>
      <c r="F24" s="10" t="s">
        <v>264</v>
      </c>
    </row>
    <row r="25" spans="1:6" ht="17" x14ac:dyDescent="0.2">
      <c r="A25" s="7">
        <v>25</v>
      </c>
      <c r="C25" s="8" t="s">
        <v>453</v>
      </c>
    </row>
    <row r="26" spans="1:6" ht="17" x14ac:dyDescent="0.2">
      <c r="A26" s="7">
        <v>26</v>
      </c>
      <c r="C26" s="8" t="s">
        <v>453</v>
      </c>
    </row>
    <row r="27" spans="1:6" ht="17" x14ac:dyDescent="0.2">
      <c r="A27" s="7">
        <v>27</v>
      </c>
      <c r="C27" s="8" t="s">
        <v>453</v>
      </c>
    </row>
    <row r="28" spans="1:6" ht="17" x14ac:dyDescent="0.2">
      <c r="A28" s="7">
        <v>28</v>
      </c>
      <c r="B28" s="10"/>
      <c r="C28" s="8" t="s">
        <v>457</v>
      </c>
    </row>
    <row r="29" spans="1:6" ht="17" x14ac:dyDescent="0.2">
      <c r="A29" s="7">
        <v>29</v>
      </c>
      <c r="C29" s="8" t="s">
        <v>453</v>
      </c>
    </row>
    <row r="30" spans="1:6" ht="102" x14ac:dyDescent="0.2">
      <c r="A30" s="7">
        <v>30</v>
      </c>
      <c r="C30" s="8" t="s">
        <v>453</v>
      </c>
      <c r="D30" s="9" t="s">
        <v>266</v>
      </c>
      <c r="E30" s="10" t="s">
        <v>267</v>
      </c>
    </row>
    <row r="31" spans="1:6" ht="102" x14ac:dyDescent="0.2">
      <c r="A31" s="7">
        <v>31</v>
      </c>
      <c r="C31" s="8" t="s">
        <v>453</v>
      </c>
      <c r="D31" s="9" t="s">
        <v>268</v>
      </c>
      <c r="E31" s="10" t="s">
        <v>269</v>
      </c>
    </row>
    <row r="32" spans="1:6" ht="85" x14ac:dyDescent="0.2">
      <c r="A32" s="7">
        <v>32</v>
      </c>
      <c r="C32" s="8" t="s">
        <v>453</v>
      </c>
      <c r="D32" s="9" t="s">
        <v>270</v>
      </c>
      <c r="E32" s="10" t="s">
        <v>271</v>
      </c>
      <c r="F32" s="10" t="s">
        <v>272</v>
      </c>
    </row>
    <row r="33" spans="1:6" ht="17" x14ac:dyDescent="0.2">
      <c r="A33" s="7">
        <v>33</v>
      </c>
      <c r="C33" s="8" t="s">
        <v>453</v>
      </c>
    </row>
    <row r="34" spans="1:6" ht="17" x14ac:dyDescent="0.2">
      <c r="A34" s="7">
        <v>34</v>
      </c>
      <c r="C34" s="8" t="s">
        <v>453</v>
      </c>
    </row>
    <row r="35" spans="1:6" ht="17" x14ac:dyDescent="0.2">
      <c r="A35" s="7">
        <v>35</v>
      </c>
      <c r="C35" s="8" t="s">
        <v>453</v>
      </c>
    </row>
    <row r="36" spans="1:6" ht="17" x14ac:dyDescent="0.2">
      <c r="A36" s="7">
        <v>36</v>
      </c>
      <c r="B36" s="10"/>
      <c r="C36" s="8" t="s">
        <v>458</v>
      </c>
    </row>
    <row r="37" spans="1:6" ht="17" x14ac:dyDescent="0.2">
      <c r="A37" s="7">
        <v>37</v>
      </c>
      <c r="C37" s="8" t="s">
        <v>453</v>
      </c>
    </row>
    <row r="38" spans="1:6" ht="85" x14ac:dyDescent="0.2">
      <c r="A38" s="7">
        <v>38</v>
      </c>
      <c r="C38" s="8" t="s">
        <v>453</v>
      </c>
      <c r="D38" s="9" t="s">
        <v>274</v>
      </c>
      <c r="E38" s="10" t="s">
        <v>275</v>
      </c>
    </row>
    <row r="39" spans="1:6" ht="68" x14ac:dyDescent="0.2">
      <c r="A39" s="7">
        <v>39</v>
      </c>
      <c r="C39" s="8" t="s">
        <v>453</v>
      </c>
      <c r="D39" s="9" t="s">
        <v>276</v>
      </c>
      <c r="E39" s="10" t="s">
        <v>277</v>
      </c>
    </row>
    <row r="40" spans="1:6" ht="85" x14ac:dyDescent="0.2">
      <c r="A40" s="7">
        <v>40</v>
      </c>
      <c r="C40" s="8" t="s">
        <v>453</v>
      </c>
      <c r="D40" s="9" t="s">
        <v>278</v>
      </c>
      <c r="E40" s="10" t="s">
        <v>280</v>
      </c>
      <c r="F40" s="10" t="s">
        <v>279</v>
      </c>
    </row>
    <row r="41" spans="1:6" ht="17" x14ac:dyDescent="0.2">
      <c r="A41" s="7">
        <v>41</v>
      </c>
      <c r="C41" s="8" t="s">
        <v>453</v>
      </c>
    </row>
    <row r="42" spans="1:6" ht="17" x14ac:dyDescent="0.2">
      <c r="A42" s="7">
        <v>42</v>
      </c>
      <c r="C42" s="8" t="s">
        <v>453</v>
      </c>
    </row>
    <row r="43" spans="1:6" ht="17" x14ac:dyDescent="0.2">
      <c r="A43" s="7">
        <v>43</v>
      </c>
      <c r="C43" s="8" t="s">
        <v>453</v>
      </c>
    </row>
    <row r="44" spans="1:6" ht="17" x14ac:dyDescent="0.2">
      <c r="A44" s="7">
        <v>44</v>
      </c>
      <c r="C44" s="8" t="s">
        <v>453</v>
      </c>
    </row>
    <row r="45" spans="1:6" ht="17" x14ac:dyDescent="0.2">
      <c r="A45" s="7">
        <v>45</v>
      </c>
      <c r="B45" s="10"/>
      <c r="C45" s="8" t="s">
        <v>459</v>
      </c>
    </row>
    <row r="46" spans="1:6" ht="17" x14ac:dyDescent="0.2">
      <c r="A46" s="7">
        <v>46</v>
      </c>
      <c r="C46" s="8" t="s">
        <v>453</v>
      </c>
    </row>
    <row r="47" spans="1:6" ht="119" x14ac:dyDescent="0.2">
      <c r="A47" s="7">
        <v>47</v>
      </c>
      <c r="C47" s="8" t="s">
        <v>453</v>
      </c>
      <c r="D47" s="9" t="s">
        <v>282</v>
      </c>
      <c r="E47" s="10" t="s">
        <v>283</v>
      </c>
    </row>
    <row r="48" spans="1:6" ht="119" x14ac:dyDescent="0.2">
      <c r="A48" s="7">
        <v>48</v>
      </c>
      <c r="C48" s="8" t="s">
        <v>453</v>
      </c>
      <c r="D48" s="9" t="s">
        <v>284</v>
      </c>
      <c r="E48" s="10" t="s">
        <v>285</v>
      </c>
    </row>
    <row r="49" spans="1:6" ht="119" x14ac:dyDescent="0.2">
      <c r="A49" s="7">
        <v>49</v>
      </c>
      <c r="C49" s="8" t="s">
        <v>453</v>
      </c>
      <c r="D49" s="9" t="s">
        <v>286</v>
      </c>
      <c r="E49" s="10" t="s">
        <v>287</v>
      </c>
      <c r="F49" s="10" t="s">
        <v>288</v>
      </c>
    </row>
    <row r="50" spans="1:6" ht="17" x14ac:dyDescent="0.2">
      <c r="A50" s="7">
        <v>50</v>
      </c>
      <c r="C50" s="8" t="s">
        <v>453</v>
      </c>
    </row>
    <row r="51" spans="1:6" ht="17" x14ac:dyDescent="0.2">
      <c r="A51" s="7">
        <v>51</v>
      </c>
      <c r="C51" s="8" t="s">
        <v>453</v>
      </c>
    </row>
    <row r="52" spans="1:6" ht="17" x14ac:dyDescent="0.2">
      <c r="A52" s="7">
        <v>52</v>
      </c>
      <c r="B52" s="10"/>
      <c r="C52" s="8" t="s">
        <v>460</v>
      </c>
    </row>
    <row r="53" spans="1:6" ht="17" x14ac:dyDescent="0.2">
      <c r="A53" s="7">
        <v>53</v>
      </c>
      <c r="C53" s="8" t="s">
        <v>453</v>
      </c>
    </row>
    <row r="54" spans="1:6" ht="68" x14ac:dyDescent="0.2">
      <c r="A54" s="7">
        <v>54</v>
      </c>
      <c r="B54" s="10"/>
      <c r="C54" s="8" t="s">
        <v>453</v>
      </c>
      <c r="D54" s="10" t="s">
        <v>290</v>
      </c>
      <c r="E54" s="10" t="s">
        <v>291</v>
      </c>
    </row>
    <row r="55" spans="1:6" ht="85" x14ac:dyDescent="0.2">
      <c r="A55" s="7">
        <v>55</v>
      </c>
      <c r="C55" s="8" t="s">
        <v>453</v>
      </c>
      <c r="D55" s="9" t="s">
        <v>292</v>
      </c>
      <c r="E55" s="10" t="s">
        <v>293</v>
      </c>
    </row>
    <row r="56" spans="1:6" ht="68" x14ac:dyDescent="0.2">
      <c r="A56" s="7">
        <v>56</v>
      </c>
      <c r="B56" s="10"/>
      <c r="C56" s="8" t="s">
        <v>453</v>
      </c>
      <c r="D56" s="10" t="s">
        <v>294</v>
      </c>
      <c r="E56" s="10" t="s">
        <v>291</v>
      </c>
      <c r="F56" s="10" t="s">
        <v>295</v>
      </c>
    </row>
    <row r="57" spans="1:6" ht="17" x14ac:dyDescent="0.2">
      <c r="A57" s="7">
        <v>57</v>
      </c>
      <c r="C57" s="8" t="s">
        <v>453</v>
      </c>
    </row>
    <row r="58" spans="1:6" ht="17" x14ac:dyDescent="0.2">
      <c r="A58" s="7">
        <v>58</v>
      </c>
      <c r="C58" s="8" t="s">
        <v>453</v>
      </c>
    </row>
    <row r="59" spans="1:6" ht="85" x14ac:dyDescent="0.2">
      <c r="A59" s="7">
        <v>59</v>
      </c>
      <c r="B59" s="10"/>
      <c r="C59" s="8" t="s">
        <v>461</v>
      </c>
      <c r="D59" s="9" t="s">
        <v>299</v>
      </c>
      <c r="E59" s="10" t="s">
        <v>301</v>
      </c>
    </row>
    <row r="60" spans="1:6" ht="85" x14ac:dyDescent="0.2">
      <c r="A60" s="7">
        <v>60</v>
      </c>
      <c r="C60" s="8" t="s">
        <v>453</v>
      </c>
      <c r="D60" s="9" t="s">
        <v>302</v>
      </c>
      <c r="E60" s="10" t="s">
        <v>303</v>
      </c>
    </row>
    <row r="61" spans="1:6" ht="85" x14ac:dyDescent="0.2">
      <c r="A61" s="7">
        <v>61</v>
      </c>
      <c r="C61" s="8" t="s">
        <v>453</v>
      </c>
      <c r="D61" s="9" t="s">
        <v>304</v>
      </c>
      <c r="E61" s="10" t="s">
        <v>305</v>
      </c>
      <c r="F61" s="10" t="s">
        <v>306</v>
      </c>
    </row>
    <row r="62" spans="1:6" ht="17" x14ac:dyDescent="0.2">
      <c r="A62" s="7">
        <v>62</v>
      </c>
      <c r="C62" s="8" t="s">
        <v>453</v>
      </c>
    </row>
    <row r="63" spans="1:6" ht="102" x14ac:dyDescent="0.2">
      <c r="A63" s="7">
        <v>63</v>
      </c>
      <c r="B63" s="10"/>
      <c r="C63" s="8" t="s">
        <v>462</v>
      </c>
      <c r="D63" s="9" t="s">
        <v>308</v>
      </c>
      <c r="E63" s="10" t="s">
        <v>309</v>
      </c>
    </row>
    <row r="64" spans="1:6" ht="136" x14ac:dyDescent="0.2">
      <c r="A64" s="7">
        <v>64</v>
      </c>
      <c r="C64" s="8" t="s">
        <v>453</v>
      </c>
      <c r="D64" s="9" t="s">
        <v>310</v>
      </c>
      <c r="E64" s="10" t="s">
        <v>311</v>
      </c>
    </row>
    <row r="65" spans="1:6" ht="102" x14ac:dyDescent="0.2">
      <c r="A65" s="7">
        <v>65</v>
      </c>
      <c r="C65" s="8" t="s">
        <v>453</v>
      </c>
      <c r="D65" s="9" t="s">
        <v>312</v>
      </c>
      <c r="E65" s="10" t="s">
        <v>313</v>
      </c>
      <c r="F65" s="10" t="s">
        <v>314</v>
      </c>
    </row>
    <row r="66" spans="1:6" ht="17" x14ac:dyDescent="0.2">
      <c r="A66" s="7">
        <v>66</v>
      </c>
      <c r="C66" s="8" t="s">
        <v>453</v>
      </c>
    </row>
    <row r="67" spans="1:6" ht="17" x14ac:dyDescent="0.2">
      <c r="A67" s="7">
        <v>67</v>
      </c>
      <c r="C67" s="8" t="s">
        <v>453</v>
      </c>
    </row>
    <row r="68" spans="1:6" ht="17" x14ac:dyDescent="0.2">
      <c r="A68" s="7">
        <v>68</v>
      </c>
      <c r="B68" s="10"/>
      <c r="C68" s="8" t="s">
        <v>463</v>
      </c>
    </row>
    <row r="69" spans="1:6" ht="17" x14ac:dyDescent="0.2">
      <c r="A69" s="7">
        <v>69</v>
      </c>
      <c r="C69" s="8" t="s">
        <v>453</v>
      </c>
    </row>
    <row r="70" spans="1:6" ht="102" x14ac:dyDescent="0.2">
      <c r="A70" s="7">
        <v>70</v>
      </c>
      <c r="C70" s="8" t="s">
        <v>453</v>
      </c>
      <c r="D70" s="9" t="s">
        <v>316</v>
      </c>
      <c r="E70" s="10" t="s">
        <v>317</v>
      </c>
    </row>
    <row r="71" spans="1:6" ht="102" x14ac:dyDescent="0.2">
      <c r="A71" s="7">
        <v>71</v>
      </c>
      <c r="C71" s="8" t="s">
        <v>453</v>
      </c>
      <c r="D71" s="9" t="s">
        <v>318</v>
      </c>
      <c r="E71" s="10" t="s">
        <v>319</v>
      </c>
    </row>
    <row r="72" spans="1:6" ht="102" x14ac:dyDescent="0.2">
      <c r="A72" s="7">
        <v>72</v>
      </c>
      <c r="C72" s="8" t="s">
        <v>453</v>
      </c>
      <c r="D72" s="9" t="s">
        <v>320</v>
      </c>
      <c r="E72" s="10" t="s">
        <v>321</v>
      </c>
      <c r="F72" s="10" t="s">
        <v>322</v>
      </c>
    </row>
    <row r="73" spans="1:6" ht="17" x14ac:dyDescent="0.2">
      <c r="A73" s="7">
        <v>73</v>
      </c>
      <c r="C73" s="8" t="s">
        <v>453</v>
      </c>
    </row>
    <row r="74" spans="1:6" ht="17" x14ac:dyDescent="0.2">
      <c r="A74" s="7">
        <v>74</v>
      </c>
      <c r="C74" s="8" t="s">
        <v>453</v>
      </c>
    </row>
    <row r="75" spans="1:6" ht="85" x14ac:dyDescent="0.2">
      <c r="A75" s="7">
        <v>75</v>
      </c>
      <c r="B75" s="10"/>
      <c r="C75" s="8" t="s">
        <v>464</v>
      </c>
      <c r="D75" s="9" t="s">
        <v>323</v>
      </c>
      <c r="E75" s="10" t="s">
        <v>324</v>
      </c>
    </row>
    <row r="76" spans="1:6" ht="85" x14ac:dyDescent="0.2">
      <c r="A76" s="7">
        <v>76</v>
      </c>
      <c r="C76" s="8" t="s">
        <v>453</v>
      </c>
      <c r="D76" s="9" t="s">
        <v>326</v>
      </c>
      <c r="E76" s="10" t="s">
        <v>327</v>
      </c>
    </row>
    <row r="77" spans="1:6" ht="85" x14ac:dyDescent="0.2">
      <c r="A77" s="7">
        <v>77</v>
      </c>
      <c r="C77" s="8" t="s">
        <v>453</v>
      </c>
      <c r="D77" s="9" t="s">
        <v>328</v>
      </c>
      <c r="E77" s="10" t="s">
        <v>329</v>
      </c>
      <c r="F77" s="10" t="s">
        <v>330</v>
      </c>
    </row>
    <row r="78" spans="1:6" ht="17" x14ac:dyDescent="0.2">
      <c r="A78" s="7">
        <v>78</v>
      </c>
      <c r="C78" s="8" t="s">
        <v>453</v>
      </c>
    </row>
    <row r="79" spans="1:6" ht="17" x14ac:dyDescent="0.2">
      <c r="A79" s="7">
        <v>79</v>
      </c>
      <c r="B79" s="10"/>
      <c r="C79" s="8" t="s">
        <v>465</v>
      </c>
    </row>
    <row r="80" spans="1:6" ht="51" x14ac:dyDescent="0.2">
      <c r="A80" s="7">
        <v>80</v>
      </c>
      <c r="C80" s="8" t="s">
        <v>453</v>
      </c>
      <c r="D80" s="9" t="s">
        <v>332</v>
      </c>
      <c r="E80" s="10" t="s">
        <v>333</v>
      </c>
    </row>
    <row r="81" spans="1:6" ht="51" x14ac:dyDescent="0.2">
      <c r="A81" s="7">
        <v>81</v>
      </c>
      <c r="C81" s="8" t="s">
        <v>453</v>
      </c>
      <c r="D81" s="9" t="s">
        <v>334</v>
      </c>
      <c r="E81" s="10" t="s">
        <v>335</v>
      </c>
    </row>
    <row r="82" spans="1:6" ht="51" x14ac:dyDescent="0.2">
      <c r="A82" s="7">
        <v>82</v>
      </c>
      <c r="C82" s="8" t="s">
        <v>453</v>
      </c>
      <c r="D82" s="9" t="s">
        <v>336</v>
      </c>
      <c r="E82" s="10" t="s">
        <v>337</v>
      </c>
      <c r="F82" s="10" t="s">
        <v>338</v>
      </c>
    </row>
    <row r="83" spans="1:6" ht="17" x14ac:dyDescent="0.2">
      <c r="A83" s="7">
        <v>83</v>
      </c>
      <c r="C83" s="8" t="s">
        <v>453</v>
      </c>
    </row>
    <row r="84" spans="1:6" ht="17" x14ac:dyDescent="0.2">
      <c r="A84" s="7">
        <v>84</v>
      </c>
      <c r="C84" s="8" t="s">
        <v>453</v>
      </c>
    </row>
    <row r="85" spans="1:6" ht="102" x14ac:dyDescent="0.2">
      <c r="A85" s="7">
        <v>85</v>
      </c>
      <c r="B85" s="10"/>
      <c r="C85" s="8" t="s">
        <v>466</v>
      </c>
      <c r="D85" s="9" t="s">
        <v>340</v>
      </c>
      <c r="E85" s="10" t="s">
        <v>341</v>
      </c>
    </row>
    <row r="86" spans="1:6" ht="102" x14ac:dyDescent="0.2">
      <c r="A86" s="7">
        <v>86</v>
      </c>
      <c r="C86" s="8" t="s">
        <v>453</v>
      </c>
      <c r="D86" s="9" t="s">
        <v>342</v>
      </c>
      <c r="E86" s="10" t="s">
        <v>343</v>
      </c>
    </row>
    <row r="87" spans="1:6" ht="102" x14ac:dyDescent="0.2">
      <c r="A87" s="7">
        <v>87</v>
      </c>
      <c r="C87" s="8" t="s">
        <v>453</v>
      </c>
      <c r="D87" s="9" t="s">
        <v>344</v>
      </c>
      <c r="E87" s="10" t="s">
        <v>345</v>
      </c>
      <c r="F87" s="10" t="s">
        <v>346</v>
      </c>
    </row>
    <row r="88" spans="1:6" ht="17" x14ac:dyDescent="0.2">
      <c r="A88" s="7">
        <v>88</v>
      </c>
      <c r="C88" s="8" t="s">
        <v>453</v>
      </c>
    </row>
    <row r="89" spans="1:6" ht="17" x14ac:dyDescent="0.2">
      <c r="A89" s="7">
        <v>89</v>
      </c>
      <c r="C89" s="8" t="s">
        <v>453</v>
      </c>
    </row>
    <row r="90" spans="1:6" ht="68" x14ac:dyDescent="0.2">
      <c r="A90" s="7">
        <v>90</v>
      </c>
      <c r="B90" s="10"/>
      <c r="C90" s="8" t="s">
        <v>467</v>
      </c>
      <c r="D90" s="9" t="s">
        <v>348</v>
      </c>
      <c r="E90" s="10" t="s">
        <v>349</v>
      </c>
    </row>
    <row r="91" spans="1:6" ht="68" x14ac:dyDescent="0.2">
      <c r="A91" s="7">
        <v>91</v>
      </c>
      <c r="C91" s="8" t="s">
        <v>453</v>
      </c>
      <c r="D91" s="9" t="s">
        <v>350</v>
      </c>
      <c r="E91" s="10" t="s">
        <v>351</v>
      </c>
    </row>
    <row r="92" spans="1:6" ht="34" x14ac:dyDescent="0.2">
      <c r="A92" s="7">
        <v>92</v>
      </c>
      <c r="C92" s="8" t="s">
        <v>453</v>
      </c>
      <c r="D92" s="9" t="s">
        <v>352</v>
      </c>
      <c r="E92" s="10" t="s">
        <v>353</v>
      </c>
      <c r="F92" s="10" t="s">
        <v>354</v>
      </c>
    </row>
    <row r="93" spans="1:6" ht="17" x14ac:dyDescent="0.2">
      <c r="A93" s="7">
        <v>93</v>
      </c>
      <c r="C93" s="8" t="s">
        <v>453</v>
      </c>
    </row>
    <row r="94" spans="1:6" ht="102" x14ac:dyDescent="0.2">
      <c r="A94" s="7">
        <v>94</v>
      </c>
      <c r="B94" s="10"/>
      <c r="C94" s="8" t="s">
        <v>468</v>
      </c>
      <c r="D94" s="9" t="s">
        <v>356</v>
      </c>
      <c r="E94" s="10" t="s">
        <v>357</v>
      </c>
    </row>
    <row r="95" spans="1:6" ht="102" x14ac:dyDescent="0.2">
      <c r="A95" s="7">
        <v>95</v>
      </c>
      <c r="C95" s="8" t="s">
        <v>453</v>
      </c>
      <c r="D95" s="9" t="s">
        <v>358</v>
      </c>
      <c r="E95" s="10" t="s">
        <v>359</v>
      </c>
    </row>
    <row r="96" spans="1:6" ht="102" x14ac:dyDescent="0.2">
      <c r="A96" s="7">
        <v>96</v>
      </c>
      <c r="C96" s="8" t="s">
        <v>453</v>
      </c>
      <c r="D96" s="9" t="s">
        <v>360</v>
      </c>
      <c r="E96" s="10" t="s">
        <v>364</v>
      </c>
      <c r="F96" s="10" t="s">
        <v>365</v>
      </c>
    </row>
    <row r="97" spans="1:6" ht="17" x14ac:dyDescent="0.2">
      <c r="A97" s="7">
        <v>97</v>
      </c>
      <c r="C97" s="8" t="s">
        <v>453</v>
      </c>
    </row>
    <row r="98" spans="1:6" ht="17" x14ac:dyDescent="0.2">
      <c r="A98" s="7">
        <v>98</v>
      </c>
      <c r="C98" s="8" t="s">
        <v>453</v>
      </c>
    </row>
    <row r="99" spans="1:6" ht="17" x14ac:dyDescent="0.2">
      <c r="A99" s="7">
        <v>99</v>
      </c>
      <c r="C99" s="8" t="s">
        <v>453</v>
      </c>
    </row>
    <row r="100" spans="1:6" ht="17" x14ac:dyDescent="0.2">
      <c r="A100" s="7">
        <v>100</v>
      </c>
      <c r="C100" s="8" t="s">
        <v>453</v>
      </c>
    </row>
    <row r="101" spans="1:6" ht="68" x14ac:dyDescent="0.2">
      <c r="A101" s="7">
        <v>101</v>
      </c>
      <c r="B101" s="10"/>
      <c r="C101" s="8" t="s">
        <v>469</v>
      </c>
      <c r="D101" s="9" t="s">
        <v>367</v>
      </c>
      <c r="E101" s="10" t="s">
        <v>368</v>
      </c>
    </row>
    <row r="102" spans="1:6" ht="68" x14ac:dyDescent="0.2">
      <c r="A102" s="7">
        <v>102</v>
      </c>
      <c r="C102" s="8" t="s">
        <v>453</v>
      </c>
      <c r="D102" s="9" t="s">
        <v>369</v>
      </c>
      <c r="E102" s="10" t="s">
        <v>368</v>
      </c>
    </row>
    <row r="103" spans="1:6" ht="51" x14ac:dyDescent="0.2">
      <c r="A103" s="7">
        <v>103</v>
      </c>
      <c r="C103" s="8" t="s">
        <v>453</v>
      </c>
      <c r="D103" s="9" t="s">
        <v>370</v>
      </c>
      <c r="E103" s="10" t="s">
        <v>371</v>
      </c>
      <c r="F103" s="10" t="s">
        <v>372</v>
      </c>
    </row>
    <row r="104" spans="1:6" ht="17" x14ac:dyDescent="0.2">
      <c r="A104" s="7">
        <v>104</v>
      </c>
      <c r="C104" s="8" t="s">
        <v>453</v>
      </c>
    </row>
    <row r="105" spans="1:6" ht="17" x14ac:dyDescent="0.2">
      <c r="A105" s="7">
        <v>105</v>
      </c>
      <c r="C105" s="8" t="s">
        <v>453</v>
      </c>
    </row>
    <row r="106" spans="1:6" ht="102" x14ac:dyDescent="0.2">
      <c r="A106" s="7">
        <v>106</v>
      </c>
      <c r="B106" s="10"/>
      <c r="C106" s="8" t="s">
        <v>470</v>
      </c>
      <c r="D106" s="9" t="s">
        <v>374</v>
      </c>
      <c r="E106" s="10" t="s">
        <v>375</v>
      </c>
    </row>
    <row r="107" spans="1:6" ht="102" x14ac:dyDescent="0.2">
      <c r="A107" s="7">
        <v>107</v>
      </c>
      <c r="C107" s="8" t="s">
        <v>453</v>
      </c>
      <c r="D107" s="9" t="s">
        <v>376</v>
      </c>
      <c r="E107" s="10" t="s">
        <v>377</v>
      </c>
    </row>
    <row r="108" spans="1:6" ht="102" x14ac:dyDescent="0.2">
      <c r="A108" s="7">
        <v>108</v>
      </c>
      <c r="C108" s="8" t="s">
        <v>453</v>
      </c>
      <c r="D108" s="9" t="s">
        <v>378</v>
      </c>
      <c r="E108" s="10" t="s">
        <v>379</v>
      </c>
      <c r="F108" s="10" t="s">
        <v>380</v>
      </c>
    </row>
    <row r="109" spans="1:6" ht="17" x14ac:dyDescent="0.2">
      <c r="A109" s="7">
        <v>109</v>
      </c>
      <c r="C109" s="8" t="s">
        <v>453</v>
      </c>
    </row>
    <row r="110" spans="1:6" ht="102" x14ac:dyDescent="0.2">
      <c r="A110" s="7">
        <v>110</v>
      </c>
      <c r="B110" s="10"/>
      <c r="C110" s="8" t="s">
        <v>471</v>
      </c>
      <c r="D110" s="9" t="s">
        <v>383</v>
      </c>
      <c r="E110" s="10" t="s">
        <v>382</v>
      </c>
    </row>
    <row r="111" spans="1:6" ht="102" x14ac:dyDescent="0.2">
      <c r="A111" s="7">
        <v>111</v>
      </c>
      <c r="C111" s="8" t="s">
        <v>453</v>
      </c>
      <c r="D111" s="9" t="s">
        <v>384</v>
      </c>
      <c r="E111" s="10" t="s">
        <v>385</v>
      </c>
    </row>
    <row r="112" spans="1:6" ht="102" x14ac:dyDescent="0.2">
      <c r="A112" s="7">
        <v>112</v>
      </c>
      <c r="C112" s="8" t="s">
        <v>453</v>
      </c>
      <c r="D112" s="9" t="s">
        <v>386</v>
      </c>
      <c r="E112" s="10" t="s">
        <v>387</v>
      </c>
      <c r="F112" s="10" t="s">
        <v>388</v>
      </c>
    </row>
    <row r="113" spans="1:6" ht="17" x14ac:dyDescent="0.2">
      <c r="A113" s="7">
        <v>113</v>
      </c>
      <c r="C113" s="8" t="s">
        <v>453</v>
      </c>
    </row>
    <row r="114" spans="1:6" ht="102" x14ac:dyDescent="0.2">
      <c r="A114" s="7">
        <v>114</v>
      </c>
      <c r="B114" s="10"/>
      <c r="C114" s="8" t="s">
        <v>472</v>
      </c>
      <c r="D114" s="9" t="s">
        <v>390</v>
      </c>
      <c r="E114" s="10" t="s">
        <v>391</v>
      </c>
    </row>
    <row r="115" spans="1:6" ht="102" x14ac:dyDescent="0.2">
      <c r="A115" s="7">
        <v>115</v>
      </c>
      <c r="C115" s="8" t="s">
        <v>453</v>
      </c>
      <c r="D115" s="9" t="s">
        <v>392</v>
      </c>
      <c r="E115" s="10" t="s">
        <v>393</v>
      </c>
    </row>
    <row r="116" spans="1:6" ht="102" x14ac:dyDescent="0.2">
      <c r="A116" s="7">
        <v>116</v>
      </c>
      <c r="C116" s="8" t="s">
        <v>453</v>
      </c>
      <c r="D116" s="9" t="s">
        <v>394</v>
      </c>
      <c r="E116" s="10" t="s">
        <v>395</v>
      </c>
      <c r="F116" s="10" t="s">
        <v>396</v>
      </c>
    </row>
    <row r="117" spans="1:6" ht="17" x14ac:dyDescent="0.2">
      <c r="A117" s="7">
        <v>117</v>
      </c>
      <c r="C117" s="8" t="s">
        <v>453</v>
      </c>
    </row>
    <row r="118" spans="1:6" ht="17" x14ac:dyDescent="0.2">
      <c r="A118" s="7">
        <v>118</v>
      </c>
      <c r="C118" s="8" t="s">
        <v>453</v>
      </c>
    </row>
    <row r="119" spans="1:6" ht="68" x14ac:dyDescent="0.2">
      <c r="A119" s="7">
        <v>119</v>
      </c>
      <c r="B119" s="10"/>
      <c r="C119" s="8" t="s">
        <v>473</v>
      </c>
      <c r="D119" s="9" t="s">
        <v>398</v>
      </c>
      <c r="E119" s="10" t="s">
        <v>399</v>
      </c>
    </row>
    <row r="120" spans="1:6" ht="51" x14ac:dyDescent="0.2">
      <c r="A120" s="7">
        <v>120</v>
      </c>
      <c r="C120" s="8" t="s">
        <v>453</v>
      </c>
      <c r="D120" s="9" t="s">
        <v>400</v>
      </c>
      <c r="E120" s="10" t="s">
        <v>401</v>
      </c>
    </row>
    <row r="121" spans="1:6" ht="34" x14ac:dyDescent="0.2">
      <c r="A121" s="7">
        <v>121</v>
      </c>
      <c r="C121" s="8" t="s">
        <v>453</v>
      </c>
      <c r="D121" s="9" t="s">
        <v>402</v>
      </c>
      <c r="E121" s="10" t="s">
        <v>403</v>
      </c>
      <c r="F121" s="10" t="s">
        <v>404</v>
      </c>
    </row>
    <row r="122" spans="1:6" ht="17" x14ac:dyDescent="0.2">
      <c r="A122" s="7">
        <v>122</v>
      </c>
      <c r="C122" s="8" t="s">
        <v>453</v>
      </c>
    </row>
    <row r="123" spans="1:6" ht="102" x14ac:dyDescent="0.2">
      <c r="A123" s="7">
        <v>123</v>
      </c>
      <c r="B123" s="10"/>
      <c r="C123" s="8" t="s">
        <v>474</v>
      </c>
      <c r="D123" s="9" t="s">
        <v>407</v>
      </c>
      <c r="E123" s="10" t="s">
        <v>406</v>
      </c>
    </row>
    <row r="124" spans="1:6" ht="136" x14ac:dyDescent="0.2">
      <c r="A124" s="7">
        <v>124</v>
      </c>
      <c r="C124" s="8" t="s">
        <v>453</v>
      </c>
      <c r="D124" s="9" t="s">
        <v>408</v>
      </c>
      <c r="E124" s="10" t="s">
        <v>409</v>
      </c>
    </row>
    <row r="125" spans="1:6" ht="102" x14ac:dyDescent="0.2">
      <c r="A125" s="7">
        <v>125</v>
      </c>
      <c r="C125" s="8" t="s">
        <v>453</v>
      </c>
      <c r="D125" s="10" t="s">
        <v>412</v>
      </c>
      <c r="E125" s="10" t="s">
        <v>411</v>
      </c>
      <c r="F125" s="10" t="s">
        <v>410</v>
      </c>
    </row>
    <row r="126" spans="1:6" ht="17" x14ac:dyDescent="0.2">
      <c r="A126" s="7">
        <v>126</v>
      </c>
      <c r="C126" s="8" t="s">
        <v>453</v>
      </c>
    </row>
    <row r="127" spans="1:6" ht="17" x14ac:dyDescent="0.2">
      <c r="A127" s="7">
        <v>127</v>
      </c>
      <c r="C127" s="8" t="s">
        <v>453</v>
      </c>
    </row>
    <row r="128" spans="1:6" ht="119" x14ac:dyDescent="0.2">
      <c r="A128" s="7">
        <v>128</v>
      </c>
      <c r="B128" s="10"/>
      <c r="C128" s="8" t="s">
        <v>475</v>
      </c>
      <c r="D128" s="9" t="s">
        <v>414</v>
      </c>
      <c r="E128" s="10" t="s">
        <v>415</v>
      </c>
    </row>
    <row r="129" spans="1:6" ht="119" x14ac:dyDescent="0.2">
      <c r="A129" s="7">
        <v>129</v>
      </c>
      <c r="C129" s="8" t="s">
        <v>453</v>
      </c>
      <c r="D129" s="9" t="s">
        <v>416</v>
      </c>
      <c r="E129" s="10" t="s">
        <v>417</v>
      </c>
    </row>
    <row r="130" spans="1:6" ht="119" x14ac:dyDescent="0.2">
      <c r="A130" s="7">
        <v>130</v>
      </c>
      <c r="C130" s="8" t="s">
        <v>453</v>
      </c>
      <c r="D130" s="9" t="s">
        <v>418</v>
      </c>
      <c r="E130" s="10" t="s">
        <v>419</v>
      </c>
      <c r="F130" s="10" t="s">
        <v>420</v>
      </c>
    </row>
    <row r="131" spans="1:6" ht="17" x14ac:dyDescent="0.2">
      <c r="A131" s="7">
        <v>131</v>
      </c>
      <c r="C131" s="8" t="s">
        <v>453</v>
      </c>
    </row>
    <row r="132" spans="1:6" ht="85" x14ac:dyDescent="0.2">
      <c r="A132" s="7">
        <v>132</v>
      </c>
      <c r="C132" s="8" t="s">
        <v>421</v>
      </c>
      <c r="D132" s="9" t="s">
        <v>422</v>
      </c>
      <c r="E132" s="10" t="s">
        <v>423</v>
      </c>
    </row>
    <row r="133" spans="1:6" ht="85" x14ac:dyDescent="0.2">
      <c r="A133" s="7">
        <v>133</v>
      </c>
      <c r="C133" s="8" t="s">
        <v>453</v>
      </c>
      <c r="D133" s="9" t="s">
        <v>424</v>
      </c>
      <c r="E133" s="10" t="s">
        <v>425</v>
      </c>
    </row>
    <row r="134" spans="1:6" ht="85" x14ac:dyDescent="0.2">
      <c r="A134" s="7">
        <v>134</v>
      </c>
      <c r="C134" s="8" t="s">
        <v>453</v>
      </c>
      <c r="D134" s="9" t="s">
        <v>426</v>
      </c>
      <c r="E134" s="10" t="s">
        <v>427</v>
      </c>
      <c r="F134" s="10" t="s">
        <v>428</v>
      </c>
    </row>
    <row r="135" spans="1:6" ht="17" x14ac:dyDescent="0.2">
      <c r="A135" s="7">
        <v>135</v>
      </c>
      <c r="C135" s="8" t="s">
        <v>453</v>
      </c>
    </row>
    <row r="136" spans="1:6" ht="136" x14ac:dyDescent="0.2">
      <c r="B136" s="10"/>
      <c r="C136" s="8" t="s">
        <v>476</v>
      </c>
      <c r="D136" s="9" t="s">
        <v>430</v>
      </c>
      <c r="E136" s="10" t="s">
        <v>431</v>
      </c>
    </row>
    <row r="137" spans="1:6" ht="136" x14ac:dyDescent="0.2">
      <c r="C137" s="8" t="s">
        <v>453</v>
      </c>
      <c r="D137" s="9" t="s">
        <v>432</v>
      </c>
      <c r="E137" s="10" t="s">
        <v>433</v>
      </c>
    </row>
    <row r="138" spans="1:6" ht="119" x14ac:dyDescent="0.2">
      <c r="C138" s="8" t="s">
        <v>453</v>
      </c>
      <c r="D138" s="9" t="s">
        <v>434</v>
      </c>
      <c r="E138" s="10" t="s">
        <v>435</v>
      </c>
      <c r="F138" s="10" t="s">
        <v>436</v>
      </c>
    </row>
    <row r="139" spans="1:6" ht="17" x14ac:dyDescent="0.2">
      <c r="C139" s="8" t="s">
        <v>453</v>
      </c>
    </row>
    <row r="140" spans="1:6" ht="17" x14ac:dyDescent="0.2">
      <c r="C140" s="8" t="s">
        <v>453</v>
      </c>
    </row>
    <row r="141" spans="1:6" ht="102" x14ac:dyDescent="0.2">
      <c r="B141" s="10"/>
      <c r="C141" s="8" t="s">
        <v>477</v>
      </c>
      <c r="D141" s="9" t="s">
        <v>438</v>
      </c>
      <c r="E141" s="10" t="s">
        <v>439</v>
      </c>
    </row>
    <row r="142" spans="1:6" ht="85" x14ac:dyDescent="0.2">
      <c r="C142" s="8" t="s">
        <v>453</v>
      </c>
      <c r="D142" s="9" t="s">
        <v>440</v>
      </c>
      <c r="E142" s="10" t="s">
        <v>441</v>
      </c>
    </row>
    <row r="143" spans="1:6" ht="51" x14ac:dyDescent="0.2">
      <c r="C143" s="8" t="s">
        <v>453</v>
      </c>
      <c r="D143" s="9" t="s">
        <v>442</v>
      </c>
      <c r="E143" s="10" t="s">
        <v>443</v>
      </c>
      <c r="F143" s="10" t="s">
        <v>444</v>
      </c>
    </row>
    <row r="144" spans="1:6" ht="17" x14ac:dyDescent="0.2">
      <c r="C144" s="8" t="s">
        <v>453</v>
      </c>
    </row>
    <row r="145" spans="2:6" ht="17" x14ac:dyDescent="0.2">
      <c r="C145" s="8" t="s">
        <v>453</v>
      </c>
    </row>
    <row r="146" spans="2:6" ht="17" x14ac:dyDescent="0.2">
      <c r="C146" s="8" t="s">
        <v>453</v>
      </c>
    </row>
    <row r="147" spans="2:6" ht="102" x14ac:dyDescent="0.2">
      <c r="B147" s="10"/>
      <c r="C147" s="8" t="s">
        <v>478</v>
      </c>
      <c r="D147" s="9" t="s">
        <v>446</v>
      </c>
      <c r="E147" s="10" t="s">
        <v>447</v>
      </c>
    </row>
    <row r="148" spans="2:6" ht="102" x14ac:dyDescent="0.2">
      <c r="C148" s="8" t="s">
        <v>453</v>
      </c>
      <c r="D148" s="9" t="s">
        <v>448</v>
      </c>
      <c r="E148" s="10" t="s">
        <v>449</v>
      </c>
    </row>
    <row r="149" spans="2:6" ht="102" x14ac:dyDescent="0.2">
      <c r="C149" s="8" t="s">
        <v>453</v>
      </c>
      <c r="D149" s="9" t="s">
        <v>450</v>
      </c>
      <c r="E149" s="10" t="s">
        <v>451</v>
      </c>
      <c r="F149" s="10" t="s">
        <v>452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297</v>
      </c>
      <c r="B1" s="12" t="s">
        <v>239</v>
      </c>
      <c r="C1" s="12" t="s">
        <v>240</v>
      </c>
      <c r="D1" s="12" t="s">
        <v>247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454</v>
      </c>
      <c r="B4" s="9">
        <v>0</v>
      </c>
      <c r="C4" s="9"/>
      <c r="D4" s="9"/>
    </row>
    <row r="5" spans="1:4" x14ac:dyDescent="0.2">
      <c r="A5" s="9" t="s">
        <v>454</v>
      </c>
      <c r="B5" s="9">
        <v>0</v>
      </c>
      <c r="C5" s="9"/>
      <c r="D5" s="9"/>
    </row>
    <row r="6" spans="1:4" ht="17" x14ac:dyDescent="0.2">
      <c r="A6" s="9" t="s">
        <v>454</v>
      </c>
      <c r="B6" s="9" t="s">
        <v>241</v>
      </c>
      <c r="C6" s="13" t="s">
        <v>479</v>
      </c>
      <c r="D6" s="10"/>
    </row>
    <row r="7" spans="1:4" ht="17" x14ac:dyDescent="0.2">
      <c r="A7" s="9" t="s">
        <v>454</v>
      </c>
      <c r="B7" s="9" t="s">
        <v>241</v>
      </c>
      <c r="C7" s="13" t="s">
        <v>480</v>
      </c>
      <c r="D7" s="10"/>
    </row>
    <row r="8" spans="1:4" ht="17" x14ac:dyDescent="0.2">
      <c r="A8" s="9" t="s">
        <v>454</v>
      </c>
      <c r="B8" s="9" t="s">
        <v>241</v>
      </c>
      <c r="C8" s="13" t="s">
        <v>481</v>
      </c>
      <c r="D8" s="10"/>
    </row>
    <row r="9" spans="1:4" ht="17" x14ac:dyDescent="0.2">
      <c r="A9" s="9" t="s">
        <v>454</v>
      </c>
      <c r="B9" s="9" t="s">
        <v>241</v>
      </c>
      <c r="C9" s="13" t="s">
        <v>482</v>
      </c>
      <c r="D9" s="10"/>
    </row>
    <row r="10" spans="1:4" ht="17" x14ac:dyDescent="0.2">
      <c r="A10" s="9" t="s">
        <v>454</v>
      </c>
      <c r="B10" s="9" t="s">
        <v>243</v>
      </c>
      <c r="C10" s="13" t="s">
        <v>479</v>
      </c>
      <c r="D10" s="10"/>
    </row>
    <row r="11" spans="1:4" ht="17" x14ac:dyDescent="0.2">
      <c r="A11" s="9" t="s">
        <v>454</v>
      </c>
      <c r="B11" s="9" t="s">
        <v>243</v>
      </c>
      <c r="C11" s="13" t="s">
        <v>483</v>
      </c>
      <c r="D11" s="10"/>
    </row>
    <row r="12" spans="1:4" ht="17" x14ac:dyDescent="0.2">
      <c r="A12" s="9" t="s">
        <v>454</v>
      </c>
      <c r="B12" s="9" t="s">
        <v>243</v>
      </c>
      <c r="C12" s="13" t="s">
        <v>484</v>
      </c>
      <c r="D12" s="10"/>
    </row>
    <row r="13" spans="1:4" ht="17" x14ac:dyDescent="0.2">
      <c r="A13" s="9" t="s">
        <v>454</v>
      </c>
      <c r="B13" s="9" t="s">
        <v>243</v>
      </c>
      <c r="C13" s="13" t="s">
        <v>482</v>
      </c>
      <c r="D13" s="10"/>
    </row>
    <row r="14" spans="1:4" ht="17" x14ac:dyDescent="0.2">
      <c r="A14" s="9" t="s">
        <v>454</v>
      </c>
      <c r="B14" s="9" t="s">
        <v>243</v>
      </c>
      <c r="C14" s="13" t="s">
        <v>485</v>
      </c>
      <c r="D14" s="10"/>
    </row>
    <row r="15" spans="1:4" ht="17" x14ac:dyDescent="0.2">
      <c r="A15" s="9" t="s">
        <v>454</v>
      </c>
      <c r="B15" s="9" t="s">
        <v>245</v>
      </c>
      <c r="C15" s="14" t="s">
        <v>479</v>
      </c>
      <c r="D15" s="14" t="s">
        <v>488</v>
      </c>
    </row>
    <row r="16" spans="1:4" ht="17" x14ac:dyDescent="0.2">
      <c r="A16" s="9" t="s">
        <v>454</v>
      </c>
      <c r="B16" s="9" t="s">
        <v>245</v>
      </c>
      <c r="C16" s="14" t="s">
        <v>480</v>
      </c>
      <c r="D16" s="14" t="s">
        <v>489</v>
      </c>
    </row>
    <row r="17" spans="1:4" ht="17" x14ac:dyDescent="0.2">
      <c r="A17" s="9" t="s">
        <v>454</v>
      </c>
      <c r="B17" s="9" t="s">
        <v>245</v>
      </c>
      <c r="C17" s="14" t="s">
        <v>486</v>
      </c>
      <c r="D17" s="14" t="s">
        <v>490</v>
      </c>
    </row>
    <row r="18" spans="1:4" ht="17" x14ac:dyDescent="0.2">
      <c r="A18" s="9" t="s">
        <v>454</v>
      </c>
      <c r="B18" s="9" t="s">
        <v>245</v>
      </c>
      <c r="C18" s="14" t="s">
        <v>487</v>
      </c>
      <c r="D18" s="14" t="s">
        <v>491</v>
      </c>
    </row>
    <row r="19" spans="1:4" x14ac:dyDescent="0.2">
      <c r="A19" s="9" t="s">
        <v>454</v>
      </c>
      <c r="B19" s="9" t="s">
        <v>245</v>
      </c>
      <c r="C19" s="9"/>
      <c r="D19" s="9"/>
    </row>
    <row r="20" spans="1:4" x14ac:dyDescent="0.2">
      <c r="A20" s="9" t="s">
        <v>454</v>
      </c>
      <c r="B20" s="9" t="s">
        <v>245</v>
      </c>
      <c r="C20" s="9"/>
      <c r="D20" s="9"/>
    </row>
    <row r="21" spans="1:4" x14ac:dyDescent="0.2">
      <c r="A21" s="9" t="s">
        <v>454</v>
      </c>
      <c r="B21" s="9" t="s">
        <v>245</v>
      </c>
      <c r="C21" s="9"/>
      <c r="D21" s="9"/>
    </row>
    <row r="22" spans="1:4" x14ac:dyDescent="0.2">
      <c r="A22" s="9" t="s">
        <v>455</v>
      </c>
      <c r="B22" s="9" t="s">
        <v>245</v>
      </c>
      <c r="C22" s="9"/>
      <c r="D22" s="9"/>
    </row>
    <row r="23" spans="1:4" x14ac:dyDescent="0.2">
      <c r="A23" s="9" t="s">
        <v>455</v>
      </c>
      <c r="B23" s="9" t="s">
        <v>245</v>
      </c>
      <c r="C23" s="9"/>
      <c r="D23" s="9"/>
    </row>
    <row r="24" spans="1:4" ht="17" x14ac:dyDescent="0.2">
      <c r="A24" s="9" t="s">
        <v>455</v>
      </c>
      <c r="B24" s="9" t="s">
        <v>249</v>
      </c>
      <c r="C24" s="13" t="s">
        <v>492</v>
      </c>
      <c r="D24" s="9"/>
    </row>
    <row r="25" spans="1:4" ht="17" x14ac:dyDescent="0.2">
      <c r="A25" s="9" t="s">
        <v>455</v>
      </c>
      <c r="B25" s="9" t="s">
        <v>249</v>
      </c>
      <c r="C25" s="13" t="s">
        <v>493</v>
      </c>
      <c r="D25" s="9"/>
    </row>
    <row r="26" spans="1:4" ht="17" x14ac:dyDescent="0.2">
      <c r="A26" s="9" t="s">
        <v>455</v>
      </c>
      <c r="B26" s="9" t="s">
        <v>249</v>
      </c>
      <c r="C26" s="13" t="s">
        <v>494</v>
      </c>
      <c r="D26" s="9"/>
    </row>
    <row r="27" spans="1:4" ht="17" x14ac:dyDescent="0.2">
      <c r="A27" s="9" t="s">
        <v>455</v>
      </c>
      <c r="B27" s="9" t="s">
        <v>249</v>
      </c>
      <c r="C27" s="13" t="s">
        <v>495</v>
      </c>
      <c r="D27" s="9"/>
    </row>
    <row r="28" spans="1:4" ht="17" x14ac:dyDescent="0.2">
      <c r="A28" s="9" t="s">
        <v>455</v>
      </c>
      <c r="B28" s="9" t="s">
        <v>249</v>
      </c>
      <c r="C28" s="13" t="s">
        <v>496</v>
      </c>
      <c r="D28" s="9"/>
    </row>
    <row r="29" spans="1:4" ht="17" x14ac:dyDescent="0.2">
      <c r="A29" s="9" t="s">
        <v>455</v>
      </c>
      <c r="B29" s="9" t="s">
        <v>249</v>
      </c>
      <c r="C29" s="13" t="s">
        <v>497</v>
      </c>
      <c r="D29" s="9"/>
    </row>
    <row r="30" spans="1:4" ht="17" x14ac:dyDescent="0.2">
      <c r="A30" s="9" t="s">
        <v>455</v>
      </c>
      <c r="B30" s="9" t="s">
        <v>249</v>
      </c>
      <c r="C30" s="13" t="s">
        <v>498</v>
      </c>
      <c r="D30" s="9"/>
    </row>
    <row r="31" spans="1:4" ht="17" x14ac:dyDescent="0.2">
      <c r="A31" s="9" t="s">
        <v>455</v>
      </c>
      <c r="B31" s="9" t="s">
        <v>250</v>
      </c>
      <c r="C31" s="13" t="s">
        <v>499</v>
      </c>
      <c r="D31" s="9"/>
    </row>
    <row r="32" spans="1:4" ht="17" x14ac:dyDescent="0.2">
      <c r="A32" s="9" t="s">
        <v>455</v>
      </c>
      <c r="B32" s="9" t="s">
        <v>250</v>
      </c>
      <c r="C32" s="13" t="s">
        <v>500</v>
      </c>
      <c r="D32" s="9"/>
    </row>
    <row r="33" spans="1:4" ht="17" x14ac:dyDescent="0.2">
      <c r="A33" s="9" t="s">
        <v>455</v>
      </c>
      <c r="B33" s="9" t="s">
        <v>250</v>
      </c>
      <c r="C33" s="13" t="s">
        <v>501</v>
      </c>
      <c r="D33" s="9"/>
    </row>
    <row r="34" spans="1:4" ht="17" x14ac:dyDescent="0.2">
      <c r="A34" s="9" t="s">
        <v>455</v>
      </c>
      <c r="B34" s="9" t="s">
        <v>250</v>
      </c>
      <c r="C34" s="13" t="s">
        <v>502</v>
      </c>
      <c r="D34" s="9"/>
    </row>
    <row r="35" spans="1:4" ht="17" x14ac:dyDescent="0.2">
      <c r="A35" s="9" t="s">
        <v>455</v>
      </c>
      <c r="B35" s="9" t="s">
        <v>250</v>
      </c>
      <c r="C35" s="13" t="s">
        <v>496</v>
      </c>
      <c r="D35" s="9"/>
    </row>
    <row r="36" spans="1:4" ht="17" x14ac:dyDescent="0.2">
      <c r="A36" s="9" t="s">
        <v>455</v>
      </c>
      <c r="B36" s="9" t="s">
        <v>250</v>
      </c>
      <c r="C36" s="13" t="s">
        <v>503</v>
      </c>
      <c r="D36" s="9"/>
    </row>
    <row r="37" spans="1:4" ht="17" x14ac:dyDescent="0.2">
      <c r="A37" s="9" t="s">
        <v>455</v>
      </c>
      <c r="B37" s="9" t="s">
        <v>250</v>
      </c>
      <c r="C37" s="13" t="s">
        <v>504</v>
      </c>
      <c r="D37" s="9"/>
    </row>
    <row r="38" spans="1:4" ht="17" x14ac:dyDescent="0.2">
      <c r="A38" s="9" t="s">
        <v>455</v>
      </c>
      <c r="B38" s="9" t="s">
        <v>251</v>
      </c>
      <c r="C38" s="16" t="s">
        <v>492</v>
      </c>
      <c r="D38" s="17"/>
    </row>
    <row r="39" spans="1:4" ht="17" x14ac:dyDescent="0.2">
      <c r="A39" s="9" t="s">
        <v>455</v>
      </c>
      <c r="B39" s="9" t="s">
        <v>251</v>
      </c>
      <c r="C39" s="14" t="s">
        <v>493</v>
      </c>
      <c r="D39" s="14" t="s">
        <v>509</v>
      </c>
    </row>
    <row r="40" spans="1:4" ht="17" x14ac:dyDescent="0.2">
      <c r="A40" s="9" t="s">
        <v>455</v>
      </c>
      <c r="B40" s="9" t="s">
        <v>251</v>
      </c>
      <c r="C40" s="14" t="s">
        <v>505</v>
      </c>
      <c r="D40" s="14" t="s">
        <v>908</v>
      </c>
    </row>
    <row r="41" spans="1:4" ht="17" x14ac:dyDescent="0.2">
      <c r="A41" s="9" t="s">
        <v>455</v>
      </c>
      <c r="B41" s="9" t="s">
        <v>251</v>
      </c>
      <c r="C41" s="14" t="s">
        <v>506</v>
      </c>
      <c r="D41" s="15" t="s">
        <v>909</v>
      </c>
    </row>
    <row r="42" spans="1:4" ht="17" x14ac:dyDescent="0.2">
      <c r="A42" s="9" t="s">
        <v>455</v>
      </c>
      <c r="B42" s="9" t="s">
        <v>251</v>
      </c>
      <c r="C42" s="16" t="s">
        <v>496</v>
      </c>
      <c r="D42" s="16"/>
    </row>
    <row r="43" spans="1:4" ht="17" x14ac:dyDescent="0.2">
      <c r="A43" s="9" t="s">
        <v>455</v>
      </c>
      <c r="B43" s="9" t="s">
        <v>251</v>
      </c>
      <c r="C43" s="14" t="s">
        <v>507</v>
      </c>
      <c r="D43" s="14" t="s">
        <v>510</v>
      </c>
    </row>
    <row r="44" spans="1:4" ht="17" x14ac:dyDescent="0.2">
      <c r="A44" s="9" t="s">
        <v>455</v>
      </c>
      <c r="B44" s="9" t="s">
        <v>251</v>
      </c>
      <c r="C44" s="14" t="s">
        <v>508</v>
      </c>
      <c r="D44" s="14" t="s">
        <v>511</v>
      </c>
    </row>
    <row r="45" spans="1:4" x14ac:dyDescent="0.2">
      <c r="A45" s="9" t="s">
        <v>455</v>
      </c>
      <c r="B45" s="9" t="s">
        <v>251</v>
      </c>
      <c r="C45" s="9"/>
      <c r="D45" s="9"/>
    </row>
    <row r="46" spans="1:4" x14ac:dyDescent="0.2">
      <c r="A46" s="9" t="s">
        <v>455</v>
      </c>
      <c r="B46" s="9" t="s">
        <v>251</v>
      </c>
      <c r="C46" s="9"/>
      <c r="D46" s="9"/>
    </row>
    <row r="47" spans="1:4" x14ac:dyDescent="0.2">
      <c r="A47" s="9" t="s">
        <v>455</v>
      </c>
      <c r="B47" s="9" t="s">
        <v>251</v>
      </c>
      <c r="C47" s="9"/>
      <c r="D47" s="9"/>
    </row>
    <row r="48" spans="1:4" x14ac:dyDescent="0.2">
      <c r="A48" s="9" t="s">
        <v>456</v>
      </c>
      <c r="B48" s="9" t="s">
        <v>251</v>
      </c>
      <c r="C48" s="9"/>
      <c r="D48" s="9"/>
    </row>
    <row r="49" spans="1:4" x14ac:dyDescent="0.2">
      <c r="A49" s="9" t="s">
        <v>456</v>
      </c>
      <c r="B49" s="9" t="s">
        <v>251</v>
      </c>
      <c r="C49" s="9"/>
      <c r="D49" s="9"/>
    </row>
    <row r="50" spans="1:4" ht="17" x14ac:dyDescent="0.2">
      <c r="A50" s="9" t="s">
        <v>456</v>
      </c>
      <c r="B50" s="9" t="s">
        <v>258</v>
      </c>
      <c r="C50" s="13" t="s">
        <v>512</v>
      </c>
      <c r="D50" s="9"/>
    </row>
    <row r="51" spans="1:4" ht="17" x14ac:dyDescent="0.2">
      <c r="A51" s="9" t="s">
        <v>456</v>
      </c>
      <c r="B51" s="9" t="s">
        <v>258</v>
      </c>
      <c r="C51" s="13" t="s">
        <v>513</v>
      </c>
      <c r="D51" s="9"/>
    </row>
    <row r="52" spans="1:4" ht="17" x14ac:dyDescent="0.2">
      <c r="A52" s="9" t="s">
        <v>456</v>
      </c>
      <c r="B52" s="9" t="s">
        <v>258</v>
      </c>
      <c r="C52" s="13" t="s">
        <v>514</v>
      </c>
      <c r="D52" s="9"/>
    </row>
    <row r="53" spans="1:4" ht="17" x14ac:dyDescent="0.2">
      <c r="A53" s="9" t="s">
        <v>456</v>
      </c>
      <c r="B53" s="9" t="s">
        <v>258</v>
      </c>
      <c r="C53" s="13" t="s">
        <v>515</v>
      </c>
      <c r="D53" s="9"/>
    </row>
    <row r="54" spans="1:4" ht="17" x14ac:dyDescent="0.2">
      <c r="A54" s="9" t="s">
        <v>456</v>
      </c>
      <c r="B54" s="9" t="s">
        <v>258</v>
      </c>
      <c r="C54" s="13" t="s">
        <v>516</v>
      </c>
      <c r="D54" s="9"/>
    </row>
    <row r="55" spans="1:4" ht="17" x14ac:dyDescent="0.2">
      <c r="A55" s="9" t="s">
        <v>456</v>
      </c>
      <c r="B55" s="9" t="s">
        <v>258</v>
      </c>
      <c r="C55" s="13" t="s">
        <v>517</v>
      </c>
      <c r="D55" s="9"/>
    </row>
    <row r="56" spans="1:4" ht="17" x14ac:dyDescent="0.2">
      <c r="A56" s="9" t="s">
        <v>456</v>
      </c>
      <c r="B56" s="9" t="s">
        <v>258</v>
      </c>
      <c r="C56" s="13" t="s">
        <v>518</v>
      </c>
      <c r="D56" s="9"/>
    </row>
    <row r="57" spans="1:4" ht="17" x14ac:dyDescent="0.2">
      <c r="A57" s="9" t="s">
        <v>456</v>
      </c>
      <c r="B57" s="9" t="s">
        <v>258</v>
      </c>
      <c r="C57" s="13" t="s">
        <v>519</v>
      </c>
      <c r="D57" s="9"/>
    </row>
    <row r="58" spans="1:4" ht="17" x14ac:dyDescent="0.2">
      <c r="A58" s="9" t="s">
        <v>456</v>
      </c>
      <c r="B58" s="9" t="s">
        <v>258</v>
      </c>
      <c r="C58" s="13" t="s">
        <v>520</v>
      </c>
      <c r="D58" s="9"/>
    </row>
    <row r="59" spans="1:4" ht="17" x14ac:dyDescent="0.2">
      <c r="A59" s="9" t="s">
        <v>456</v>
      </c>
      <c r="B59" s="9" t="s">
        <v>260</v>
      </c>
      <c r="C59" s="13" t="s">
        <v>512</v>
      </c>
      <c r="D59" s="9"/>
    </row>
    <row r="60" spans="1:4" ht="17" x14ac:dyDescent="0.2">
      <c r="A60" s="9" t="s">
        <v>456</v>
      </c>
      <c r="B60" s="9" t="s">
        <v>260</v>
      </c>
      <c r="C60" s="13" t="s">
        <v>513</v>
      </c>
      <c r="D60" s="9"/>
    </row>
    <row r="61" spans="1:4" ht="17" x14ac:dyDescent="0.2">
      <c r="A61" s="9" t="s">
        <v>456</v>
      </c>
      <c r="B61" s="9" t="s">
        <v>260</v>
      </c>
      <c r="C61" s="13" t="s">
        <v>521</v>
      </c>
      <c r="D61" s="9"/>
    </row>
    <row r="62" spans="1:4" ht="17" x14ac:dyDescent="0.2">
      <c r="A62" s="9" t="s">
        <v>456</v>
      </c>
      <c r="B62" s="9" t="s">
        <v>260</v>
      </c>
      <c r="C62" s="13" t="s">
        <v>522</v>
      </c>
      <c r="D62" s="9"/>
    </row>
    <row r="63" spans="1:4" ht="17" x14ac:dyDescent="0.2">
      <c r="A63" s="9" t="s">
        <v>456</v>
      </c>
      <c r="B63" s="9" t="s">
        <v>260</v>
      </c>
      <c r="C63" s="13" t="s">
        <v>516</v>
      </c>
      <c r="D63" s="9"/>
    </row>
    <row r="64" spans="1:4" ht="17" x14ac:dyDescent="0.2">
      <c r="A64" s="9" t="s">
        <v>456</v>
      </c>
      <c r="B64" s="9" t="s">
        <v>260</v>
      </c>
      <c r="C64" s="13" t="s">
        <v>523</v>
      </c>
      <c r="D64" s="9"/>
    </row>
    <row r="65" spans="1:4" ht="17" x14ac:dyDescent="0.2">
      <c r="A65" s="9" t="s">
        <v>456</v>
      </c>
      <c r="B65" s="9" t="s">
        <v>260</v>
      </c>
      <c r="C65" s="13" t="s">
        <v>518</v>
      </c>
      <c r="D65" s="9"/>
    </row>
    <row r="66" spans="1:4" ht="17" x14ac:dyDescent="0.2">
      <c r="A66" s="9" t="s">
        <v>456</v>
      </c>
      <c r="B66" s="9" t="s">
        <v>260</v>
      </c>
      <c r="C66" s="13" t="s">
        <v>524</v>
      </c>
      <c r="D66" s="9"/>
    </row>
    <row r="67" spans="1:4" ht="17" x14ac:dyDescent="0.2">
      <c r="A67" s="9" t="s">
        <v>456</v>
      </c>
      <c r="B67" s="9" t="s">
        <v>260</v>
      </c>
      <c r="C67" s="13" t="s">
        <v>525</v>
      </c>
      <c r="D67" s="9"/>
    </row>
    <row r="68" spans="1:4" ht="17" x14ac:dyDescent="0.2">
      <c r="A68" s="9" t="s">
        <v>456</v>
      </c>
      <c r="B68" s="9" t="s">
        <v>262</v>
      </c>
      <c r="C68" s="14" t="s">
        <v>526</v>
      </c>
      <c r="D68" s="14" t="s">
        <v>489</v>
      </c>
    </row>
    <row r="69" spans="1:4" ht="17" x14ac:dyDescent="0.2">
      <c r="A69" s="9" t="s">
        <v>456</v>
      </c>
      <c r="B69" s="9" t="s">
        <v>262</v>
      </c>
      <c r="C69" s="14" t="s">
        <v>527</v>
      </c>
      <c r="D69" s="14" t="s">
        <v>533</v>
      </c>
    </row>
    <row r="70" spans="1:4" ht="17" x14ac:dyDescent="0.2">
      <c r="A70" s="9" t="s">
        <v>456</v>
      </c>
      <c r="B70" s="9" t="s">
        <v>262</v>
      </c>
      <c r="C70" s="14" t="s">
        <v>528</v>
      </c>
      <c r="D70" s="14" t="s">
        <v>534</v>
      </c>
    </row>
    <row r="71" spans="1:4" ht="17" x14ac:dyDescent="0.2">
      <c r="A71" s="9" t="s">
        <v>456</v>
      </c>
      <c r="B71" s="9" t="s">
        <v>262</v>
      </c>
      <c r="C71" s="14" t="s">
        <v>529</v>
      </c>
      <c r="D71" s="14" t="s">
        <v>535</v>
      </c>
    </row>
    <row r="72" spans="1:4" ht="17" x14ac:dyDescent="0.2">
      <c r="A72" s="9" t="s">
        <v>456</v>
      </c>
      <c r="B72" s="9" t="s">
        <v>262</v>
      </c>
      <c r="C72" s="14" t="s">
        <v>516</v>
      </c>
      <c r="D72" s="14" t="s">
        <v>536</v>
      </c>
    </row>
    <row r="73" spans="1:4" ht="17" x14ac:dyDescent="0.2">
      <c r="A73" s="9" t="s">
        <v>456</v>
      </c>
      <c r="B73" s="9" t="s">
        <v>262</v>
      </c>
      <c r="C73" s="14" t="s">
        <v>530</v>
      </c>
      <c r="D73" s="14" t="s">
        <v>537</v>
      </c>
    </row>
    <row r="74" spans="1:4" ht="17" x14ac:dyDescent="0.2">
      <c r="A74" s="9" t="s">
        <v>456</v>
      </c>
      <c r="B74" s="9" t="s">
        <v>262</v>
      </c>
      <c r="C74" s="14" t="s">
        <v>531</v>
      </c>
      <c r="D74" s="14" t="s">
        <v>538</v>
      </c>
    </row>
    <row r="75" spans="1:4" ht="17" x14ac:dyDescent="0.2">
      <c r="A75" s="9" t="s">
        <v>456</v>
      </c>
      <c r="B75" s="9" t="s">
        <v>262</v>
      </c>
      <c r="C75" s="14" t="s">
        <v>532</v>
      </c>
      <c r="D75" s="14" t="s">
        <v>539</v>
      </c>
    </row>
    <row r="76" spans="1:4" x14ac:dyDescent="0.2">
      <c r="A76" s="9" t="s">
        <v>456</v>
      </c>
      <c r="B76" s="9" t="s">
        <v>262</v>
      </c>
      <c r="C76" s="9"/>
      <c r="D76" s="9"/>
    </row>
    <row r="77" spans="1:4" x14ac:dyDescent="0.2">
      <c r="A77" s="9" t="s">
        <v>456</v>
      </c>
      <c r="B77" s="9" t="s">
        <v>262</v>
      </c>
      <c r="C77" s="9"/>
      <c r="D77" s="9"/>
    </row>
    <row r="78" spans="1:4" x14ac:dyDescent="0.2">
      <c r="A78" s="9" t="s">
        <v>456</v>
      </c>
      <c r="B78" s="9" t="s">
        <v>262</v>
      </c>
      <c r="C78" s="9"/>
      <c r="D78" s="9"/>
    </row>
    <row r="79" spans="1:4" x14ac:dyDescent="0.2">
      <c r="A79" s="9" t="s">
        <v>457</v>
      </c>
      <c r="B79" s="9" t="s">
        <v>262</v>
      </c>
      <c r="C79" s="9"/>
      <c r="D79" s="9"/>
    </row>
    <row r="80" spans="1:4" x14ac:dyDescent="0.2">
      <c r="A80" s="9" t="s">
        <v>457</v>
      </c>
      <c r="B80" s="9" t="s">
        <v>262</v>
      </c>
      <c r="C80" s="9"/>
      <c r="D80" s="9"/>
    </row>
    <row r="81" spans="1:4" ht="17" x14ac:dyDescent="0.2">
      <c r="A81" s="9" t="s">
        <v>457</v>
      </c>
      <c r="B81" s="9" t="s">
        <v>266</v>
      </c>
      <c r="C81" s="13" t="s">
        <v>540</v>
      </c>
      <c r="D81" s="9"/>
    </row>
    <row r="82" spans="1:4" ht="17" x14ac:dyDescent="0.2">
      <c r="A82" s="9" t="s">
        <v>457</v>
      </c>
      <c r="B82" s="9" t="s">
        <v>266</v>
      </c>
      <c r="C82" s="13" t="s">
        <v>541</v>
      </c>
      <c r="D82" s="9"/>
    </row>
    <row r="83" spans="1:4" ht="17" x14ac:dyDescent="0.2">
      <c r="A83" s="9" t="s">
        <v>457</v>
      </c>
      <c r="B83" s="9" t="s">
        <v>266</v>
      </c>
      <c r="C83" s="13" t="s">
        <v>542</v>
      </c>
      <c r="D83" s="9"/>
    </row>
    <row r="84" spans="1:4" ht="17" x14ac:dyDescent="0.2">
      <c r="A84" s="9" t="s">
        <v>457</v>
      </c>
      <c r="B84" s="9" t="s">
        <v>266</v>
      </c>
      <c r="C84" s="13" t="s">
        <v>543</v>
      </c>
      <c r="D84" s="9"/>
    </row>
    <row r="85" spans="1:4" ht="17" x14ac:dyDescent="0.2">
      <c r="A85" s="9" t="s">
        <v>457</v>
      </c>
      <c r="B85" s="9" t="s">
        <v>266</v>
      </c>
      <c r="C85" s="13" t="s">
        <v>544</v>
      </c>
      <c r="D85" s="9"/>
    </row>
    <row r="86" spans="1:4" ht="17" x14ac:dyDescent="0.2">
      <c r="A86" s="9" t="s">
        <v>457</v>
      </c>
      <c r="B86" s="9" t="s">
        <v>266</v>
      </c>
      <c r="C86" s="13" t="s">
        <v>545</v>
      </c>
      <c r="D86" s="9"/>
    </row>
    <row r="87" spans="1:4" ht="17" x14ac:dyDescent="0.2">
      <c r="A87" s="9" t="s">
        <v>457</v>
      </c>
      <c r="B87" s="9" t="s">
        <v>268</v>
      </c>
      <c r="C87" s="13" t="s">
        <v>540</v>
      </c>
      <c r="D87" s="9"/>
    </row>
    <row r="88" spans="1:4" ht="17" x14ac:dyDescent="0.2">
      <c r="A88" s="9" t="s">
        <v>457</v>
      </c>
      <c r="B88" s="9" t="s">
        <v>268</v>
      </c>
      <c r="C88" s="13" t="s">
        <v>546</v>
      </c>
      <c r="D88" s="9"/>
    </row>
    <row r="89" spans="1:4" ht="17" x14ac:dyDescent="0.2">
      <c r="A89" s="9" t="s">
        <v>457</v>
      </c>
      <c r="B89" s="9" t="s">
        <v>268</v>
      </c>
      <c r="C89" s="13" t="s">
        <v>547</v>
      </c>
      <c r="D89" s="9"/>
    </row>
    <row r="90" spans="1:4" ht="17" x14ac:dyDescent="0.2">
      <c r="A90" s="9" t="s">
        <v>457</v>
      </c>
      <c r="B90" s="9" t="s">
        <v>268</v>
      </c>
      <c r="C90" s="13" t="s">
        <v>548</v>
      </c>
      <c r="D90" s="9"/>
    </row>
    <row r="91" spans="1:4" ht="17" x14ac:dyDescent="0.2">
      <c r="A91" s="9" t="s">
        <v>457</v>
      </c>
      <c r="B91" s="9" t="s">
        <v>268</v>
      </c>
      <c r="C91" s="13" t="s">
        <v>549</v>
      </c>
      <c r="D91" s="9"/>
    </row>
    <row r="92" spans="1:4" ht="17" x14ac:dyDescent="0.2">
      <c r="A92" s="9" t="s">
        <v>457</v>
      </c>
      <c r="B92" s="9" t="s">
        <v>268</v>
      </c>
      <c r="C92" s="13" t="s">
        <v>550</v>
      </c>
      <c r="D92" s="9"/>
    </row>
    <row r="93" spans="1:4" ht="17" x14ac:dyDescent="0.2">
      <c r="A93" s="9" t="s">
        <v>457</v>
      </c>
      <c r="B93" s="9" t="s">
        <v>270</v>
      </c>
      <c r="C93" s="14" t="s">
        <v>551</v>
      </c>
      <c r="D93" s="14" t="s">
        <v>555</v>
      </c>
    </row>
    <row r="94" spans="1:4" ht="17" x14ac:dyDescent="0.2">
      <c r="A94" s="9" t="s">
        <v>457</v>
      </c>
      <c r="B94" s="9" t="s">
        <v>270</v>
      </c>
      <c r="C94" s="14" t="s">
        <v>552</v>
      </c>
      <c r="D94" s="14" t="s">
        <v>556</v>
      </c>
    </row>
    <row r="95" spans="1:4" ht="17" x14ac:dyDescent="0.2">
      <c r="A95" s="9" t="s">
        <v>457</v>
      </c>
      <c r="B95" s="9" t="s">
        <v>270</v>
      </c>
      <c r="C95" s="14" t="s">
        <v>553</v>
      </c>
      <c r="D95" s="14" t="s">
        <v>536</v>
      </c>
    </row>
    <row r="96" spans="1:4" ht="17" x14ac:dyDescent="0.2">
      <c r="A96" s="9" t="s">
        <v>457</v>
      </c>
      <c r="B96" s="9" t="s">
        <v>270</v>
      </c>
      <c r="C96" s="14" t="s">
        <v>554</v>
      </c>
      <c r="D96" s="14" t="s">
        <v>557</v>
      </c>
    </row>
    <row r="97" spans="1:4" ht="17" x14ac:dyDescent="0.2">
      <c r="A97" s="9" t="s">
        <v>457</v>
      </c>
      <c r="B97" s="9" t="s">
        <v>270</v>
      </c>
      <c r="C97" s="14" t="s">
        <v>549</v>
      </c>
      <c r="D97" s="14" t="s">
        <v>558</v>
      </c>
    </row>
    <row r="98" spans="1:4" x14ac:dyDescent="0.2">
      <c r="A98" s="9" t="s">
        <v>457</v>
      </c>
      <c r="B98" s="9" t="s">
        <v>270</v>
      </c>
      <c r="C98" s="9"/>
      <c r="D98" s="9"/>
    </row>
    <row r="99" spans="1:4" x14ac:dyDescent="0.2">
      <c r="A99" s="9" t="s">
        <v>457</v>
      </c>
      <c r="B99" s="9" t="s">
        <v>270</v>
      </c>
      <c r="C99" s="9"/>
      <c r="D99" s="9"/>
    </row>
    <row r="100" spans="1:4" x14ac:dyDescent="0.2">
      <c r="A100" s="9" t="s">
        <v>457</v>
      </c>
      <c r="B100" s="9" t="s">
        <v>270</v>
      </c>
      <c r="C100" s="9"/>
      <c r="D100" s="9"/>
    </row>
    <row r="101" spans="1:4" x14ac:dyDescent="0.2">
      <c r="A101" s="9" t="s">
        <v>458</v>
      </c>
      <c r="B101" s="9" t="s">
        <v>270</v>
      </c>
      <c r="C101" s="9"/>
      <c r="D101" s="9"/>
    </row>
    <row r="102" spans="1:4" x14ac:dyDescent="0.2">
      <c r="A102" s="9" t="s">
        <v>458</v>
      </c>
      <c r="B102" s="9" t="s">
        <v>270</v>
      </c>
      <c r="C102" s="9"/>
      <c r="D102" s="9"/>
    </row>
    <row r="103" spans="1:4" ht="17" x14ac:dyDescent="0.2">
      <c r="A103" s="9" t="s">
        <v>458</v>
      </c>
      <c r="B103" s="9" t="s">
        <v>274</v>
      </c>
      <c r="C103" s="13" t="s">
        <v>559</v>
      </c>
      <c r="D103" s="9"/>
    </row>
    <row r="104" spans="1:4" ht="17" x14ac:dyDescent="0.2">
      <c r="A104" s="9" t="s">
        <v>458</v>
      </c>
      <c r="B104" s="9" t="s">
        <v>274</v>
      </c>
      <c r="C104" s="13" t="s">
        <v>560</v>
      </c>
      <c r="D104" s="9"/>
    </row>
    <row r="105" spans="1:4" ht="17" x14ac:dyDescent="0.2">
      <c r="A105" s="9" t="s">
        <v>458</v>
      </c>
      <c r="B105" s="9" t="s">
        <v>274</v>
      </c>
      <c r="C105" s="13" t="s">
        <v>561</v>
      </c>
      <c r="D105" s="9"/>
    </row>
    <row r="106" spans="1:4" ht="17" x14ac:dyDescent="0.2">
      <c r="A106" s="9" t="s">
        <v>458</v>
      </c>
      <c r="B106" s="9" t="s">
        <v>274</v>
      </c>
      <c r="C106" s="13" t="s">
        <v>562</v>
      </c>
      <c r="D106" s="9"/>
    </row>
    <row r="107" spans="1:4" ht="17" x14ac:dyDescent="0.2">
      <c r="A107" s="9" t="s">
        <v>458</v>
      </c>
      <c r="B107" s="9" t="s">
        <v>276</v>
      </c>
      <c r="C107" s="13" t="s">
        <v>563</v>
      </c>
      <c r="D107" s="9"/>
    </row>
    <row r="108" spans="1:4" ht="17" x14ac:dyDescent="0.2">
      <c r="A108" s="9" t="s">
        <v>458</v>
      </c>
      <c r="B108" s="9" t="s">
        <v>276</v>
      </c>
      <c r="C108" s="13" t="s">
        <v>564</v>
      </c>
      <c r="D108" s="9"/>
    </row>
    <row r="109" spans="1:4" ht="17" x14ac:dyDescent="0.2">
      <c r="A109" s="9" t="s">
        <v>458</v>
      </c>
      <c r="B109" s="9" t="s">
        <v>276</v>
      </c>
      <c r="C109" s="13" t="s">
        <v>565</v>
      </c>
      <c r="D109" s="9"/>
    </row>
    <row r="110" spans="1:4" ht="17" x14ac:dyDescent="0.2">
      <c r="A110" s="9" t="s">
        <v>458</v>
      </c>
      <c r="B110" s="9" t="s">
        <v>278</v>
      </c>
      <c r="C110" s="14" t="s">
        <v>559</v>
      </c>
      <c r="D110" s="14" t="s">
        <v>569</v>
      </c>
    </row>
    <row r="111" spans="1:4" ht="17" x14ac:dyDescent="0.2">
      <c r="A111" s="9" t="s">
        <v>458</v>
      </c>
      <c r="B111" s="9" t="s">
        <v>278</v>
      </c>
      <c r="C111" s="14" t="s">
        <v>566</v>
      </c>
      <c r="D111" s="14" t="s">
        <v>570</v>
      </c>
    </row>
    <row r="112" spans="1:4" ht="17" x14ac:dyDescent="0.2">
      <c r="A112" s="9" t="s">
        <v>458</v>
      </c>
      <c r="B112" s="9" t="s">
        <v>278</v>
      </c>
      <c r="C112" s="14" t="s">
        <v>561</v>
      </c>
      <c r="D112" s="14" t="s">
        <v>571</v>
      </c>
    </row>
    <row r="113" spans="1:4" ht="17" x14ac:dyDescent="0.2">
      <c r="A113" s="9" t="s">
        <v>458</v>
      </c>
      <c r="B113" s="9" t="s">
        <v>278</v>
      </c>
      <c r="C113" s="14" t="s">
        <v>567</v>
      </c>
      <c r="D113" s="14" t="s">
        <v>572</v>
      </c>
    </row>
    <row r="114" spans="1:4" ht="17" x14ac:dyDescent="0.2">
      <c r="A114" s="9" t="s">
        <v>458</v>
      </c>
      <c r="B114" s="9" t="s">
        <v>278</v>
      </c>
      <c r="C114" s="14" t="s">
        <v>568</v>
      </c>
      <c r="D114" s="14" t="s">
        <v>573</v>
      </c>
    </row>
    <row r="115" spans="1:4" x14ac:dyDescent="0.2">
      <c r="A115" s="9" t="s">
        <v>458</v>
      </c>
      <c r="B115" s="9" t="s">
        <v>278</v>
      </c>
      <c r="C115" s="9"/>
      <c r="D115" s="9"/>
    </row>
    <row r="116" spans="1:4" x14ac:dyDescent="0.2">
      <c r="A116" s="9" t="s">
        <v>458</v>
      </c>
      <c r="B116" s="9" t="s">
        <v>278</v>
      </c>
      <c r="C116" s="9"/>
      <c r="D116" s="9"/>
    </row>
    <row r="117" spans="1:4" x14ac:dyDescent="0.2">
      <c r="A117" s="9" t="s">
        <v>458</v>
      </c>
      <c r="B117" s="9" t="s">
        <v>278</v>
      </c>
      <c r="C117" s="9"/>
      <c r="D117" s="9"/>
    </row>
    <row r="118" spans="1:4" x14ac:dyDescent="0.2">
      <c r="A118" s="9" t="s">
        <v>458</v>
      </c>
      <c r="B118" s="9" t="s">
        <v>278</v>
      </c>
      <c r="C118" s="9"/>
      <c r="D118" s="9"/>
    </row>
    <row r="119" spans="1:4" x14ac:dyDescent="0.2">
      <c r="A119" s="9" t="s">
        <v>459</v>
      </c>
      <c r="B119" s="9" t="s">
        <v>278</v>
      </c>
      <c r="C119" s="9"/>
      <c r="D119" s="9"/>
    </row>
    <row r="120" spans="1:4" x14ac:dyDescent="0.2">
      <c r="A120" s="9" t="s">
        <v>459</v>
      </c>
      <c r="B120" s="9" t="s">
        <v>278</v>
      </c>
      <c r="C120" s="9"/>
      <c r="D120" s="9"/>
    </row>
    <row r="121" spans="1:4" ht="17" x14ac:dyDescent="0.2">
      <c r="A121" s="9" t="s">
        <v>459</v>
      </c>
      <c r="B121" s="9" t="s">
        <v>282</v>
      </c>
      <c r="C121" s="13" t="s">
        <v>574</v>
      </c>
      <c r="D121" s="9"/>
    </row>
    <row r="122" spans="1:4" ht="17" x14ac:dyDescent="0.2">
      <c r="A122" s="9" t="s">
        <v>459</v>
      </c>
      <c r="B122" s="9" t="s">
        <v>282</v>
      </c>
      <c r="C122" s="13" t="s">
        <v>575</v>
      </c>
      <c r="D122" s="9"/>
    </row>
    <row r="123" spans="1:4" ht="17" x14ac:dyDescent="0.2">
      <c r="A123" s="9" t="s">
        <v>459</v>
      </c>
      <c r="B123" s="9" t="s">
        <v>282</v>
      </c>
      <c r="C123" s="13" t="s">
        <v>576</v>
      </c>
      <c r="D123" s="9"/>
    </row>
    <row r="124" spans="1:4" ht="17" x14ac:dyDescent="0.2">
      <c r="A124" s="9" t="s">
        <v>459</v>
      </c>
      <c r="B124" s="9" t="s">
        <v>282</v>
      </c>
      <c r="C124" s="13" t="s">
        <v>577</v>
      </c>
      <c r="D124" s="9"/>
    </row>
    <row r="125" spans="1:4" ht="17" x14ac:dyDescent="0.2">
      <c r="A125" s="9" t="s">
        <v>459</v>
      </c>
      <c r="B125" s="9" t="s">
        <v>282</v>
      </c>
      <c r="C125" s="13" t="s">
        <v>578</v>
      </c>
      <c r="D125" s="9"/>
    </row>
    <row r="126" spans="1:4" ht="17" x14ac:dyDescent="0.2">
      <c r="A126" s="9" t="s">
        <v>459</v>
      </c>
      <c r="B126" s="9" t="s">
        <v>282</v>
      </c>
      <c r="C126" s="13" t="s">
        <v>579</v>
      </c>
      <c r="D126" s="9"/>
    </row>
    <row r="127" spans="1:4" ht="17" x14ac:dyDescent="0.2">
      <c r="A127" s="9" t="s">
        <v>459</v>
      </c>
      <c r="B127" s="9" t="s">
        <v>282</v>
      </c>
      <c r="C127" s="13" t="s">
        <v>580</v>
      </c>
      <c r="D127" s="9"/>
    </row>
    <row r="128" spans="1:4" ht="17" x14ac:dyDescent="0.2">
      <c r="A128" s="9" t="s">
        <v>459</v>
      </c>
      <c r="B128" s="9" t="s">
        <v>284</v>
      </c>
      <c r="C128" s="13" t="s">
        <v>574</v>
      </c>
      <c r="D128" s="9"/>
    </row>
    <row r="129" spans="1:4" ht="17" x14ac:dyDescent="0.2">
      <c r="A129" s="9" t="s">
        <v>459</v>
      </c>
      <c r="B129" s="9" t="s">
        <v>284</v>
      </c>
      <c r="C129" s="13" t="s">
        <v>581</v>
      </c>
      <c r="D129" s="9"/>
    </row>
    <row r="130" spans="1:4" ht="17" x14ac:dyDescent="0.2">
      <c r="A130" s="9" t="s">
        <v>459</v>
      </c>
      <c r="B130" s="9" t="s">
        <v>284</v>
      </c>
      <c r="C130" s="13" t="s">
        <v>582</v>
      </c>
      <c r="D130" s="9"/>
    </row>
    <row r="131" spans="1:4" ht="17" x14ac:dyDescent="0.2">
      <c r="A131" s="9" t="s">
        <v>459</v>
      </c>
      <c r="B131" s="9" t="s">
        <v>284</v>
      </c>
      <c r="C131" s="13" t="s">
        <v>583</v>
      </c>
      <c r="D131" s="9"/>
    </row>
    <row r="132" spans="1:4" ht="17" x14ac:dyDescent="0.2">
      <c r="A132" s="9" t="s">
        <v>459</v>
      </c>
      <c r="B132" s="9" t="s">
        <v>284</v>
      </c>
      <c r="C132" s="13" t="s">
        <v>578</v>
      </c>
      <c r="D132" s="9"/>
    </row>
    <row r="133" spans="1:4" ht="17" x14ac:dyDescent="0.2">
      <c r="A133" s="9" t="s">
        <v>459</v>
      </c>
      <c r="B133" s="9" t="s">
        <v>284</v>
      </c>
      <c r="C133" s="13" t="s">
        <v>579</v>
      </c>
      <c r="D133" s="9"/>
    </row>
    <row r="134" spans="1:4" ht="17" x14ac:dyDescent="0.2">
      <c r="A134" s="9" t="s">
        <v>459</v>
      </c>
      <c r="B134" s="9" t="s">
        <v>284</v>
      </c>
      <c r="C134" s="13" t="s">
        <v>584</v>
      </c>
      <c r="D134" s="9"/>
    </row>
    <row r="135" spans="1:4" ht="17" x14ac:dyDescent="0.2">
      <c r="A135" s="9" t="s">
        <v>459</v>
      </c>
      <c r="B135" s="9" t="s">
        <v>286</v>
      </c>
      <c r="C135" s="16" t="s">
        <v>574</v>
      </c>
      <c r="D135" s="17"/>
    </row>
    <row r="136" spans="1:4" ht="17" x14ac:dyDescent="0.2">
      <c r="A136" s="9" t="s">
        <v>459</v>
      </c>
      <c r="B136" s="9" t="s">
        <v>286</v>
      </c>
      <c r="C136" s="14" t="s">
        <v>585</v>
      </c>
      <c r="D136" s="14" t="s">
        <v>590</v>
      </c>
    </row>
    <row r="137" spans="1:4" ht="17" x14ac:dyDescent="0.2">
      <c r="A137" s="9" t="s">
        <v>459</v>
      </c>
      <c r="B137" s="9" t="s">
        <v>286</v>
      </c>
      <c r="C137" s="14" t="s">
        <v>576</v>
      </c>
      <c r="D137" s="14" t="s">
        <v>591</v>
      </c>
    </row>
    <row r="138" spans="1:4" ht="17" x14ac:dyDescent="0.2">
      <c r="A138" s="9" t="s">
        <v>459</v>
      </c>
      <c r="B138" s="9" t="s">
        <v>286</v>
      </c>
      <c r="C138" s="14" t="s">
        <v>586</v>
      </c>
      <c r="D138" s="14" t="s">
        <v>592</v>
      </c>
    </row>
    <row r="139" spans="1:4" ht="17" x14ac:dyDescent="0.2">
      <c r="A139" s="9" t="s">
        <v>459</v>
      </c>
      <c r="B139" s="9" t="s">
        <v>286</v>
      </c>
      <c r="C139" s="14" t="s">
        <v>587</v>
      </c>
      <c r="D139" s="14" t="s">
        <v>593</v>
      </c>
    </row>
    <row r="140" spans="1:4" ht="17" x14ac:dyDescent="0.2">
      <c r="A140" s="9" t="s">
        <v>459</v>
      </c>
      <c r="B140" s="9" t="s">
        <v>286</v>
      </c>
      <c r="C140" s="14" t="s">
        <v>588</v>
      </c>
      <c r="D140" s="14" t="s">
        <v>594</v>
      </c>
    </row>
    <row r="141" spans="1:4" ht="17" x14ac:dyDescent="0.2">
      <c r="A141" s="9" t="s">
        <v>459</v>
      </c>
      <c r="B141" s="9" t="s">
        <v>286</v>
      </c>
      <c r="C141" s="14" t="s">
        <v>589</v>
      </c>
      <c r="D141" s="14" t="s">
        <v>595</v>
      </c>
    </row>
    <row r="142" spans="1:4" x14ac:dyDescent="0.2">
      <c r="A142" s="9" t="s">
        <v>459</v>
      </c>
      <c r="B142" s="9" t="s">
        <v>286</v>
      </c>
      <c r="C142" s="9"/>
      <c r="D142" s="9"/>
    </row>
    <row r="143" spans="1:4" x14ac:dyDescent="0.2">
      <c r="A143" s="9" t="s">
        <v>459</v>
      </c>
      <c r="B143" s="9" t="s">
        <v>286</v>
      </c>
      <c r="C143" s="9"/>
      <c r="D143" s="9"/>
    </row>
    <row r="144" spans="1:4" x14ac:dyDescent="0.2">
      <c r="A144" s="9" t="s">
        <v>460</v>
      </c>
      <c r="B144" s="9" t="s">
        <v>286</v>
      </c>
      <c r="C144" s="9"/>
      <c r="D144" s="9"/>
    </row>
    <row r="145" spans="1:4" x14ac:dyDescent="0.2">
      <c r="A145" s="9" t="s">
        <v>460</v>
      </c>
      <c r="B145" s="9" t="s">
        <v>286</v>
      </c>
      <c r="C145" s="9"/>
      <c r="D145" s="9"/>
    </row>
    <row r="146" spans="1:4" ht="17" x14ac:dyDescent="0.2">
      <c r="A146" s="9" t="s">
        <v>460</v>
      </c>
      <c r="B146" s="9" t="s">
        <v>290</v>
      </c>
      <c r="C146" s="13" t="s">
        <v>596</v>
      </c>
      <c r="D146" s="9"/>
    </row>
    <row r="147" spans="1:4" ht="17" x14ac:dyDescent="0.2">
      <c r="A147" s="9" t="s">
        <v>460</v>
      </c>
      <c r="B147" s="9" t="s">
        <v>290</v>
      </c>
      <c r="C147" s="13" t="s">
        <v>597</v>
      </c>
      <c r="D147" s="9"/>
    </row>
    <row r="148" spans="1:4" ht="17" x14ac:dyDescent="0.2">
      <c r="A148" s="9" t="s">
        <v>460</v>
      </c>
      <c r="B148" s="9" t="s">
        <v>290</v>
      </c>
      <c r="C148" s="13" t="s">
        <v>598</v>
      </c>
      <c r="D148" s="9"/>
    </row>
    <row r="149" spans="1:4" ht="17" x14ac:dyDescent="0.2">
      <c r="A149" s="9" t="s">
        <v>460</v>
      </c>
      <c r="B149" s="9" t="s">
        <v>290</v>
      </c>
      <c r="C149" s="13" t="s">
        <v>599</v>
      </c>
      <c r="D149" s="9"/>
    </row>
    <row r="150" spans="1:4" ht="17" x14ac:dyDescent="0.2">
      <c r="A150" s="9" t="s">
        <v>460</v>
      </c>
      <c r="B150" s="9" t="s">
        <v>292</v>
      </c>
      <c r="C150" s="13" t="s">
        <v>596</v>
      </c>
      <c r="D150" s="9"/>
    </row>
    <row r="151" spans="1:4" ht="17" x14ac:dyDescent="0.2">
      <c r="A151" s="9" t="s">
        <v>460</v>
      </c>
      <c r="B151" s="9" t="s">
        <v>292</v>
      </c>
      <c r="C151" s="13" t="s">
        <v>600</v>
      </c>
      <c r="D151" s="9"/>
    </row>
    <row r="152" spans="1:4" ht="17" x14ac:dyDescent="0.2">
      <c r="A152" s="9" t="s">
        <v>460</v>
      </c>
      <c r="B152" s="9" t="s">
        <v>292</v>
      </c>
      <c r="C152" s="13" t="s">
        <v>601</v>
      </c>
      <c r="D152" s="9"/>
    </row>
    <row r="153" spans="1:4" ht="17" x14ac:dyDescent="0.2">
      <c r="A153" s="9" t="s">
        <v>460</v>
      </c>
      <c r="B153" s="9" t="s">
        <v>292</v>
      </c>
      <c r="C153" s="13" t="s">
        <v>602</v>
      </c>
      <c r="D153" s="9"/>
    </row>
    <row r="154" spans="1:4" ht="17" x14ac:dyDescent="0.2">
      <c r="A154" s="9" t="s">
        <v>460</v>
      </c>
      <c r="B154" s="9" t="s">
        <v>292</v>
      </c>
      <c r="C154" s="13" t="s">
        <v>603</v>
      </c>
      <c r="D154" s="9"/>
    </row>
    <row r="155" spans="1:4" ht="17" x14ac:dyDescent="0.2">
      <c r="A155" s="9" t="s">
        <v>460</v>
      </c>
      <c r="B155" s="9" t="s">
        <v>294</v>
      </c>
      <c r="C155" s="14" t="s">
        <v>596</v>
      </c>
      <c r="D155" s="14" t="s">
        <v>604</v>
      </c>
    </row>
    <row r="156" spans="1:4" ht="17" x14ac:dyDescent="0.2">
      <c r="A156" s="9" t="s">
        <v>460</v>
      </c>
      <c r="B156" s="9" t="s">
        <v>294</v>
      </c>
      <c r="C156" s="14" t="s">
        <v>597</v>
      </c>
      <c r="D156" s="14" t="s">
        <v>605</v>
      </c>
    </row>
    <row r="157" spans="1:4" ht="17" x14ac:dyDescent="0.2">
      <c r="A157" s="9" t="s">
        <v>460</v>
      </c>
      <c r="B157" s="9" t="s">
        <v>294</v>
      </c>
      <c r="C157" s="14" t="s">
        <v>598</v>
      </c>
      <c r="D157" s="14" t="s">
        <v>606</v>
      </c>
    </row>
    <row r="158" spans="1:4" ht="17" x14ac:dyDescent="0.2">
      <c r="A158" s="9" t="s">
        <v>460</v>
      </c>
      <c r="B158" s="9" t="s">
        <v>294</v>
      </c>
      <c r="C158" s="14" t="s">
        <v>599</v>
      </c>
      <c r="D158" s="14" t="s">
        <v>556</v>
      </c>
    </row>
    <row r="159" spans="1:4" x14ac:dyDescent="0.2">
      <c r="A159" s="9" t="s">
        <v>460</v>
      </c>
      <c r="B159" s="9" t="s">
        <v>294</v>
      </c>
      <c r="C159" s="9"/>
      <c r="D159" s="9"/>
    </row>
    <row r="160" spans="1:4" x14ac:dyDescent="0.2">
      <c r="A160" s="9" t="s">
        <v>460</v>
      </c>
      <c r="B160" s="9" t="s">
        <v>294</v>
      </c>
      <c r="C160" s="9"/>
      <c r="D160" s="9"/>
    </row>
    <row r="161" spans="1:4" ht="17" x14ac:dyDescent="0.2">
      <c r="A161" s="9" t="s">
        <v>461</v>
      </c>
      <c r="B161" s="9" t="s">
        <v>299</v>
      </c>
      <c r="C161" s="13" t="s">
        <v>607</v>
      </c>
      <c r="D161" s="9"/>
    </row>
    <row r="162" spans="1:4" ht="17" x14ac:dyDescent="0.2">
      <c r="A162" s="9" t="s">
        <v>461</v>
      </c>
      <c r="B162" s="9" t="s">
        <v>299</v>
      </c>
      <c r="C162" s="13" t="s">
        <v>608</v>
      </c>
      <c r="D162" s="9"/>
    </row>
    <row r="163" spans="1:4" ht="17" x14ac:dyDescent="0.2">
      <c r="A163" s="9" t="s">
        <v>461</v>
      </c>
      <c r="B163" s="9" t="s">
        <v>299</v>
      </c>
      <c r="C163" s="13" t="s">
        <v>609</v>
      </c>
      <c r="D163" s="9"/>
    </row>
    <row r="164" spans="1:4" ht="17" x14ac:dyDescent="0.2">
      <c r="A164" s="9" t="s">
        <v>461</v>
      </c>
      <c r="B164" s="9" t="s">
        <v>299</v>
      </c>
      <c r="C164" s="13" t="s">
        <v>610</v>
      </c>
      <c r="D164" s="9"/>
    </row>
    <row r="165" spans="1:4" ht="17" x14ac:dyDescent="0.2">
      <c r="A165" s="9" t="s">
        <v>461</v>
      </c>
      <c r="B165" s="9" t="s">
        <v>299</v>
      </c>
      <c r="C165" s="13" t="s">
        <v>611</v>
      </c>
      <c r="D165" s="9"/>
    </row>
    <row r="166" spans="1:4" ht="17" x14ac:dyDescent="0.2">
      <c r="A166" s="9" t="s">
        <v>461</v>
      </c>
      <c r="B166" s="9" t="s">
        <v>302</v>
      </c>
      <c r="C166" s="13" t="s">
        <v>607</v>
      </c>
      <c r="D166" s="9"/>
    </row>
    <row r="167" spans="1:4" ht="17" x14ac:dyDescent="0.2">
      <c r="A167" s="9" t="s">
        <v>461</v>
      </c>
      <c r="B167" s="9" t="s">
        <v>302</v>
      </c>
      <c r="C167" s="13" t="s">
        <v>612</v>
      </c>
      <c r="D167" s="9"/>
    </row>
    <row r="168" spans="1:4" ht="17" x14ac:dyDescent="0.2">
      <c r="A168" s="9" t="s">
        <v>461</v>
      </c>
      <c r="B168" s="9" t="s">
        <v>302</v>
      </c>
      <c r="C168" s="13" t="s">
        <v>613</v>
      </c>
      <c r="D168" s="9"/>
    </row>
    <row r="169" spans="1:4" ht="17" x14ac:dyDescent="0.2">
      <c r="A169" s="9" t="s">
        <v>461</v>
      </c>
      <c r="B169" s="9" t="s">
        <v>302</v>
      </c>
      <c r="C169" s="13" t="s">
        <v>614</v>
      </c>
      <c r="D169" s="9"/>
    </row>
    <row r="170" spans="1:4" ht="17" x14ac:dyDescent="0.2">
      <c r="A170" s="9" t="s">
        <v>461</v>
      </c>
      <c r="B170" s="9" t="s">
        <v>302</v>
      </c>
      <c r="C170" s="13" t="s">
        <v>615</v>
      </c>
      <c r="D170" s="9"/>
    </row>
    <row r="171" spans="1:4" ht="17" x14ac:dyDescent="0.2">
      <c r="A171" s="9" t="s">
        <v>461</v>
      </c>
      <c r="B171" s="9" t="s">
        <v>304</v>
      </c>
      <c r="C171" s="14" t="s">
        <v>616</v>
      </c>
      <c r="D171" s="14" t="s">
        <v>619</v>
      </c>
    </row>
    <row r="172" spans="1:4" ht="17" x14ac:dyDescent="0.2">
      <c r="A172" s="9" t="s">
        <v>461</v>
      </c>
      <c r="B172" s="9" t="s">
        <v>304</v>
      </c>
      <c r="C172" s="14" t="s">
        <v>608</v>
      </c>
      <c r="D172" s="14" t="s">
        <v>620</v>
      </c>
    </row>
    <row r="173" spans="1:4" ht="17" x14ac:dyDescent="0.2">
      <c r="A173" s="9" t="s">
        <v>461</v>
      </c>
      <c r="B173" s="9" t="s">
        <v>304</v>
      </c>
      <c r="C173" s="14" t="s">
        <v>617</v>
      </c>
      <c r="D173" s="14" t="s">
        <v>621</v>
      </c>
    </row>
    <row r="174" spans="1:4" ht="17" x14ac:dyDescent="0.2">
      <c r="A174" s="9" t="s">
        <v>461</v>
      </c>
      <c r="B174" s="9" t="s">
        <v>304</v>
      </c>
      <c r="C174" s="14" t="s">
        <v>614</v>
      </c>
      <c r="D174" s="14" t="s">
        <v>622</v>
      </c>
    </row>
    <row r="175" spans="1:4" ht="17" x14ac:dyDescent="0.2">
      <c r="A175" s="9" t="s">
        <v>461</v>
      </c>
      <c r="B175" s="9" t="s">
        <v>304</v>
      </c>
      <c r="C175" s="14" t="s">
        <v>618</v>
      </c>
      <c r="D175" s="14" t="s">
        <v>556</v>
      </c>
    </row>
    <row r="176" spans="1:4" x14ac:dyDescent="0.2">
      <c r="A176" s="9" t="s">
        <v>461</v>
      </c>
      <c r="B176" s="9" t="s">
        <v>304</v>
      </c>
      <c r="C176" s="9"/>
      <c r="D176" s="9"/>
    </row>
    <row r="177" spans="1:4" ht="17" x14ac:dyDescent="0.2">
      <c r="A177" s="9" t="s">
        <v>462</v>
      </c>
      <c r="B177" s="9" t="s">
        <v>308</v>
      </c>
      <c r="C177" s="13" t="s">
        <v>623</v>
      </c>
      <c r="D177" s="9"/>
    </row>
    <row r="178" spans="1:4" ht="17" x14ac:dyDescent="0.2">
      <c r="A178" s="9" t="s">
        <v>462</v>
      </c>
      <c r="B178" s="9" t="s">
        <v>308</v>
      </c>
      <c r="C178" s="13" t="s">
        <v>624</v>
      </c>
      <c r="D178" s="9"/>
    </row>
    <row r="179" spans="1:4" ht="17" x14ac:dyDescent="0.2">
      <c r="A179" s="9" t="s">
        <v>462</v>
      </c>
      <c r="B179" s="9" t="s">
        <v>308</v>
      </c>
      <c r="C179" s="13" t="s">
        <v>625</v>
      </c>
      <c r="D179" s="9"/>
    </row>
    <row r="180" spans="1:4" ht="17" x14ac:dyDescent="0.2">
      <c r="A180" s="9" t="s">
        <v>462</v>
      </c>
      <c r="B180" s="9" t="s">
        <v>308</v>
      </c>
      <c r="C180" s="13" t="s">
        <v>626</v>
      </c>
      <c r="D180" s="9"/>
    </row>
    <row r="181" spans="1:4" ht="17" x14ac:dyDescent="0.2">
      <c r="A181" s="9" t="s">
        <v>462</v>
      </c>
      <c r="B181" s="9" t="s">
        <v>308</v>
      </c>
      <c r="C181" s="13" t="s">
        <v>627</v>
      </c>
      <c r="D181" s="9"/>
    </row>
    <row r="182" spans="1:4" ht="17" x14ac:dyDescent="0.2">
      <c r="A182" s="9" t="s">
        <v>462</v>
      </c>
      <c r="B182" s="9" t="s">
        <v>308</v>
      </c>
      <c r="C182" s="13" t="s">
        <v>628</v>
      </c>
      <c r="D182" s="9"/>
    </row>
    <row r="183" spans="1:4" ht="17" x14ac:dyDescent="0.2">
      <c r="A183" s="9" t="s">
        <v>462</v>
      </c>
      <c r="B183" s="9" t="s">
        <v>310</v>
      </c>
      <c r="C183" s="13" t="s">
        <v>629</v>
      </c>
      <c r="D183" s="9"/>
    </row>
    <row r="184" spans="1:4" ht="17" x14ac:dyDescent="0.2">
      <c r="A184" s="9" t="s">
        <v>462</v>
      </c>
      <c r="B184" s="9" t="s">
        <v>310</v>
      </c>
      <c r="C184" s="13" t="s">
        <v>630</v>
      </c>
      <c r="D184" s="9"/>
    </row>
    <row r="185" spans="1:4" ht="17" x14ac:dyDescent="0.2">
      <c r="A185" s="9" t="s">
        <v>462</v>
      </c>
      <c r="B185" s="9" t="s">
        <v>310</v>
      </c>
      <c r="C185" s="13" t="s">
        <v>631</v>
      </c>
      <c r="D185" s="9"/>
    </row>
    <row r="186" spans="1:4" ht="17" x14ac:dyDescent="0.2">
      <c r="A186" s="9" t="s">
        <v>462</v>
      </c>
      <c r="B186" s="9" t="s">
        <v>310</v>
      </c>
      <c r="C186" s="13" t="s">
        <v>626</v>
      </c>
      <c r="D186" s="9"/>
    </row>
    <row r="187" spans="1:4" ht="17" x14ac:dyDescent="0.2">
      <c r="A187" s="9" t="s">
        <v>462</v>
      </c>
      <c r="B187" s="9" t="s">
        <v>310</v>
      </c>
      <c r="C187" s="13" t="s">
        <v>632</v>
      </c>
      <c r="D187" s="9"/>
    </row>
    <row r="188" spans="1:4" ht="17" x14ac:dyDescent="0.2">
      <c r="A188" s="9" t="s">
        <v>462</v>
      </c>
      <c r="B188" s="9" t="s">
        <v>310</v>
      </c>
      <c r="C188" s="13" t="s">
        <v>633</v>
      </c>
      <c r="D188" s="9"/>
    </row>
    <row r="189" spans="1:4" ht="17" x14ac:dyDescent="0.2">
      <c r="A189" s="9" t="s">
        <v>462</v>
      </c>
      <c r="B189" s="9" t="s">
        <v>310</v>
      </c>
      <c r="C189" s="13" t="s">
        <v>634</v>
      </c>
      <c r="D189" s="9"/>
    </row>
    <row r="190" spans="1:4" ht="17" x14ac:dyDescent="0.2">
      <c r="A190" s="9" t="s">
        <v>462</v>
      </c>
      <c r="B190" s="9" t="s">
        <v>310</v>
      </c>
      <c r="C190" s="13" t="s">
        <v>635</v>
      </c>
      <c r="D190" s="9"/>
    </row>
    <row r="191" spans="1:4" ht="17" x14ac:dyDescent="0.2">
      <c r="A191" s="9" t="s">
        <v>462</v>
      </c>
      <c r="B191" s="9" t="s">
        <v>312</v>
      </c>
      <c r="C191" s="14" t="s">
        <v>623</v>
      </c>
      <c r="D191" s="14" t="s">
        <v>639</v>
      </c>
    </row>
    <row r="192" spans="1:4" ht="17" x14ac:dyDescent="0.2">
      <c r="A192" s="9" t="s">
        <v>462</v>
      </c>
      <c r="B192" s="9" t="s">
        <v>312</v>
      </c>
      <c r="C192" s="14" t="s">
        <v>362</v>
      </c>
      <c r="D192" s="14" t="s">
        <v>640</v>
      </c>
    </row>
    <row r="193" spans="1:4" ht="17" x14ac:dyDescent="0.2">
      <c r="A193" s="9" t="s">
        <v>462</v>
      </c>
      <c r="B193" s="9" t="s">
        <v>312</v>
      </c>
      <c r="C193" s="14" t="s">
        <v>631</v>
      </c>
      <c r="D193" s="14" t="s">
        <v>641</v>
      </c>
    </row>
    <row r="194" spans="1:4" ht="17" x14ac:dyDescent="0.2">
      <c r="A194" s="9" t="s">
        <v>462</v>
      </c>
      <c r="B194" s="9" t="s">
        <v>312</v>
      </c>
      <c r="C194" s="16" t="s">
        <v>636</v>
      </c>
      <c r="D194" s="17"/>
    </row>
    <row r="195" spans="1:4" ht="17" x14ac:dyDescent="0.2">
      <c r="A195" s="9" t="s">
        <v>462</v>
      </c>
      <c r="B195" s="9" t="s">
        <v>312</v>
      </c>
      <c r="C195" s="14" t="s">
        <v>637</v>
      </c>
      <c r="D195" s="14" t="s">
        <v>642</v>
      </c>
    </row>
    <row r="196" spans="1:4" ht="17" x14ac:dyDescent="0.2">
      <c r="A196" s="9" t="s">
        <v>462</v>
      </c>
      <c r="B196" s="9" t="s">
        <v>312</v>
      </c>
      <c r="C196" s="14" t="s">
        <v>638</v>
      </c>
      <c r="D196" s="14" t="s">
        <v>643</v>
      </c>
    </row>
    <row r="197" spans="1:4" x14ac:dyDescent="0.2">
      <c r="A197" s="9" t="s">
        <v>462</v>
      </c>
      <c r="B197" s="9" t="s">
        <v>312</v>
      </c>
      <c r="C197" s="9"/>
      <c r="D197" s="9"/>
    </row>
    <row r="198" spans="1:4" x14ac:dyDescent="0.2">
      <c r="A198" s="9" t="s">
        <v>462</v>
      </c>
      <c r="B198" s="9" t="s">
        <v>312</v>
      </c>
      <c r="C198" s="9"/>
      <c r="D198" s="9"/>
    </row>
    <row r="199" spans="1:4" x14ac:dyDescent="0.2">
      <c r="A199" s="9" t="s">
        <v>463</v>
      </c>
      <c r="B199" s="9" t="s">
        <v>312</v>
      </c>
      <c r="C199" s="9"/>
      <c r="D199" s="9"/>
    </row>
    <row r="200" spans="1:4" x14ac:dyDescent="0.2">
      <c r="A200" s="9" t="s">
        <v>463</v>
      </c>
      <c r="B200" s="9" t="s">
        <v>312</v>
      </c>
      <c r="C200" s="9"/>
      <c r="D200" s="9"/>
    </row>
    <row r="201" spans="1:4" ht="17" x14ac:dyDescent="0.2">
      <c r="A201" s="9" t="s">
        <v>463</v>
      </c>
      <c r="B201" s="9" t="s">
        <v>316</v>
      </c>
      <c r="C201" s="13" t="s">
        <v>644</v>
      </c>
      <c r="D201" s="9"/>
    </row>
    <row r="202" spans="1:4" ht="17" x14ac:dyDescent="0.2">
      <c r="A202" s="9" t="s">
        <v>463</v>
      </c>
      <c r="B202" s="9" t="s">
        <v>316</v>
      </c>
      <c r="C202" s="13" t="s">
        <v>645</v>
      </c>
      <c r="D202" s="9"/>
    </row>
    <row r="203" spans="1:4" ht="17" x14ac:dyDescent="0.2">
      <c r="A203" s="9" t="s">
        <v>463</v>
      </c>
      <c r="B203" s="9" t="s">
        <v>316</v>
      </c>
      <c r="C203" s="13" t="s">
        <v>646</v>
      </c>
      <c r="D203" s="9"/>
    </row>
    <row r="204" spans="1:4" ht="17" x14ac:dyDescent="0.2">
      <c r="A204" s="9" t="s">
        <v>463</v>
      </c>
      <c r="B204" s="9" t="s">
        <v>316</v>
      </c>
      <c r="C204" s="13" t="s">
        <v>647</v>
      </c>
      <c r="D204" s="9"/>
    </row>
    <row r="205" spans="1:4" ht="17" x14ac:dyDescent="0.2">
      <c r="A205" s="9" t="s">
        <v>463</v>
      </c>
      <c r="B205" s="9" t="s">
        <v>316</v>
      </c>
      <c r="C205" s="13" t="s">
        <v>648</v>
      </c>
      <c r="D205" s="9"/>
    </row>
    <row r="206" spans="1:4" ht="17" x14ac:dyDescent="0.2">
      <c r="A206" s="9" t="s">
        <v>463</v>
      </c>
      <c r="B206" s="9" t="s">
        <v>316</v>
      </c>
      <c r="C206" s="13" t="s">
        <v>649</v>
      </c>
      <c r="D206" s="9"/>
    </row>
    <row r="207" spans="1:4" ht="17" x14ac:dyDescent="0.2">
      <c r="A207" s="9" t="s">
        <v>463</v>
      </c>
      <c r="B207" s="9" t="s">
        <v>318</v>
      </c>
      <c r="C207" s="13" t="s">
        <v>644</v>
      </c>
      <c r="D207" s="9"/>
    </row>
    <row r="208" spans="1:4" ht="17" x14ac:dyDescent="0.2">
      <c r="A208" s="9" t="s">
        <v>463</v>
      </c>
      <c r="B208" s="9" t="s">
        <v>318</v>
      </c>
      <c r="C208" s="13" t="s">
        <v>650</v>
      </c>
      <c r="D208" s="9"/>
    </row>
    <row r="209" spans="1:4" ht="17" x14ac:dyDescent="0.2">
      <c r="A209" s="9" t="s">
        <v>463</v>
      </c>
      <c r="B209" s="9" t="s">
        <v>318</v>
      </c>
      <c r="C209" s="13" t="s">
        <v>651</v>
      </c>
      <c r="D209" s="9"/>
    </row>
    <row r="210" spans="1:4" ht="17" x14ac:dyDescent="0.2">
      <c r="A210" s="9" t="s">
        <v>463</v>
      </c>
      <c r="B210" s="9" t="s">
        <v>318</v>
      </c>
      <c r="C210" s="13" t="s">
        <v>652</v>
      </c>
      <c r="D210" s="9"/>
    </row>
    <row r="211" spans="1:4" ht="17" x14ac:dyDescent="0.2">
      <c r="A211" s="9" t="s">
        <v>463</v>
      </c>
      <c r="B211" s="9" t="s">
        <v>318</v>
      </c>
      <c r="C211" s="13" t="s">
        <v>648</v>
      </c>
      <c r="D211" s="9"/>
    </row>
    <row r="212" spans="1:4" ht="17" x14ac:dyDescent="0.2">
      <c r="A212" s="9" t="s">
        <v>463</v>
      </c>
      <c r="B212" s="9" t="s">
        <v>318</v>
      </c>
      <c r="C212" s="13" t="s">
        <v>628</v>
      </c>
      <c r="D212" s="9"/>
    </row>
    <row r="213" spans="1:4" ht="17" x14ac:dyDescent="0.2">
      <c r="A213" s="9" t="s">
        <v>463</v>
      </c>
      <c r="B213" s="9" t="s">
        <v>320</v>
      </c>
      <c r="C213" s="14" t="s">
        <v>653</v>
      </c>
      <c r="D213" s="14" t="s">
        <v>656</v>
      </c>
    </row>
    <row r="214" spans="1:4" ht="17" x14ac:dyDescent="0.2">
      <c r="A214" s="9" t="s">
        <v>463</v>
      </c>
      <c r="B214" s="9" t="s">
        <v>320</v>
      </c>
      <c r="C214" s="14" t="s">
        <v>645</v>
      </c>
      <c r="D214" s="14" t="s">
        <v>657</v>
      </c>
    </row>
    <row r="215" spans="1:4" ht="17" x14ac:dyDescent="0.2">
      <c r="A215" s="9" t="s">
        <v>463</v>
      </c>
      <c r="B215" s="9" t="s">
        <v>320</v>
      </c>
      <c r="C215" s="14" t="s">
        <v>654</v>
      </c>
      <c r="D215" s="14" t="s">
        <v>658</v>
      </c>
    </row>
    <row r="216" spans="1:4" ht="17" x14ac:dyDescent="0.2">
      <c r="A216" s="9" t="s">
        <v>463</v>
      </c>
      <c r="B216" s="9" t="s">
        <v>320</v>
      </c>
      <c r="C216" s="14" t="s">
        <v>647</v>
      </c>
      <c r="D216" s="14" t="s">
        <v>659</v>
      </c>
    </row>
    <row r="217" spans="1:4" ht="17" x14ac:dyDescent="0.2">
      <c r="A217" s="9" t="s">
        <v>463</v>
      </c>
      <c r="B217" s="9" t="s">
        <v>320</v>
      </c>
      <c r="C217" s="14" t="s">
        <v>655</v>
      </c>
      <c r="D217" s="14" t="s">
        <v>570</v>
      </c>
    </row>
    <row r="218" spans="1:4" ht="17" x14ac:dyDescent="0.2">
      <c r="A218" s="9" t="s">
        <v>463</v>
      </c>
      <c r="B218" s="9" t="s">
        <v>320</v>
      </c>
      <c r="C218" s="14" t="s">
        <v>628</v>
      </c>
      <c r="D218" s="14" t="s">
        <v>660</v>
      </c>
    </row>
    <row r="219" spans="1:4" x14ac:dyDescent="0.2">
      <c r="A219" s="9" t="s">
        <v>463</v>
      </c>
      <c r="B219" s="9" t="s">
        <v>320</v>
      </c>
      <c r="C219" s="9"/>
      <c r="D219" s="9"/>
    </row>
    <row r="220" spans="1:4" x14ac:dyDescent="0.2">
      <c r="A220" s="9" t="s">
        <v>463</v>
      </c>
      <c r="B220" s="9" t="s">
        <v>320</v>
      </c>
      <c r="C220" s="9"/>
      <c r="D220" s="9"/>
    </row>
    <row r="221" spans="1:4" ht="17" x14ac:dyDescent="0.2">
      <c r="A221" s="9" t="s">
        <v>464</v>
      </c>
      <c r="B221" s="9" t="s">
        <v>323</v>
      </c>
      <c r="C221" s="13" t="s">
        <v>499</v>
      </c>
      <c r="D221" s="9"/>
    </row>
    <row r="222" spans="1:4" ht="17" x14ac:dyDescent="0.2">
      <c r="A222" s="9" t="s">
        <v>464</v>
      </c>
      <c r="B222" s="9" t="s">
        <v>323</v>
      </c>
      <c r="C222" s="13" t="s">
        <v>661</v>
      </c>
      <c r="D222" s="9"/>
    </row>
    <row r="223" spans="1:4" ht="17" x14ac:dyDescent="0.2">
      <c r="A223" s="9" t="s">
        <v>464</v>
      </c>
      <c r="B223" s="9" t="s">
        <v>323</v>
      </c>
      <c r="C223" s="13" t="s">
        <v>662</v>
      </c>
      <c r="D223" s="9"/>
    </row>
    <row r="224" spans="1:4" ht="17" x14ac:dyDescent="0.2">
      <c r="A224" s="9" t="s">
        <v>464</v>
      </c>
      <c r="B224" s="9" t="s">
        <v>323</v>
      </c>
      <c r="C224" s="13" t="s">
        <v>663</v>
      </c>
      <c r="D224" s="9"/>
    </row>
    <row r="225" spans="1:4" ht="17" x14ac:dyDescent="0.2">
      <c r="A225" s="9" t="s">
        <v>464</v>
      </c>
      <c r="B225" s="9" t="s">
        <v>323</v>
      </c>
      <c r="C225" s="13" t="s">
        <v>664</v>
      </c>
      <c r="D225" s="9"/>
    </row>
    <row r="226" spans="1:4" ht="17" x14ac:dyDescent="0.2">
      <c r="A226" s="9" t="s">
        <v>464</v>
      </c>
      <c r="B226" s="9" t="s">
        <v>326</v>
      </c>
      <c r="C226" s="13" t="s">
        <v>665</v>
      </c>
      <c r="D226" s="9"/>
    </row>
    <row r="227" spans="1:4" ht="17" x14ac:dyDescent="0.2">
      <c r="A227" s="9" t="s">
        <v>464</v>
      </c>
      <c r="B227" s="9" t="s">
        <v>326</v>
      </c>
      <c r="C227" s="13" t="s">
        <v>493</v>
      </c>
      <c r="D227" s="9"/>
    </row>
    <row r="228" spans="1:4" ht="17" x14ac:dyDescent="0.2">
      <c r="A228" s="9" t="s">
        <v>464</v>
      </c>
      <c r="B228" s="9" t="s">
        <v>326</v>
      </c>
      <c r="C228" s="13" t="s">
        <v>666</v>
      </c>
      <c r="D228" s="9"/>
    </row>
    <row r="229" spans="1:4" ht="17" x14ac:dyDescent="0.2">
      <c r="A229" s="9" t="s">
        <v>464</v>
      </c>
      <c r="B229" s="9" t="s">
        <v>326</v>
      </c>
      <c r="C229" s="13" t="s">
        <v>663</v>
      </c>
      <c r="D229" s="9"/>
    </row>
    <row r="230" spans="1:4" ht="17" x14ac:dyDescent="0.2">
      <c r="A230" s="9" t="s">
        <v>464</v>
      </c>
      <c r="B230" s="9" t="s">
        <v>326</v>
      </c>
      <c r="C230" s="13" t="s">
        <v>667</v>
      </c>
      <c r="D230" s="9"/>
    </row>
    <row r="231" spans="1:4" ht="17" x14ac:dyDescent="0.2">
      <c r="A231" s="9" t="s">
        <v>464</v>
      </c>
      <c r="B231" s="9" t="s">
        <v>328</v>
      </c>
      <c r="C231" s="14" t="s">
        <v>668</v>
      </c>
      <c r="D231" s="14" t="s">
        <v>672</v>
      </c>
    </row>
    <row r="232" spans="1:4" ht="17" x14ac:dyDescent="0.2">
      <c r="A232" s="9" t="s">
        <v>464</v>
      </c>
      <c r="B232" s="9" t="s">
        <v>328</v>
      </c>
      <c r="C232" s="14" t="s">
        <v>669</v>
      </c>
      <c r="D232" s="14" t="s">
        <v>673</v>
      </c>
    </row>
    <row r="233" spans="1:4" ht="17" x14ac:dyDescent="0.2">
      <c r="A233" s="9" t="s">
        <v>464</v>
      </c>
      <c r="B233" s="9" t="s">
        <v>328</v>
      </c>
      <c r="C233" s="14" t="s">
        <v>670</v>
      </c>
      <c r="D233" s="14" t="s">
        <v>674</v>
      </c>
    </row>
    <row r="234" spans="1:4" ht="17" x14ac:dyDescent="0.2">
      <c r="A234" s="9" t="s">
        <v>464</v>
      </c>
      <c r="B234" s="9" t="s">
        <v>328</v>
      </c>
      <c r="C234" s="14" t="s">
        <v>663</v>
      </c>
      <c r="D234" s="14" t="s">
        <v>675</v>
      </c>
    </row>
    <row r="235" spans="1:4" ht="17" x14ac:dyDescent="0.2">
      <c r="A235" s="9" t="s">
        <v>464</v>
      </c>
      <c r="B235" s="9" t="s">
        <v>328</v>
      </c>
      <c r="C235" s="14" t="s">
        <v>671</v>
      </c>
      <c r="D235" s="14" t="s">
        <v>676</v>
      </c>
    </row>
    <row r="236" spans="1:4" x14ac:dyDescent="0.2">
      <c r="A236" s="9" t="s">
        <v>464</v>
      </c>
      <c r="B236" s="9" t="s">
        <v>328</v>
      </c>
      <c r="C236" s="9"/>
      <c r="D236" s="9"/>
    </row>
    <row r="237" spans="1:4" x14ac:dyDescent="0.2">
      <c r="A237" s="9" t="s">
        <v>465</v>
      </c>
      <c r="B237" s="9" t="s">
        <v>328</v>
      </c>
      <c r="C237" s="9"/>
      <c r="D237" s="9"/>
    </row>
    <row r="238" spans="1:4" ht="17" x14ac:dyDescent="0.2">
      <c r="A238" s="9" t="s">
        <v>465</v>
      </c>
      <c r="B238" s="9" t="s">
        <v>332</v>
      </c>
      <c r="C238" s="13" t="s">
        <v>559</v>
      </c>
      <c r="D238" s="9"/>
    </row>
    <row r="239" spans="1:4" ht="17" x14ac:dyDescent="0.2">
      <c r="A239" s="9" t="s">
        <v>465</v>
      </c>
      <c r="B239" s="9" t="s">
        <v>332</v>
      </c>
      <c r="C239" s="13" t="s">
        <v>677</v>
      </c>
      <c r="D239" s="9"/>
    </row>
    <row r="240" spans="1:4" ht="17" x14ac:dyDescent="0.2">
      <c r="A240" s="9" t="s">
        <v>465</v>
      </c>
      <c r="B240" s="9" t="s">
        <v>332</v>
      </c>
      <c r="C240" s="13" t="s">
        <v>678</v>
      </c>
      <c r="D240" s="9"/>
    </row>
    <row r="241" spans="1:4" ht="17" x14ac:dyDescent="0.2">
      <c r="A241" s="9" t="s">
        <v>465</v>
      </c>
      <c r="B241" s="9" t="s">
        <v>334</v>
      </c>
      <c r="C241" s="13" t="s">
        <v>559</v>
      </c>
      <c r="D241" s="9"/>
    </row>
    <row r="242" spans="1:4" ht="17" x14ac:dyDescent="0.2">
      <c r="A242" s="9" t="s">
        <v>465</v>
      </c>
      <c r="B242" s="9" t="s">
        <v>334</v>
      </c>
      <c r="C242" s="13" t="s">
        <v>679</v>
      </c>
      <c r="D242" s="9"/>
    </row>
    <row r="243" spans="1:4" ht="17" x14ac:dyDescent="0.2">
      <c r="A243" s="9" t="s">
        <v>465</v>
      </c>
      <c r="B243" s="9" t="s">
        <v>334</v>
      </c>
      <c r="C243" s="13" t="s">
        <v>680</v>
      </c>
      <c r="D243" s="9"/>
    </row>
    <row r="244" spans="1:4" ht="17" x14ac:dyDescent="0.2">
      <c r="A244" s="9" t="s">
        <v>465</v>
      </c>
      <c r="B244" s="9" t="s">
        <v>336</v>
      </c>
      <c r="C244" s="14" t="s">
        <v>559</v>
      </c>
      <c r="D244" s="14" t="s">
        <v>682</v>
      </c>
    </row>
    <row r="245" spans="1:4" ht="17" x14ac:dyDescent="0.2">
      <c r="A245" s="9" t="s">
        <v>465</v>
      </c>
      <c r="B245" s="9" t="s">
        <v>336</v>
      </c>
      <c r="C245" s="14" t="s">
        <v>677</v>
      </c>
      <c r="D245" s="14" t="s">
        <v>683</v>
      </c>
    </row>
    <row r="246" spans="1:4" ht="17" x14ac:dyDescent="0.2">
      <c r="A246" s="9" t="s">
        <v>465</v>
      </c>
      <c r="B246" s="9" t="s">
        <v>336</v>
      </c>
      <c r="C246" s="14" t="s">
        <v>681</v>
      </c>
      <c r="D246" s="14" t="s">
        <v>592</v>
      </c>
    </row>
    <row r="247" spans="1:4" x14ac:dyDescent="0.2">
      <c r="A247" s="9" t="s">
        <v>465</v>
      </c>
      <c r="B247" s="9" t="s">
        <v>336</v>
      </c>
      <c r="C247" s="9"/>
      <c r="D247" s="9"/>
    </row>
    <row r="248" spans="1:4" x14ac:dyDescent="0.2">
      <c r="A248" s="9" t="s">
        <v>465</v>
      </c>
      <c r="B248" s="9" t="s">
        <v>336</v>
      </c>
      <c r="C248" s="9"/>
      <c r="D248" s="9"/>
    </row>
    <row r="249" spans="1:4" ht="17" x14ac:dyDescent="0.2">
      <c r="A249" s="9" t="s">
        <v>466</v>
      </c>
      <c r="B249" s="9" t="s">
        <v>340</v>
      </c>
      <c r="C249" s="13" t="s">
        <v>684</v>
      </c>
      <c r="D249" s="9"/>
    </row>
    <row r="250" spans="1:4" ht="17" x14ac:dyDescent="0.2">
      <c r="A250" s="9" t="s">
        <v>466</v>
      </c>
      <c r="B250" s="9" t="s">
        <v>340</v>
      </c>
      <c r="C250" s="13" t="s">
        <v>685</v>
      </c>
      <c r="D250" s="9"/>
    </row>
    <row r="251" spans="1:4" ht="17" x14ac:dyDescent="0.2">
      <c r="A251" s="9" t="s">
        <v>466</v>
      </c>
      <c r="B251" s="9" t="s">
        <v>340</v>
      </c>
      <c r="C251" s="13" t="s">
        <v>686</v>
      </c>
      <c r="D251" s="9"/>
    </row>
    <row r="252" spans="1:4" ht="17" x14ac:dyDescent="0.2">
      <c r="A252" s="9" t="s">
        <v>466</v>
      </c>
      <c r="B252" s="9" t="s">
        <v>340</v>
      </c>
      <c r="C252" s="13" t="s">
        <v>687</v>
      </c>
      <c r="D252" s="9"/>
    </row>
    <row r="253" spans="1:4" ht="17" x14ac:dyDescent="0.2">
      <c r="A253" s="9" t="s">
        <v>466</v>
      </c>
      <c r="B253" s="9" t="s">
        <v>340</v>
      </c>
      <c r="C253" s="13" t="s">
        <v>688</v>
      </c>
      <c r="D253" s="9"/>
    </row>
    <row r="254" spans="1:4" ht="17" x14ac:dyDescent="0.2">
      <c r="A254" s="9" t="s">
        <v>466</v>
      </c>
      <c r="B254" s="9" t="s">
        <v>342</v>
      </c>
      <c r="C254" s="13" t="s">
        <v>689</v>
      </c>
      <c r="D254" s="9"/>
    </row>
    <row r="255" spans="1:4" ht="17" x14ac:dyDescent="0.2">
      <c r="A255" s="9" t="s">
        <v>466</v>
      </c>
      <c r="B255" s="9" t="s">
        <v>342</v>
      </c>
      <c r="C255" s="13" t="s">
        <v>690</v>
      </c>
      <c r="D255" s="9"/>
    </row>
    <row r="256" spans="1:4" ht="17" x14ac:dyDescent="0.2">
      <c r="A256" s="9" t="s">
        <v>466</v>
      </c>
      <c r="B256" s="9" t="s">
        <v>342</v>
      </c>
      <c r="C256" s="13" t="s">
        <v>691</v>
      </c>
      <c r="D256" s="9"/>
    </row>
    <row r="257" spans="1:4" ht="17" x14ac:dyDescent="0.2">
      <c r="A257" s="9" t="s">
        <v>466</v>
      </c>
      <c r="B257" s="9" t="s">
        <v>342</v>
      </c>
      <c r="C257" s="13" t="s">
        <v>692</v>
      </c>
      <c r="D257" s="9"/>
    </row>
    <row r="258" spans="1:4" ht="17" x14ac:dyDescent="0.2">
      <c r="A258" s="9" t="s">
        <v>466</v>
      </c>
      <c r="B258" s="9" t="s">
        <v>342</v>
      </c>
      <c r="C258" s="13" t="s">
        <v>687</v>
      </c>
      <c r="D258" s="9"/>
    </row>
    <row r="259" spans="1:4" ht="17" x14ac:dyDescent="0.2">
      <c r="A259" s="9" t="s">
        <v>466</v>
      </c>
      <c r="B259" s="9" t="s">
        <v>342</v>
      </c>
      <c r="C259" s="13" t="s">
        <v>693</v>
      </c>
      <c r="D259" s="9"/>
    </row>
    <row r="260" spans="1:4" ht="17" x14ac:dyDescent="0.2">
      <c r="A260" s="9" t="s">
        <v>466</v>
      </c>
      <c r="B260" s="9" t="s">
        <v>344</v>
      </c>
      <c r="C260" s="14" t="s">
        <v>694</v>
      </c>
      <c r="D260" s="14" t="s">
        <v>698</v>
      </c>
    </row>
    <row r="261" spans="1:4" ht="17" x14ac:dyDescent="0.2">
      <c r="A261" s="9" t="s">
        <v>466</v>
      </c>
      <c r="B261" s="9" t="s">
        <v>344</v>
      </c>
      <c r="C261" s="14" t="s">
        <v>695</v>
      </c>
      <c r="D261" s="14" t="s">
        <v>699</v>
      </c>
    </row>
    <row r="262" spans="1:4" ht="17" x14ac:dyDescent="0.2">
      <c r="A262" s="9" t="s">
        <v>466</v>
      </c>
      <c r="B262" s="9" t="s">
        <v>344</v>
      </c>
      <c r="C262" s="14" t="s">
        <v>691</v>
      </c>
      <c r="D262" s="14" t="s">
        <v>700</v>
      </c>
    </row>
    <row r="263" spans="1:4" ht="17" x14ac:dyDescent="0.2">
      <c r="A263" s="9" t="s">
        <v>466</v>
      </c>
      <c r="B263" s="9" t="s">
        <v>344</v>
      </c>
      <c r="C263" s="14" t="s">
        <v>686</v>
      </c>
      <c r="D263" s="14" t="s">
        <v>701</v>
      </c>
    </row>
    <row r="264" spans="1:4" ht="17" x14ac:dyDescent="0.2">
      <c r="A264" s="9" t="s">
        <v>466</v>
      </c>
      <c r="B264" s="9" t="s">
        <v>344</v>
      </c>
      <c r="C264" s="14" t="s">
        <v>696</v>
      </c>
      <c r="D264" s="14" t="s">
        <v>702</v>
      </c>
    </row>
    <row r="265" spans="1:4" ht="17" x14ac:dyDescent="0.2">
      <c r="A265" s="9" t="s">
        <v>466</v>
      </c>
      <c r="B265" s="9" t="s">
        <v>344</v>
      </c>
      <c r="C265" s="16" t="s">
        <v>697</v>
      </c>
      <c r="D265" s="18"/>
    </row>
    <row r="266" spans="1:4" x14ac:dyDescent="0.2">
      <c r="A266" s="9" t="s">
        <v>466</v>
      </c>
      <c r="B266" s="9" t="s">
        <v>344</v>
      </c>
      <c r="C266" s="9"/>
      <c r="D266" s="9"/>
    </row>
    <row r="267" spans="1:4" x14ac:dyDescent="0.2">
      <c r="A267" s="9" t="s">
        <v>466</v>
      </c>
      <c r="B267" s="9" t="s">
        <v>344</v>
      </c>
      <c r="C267" s="9"/>
      <c r="D267" s="9"/>
    </row>
    <row r="268" spans="1:4" ht="17" x14ac:dyDescent="0.2">
      <c r="A268" s="9" t="s">
        <v>467</v>
      </c>
      <c r="B268" s="9" t="s">
        <v>348</v>
      </c>
      <c r="C268" s="13" t="s">
        <v>703</v>
      </c>
      <c r="D268" s="9"/>
    </row>
    <row r="269" spans="1:4" ht="17" x14ac:dyDescent="0.2">
      <c r="A269" s="9" t="s">
        <v>467</v>
      </c>
      <c r="B269" s="9" t="s">
        <v>348</v>
      </c>
      <c r="C269" s="13" t="s">
        <v>560</v>
      </c>
      <c r="D269" s="9"/>
    </row>
    <row r="270" spans="1:4" ht="17" x14ac:dyDescent="0.2">
      <c r="A270" s="9" t="s">
        <v>467</v>
      </c>
      <c r="B270" s="9" t="s">
        <v>348</v>
      </c>
      <c r="C270" s="13" t="s">
        <v>704</v>
      </c>
      <c r="D270" s="9"/>
    </row>
    <row r="271" spans="1:4" ht="17" x14ac:dyDescent="0.2">
      <c r="A271" s="9" t="s">
        <v>467</v>
      </c>
      <c r="B271" s="9" t="s">
        <v>348</v>
      </c>
      <c r="C271" s="13" t="s">
        <v>705</v>
      </c>
      <c r="D271" s="9"/>
    </row>
    <row r="272" spans="1:4" ht="17" x14ac:dyDescent="0.2">
      <c r="A272" s="9" t="s">
        <v>467</v>
      </c>
      <c r="B272" s="9" t="s">
        <v>350</v>
      </c>
      <c r="C272" s="13" t="s">
        <v>706</v>
      </c>
      <c r="D272" s="9"/>
    </row>
    <row r="273" spans="1:4" ht="17" x14ac:dyDescent="0.2">
      <c r="A273" s="9" t="s">
        <v>467</v>
      </c>
      <c r="B273" s="9" t="s">
        <v>350</v>
      </c>
      <c r="C273" s="13" t="s">
        <v>707</v>
      </c>
      <c r="D273" s="9"/>
    </row>
    <row r="274" spans="1:4" ht="17" x14ac:dyDescent="0.2">
      <c r="A274" s="9" t="s">
        <v>467</v>
      </c>
      <c r="B274" s="9" t="s">
        <v>350</v>
      </c>
      <c r="C274" s="13" t="s">
        <v>704</v>
      </c>
      <c r="D274" s="9"/>
    </row>
    <row r="275" spans="1:4" ht="17" x14ac:dyDescent="0.2">
      <c r="A275" s="9" t="s">
        <v>467</v>
      </c>
      <c r="B275" s="9" t="s">
        <v>350</v>
      </c>
      <c r="C275" s="13" t="s">
        <v>705</v>
      </c>
      <c r="D275" s="9"/>
    </row>
    <row r="276" spans="1:4" ht="17" x14ac:dyDescent="0.2">
      <c r="A276" s="9" t="s">
        <v>467</v>
      </c>
      <c r="B276" s="9" t="s">
        <v>352</v>
      </c>
      <c r="C276" s="14" t="s">
        <v>706</v>
      </c>
      <c r="D276" s="14" t="s">
        <v>709</v>
      </c>
    </row>
    <row r="277" spans="1:4" ht="17" x14ac:dyDescent="0.2">
      <c r="A277" s="9" t="s">
        <v>467</v>
      </c>
      <c r="B277" s="9" t="s">
        <v>352</v>
      </c>
      <c r="C277" s="14" t="s">
        <v>708</v>
      </c>
      <c r="D277" s="14" t="s">
        <v>710</v>
      </c>
    </row>
    <row r="278" spans="1:4" x14ac:dyDescent="0.2">
      <c r="A278" s="9" t="s">
        <v>467</v>
      </c>
      <c r="B278" s="9" t="s">
        <v>352</v>
      </c>
      <c r="C278" s="9"/>
      <c r="D278" s="9"/>
    </row>
    <row r="279" spans="1:4" ht="17" x14ac:dyDescent="0.2">
      <c r="A279" s="9" t="s">
        <v>468</v>
      </c>
      <c r="B279" s="9" t="s">
        <v>356</v>
      </c>
      <c r="C279" s="13" t="s">
        <v>711</v>
      </c>
      <c r="D279" s="9"/>
    </row>
    <row r="280" spans="1:4" ht="17" x14ac:dyDescent="0.2">
      <c r="A280" s="9" t="s">
        <v>468</v>
      </c>
      <c r="B280" s="9" t="s">
        <v>356</v>
      </c>
      <c r="C280" s="13" t="s">
        <v>712</v>
      </c>
      <c r="D280" s="9"/>
    </row>
    <row r="281" spans="1:4" ht="17" x14ac:dyDescent="0.2">
      <c r="A281" s="9" t="s">
        <v>468</v>
      </c>
      <c r="B281" s="9" t="s">
        <v>356</v>
      </c>
      <c r="C281" s="13" t="s">
        <v>713</v>
      </c>
      <c r="D281" s="9"/>
    </row>
    <row r="282" spans="1:4" ht="17" x14ac:dyDescent="0.2">
      <c r="A282" s="9" t="s">
        <v>468</v>
      </c>
      <c r="B282" s="9" t="s">
        <v>356</v>
      </c>
      <c r="C282" s="13" t="s">
        <v>714</v>
      </c>
      <c r="D282" s="9"/>
    </row>
    <row r="283" spans="1:4" ht="17" x14ac:dyDescent="0.2">
      <c r="A283" s="9" t="s">
        <v>468</v>
      </c>
      <c r="B283" s="9" t="s">
        <v>356</v>
      </c>
      <c r="C283" s="13" t="s">
        <v>715</v>
      </c>
      <c r="D283" s="9"/>
    </row>
    <row r="284" spans="1:4" ht="17" x14ac:dyDescent="0.2">
      <c r="A284" s="9" t="s">
        <v>468</v>
      </c>
      <c r="B284" s="9" t="s">
        <v>356</v>
      </c>
      <c r="C284" s="13" t="s">
        <v>716</v>
      </c>
      <c r="D284" s="9"/>
    </row>
    <row r="285" spans="1:4" ht="17" x14ac:dyDescent="0.2">
      <c r="A285" s="9" t="s">
        <v>468</v>
      </c>
      <c r="B285" s="9" t="s">
        <v>358</v>
      </c>
      <c r="C285" s="13" t="s">
        <v>711</v>
      </c>
      <c r="D285" s="9"/>
    </row>
    <row r="286" spans="1:4" ht="17" x14ac:dyDescent="0.2">
      <c r="A286" s="9" t="s">
        <v>468</v>
      </c>
      <c r="B286" s="9" t="s">
        <v>358</v>
      </c>
      <c r="C286" s="13" t="s">
        <v>717</v>
      </c>
      <c r="D286" s="9"/>
    </row>
    <row r="287" spans="1:4" ht="17" x14ac:dyDescent="0.2">
      <c r="A287" s="9" t="s">
        <v>468</v>
      </c>
      <c r="B287" s="9" t="s">
        <v>358</v>
      </c>
      <c r="C287" s="13" t="s">
        <v>646</v>
      </c>
      <c r="D287" s="9"/>
    </row>
    <row r="288" spans="1:4" ht="17" x14ac:dyDescent="0.2">
      <c r="A288" s="9" t="s">
        <v>468</v>
      </c>
      <c r="B288" s="9" t="s">
        <v>358</v>
      </c>
      <c r="C288" s="13" t="s">
        <v>718</v>
      </c>
      <c r="D288" s="9"/>
    </row>
    <row r="289" spans="1:4" ht="17" x14ac:dyDescent="0.2">
      <c r="A289" s="9" t="s">
        <v>468</v>
      </c>
      <c r="B289" s="9" t="s">
        <v>358</v>
      </c>
      <c r="C289" s="13" t="s">
        <v>719</v>
      </c>
      <c r="D289" s="9"/>
    </row>
    <row r="290" spans="1:4" ht="17" x14ac:dyDescent="0.2">
      <c r="A290" s="9" t="s">
        <v>468</v>
      </c>
      <c r="B290" s="9" t="s">
        <v>358</v>
      </c>
      <c r="C290" s="13" t="s">
        <v>720</v>
      </c>
      <c r="D290" s="9"/>
    </row>
    <row r="291" spans="1:4" ht="17" x14ac:dyDescent="0.2">
      <c r="A291" s="9" t="s">
        <v>468</v>
      </c>
      <c r="B291" s="9" t="s">
        <v>360</v>
      </c>
      <c r="C291" s="14" t="s">
        <v>361</v>
      </c>
      <c r="D291" s="14" t="s">
        <v>724</v>
      </c>
    </row>
    <row r="292" spans="1:4" ht="17" x14ac:dyDescent="0.2">
      <c r="A292" s="9" t="s">
        <v>468</v>
      </c>
      <c r="B292" s="9" t="s">
        <v>360</v>
      </c>
      <c r="C292" s="14" t="s">
        <v>362</v>
      </c>
      <c r="D292" s="14" t="s">
        <v>725</v>
      </c>
    </row>
    <row r="293" spans="1:4" ht="17" x14ac:dyDescent="0.2">
      <c r="A293" s="9" t="s">
        <v>468</v>
      </c>
      <c r="B293" s="9" t="s">
        <v>360</v>
      </c>
      <c r="C293" s="14" t="s">
        <v>721</v>
      </c>
      <c r="D293" s="14" t="s">
        <v>726</v>
      </c>
    </row>
    <row r="294" spans="1:4" ht="17" x14ac:dyDescent="0.2">
      <c r="A294" s="9" t="s">
        <v>468</v>
      </c>
      <c r="B294" s="9" t="s">
        <v>360</v>
      </c>
      <c r="C294" s="14" t="s">
        <v>647</v>
      </c>
      <c r="D294" s="14" t="s">
        <v>727</v>
      </c>
    </row>
    <row r="295" spans="1:4" ht="17" x14ac:dyDescent="0.2">
      <c r="A295" s="9" t="s">
        <v>468</v>
      </c>
      <c r="B295" s="9" t="s">
        <v>360</v>
      </c>
      <c r="C295" s="14" t="s">
        <v>722</v>
      </c>
      <c r="D295" s="14" t="s">
        <v>700</v>
      </c>
    </row>
    <row r="296" spans="1:4" ht="17" x14ac:dyDescent="0.2">
      <c r="A296" s="9" t="s">
        <v>468</v>
      </c>
      <c r="B296" s="9" t="s">
        <v>360</v>
      </c>
      <c r="C296" s="14" t="s">
        <v>723</v>
      </c>
      <c r="D296" s="14" t="s">
        <v>728</v>
      </c>
    </row>
    <row r="297" spans="1:4" x14ac:dyDescent="0.2">
      <c r="A297" s="9" t="s">
        <v>468</v>
      </c>
      <c r="B297" s="9" t="s">
        <v>360</v>
      </c>
      <c r="C297" s="9"/>
      <c r="D297" s="9"/>
    </row>
    <row r="298" spans="1:4" x14ac:dyDescent="0.2">
      <c r="A298" s="9" t="s">
        <v>468</v>
      </c>
      <c r="B298" s="9" t="s">
        <v>360</v>
      </c>
      <c r="C298" s="9"/>
      <c r="D298" s="9"/>
    </row>
    <row r="299" spans="1:4" x14ac:dyDescent="0.2">
      <c r="A299" s="9" t="s">
        <v>468</v>
      </c>
      <c r="B299" s="9" t="s">
        <v>360</v>
      </c>
      <c r="C299" s="9"/>
      <c r="D299" s="9"/>
    </row>
    <row r="300" spans="1:4" x14ac:dyDescent="0.2">
      <c r="A300" s="9" t="s">
        <v>468</v>
      </c>
      <c r="B300" s="9" t="s">
        <v>360</v>
      </c>
      <c r="C300" s="9"/>
      <c r="D300" s="9"/>
    </row>
    <row r="301" spans="1:4" ht="17" x14ac:dyDescent="0.2">
      <c r="A301" s="9" t="s">
        <v>469</v>
      </c>
      <c r="B301" s="9" t="s">
        <v>367</v>
      </c>
      <c r="C301" s="13" t="s">
        <v>729</v>
      </c>
      <c r="D301" s="9"/>
    </row>
    <row r="302" spans="1:4" ht="17" x14ac:dyDescent="0.2">
      <c r="A302" s="9" t="s">
        <v>469</v>
      </c>
      <c r="B302" s="9" t="s">
        <v>367</v>
      </c>
      <c r="C302" s="13" t="s">
        <v>730</v>
      </c>
      <c r="D302" s="9"/>
    </row>
    <row r="303" spans="1:4" ht="17" x14ac:dyDescent="0.2">
      <c r="A303" s="9" t="s">
        <v>469</v>
      </c>
      <c r="B303" s="9" t="s">
        <v>367</v>
      </c>
      <c r="C303" s="13" t="s">
        <v>731</v>
      </c>
      <c r="D303" s="9"/>
    </row>
    <row r="304" spans="1:4" ht="17" x14ac:dyDescent="0.2">
      <c r="A304" s="9" t="s">
        <v>469</v>
      </c>
      <c r="B304" s="9" t="s">
        <v>367</v>
      </c>
      <c r="C304" s="13" t="s">
        <v>732</v>
      </c>
      <c r="D304" s="9"/>
    </row>
    <row r="305" spans="1:4" ht="17" x14ac:dyDescent="0.2">
      <c r="A305" s="9" t="s">
        <v>469</v>
      </c>
      <c r="B305" s="9" t="s">
        <v>369</v>
      </c>
      <c r="C305" s="13" t="s">
        <v>729</v>
      </c>
      <c r="D305" s="9"/>
    </row>
    <row r="306" spans="1:4" ht="17" x14ac:dyDescent="0.2">
      <c r="A306" s="9" t="s">
        <v>469</v>
      </c>
      <c r="B306" s="9" t="s">
        <v>369</v>
      </c>
      <c r="C306" s="13" t="s">
        <v>730</v>
      </c>
      <c r="D306" s="9"/>
    </row>
    <row r="307" spans="1:4" ht="17" x14ac:dyDescent="0.2">
      <c r="A307" s="9" t="s">
        <v>469</v>
      </c>
      <c r="B307" s="9" t="s">
        <v>369</v>
      </c>
      <c r="C307" s="13" t="s">
        <v>731</v>
      </c>
      <c r="D307" s="9"/>
    </row>
    <row r="308" spans="1:4" ht="17" x14ac:dyDescent="0.2">
      <c r="A308" s="9" t="s">
        <v>469</v>
      </c>
      <c r="B308" s="9" t="s">
        <v>369</v>
      </c>
      <c r="C308" s="13" t="s">
        <v>732</v>
      </c>
      <c r="D308" s="9"/>
    </row>
    <row r="309" spans="1:4" ht="17" x14ac:dyDescent="0.2">
      <c r="A309" s="9" t="s">
        <v>469</v>
      </c>
      <c r="B309" s="9" t="s">
        <v>370</v>
      </c>
      <c r="C309" s="14" t="s">
        <v>729</v>
      </c>
      <c r="D309" s="14" t="s">
        <v>734</v>
      </c>
    </row>
    <row r="310" spans="1:4" ht="17" x14ac:dyDescent="0.2">
      <c r="A310" s="9" t="s">
        <v>469</v>
      </c>
      <c r="B310" s="9" t="s">
        <v>370</v>
      </c>
      <c r="C310" s="14" t="s">
        <v>730</v>
      </c>
      <c r="D310" s="14" t="s">
        <v>735</v>
      </c>
    </row>
    <row r="311" spans="1:4" ht="17" x14ac:dyDescent="0.2">
      <c r="A311" s="9" t="s">
        <v>469</v>
      </c>
      <c r="B311" s="9" t="s">
        <v>370</v>
      </c>
      <c r="C311" s="14" t="s">
        <v>733</v>
      </c>
      <c r="D311" s="14" t="s">
        <v>736</v>
      </c>
    </row>
    <row r="312" spans="1:4" x14ac:dyDescent="0.2">
      <c r="A312" s="9" t="s">
        <v>469</v>
      </c>
      <c r="B312" s="9" t="s">
        <v>370</v>
      </c>
      <c r="C312" s="9"/>
      <c r="D312" s="9"/>
    </row>
    <row r="313" spans="1:4" x14ac:dyDescent="0.2">
      <c r="A313" s="9" t="s">
        <v>469</v>
      </c>
      <c r="B313" s="9" t="s">
        <v>370</v>
      </c>
      <c r="C313" s="9"/>
      <c r="D313" s="9"/>
    </row>
    <row r="314" spans="1:4" ht="17" x14ac:dyDescent="0.2">
      <c r="A314" s="9" t="s">
        <v>470</v>
      </c>
      <c r="B314" s="9" t="s">
        <v>374</v>
      </c>
      <c r="C314" s="13" t="s">
        <v>737</v>
      </c>
      <c r="D314" s="9"/>
    </row>
    <row r="315" spans="1:4" ht="17" x14ac:dyDescent="0.2">
      <c r="A315" s="9" t="s">
        <v>470</v>
      </c>
      <c r="B315" s="9" t="s">
        <v>374</v>
      </c>
      <c r="C315" s="13" t="s">
        <v>738</v>
      </c>
      <c r="D315" s="9"/>
    </row>
    <row r="316" spans="1:4" ht="17" x14ac:dyDescent="0.2">
      <c r="A316" s="9" t="s">
        <v>470</v>
      </c>
      <c r="B316" s="9" t="s">
        <v>374</v>
      </c>
      <c r="C316" s="13" t="s">
        <v>739</v>
      </c>
      <c r="D316" s="9"/>
    </row>
    <row r="317" spans="1:4" ht="17" x14ac:dyDescent="0.2">
      <c r="A317" s="9" t="s">
        <v>470</v>
      </c>
      <c r="B317" s="9" t="s">
        <v>374</v>
      </c>
      <c r="C317" s="13" t="s">
        <v>740</v>
      </c>
      <c r="D317" s="9"/>
    </row>
    <row r="318" spans="1:4" ht="17" x14ac:dyDescent="0.2">
      <c r="A318" s="9" t="s">
        <v>470</v>
      </c>
      <c r="B318" s="9" t="s">
        <v>374</v>
      </c>
      <c r="C318" s="13" t="s">
        <v>741</v>
      </c>
      <c r="D318" s="9"/>
    </row>
    <row r="319" spans="1:4" ht="17" x14ac:dyDescent="0.2">
      <c r="A319" s="9" t="s">
        <v>470</v>
      </c>
      <c r="B319" s="9" t="s">
        <v>374</v>
      </c>
      <c r="C319" s="13" t="s">
        <v>742</v>
      </c>
      <c r="D319" s="9"/>
    </row>
    <row r="320" spans="1:4" ht="17" x14ac:dyDescent="0.2">
      <c r="A320" s="9" t="s">
        <v>470</v>
      </c>
      <c r="B320" s="9" t="s">
        <v>376</v>
      </c>
      <c r="C320" s="13" t="s">
        <v>743</v>
      </c>
      <c r="D320" s="9"/>
    </row>
    <row r="321" spans="1:4" ht="17" x14ac:dyDescent="0.2">
      <c r="A321" s="9" t="s">
        <v>470</v>
      </c>
      <c r="B321" s="9" t="s">
        <v>376</v>
      </c>
      <c r="C321" s="13" t="s">
        <v>738</v>
      </c>
      <c r="D321" s="9"/>
    </row>
    <row r="322" spans="1:4" ht="17" x14ac:dyDescent="0.2">
      <c r="A322" s="9" t="s">
        <v>470</v>
      </c>
      <c r="B322" s="9" t="s">
        <v>376</v>
      </c>
      <c r="C322" s="13" t="s">
        <v>744</v>
      </c>
      <c r="D322" s="9"/>
    </row>
    <row r="323" spans="1:4" ht="17" x14ac:dyDescent="0.2">
      <c r="A323" s="9" t="s">
        <v>470</v>
      </c>
      <c r="B323" s="9" t="s">
        <v>376</v>
      </c>
      <c r="C323" s="13" t="s">
        <v>745</v>
      </c>
      <c r="D323" s="9"/>
    </row>
    <row r="324" spans="1:4" ht="17" x14ac:dyDescent="0.2">
      <c r="A324" s="9" t="s">
        <v>470</v>
      </c>
      <c r="B324" s="9" t="s">
        <v>376</v>
      </c>
      <c r="C324" s="13" t="s">
        <v>746</v>
      </c>
      <c r="D324" s="9"/>
    </row>
    <row r="325" spans="1:4" ht="17" x14ac:dyDescent="0.2">
      <c r="A325" s="9" t="s">
        <v>470</v>
      </c>
      <c r="B325" s="9" t="s">
        <v>376</v>
      </c>
      <c r="C325" s="13" t="s">
        <v>747</v>
      </c>
      <c r="D325" s="9"/>
    </row>
    <row r="326" spans="1:4" ht="17" x14ac:dyDescent="0.2">
      <c r="A326" s="9" t="s">
        <v>470</v>
      </c>
      <c r="B326" s="9" t="s">
        <v>378</v>
      </c>
      <c r="C326" s="14" t="s">
        <v>748</v>
      </c>
      <c r="D326" s="14" t="s">
        <v>752</v>
      </c>
    </row>
    <row r="327" spans="1:4" ht="17" x14ac:dyDescent="0.2">
      <c r="A327" s="9" t="s">
        <v>470</v>
      </c>
      <c r="B327" s="9" t="s">
        <v>378</v>
      </c>
      <c r="C327" s="14" t="s">
        <v>749</v>
      </c>
      <c r="D327" s="14" t="s">
        <v>753</v>
      </c>
    </row>
    <row r="328" spans="1:4" ht="17" x14ac:dyDescent="0.2">
      <c r="A328" s="9" t="s">
        <v>470</v>
      </c>
      <c r="B328" s="9" t="s">
        <v>378</v>
      </c>
      <c r="C328" s="16" t="s">
        <v>750</v>
      </c>
      <c r="D328" s="17"/>
    </row>
    <row r="329" spans="1:4" ht="17" x14ac:dyDescent="0.2">
      <c r="A329" s="9" t="s">
        <v>470</v>
      </c>
      <c r="B329" s="9" t="s">
        <v>378</v>
      </c>
      <c r="C329" s="14" t="s">
        <v>751</v>
      </c>
      <c r="D329" s="14" t="s">
        <v>754</v>
      </c>
    </row>
    <row r="330" spans="1:4" ht="17" x14ac:dyDescent="0.2">
      <c r="A330" s="9" t="s">
        <v>470</v>
      </c>
      <c r="B330" s="9" t="s">
        <v>378</v>
      </c>
      <c r="C330" s="14" t="s">
        <v>722</v>
      </c>
      <c r="D330" s="14" t="s">
        <v>755</v>
      </c>
    </row>
    <row r="331" spans="1:4" ht="17" x14ac:dyDescent="0.2">
      <c r="A331" s="9" t="s">
        <v>470</v>
      </c>
      <c r="B331" s="9" t="s">
        <v>378</v>
      </c>
      <c r="C331" s="14" t="s">
        <v>747</v>
      </c>
      <c r="D331" s="14" t="s">
        <v>756</v>
      </c>
    </row>
    <row r="332" spans="1:4" x14ac:dyDescent="0.2">
      <c r="A332" s="9" t="s">
        <v>470</v>
      </c>
      <c r="B332" s="9" t="s">
        <v>378</v>
      </c>
      <c r="C332" s="9"/>
      <c r="D332" s="9"/>
    </row>
    <row r="333" spans="1:4" ht="17" x14ac:dyDescent="0.2">
      <c r="A333" s="9" t="s">
        <v>471</v>
      </c>
      <c r="B333" s="9" t="s">
        <v>383</v>
      </c>
      <c r="C333" s="13" t="s">
        <v>757</v>
      </c>
      <c r="D333" s="9"/>
    </row>
    <row r="334" spans="1:4" ht="17" x14ac:dyDescent="0.2">
      <c r="A334" s="9" t="s">
        <v>471</v>
      </c>
      <c r="B334" s="9" t="s">
        <v>383</v>
      </c>
      <c r="C334" s="13" t="s">
        <v>758</v>
      </c>
      <c r="D334" s="9"/>
    </row>
    <row r="335" spans="1:4" ht="17" x14ac:dyDescent="0.2">
      <c r="A335" s="9" t="s">
        <v>471</v>
      </c>
      <c r="B335" s="9" t="s">
        <v>383</v>
      </c>
      <c r="C335" s="13" t="s">
        <v>505</v>
      </c>
      <c r="D335" s="9"/>
    </row>
    <row r="336" spans="1:4" ht="17" x14ac:dyDescent="0.2">
      <c r="A336" s="9" t="s">
        <v>471</v>
      </c>
      <c r="B336" s="9" t="s">
        <v>383</v>
      </c>
      <c r="C336" s="13" t="s">
        <v>759</v>
      </c>
      <c r="D336" s="9"/>
    </row>
    <row r="337" spans="1:4" ht="17" x14ac:dyDescent="0.2">
      <c r="A337" s="9" t="s">
        <v>471</v>
      </c>
      <c r="B337" s="9" t="s">
        <v>383</v>
      </c>
      <c r="C337" s="13" t="s">
        <v>760</v>
      </c>
      <c r="D337" s="9"/>
    </row>
    <row r="338" spans="1:4" ht="17" x14ac:dyDescent="0.2">
      <c r="A338" s="9" t="s">
        <v>471</v>
      </c>
      <c r="B338" s="9" t="s">
        <v>383</v>
      </c>
      <c r="C338" s="13" t="s">
        <v>761</v>
      </c>
      <c r="D338" s="9"/>
    </row>
    <row r="339" spans="1:4" ht="17" x14ac:dyDescent="0.2">
      <c r="A339" s="9" t="s">
        <v>471</v>
      </c>
      <c r="B339" s="9" t="s">
        <v>384</v>
      </c>
      <c r="C339" s="13" t="s">
        <v>757</v>
      </c>
      <c r="D339" s="9"/>
    </row>
    <row r="340" spans="1:4" ht="17" x14ac:dyDescent="0.2">
      <c r="A340" s="9" t="s">
        <v>471</v>
      </c>
      <c r="B340" s="9" t="s">
        <v>384</v>
      </c>
      <c r="C340" s="13" t="s">
        <v>758</v>
      </c>
      <c r="D340" s="9"/>
    </row>
    <row r="341" spans="1:4" ht="17" x14ac:dyDescent="0.2">
      <c r="A341" s="9" t="s">
        <v>471</v>
      </c>
      <c r="B341" s="9" t="s">
        <v>384</v>
      </c>
      <c r="C341" s="13" t="s">
        <v>762</v>
      </c>
      <c r="D341" s="9"/>
    </row>
    <row r="342" spans="1:4" ht="17" x14ac:dyDescent="0.2">
      <c r="A342" s="9" t="s">
        <v>471</v>
      </c>
      <c r="B342" s="9" t="s">
        <v>384</v>
      </c>
      <c r="C342" s="13" t="s">
        <v>763</v>
      </c>
      <c r="D342" s="9"/>
    </row>
    <row r="343" spans="1:4" ht="17" x14ac:dyDescent="0.2">
      <c r="A343" s="9" t="s">
        <v>471</v>
      </c>
      <c r="B343" s="9" t="s">
        <v>384</v>
      </c>
      <c r="C343" s="13" t="s">
        <v>760</v>
      </c>
      <c r="D343" s="9"/>
    </row>
    <row r="344" spans="1:4" ht="17" x14ac:dyDescent="0.2">
      <c r="A344" s="9" t="s">
        <v>471</v>
      </c>
      <c r="B344" s="9" t="s">
        <v>384</v>
      </c>
      <c r="C344" s="13" t="s">
        <v>497</v>
      </c>
      <c r="D344" s="9"/>
    </row>
    <row r="345" spans="1:4" ht="17" x14ac:dyDescent="0.2">
      <c r="A345" s="9" t="s">
        <v>471</v>
      </c>
      <c r="B345" s="9" t="s">
        <v>386</v>
      </c>
      <c r="C345" s="14" t="s">
        <v>764</v>
      </c>
      <c r="D345" s="14" t="s">
        <v>769</v>
      </c>
    </row>
    <row r="346" spans="1:4" ht="17" x14ac:dyDescent="0.2">
      <c r="A346" s="9" t="s">
        <v>471</v>
      </c>
      <c r="B346" s="9" t="s">
        <v>386</v>
      </c>
      <c r="C346" s="14" t="s">
        <v>765</v>
      </c>
      <c r="D346" s="14" t="s">
        <v>770</v>
      </c>
    </row>
    <row r="347" spans="1:4" ht="17" x14ac:dyDescent="0.2">
      <c r="A347" s="9" t="s">
        <v>471</v>
      </c>
      <c r="B347" s="9" t="s">
        <v>386</v>
      </c>
      <c r="C347" s="14" t="s">
        <v>766</v>
      </c>
      <c r="D347" s="14" t="s">
        <v>771</v>
      </c>
    </row>
    <row r="348" spans="1:4" ht="17" x14ac:dyDescent="0.2">
      <c r="A348" s="9" t="s">
        <v>471</v>
      </c>
      <c r="B348" s="9" t="s">
        <v>386</v>
      </c>
      <c r="C348" s="14" t="s">
        <v>502</v>
      </c>
      <c r="D348" s="14" t="s">
        <v>772</v>
      </c>
    </row>
    <row r="349" spans="1:4" ht="17" x14ac:dyDescent="0.2">
      <c r="A349" s="9" t="s">
        <v>471</v>
      </c>
      <c r="B349" s="9" t="s">
        <v>386</v>
      </c>
      <c r="C349" s="14" t="s">
        <v>767</v>
      </c>
      <c r="D349" s="14" t="s">
        <v>622</v>
      </c>
    </row>
    <row r="350" spans="1:4" ht="17" x14ac:dyDescent="0.2">
      <c r="A350" s="9" t="s">
        <v>471</v>
      </c>
      <c r="B350" s="9" t="s">
        <v>386</v>
      </c>
      <c r="C350" s="14" t="s">
        <v>768</v>
      </c>
      <c r="D350" s="14" t="s">
        <v>773</v>
      </c>
    </row>
    <row r="351" spans="1:4" x14ac:dyDescent="0.2">
      <c r="A351" s="9" t="s">
        <v>471</v>
      </c>
      <c r="B351" s="9" t="s">
        <v>386</v>
      </c>
      <c r="C351" s="9"/>
      <c r="D351" s="9"/>
    </row>
    <row r="352" spans="1:4" ht="17" x14ac:dyDescent="0.2">
      <c r="A352" s="9" t="s">
        <v>472</v>
      </c>
      <c r="B352" s="9" t="s">
        <v>390</v>
      </c>
      <c r="C352" s="13" t="s">
        <v>774</v>
      </c>
      <c r="D352" s="9"/>
    </row>
    <row r="353" spans="1:4" ht="17" x14ac:dyDescent="0.2">
      <c r="A353" s="9" t="s">
        <v>472</v>
      </c>
      <c r="B353" s="9" t="s">
        <v>390</v>
      </c>
      <c r="C353" s="13" t="s">
        <v>775</v>
      </c>
      <c r="D353" s="9"/>
    </row>
    <row r="354" spans="1:4" ht="17" x14ac:dyDescent="0.2">
      <c r="A354" s="9" t="s">
        <v>472</v>
      </c>
      <c r="B354" s="9" t="s">
        <v>390</v>
      </c>
      <c r="C354" s="13" t="s">
        <v>776</v>
      </c>
      <c r="D354" s="9"/>
    </row>
    <row r="355" spans="1:4" ht="17" x14ac:dyDescent="0.2">
      <c r="A355" s="9" t="s">
        <v>472</v>
      </c>
      <c r="B355" s="9" t="s">
        <v>390</v>
      </c>
      <c r="C355" s="13" t="s">
        <v>777</v>
      </c>
      <c r="D355" s="9"/>
    </row>
    <row r="356" spans="1:4" ht="17" x14ac:dyDescent="0.2">
      <c r="A356" s="9" t="s">
        <v>472</v>
      </c>
      <c r="B356" s="9" t="s">
        <v>390</v>
      </c>
      <c r="C356" s="13" t="s">
        <v>778</v>
      </c>
      <c r="D356" s="9"/>
    </row>
    <row r="357" spans="1:4" ht="17" x14ac:dyDescent="0.2">
      <c r="A357" s="9" t="s">
        <v>472</v>
      </c>
      <c r="B357" s="9" t="s">
        <v>390</v>
      </c>
      <c r="C357" s="13" t="s">
        <v>779</v>
      </c>
      <c r="D357" s="9"/>
    </row>
    <row r="358" spans="1:4" ht="17" x14ac:dyDescent="0.2">
      <c r="A358" s="9" t="s">
        <v>472</v>
      </c>
      <c r="B358" s="9" t="s">
        <v>392</v>
      </c>
      <c r="C358" s="13" t="s">
        <v>780</v>
      </c>
      <c r="D358" s="9"/>
    </row>
    <row r="359" spans="1:4" ht="17" x14ac:dyDescent="0.2">
      <c r="A359" s="9" t="s">
        <v>472</v>
      </c>
      <c r="B359" s="9" t="s">
        <v>392</v>
      </c>
      <c r="C359" s="13" t="s">
        <v>781</v>
      </c>
      <c r="D359" s="9"/>
    </row>
    <row r="360" spans="1:4" ht="17" x14ac:dyDescent="0.2">
      <c r="A360" s="9" t="s">
        <v>472</v>
      </c>
      <c r="B360" s="9" t="s">
        <v>392</v>
      </c>
      <c r="C360" s="13" t="s">
        <v>782</v>
      </c>
      <c r="D360" s="9"/>
    </row>
    <row r="361" spans="1:4" ht="17" x14ac:dyDescent="0.2">
      <c r="A361" s="9" t="s">
        <v>472</v>
      </c>
      <c r="B361" s="9" t="s">
        <v>392</v>
      </c>
      <c r="C361" s="13" t="s">
        <v>783</v>
      </c>
      <c r="D361" s="9"/>
    </row>
    <row r="362" spans="1:4" ht="17" x14ac:dyDescent="0.2">
      <c r="A362" s="9" t="s">
        <v>472</v>
      </c>
      <c r="B362" s="9" t="s">
        <v>392</v>
      </c>
      <c r="C362" s="13" t="s">
        <v>784</v>
      </c>
      <c r="D362" s="9"/>
    </row>
    <row r="363" spans="1:4" ht="17" x14ac:dyDescent="0.2">
      <c r="A363" s="9" t="s">
        <v>472</v>
      </c>
      <c r="B363" s="9" t="s">
        <v>392</v>
      </c>
      <c r="C363" s="13" t="s">
        <v>785</v>
      </c>
      <c r="D363" s="9"/>
    </row>
    <row r="364" spans="1:4" ht="17" x14ac:dyDescent="0.2">
      <c r="A364" s="9" t="s">
        <v>472</v>
      </c>
      <c r="B364" s="9" t="s">
        <v>394</v>
      </c>
      <c r="C364" s="14" t="s">
        <v>786</v>
      </c>
      <c r="D364" s="14" t="s">
        <v>790</v>
      </c>
    </row>
    <row r="365" spans="1:4" ht="17" x14ac:dyDescent="0.2">
      <c r="A365" s="9" t="s">
        <v>472</v>
      </c>
      <c r="B365" s="9" t="s">
        <v>394</v>
      </c>
      <c r="C365" s="14" t="s">
        <v>787</v>
      </c>
      <c r="D365" s="14" t="s">
        <v>791</v>
      </c>
    </row>
    <row r="366" spans="1:4" ht="17" x14ac:dyDescent="0.2">
      <c r="A366" s="9" t="s">
        <v>472</v>
      </c>
      <c r="B366" s="9" t="s">
        <v>394</v>
      </c>
      <c r="C366" s="14" t="s">
        <v>788</v>
      </c>
      <c r="D366" s="14" t="s">
        <v>792</v>
      </c>
    </row>
    <row r="367" spans="1:4" ht="17" x14ac:dyDescent="0.2">
      <c r="A367" s="9" t="s">
        <v>472</v>
      </c>
      <c r="B367" s="9" t="s">
        <v>394</v>
      </c>
      <c r="C367" s="14" t="s">
        <v>789</v>
      </c>
      <c r="D367" s="14" t="s">
        <v>793</v>
      </c>
    </row>
    <row r="368" spans="1:4" ht="17" x14ac:dyDescent="0.2">
      <c r="A368" s="9" t="s">
        <v>472</v>
      </c>
      <c r="B368" s="9" t="s">
        <v>394</v>
      </c>
      <c r="C368" s="14" t="s">
        <v>784</v>
      </c>
      <c r="D368" s="14" t="s">
        <v>793</v>
      </c>
    </row>
    <row r="369" spans="1:4" ht="17" x14ac:dyDescent="0.2">
      <c r="A369" s="9" t="s">
        <v>472</v>
      </c>
      <c r="B369" s="9" t="s">
        <v>394</v>
      </c>
      <c r="C369" s="14" t="s">
        <v>785</v>
      </c>
      <c r="D369" s="14" t="s">
        <v>794</v>
      </c>
    </row>
    <row r="370" spans="1:4" x14ac:dyDescent="0.2">
      <c r="A370" s="9" t="s">
        <v>472</v>
      </c>
      <c r="B370" s="9" t="s">
        <v>394</v>
      </c>
      <c r="C370" s="9"/>
      <c r="D370" s="9"/>
    </row>
    <row r="371" spans="1:4" x14ac:dyDescent="0.2">
      <c r="A371" s="9" t="s">
        <v>472</v>
      </c>
      <c r="B371" s="9" t="s">
        <v>394</v>
      </c>
      <c r="C371" s="9"/>
      <c r="D371" s="9"/>
    </row>
    <row r="372" spans="1:4" ht="17" x14ac:dyDescent="0.2">
      <c r="A372" s="9" t="s">
        <v>473</v>
      </c>
      <c r="B372" s="9" t="s">
        <v>398</v>
      </c>
      <c r="C372" s="13" t="s">
        <v>795</v>
      </c>
      <c r="D372" s="9"/>
    </row>
    <row r="373" spans="1:4" ht="17" x14ac:dyDescent="0.2">
      <c r="A373" s="9" t="s">
        <v>473</v>
      </c>
      <c r="B373" s="9" t="s">
        <v>398</v>
      </c>
      <c r="C373" s="13" t="s">
        <v>796</v>
      </c>
      <c r="D373" s="9"/>
    </row>
    <row r="374" spans="1:4" ht="17" x14ac:dyDescent="0.2">
      <c r="A374" s="9" t="s">
        <v>473</v>
      </c>
      <c r="B374" s="9" t="s">
        <v>398</v>
      </c>
      <c r="C374" s="13" t="s">
        <v>797</v>
      </c>
      <c r="D374" s="9"/>
    </row>
    <row r="375" spans="1:4" ht="17" x14ac:dyDescent="0.2">
      <c r="A375" s="9" t="s">
        <v>473</v>
      </c>
      <c r="B375" s="9" t="s">
        <v>398</v>
      </c>
      <c r="C375" s="13" t="s">
        <v>487</v>
      </c>
      <c r="D375" s="9"/>
    </row>
    <row r="376" spans="1:4" ht="17" x14ac:dyDescent="0.2">
      <c r="A376" s="9" t="s">
        <v>473</v>
      </c>
      <c r="B376" s="9" t="s">
        <v>400</v>
      </c>
      <c r="C376" s="13" t="s">
        <v>798</v>
      </c>
      <c r="D376" s="9"/>
    </row>
    <row r="377" spans="1:4" ht="17" x14ac:dyDescent="0.2">
      <c r="A377" s="9" t="s">
        <v>473</v>
      </c>
      <c r="B377" s="9" t="s">
        <v>400</v>
      </c>
      <c r="C377" s="13" t="s">
        <v>799</v>
      </c>
      <c r="D377" s="9"/>
    </row>
    <row r="378" spans="1:4" ht="17" x14ac:dyDescent="0.2">
      <c r="A378" s="9" t="s">
        <v>473</v>
      </c>
      <c r="B378" s="9" t="s">
        <v>400</v>
      </c>
      <c r="C378" s="13" t="s">
        <v>481</v>
      </c>
      <c r="D378" s="9"/>
    </row>
    <row r="379" spans="1:4" ht="17" x14ac:dyDescent="0.2">
      <c r="A379" s="9" t="s">
        <v>473</v>
      </c>
      <c r="B379" s="9" t="s">
        <v>402</v>
      </c>
      <c r="C379" s="14" t="s">
        <v>800</v>
      </c>
      <c r="D379" s="14" t="s">
        <v>801</v>
      </c>
    </row>
    <row r="380" spans="1:4" ht="17" x14ac:dyDescent="0.2">
      <c r="A380" s="9" t="s">
        <v>473</v>
      </c>
      <c r="B380" s="9" t="s">
        <v>402</v>
      </c>
      <c r="C380" s="14" t="s">
        <v>796</v>
      </c>
      <c r="D380" s="14" t="s">
        <v>802</v>
      </c>
    </row>
    <row r="381" spans="1:4" x14ac:dyDescent="0.2">
      <c r="A381" s="9" t="s">
        <v>473</v>
      </c>
      <c r="B381" s="9" t="s">
        <v>402</v>
      </c>
      <c r="C381" s="9"/>
      <c r="D381" s="9"/>
    </row>
    <row r="382" spans="1:4" ht="17" x14ac:dyDescent="0.2">
      <c r="A382" s="9" t="s">
        <v>474</v>
      </c>
      <c r="B382" s="9" t="s">
        <v>407</v>
      </c>
      <c r="C382" s="13" t="s">
        <v>803</v>
      </c>
      <c r="D382" s="9"/>
    </row>
    <row r="383" spans="1:4" ht="17" x14ac:dyDescent="0.2">
      <c r="A383" s="9" t="s">
        <v>474</v>
      </c>
      <c r="B383" s="9" t="s">
        <v>407</v>
      </c>
      <c r="C383" s="13" t="s">
        <v>650</v>
      </c>
      <c r="D383" s="9"/>
    </row>
    <row r="384" spans="1:4" ht="17" x14ac:dyDescent="0.2">
      <c r="A384" s="9" t="s">
        <v>474</v>
      </c>
      <c r="B384" s="9" t="s">
        <v>407</v>
      </c>
      <c r="C384" s="13" t="s">
        <v>804</v>
      </c>
      <c r="D384" s="9"/>
    </row>
    <row r="385" spans="1:4" ht="17" x14ac:dyDescent="0.2">
      <c r="A385" s="9" t="s">
        <v>474</v>
      </c>
      <c r="B385" s="9" t="s">
        <v>407</v>
      </c>
      <c r="C385" s="13" t="s">
        <v>805</v>
      </c>
      <c r="D385" s="9"/>
    </row>
    <row r="386" spans="1:4" ht="17" x14ac:dyDescent="0.2">
      <c r="A386" s="9" t="s">
        <v>474</v>
      </c>
      <c r="B386" s="9" t="s">
        <v>407</v>
      </c>
      <c r="C386" s="13" t="s">
        <v>648</v>
      </c>
      <c r="D386" s="9"/>
    </row>
    <row r="387" spans="1:4" ht="17" x14ac:dyDescent="0.2">
      <c r="A387" s="9" t="s">
        <v>474</v>
      </c>
      <c r="B387" s="9" t="s">
        <v>407</v>
      </c>
      <c r="C387" s="13" t="s">
        <v>806</v>
      </c>
      <c r="D387" s="9"/>
    </row>
    <row r="388" spans="1:4" ht="17" x14ac:dyDescent="0.2">
      <c r="A388" s="9" t="s">
        <v>474</v>
      </c>
      <c r="B388" s="9" t="s">
        <v>408</v>
      </c>
      <c r="C388" s="13" t="s">
        <v>807</v>
      </c>
      <c r="D388" s="9"/>
    </row>
    <row r="389" spans="1:4" ht="17" x14ac:dyDescent="0.2">
      <c r="A389" s="9" t="s">
        <v>474</v>
      </c>
      <c r="B389" s="9" t="s">
        <v>408</v>
      </c>
      <c r="C389" s="13" t="s">
        <v>560</v>
      </c>
      <c r="D389" s="9"/>
    </row>
    <row r="390" spans="1:4" ht="17" x14ac:dyDescent="0.2">
      <c r="A390" s="9" t="s">
        <v>474</v>
      </c>
      <c r="B390" s="9" t="s">
        <v>408</v>
      </c>
      <c r="C390" s="13" t="s">
        <v>804</v>
      </c>
      <c r="D390" s="9"/>
    </row>
    <row r="391" spans="1:4" ht="17" x14ac:dyDescent="0.2">
      <c r="A391" s="9" t="s">
        <v>474</v>
      </c>
      <c r="B391" s="9" t="s">
        <v>408</v>
      </c>
      <c r="C391" s="13" t="s">
        <v>647</v>
      </c>
      <c r="D391" s="9"/>
    </row>
    <row r="392" spans="1:4" ht="17" x14ac:dyDescent="0.2">
      <c r="A392" s="9" t="s">
        <v>474</v>
      </c>
      <c r="B392" s="9" t="s">
        <v>408</v>
      </c>
      <c r="C392" s="13" t="s">
        <v>808</v>
      </c>
      <c r="D392" s="9"/>
    </row>
    <row r="393" spans="1:4" ht="17" x14ac:dyDescent="0.2">
      <c r="A393" s="9" t="s">
        <v>474</v>
      </c>
      <c r="B393" s="9" t="s">
        <v>408</v>
      </c>
      <c r="C393" s="13" t="s">
        <v>693</v>
      </c>
      <c r="D393" s="9"/>
    </row>
    <row r="394" spans="1:4" ht="17" x14ac:dyDescent="0.2">
      <c r="A394" s="9" t="s">
        <v>474</v>
      </c>
      <c r="B394" s="9" t="s">
        <v>408</v>
      </c>
      <c r="C394" s="13" t="s">
        <v>809</v>
      </c>
      <c r="D394" s="9"/>
    </row>
    <row r="395" spans="1:4" ht="17" x14ac:dyDescent="0.2">
      <c r="A395" s="9" t="s">
        <v>474</v>
      </c>
      <c r="B395" s="9" t="s">
        <v>408</v>
      </c>
      <c r="C395" s="13" t="s">
        <v>810</v>
      </c>
      <c r="D395" s="9"/>
    </row>
    <row r="396" spans="1:4" ht="17" x14ac:dyDescent="0.2">
      <c r="A396" s="9" t="s">
        <v>474</v>
      </c>
      <c r="B396" s="9" t="s">
        <v>412</v>
      </c>
      <c r="C396" s="14" t="s">
        <v>811</v>
      </c>
      <c r="D396" s="14" t="s">
        <v>814</v>
      </c>
    </row>
    <row r="397" spans="1:4" ht="17" x14ac:dyDescent="0.2">
      <c r="A397" s="9" t="s">
        <v>474</v>
      </c>
      <c r="B397" s="9" t="s">
        <v>412</v>
      </c>
      <c r="C397" s="14" t="s">
        <v>650</v>
      </c>
      <c r="D397" s="14" t="s">
        <v>815</v>
      </c>
    </row>
    <row r="398" spans="1:4" ht="17" x14ac:dyDescent="0.2">
      <c r="A398" s="9" t="s">
        <v>474</v>
      </c>
      <c r="B398" s="9" t="s">
        <v>412</v>
      </c>
      <c r="C398" s="14" t="s">
        <v>812</v>
      </c>
      <c r="D398" s="14" t="s">
        <v>816</v>
      </c>
    </row>
    <row r="399" spans="1:4" ht="17" x14ac:dyDescent="0.2">
      <c r="A399" s="9" t="s">
        <v>474</v>
      </c>
      <c r="B399" s="9" t="s">
        <v>412</v>
      </c>
      <c r="C399" s="14" t="s">
        <v>805</v>
      </c>
      <c r="D399" s="14" t="s">
        <v>592</v>
      </c>
    </row>
    <row r="400" spans="1:4" ht="17" x14ac:dyDescent="0.2">
      <c r="A400" s="9" t="s">
        <v>474</v>
      </c>
      <c r="B400" s="9" t="s">
        <v>412</v>
      </c>
      <c r="C400" s="16" t="s">
        <v>813</v>
      </c>
      <c r="D400" s="17"/>
    </row>
    <row r="401" spans="1:4" ht="17" x14ac:dyDescent="0.2">
      <c r="A401" s="9" t="s">
        <v>474</v>
      </c>
      <c r="B401" s="9" t="s">
        <v>412</v>
      </c>
      <c r="C401" s="14" t="s">
        <v>806</v>
      </c>
      <c r="D401" s="14" t="s">
        <v>817</v>
      </c>
    </row>
    <row r="402" spans="1:4" x14ac:dyDescent="0.2">
      <c r="A402" s="9" t="s">
        <v>474</v>
      </c>
      <c r="B402" s="9" t="s">
        <v>412</v>
      </c>
      <c r="C402" s="9"/>
      <c r="D402" s="9"/>
    </row>
    <row r="403" spans="1:4" x14ac:dyDescent="0.2">
      <c r="A403" s="9" t="s">
        <v>474</v>
      </c>
      <c r="B403" s="9" t="s">
        <v>412</v>
      </c>
      <c r="C403" s="9"/>
      <c r="D403" s="9"/>
    </row>
    <row r="404" spans="1:4" ht="17" x14ac:dyDescent="0.2">
      <c r="A404" s="9" t="s">
        <v>475</v>
      </c>
      <c r="B404" s="9" t="s">
        <v>414</v>
      </c>
      <c r="C404" s="13" t="s">
        <v>818</v>
      </c>
      <c r="D404" s="9"/>
    </row>
    <row r="405" spans="1:4" ht="17" x14ac:dyDescent="0.2">
      <c r="A405" s="9" t="s">
        <v>475</v>
      </c>
      <c r="B405" s="9" t="s">
        <v>414</v>
      </c>
      <c r="C405" s="13" t="s">
        <v>819</v>
      </c>
      <c r="D405" s="9"/>
    </row>
    <row r="406" spans="1:4" ht="17" x14ac:dyDescent="0.2">
      <c r="A406" s="9" t="s">
        <v>475</v>
      </c>
      <c r="B406" s="9" t="s">
        <v>414</v>
      </c>
      <c r="C406" s="13" t="s">
        <v>820</v>
      </c>
      <c r="D406" s="9"/>
    </row>
    <row r="407" spans="1:4" ht="17" x14ac:dyDescent="0.2">
      <c r="A407" s="9" t="s">
        <v>475</v>
      </c>
      <c r="B407" s="9" t="s">
        <v>414</v>
      </c>
      <c r="C407" s="13" t="s">
        <v>821</v>
      </c>
      <c r="D407" s="9"/>
    </row>
    <row r="408" spans="1:4" ht="17" x14ac:dyDescent="0.2">
      <c r="A408" s="9" t="s">
        <v>475</v>
      </c>
      <c r="B408" s="9" t="s">
        <v>414</v>
      </c>
      <c r="C408" s="13" t="s">
        <v>822</v>
      </c>
      <c r="D408" s="9"/>
    </row>
    <row r="409" spans="1:4" ht="17" x14ac:dyDescent="0.2">
      <c r="A409" s="9" t="s">
        <v>475</v>
      </c>
      <c r="B409" s="9" t="s">
        <v>414</v>
      </c>
      <c r="C409" s="13" t="s">
        <v>823</v>
      </c>
      <c r="D409" s="9"/>
    </row>
    <row r="410" spans="1:4" ht="17" x14ac:dyDescent="0.2">
      <c r="A410" s="9" t="s">
        <v>475</v>
      </c>
      <c r="B410" s="9" t="s">
        <v>414</v>
      </c>
      <c r="C410" s="13" t="s">
        <v>824</v>
      </c>
      <c r="D410" s="9"/>
    </row>
    <row r="411" spans="1:4" ht="17" x14ac:dyDescent="0.2">
      <c r="A411" s="9" t="s">
        <v>475</v>
      </c>
      <c r="B411" s="9" t="s">
        <v>416</v>
      </c>
      <c r="C411" s="13" t="s">
        <v>818</v>
      </c>
      <c r="D411" s="9"/>
    </row>
    <row r="412" spans="1:4" ht="17" x14ac:dyDescent="0.2">
      <c r="A412" s="9" t="s">
        <v>475</v>
      </c>
      <c r="B412" s="9" t="s">
        <v>416</v>
      </c>
      <c r="C412" s="13" t="s">
        <v>819</v>
      </c>
      <c r="D412" s="9"/>
    </row>
    <row r="413" spans="1:4" ht="17" x14ac:dyDescent="0.2">
      <c r="A413" s="9" t="s">
        <v>475</v>
      </c>
      <c r="B413" s="9" t="s">
        <v>416</v>
      </c>
      <c r="C413" s="13" t="s">
        <v>825</v>
      </c>
      <c r="D413" s="9"/>
    </row>
    <row r="414" spans="1:4" ht="17" x14ac:dyDescent="0.2">
      <c r="A414" s="9" t="s">
        <v>475</v>
      </c>
      <c r="B414" s="9" t="s">
        <v>416</v>
      </c>
      <c r="C414" s="13" t="s">
        <v>826</v>
      </c>
      <c r="D414" s="9"/>
    </row>
    <row r="415" spans="1:4" ht="17" x14ac:dyDescent="0.2">
      <c r="A415" s="9" t="s">
        <v>475</v>
      </c>
      <c r="B415" s="9" t="s">
        <v>416</v>
      </c>
      <c r="C415" s="13" t="s">
        <v>827</v>
      </c>
      <c r="D415" s="9"/>
    </row>
    <row r="416" spans="1:4" ht="17" x14ac:dyDescent="0.2">
      <c r="A416" s="9" t="s">
        <v>475</v>
      </c>
      <c r="B416" s="9" t="s">
        <v>416</v>
      </c>
      <c r="C416" s="13" t="s">
        <v>823</v>
      </c>
      <c r="D416" s="9"/>
    </row>
    <row r="417" spans="1:4" ht="17" x14ac:dyDescent="0.2">
      <c r="A417" s="9" t="s">
        <v>475</v>
      </c>
      <c r="B417" s="9" t="s">
        <v>416</v>
      </c>
      <c r="C417" s="13" t="s">
        <v>828</v>
      </c>
      <c r="D417" s="9"/>
    </row>
    <row r="418" spans="1:4" ht="17" x14ac:dyDescent="0.2">
      <c r="A418" s="9" t="s">
        <v>475</v>
      </c>
      <c r="B418" s="9" t="s">
        <v>418</v>
      </c>
      <c r="C418" s="14" t="s">
        <v>818</v>
      </c>
      <c r="D418" s="14" t="s">
        <v>834</v>
      </c>
    </row>
    <row r="419" spans="1:4" ht="17" x14ac:dyDescent="0.2">
      <c r="A419" s="9" t="s">
        <v>475</v>
      </c>
      <c r="B419" s="9" t="s">
        <v>418</v>
      </c>
      <c r="C419" s="14" t="s">
        <v>829</v>
      </c>
      <c r="D419" s="14" t="s">
        <v>835</v>
      </c>
    </row>
    <row r="420" spans="1:4" ht="17" x14ac:dyDescent="0.2">
      <c r="A420" s="9" t="s">
        <v>475</v>
      </c>
      <c r="B420" s="9" t="s">
        <v>418</v>
      </c>
      <c r="C420" s="14" t="s">
        <v>830</v>
      </c>
      <c r="D420" s="14" t="s">
        <v>836</v>
      </c>
    </row>
    <row r="421" spans="1:4" ht="17" x14ac:dyDescent="0.2">
      <c r="A421" s="9" t="s">
        <v>475</v>
      </c>
      <c r="B421" s="9" t="s">
        <v>418</v>
      </c>
      <c r="C421" s="14" t="s">
        <v>826</v>
      </c>
      <c r="D421" s="14" t="s">
        <v>837</v>
      </c>
    </row>
    <row r="422" spans="1:4" ht="17" x14ac:dyDescent="0.2">
      <c r="A422" s="9" t="s">
        <v>475</v>
      </c>
      <c r="B422" s="9" t="s">
        <v>418</v>
      </c>
      <c r="C422" s="14" t="s">
        <v>831</v>
      </c>
      <c r="D422" s="14" t="s">
        <v>838</v>
      </c>
    </row>
    <row r="423" spans="1:4" ht="17" x14ac:dyDescent="0.2">
      <c r="A423" s="9" t="s">
        <v>475</v>
      </c>
      <c r="B423" s="9" t="s">
        <v>418</v>
      </c>
      <c r="C423" s="14" t="s">
        <v>832</v>
      </c>
      <c r="D423" s="14" t="s">
        <v>839</v>
      </c>
    </row>
    <row r="424" spans="1:4" ht="17" x14ac:dyDescent="0.2">
      <c r="A424" s="9" t="s">
        <v>475</v>
      </c>
      <c r="B424" s="9" t="s">
        <v>418</v>
      </c>
      <c r="C424" s="14" t="s">
        <v>833</v>
      </c>
      <c r="D424" s="14" t="s">
        <v>840</v>
      </c>
    </row>
    <row r="425" spans="1:4" x14ac:dyDescent="0.2">
      <c r="A425" s="9" t="s">
        <v>475</v>
      </c>
      <c r="B425" s="9" t="s">
        <v>418</v>
      </c>
      <c r="C425" s="9"/>
      <c r="D425" s="9"/>
    </row>
    <row r="426" spans="1:4" ht="17" x14ac:dyDescent="0.2">
      <c r="A426" s="9" t="s">
        <v>421</v>
      </c>
      <c r="B426" s="9" t="s">
        <v>422</v>
      </c>
      <c r="C426" s="13" t="s">
        <v>841</v>
      </c>
      <c r="D426" s="9"/>
    </row>
    <row r="427" spans="1:4" ht="17" x14ac:dyDescent="0.2">
      <c r="A427" s="9" t="s">
        <v>421</v>
      </c>
      <c r="B427" s="9" t="s">
        <v>422</v>
      </c>
      <c r="C427" s="13" t="s">
        <v>842</v>
      </c>
      <c r="D427" s="9"/>
    </row>
    <row r="428" spans="1:4" ht="17" x14ac:dyDescent="0.2">
      <c r="A428" s="9" t="s">
        <v>421</v>
      </c>
      <c r="B428" s="9" t="s">
        <v>422</v>
      </c>
      <c r="C428" s="13" t="s">
        <v>843</v>
      </c>
      <c r="D428" s="9"/>
    </row>
    <row r="429" spans="1:4" ht="17" x14ac:dyDescent="0.2">
      <c r="A429" s="9" t="s">
        <v>421</v>
      </c>
      <c r="B429" s="9" t="s">
        <v>422</v>
      </c>
      <c r="C429" s="13" t="s">
        <v>844</v>
      </c>
      <c r="D429" s="9"/>
    </row>
    <row r="430" spans="1:4" ht="17" x14ac:dyDescent="0.2">
      <c r="A430" s="9" t="s">
        <v>421</v>
      </c>
      <c r="B430" s="9" t="s">
        <v>422</v>
      </c>
      <c r="C430" s="13" t="s">
        <v>845</v>
      </c>
      <c r="D430" s="9"/>
    </row>
    <row r="431" spans="1:4" ht="17" x14ac:dyDescent="0.2">
      <c r="A431" s="9" t="s">
        <v>421</v>
      </c>
      <c r="B431" s="9" t="s">
        <v>424</v>
      </c>
      <c r="C431" s="13" t="s">
        <v>841</v>
      </c>
      <c r="D431" s="9"/>
    </row>
    <row r="432" spans="1:4" ht="17" x14ac:dyDescent="0.2">
      <c r="A432" s="9" t="s">
        <v>421</v>
      </c>
      <c r="B432" s="9" t="s">
        <v>424</v>
      </c>
      <c r="C432" s="13" t="s">
        <v>846</v>
      </c>
      <c r="D432" s="9"/>
    </row>
    <row r="433" spans="1:4" ht="17" x14ac:dyDescent="0.2">
      <c r="A433" s="9" t="s">
        <v>421</v>
      </c>
      <c r="B433" s="9" t="s">
        <v>424</v>
      </c>
      <c r="C433" s="13" t="s">
        <v>847</v>
      </c>
      <c r="D433" s="9"/>
    </row>
    <row r="434" spans="1:4" ht="17" x14ac:dyDescent="0.2">
      <c r="A434" s="9" t="s">
        <v>421</v>
      </c>
      <c r="B434" s="9" t="s">
        <v>424</v>
      </c>
      <c r="C434" s="13" t="s">
        <v>848</v>
      </c>
      <c r="D434" s="9"/>
    </row>
    <row r="435" spans="1:4" ht="17" x14ac:dyDescent="0.2">
      <c r="A435" s="9" t="s">
        <v>421</v>
      </c>
      <c r="B435" s="9" t="s">
        <v>424</v>
      </c>
      <c r="C435" s="13" t="s">
        <v>849</v>
      </c>
      <c r="D435" s="9"/>
    </row>
    <row r="436" spans="1:4" ht="17" x14ac:dyDescent="0.2">
      <c r="A436" s="9" t="s">
        <v>421</v>
      </c>
      <c r="B436" s="9" t="s">
        <v>426</v>
      </c>
      <c r="C436" s="14" t="s">
        <v>850</v>
      </c>
      <c r="D436" s="14" t="s">
        <v>854</v>
      </c>
    </row>
    <row r="437" spans="1:4" ht="17" x14ac:dyDescent="0.2">
      <c r="A437" s="9" t="s">
        <v>421</v>
      </c>
      <c r="B437" s="9" t="s">
        <v>426</v>
      </c>
      <c r="C437" s="14" t="s">
        <v>851</v>
      </c>
      <c r="D437" s="14" t="s">
        <v>855</v>
      </c>
    </row>
    <row r="438" spans="1:4" ht="17" x14ac:dyDescent="0.2">
      <c r="A438" s="9" t="s">
        <v>421</v>
      </c>
      <c r="B438" s="9" t="s">
        <v>426</v>
      </c>
      <c r="C438" s="14" t="s">
        <v>852</v>
      </c>
      <c r="D438" s="14" t="s">
        <v>856</v>
      </c>
    </row>
    <row r="439" spans="1:4" ht="17" x14ac:dyDescent="0.2">
      <c r="A439" s="9" t="s">
        <v>421</v>
      </c>
      <c r="B439" s="9" t="s">
        <v>426</v>
      </c>
      <c r="C439" s="14" t="s">
        <v>848</v>
      </c>
      <c r="D439" s="14" t="s">
        <v>857</v>
      </c>
    </row>
    <row r="440" spans="1:4" ht="17" x14ac:dyDescent="0.2">
      <c r="A440" s="9" t="s">
        <v>421</v>
      </c>
      <c r="B440" s="9" t="s">
        <v>426</v>
      </c>
      <c r="C440" s="14" t="s">
        <v>853</v>
      </c>
      <c r="D440" s="14" t="s">
        <v>837</v>
      </c>
    </row>
    <row r="441" spans="1:4" x14ac:dyDescent="0.2">
      <c r="A441" s="9" t="s">
        <v>421</v>
      </c>
      <c r="B441" s="9" t="s">
        <v>426</v>
      </c>
      <c r="C441" s="9"/>
      <c r="D441" s="9"/>
    </row>
    <row r="442" spans="1:4" ht="17" x14ac:dyDescent="0.2">
      <c r="A442" s="9" t="s">
        <v>476</v>
      </c>
      <c r="B442" s="9" t="s">
        <v>430</v>
      </c>
      <c r="C442" s="13" t="s">
        <v>858</v>
      </c>
      <c r="D442" s="9"/>
    </row>
    <row r="443" spans="1:4" ht="17" x14ac:dyDescent="0.2">
      <c r="A443" s="9" t="s">
        <v>476</v>
      </c>
      <c r="B443" s="9" t="s">
        <v>430</v>
      </c>
      <c r="C443" s="13" t="s">
        <v>859</v>
      </c>
      <c r="D443" s="9"/>
    </row>
    <row r="444" spans="1:4" ht="17" x14ac:dyDescent="0.2">
      <c r="A444" s="9" t="s">
        <v>476</v>
      </c>
      <c r="B444" s="9" t="s">
        <v>430</v>
      </c>
      <c r="C444" s="13" t="s">
        <v>860</v>
      </c>
      <c r="D444" s="9"/>
    </row>
    <row r="445" spans="1:4" ht="17" x14ac:dyDescent="0.2">
      <c r="A445" s="9" t="s">
        <v>476</v>
      </c>
      <c r="B445" s="9" t="s">
        <v>430</v>
      </c>
      <c r="C445" s="13" t="s">
        <v>861</v>
      </c>
      <c r="D445" s="9"/>
    </row>
    <row r="446" spans="1:4" ht="17" x14ac:dyDescent="0.2">
      <c r="A446" s="9" t="s">
        <v>476</v>
      </c>
      <c r="B446" s="9" t="s">
        <v>430</v>
      </c>
      <c r="C446" s="13" t="s">
        <v>363</v>
      </c>
      <c r="D446" s="9"/>
    </row>
    <row r="447" spans="1:4" ht="17" x14ac:dyDescent="0.2">
      <c r="A447" s="9" t="s">
        <v>476</v>
      </c>
      <c r="B447" s="9" t="s">
        <v>430</v>
      </c>
      <c r="C447" s="13" t="s">
        <v>862</v>
      </c>
      <c r="D447" s="9"/>
    </row>
    <row r="448" spans="1:4" ht="17" x14ac:dyDescent="0.2">
      <c r="A448" s="9" t="s">
        <v>476</v>
      </c>
      <c r="B448" s="9" t="s">
        <v>430</v>
      </c>
      <c r="C448" s="13" t="s">
        <v>863</v>
      </c>
      <c r="D448" s="9"/>
    </row>
    <row r="449" spans="1:4" ht="17" x14ac:dyDescent="0.2">
      <c r="A449" s="9" t="s">
        <v>476</v>
      </c>
      <c r="B449" s="9" t="s">
        <v>430</v>
      </c>
      <c r="C449" s="13" t="s">
        <v>864</v>
      </c>
      <c r="D449" s="9"/>
    </row>
    <row r="450" spans="1:4" ht="17" x14ac:dyDescent="0.2">
      <c r="A450" s="9" t="s">
        <v>476</v>
      </c>
      <c r="B450" s="9" t="s">
        <v>432</v>
      </c>
      <c r="C450" s="13" t="s">
        <v>865</v>
      </c>
      <c r="D450" s="9"/>
    </row>
    <row r="451" spans="1:4" ht="17" x14ac:dyDescent="0.2">
      <c r="A451" s="9" t="s">
        <v>476</v>
      </c>
      <c r="B451" s="9" t="s">
        <v>432</v>
      </c>
      <c r="C451" s="13" t="s">
        <v>866</v>
      </c>
      <c r="D451" s="9"/>
    </row>
    <row r="452" spans="1:4" ht="17" x14ac:dyDescent="0.2">
      <c r="A452" s="9" t="s">
        <v>476</v>
      </c>
      <c r="B452" s="9" t="s">
        <v>432</v>
      </c>
      <c r="C452" s="13" t="s">
        <v>739</v>
      </c>
      <c r="D452" s="9"/>
    </row>
    <row r="453" spans="1:4" ht="17" x14ac:dyDescent="0.2">
      <c r="A453" s="9" t="s">
        <v>476</v>
      </c>
      <c r="B453" s="9" t="s">
        <v>432</v>
      </c>
      <c r="C453" s="13" t="s">
        <v>867</v>
      </c>
      <c r="D453" s="9"/>
    </row>
    <row r="454" spans="1:4" ht="17" x14ac:dyDescent="0.2">
      <c r="A454" s="9" t="s">
        <v>476</v>
      </c>
      <c r="B454" s="9" t="s">
        <v>432</v>
      </c>
      <c r="C454" s="13" t="s">
        <v>868</v>
      </c>
      <c r="D454" s="9"/>
    </row>
    <row r="455" spans="1:4" ht="17" x14ac:dyDescent="0.2">
      <c r="A455" s="9" t="s">
        <v>476</v>
      </c>
      <c r="B455" s="9" t="s">
        <v>432</v>
      </c>
      <c r="C455" s="13" t="s">
        <v>869</v>
      </c>
      <c r="D455" s="9"/>
    </row>
    <row r="456" spans="1:4" ht="17" x14ac:dyDescent="0.2">
      <c r="A456" s="9" t="s">
        <v>476</v>
      </c>
      <c r="B456" s="9" t="s">
        <v>432</v>
      </c>
      <c r="C456" s="13" t="s">
        <v>870</v>
      </c>
      <c r="D456" s="9"/>
    </row>
    <row r="457" spans="1:4" ht="17" x14ac:dyDescent="0.2">
      <c r="A457" s="9" t="s">
        <v>476</v>
      </c>
      <c r="B457" s="9" t="s">
        <v>432</v>
      </c>
      <c r="C457" s="13" t="s">
        <v>871</v>
      </c>
      <c r="D457" s="9"/>
    </row>
    <row r="458" spans="1:4" ht="17" x14ac:dyDescent="0.2">
      <c r="A458" s="9" t="s">
        <v>476</v>
      </c>
      <c r="B458" s="9" t="s">
        <v>434</v>
      </c>
      <c r="C458" s="14" t="s">
        <v>872</v>
      </c>
      <c r="D458" s="14" t="s">
        <v>877</v>
      </c>
    </row>
    <row r="459" spans="1:4" ht="17" x14ac:dyDescent="0.2">
      <c r="A459" s="9" t="s">
        <v>476</v>
      </c>
      <c r="B459" s="9" t="s">
        <v>434</v>
      </c>
      <c r="C459" s="14" t="s">
        <v>873</v>
      </c>
      <c r="D459" s="14" t="s">
        <v>878</v>
      </c>
    </row>
    <row r="460" spans="1:4" ht="17" x14ac:dyDescent="0.2">
      <c r="A460" s="9" t="s">
        <v>476</v>
      </c>
      <c r="B460" s="9" t="s">
        <v>434</v>
      </c>
      <c r="C460" s="16" t="s">
        <v>874</v>
      </c>
      <c r="D460" s="17"/>
    </row>
    <row r="461" spans="1:4" ht="17" x14ac:dyDescent="0.2">
      <c r="A461" s="9" t="s">
        <v>476</v>
      </c>
      <c r="B461" s="9" t="s">
        <v>434</v>
      </c>
      <c r="C461" s="16" t="s">
        <v>861</v>
      </c>
      <c r="D461" s="17"/>
    </row>
    <row r="462" spans="1:4" ht="17" x14ac:dyDescent="0.2">
      <c r="A462" s="9" t="s">
        <v>476</v>
      </c>
      <c r="B462" s="9" t="s">
        <v>434</v>
      </c>
      <c r="C462" s="14" t="s">
        <v>875</v>
      </c>
      <c r="D462" s="14" t="s">
        <v>879</v>
      </c>
    </row>
    <row r="463" spans="1:4" ht="17" x14ac:dyDescent="0.2">
      <c r="A463" s="9" t="s">
        <v>476</v>
      </c>
      <c r="B463" s="9" t="s">
        <v>434</v>
      </c>
      <c r="C463" s="14" t="s">
        <v>862</v>
      </c>
      <c r="D463" s="14" t="s">
        <v>880</v>
      </c>
    </row>
    <row r="464" spans="1:4" ht="17" x14ac:dyDescent="0.2">
      <c r="A464" s="9" t="s">
        <v>476</v>
      </c>
      <c r="B464" s="9" t="s">
        <v>434</v>
      </c>
      <c r="C464" s="14" t="s">
        <v>876</v>
      </c>
      <c r="D464" s="14" t="s">
        <v>881</v>
      </c>
    </row>
    <row r="465" spans="1:4" x14ac:dyDescent="0.2">
      <c r="A465" s="9" t="s">
        <v>476</v>
      </c>
      <c r="B465" s="9" t="s">
        <v>434</v>
      </c>
      <c r="C465" s="9"/>
      <c r="D465" s="9"/>
    </row>
    <row r="466" spans="1:4" x14ac:dyDescent="0.2">
      <c r="A466" s="9" t="s">
        <v>476</v>
      </c>
      <c r="B466" s="9" t="s">
        <v>434</v>
      </c>
      <c r="C466" s="9"/>
      <c r="D466" s="9"/>
    </row>
    <row r="467" spans="1:4" ht="17" x14ac:dyDescent="0.2">
      <c r="A467" s="9" t="s">
        <v>477</v>
      </c>
      <c r="B467" s="9" t="s">
        <v>438</v>
      </c>
      <c r="C467" s="13" t="s">
        <v>882</v>
      </c>
      <c r="D467" s="9"/>
    </row>
    <row r="468" spans="1:4" ht="17" x14ac:dyDescent="0.2">
      <c r="A468" s="9" t="s">
        <v>477</v>
      </c>
      <c r="B468" s="9" t="s">
        <v>438</v>
      </c>
      <c r="C468" s="13" t="s">
        <v>883</v>
      </c>
      <c r="D468" s="9"/>
    </row>
    <row r="469" spans="1:4" ht="17" x14ac:dyDescent="0.2">
      <c r="A469" s="9" t="s">
        <v>477</v>
      </c>
      <c r="B469" s="9" t="s">
        <v>438</v>
      </c>
      <c r="C469" s="13" t="s">
        <v>884</v>
      </c>
      <c r="D469" s="9"/>
    </row>
    <row r="470" spans="1:4" ht="17" x14ac:dyDescent="0.2">
      <c r="A470" s="9" t="s">
        <v>477</v>
      </c>
      <c r="B470" s="9" t="s">
        <v>438</v>
      </c>
      <c r="C470" s="13" t="s">
        <v>885</v>
      </c>
      <c r="D470" s="9"/>
    </row>
    <row r="471" spans="1:4" ht="17" x14ac:dyDescent="0.2">
      <c r="A471" s="9" t="s">
        <v>477</v>
      </c>
      <c r="B471" s="9" t="s">
        <v>438</v>
      </c>
      <c r="C471" s="13" t="s">
        <v>886</v>
      </c>
      <c r="D471" s="9"/>
    </row>
    <row r="472" spans="1:4" ht="17" x14ac:dyDescent="0.2">
      <c r="A472" s="9" t="s">
        <v>477</v>
      </c>
      <c r="B472" s="9" t="s">
        <v>438</v>
      </c>
      <c r="C472" s="13" t="s">
        <v>887</v>
      </c>
      <c r="D472" s="9"/>
    </row>
    <row r="473" spans="1:4" ht="17" x14ac:dyDescent="0.2">
      <c r="A473" s="9" t="s">
        <v>477</v>
      </c>
      <c r="B473" s="9" t="s">
        <v>440</v>
      </c>
      <c r="C473" s="13" t="s">
        <v>888</v>
      </c>
      <c r="D473" s="9"/>
    </row>
    <row r="474" spans="1:4" ht="17" x14ac:dyDescent="0.2">
      <c r="A474" s="9" t="s">
        <v>477</v>
      </c>
      <c r="B474" s="9" t="s">
        <v>440</v>
      </c>
      <c r="C474" s="13" t="s">
        <v>560</v>
      </c>
      <c r="D474" s="9"/>
    </row>
    <row r="475" spans="1:4" ht="17" x14ac:dyDescent="0.2">
      <c r="A475" s="9" t="s">
        <v>477</v>
      </c>
      <c r="B475" s="9" t="s">
        <v>440</v>
      </c>
      <c r="C475" s="13" t="s">
        <v>561</v>
      </c>
      <c r="D475" s="9"/>
    </row>
    <row r="476" spans="1:4" ht="17" x14ac:dyDescent="0.2">
      <c r="A476" s="9" t="s">
        <v>477</v>
      </c>
      <c r="B476" s="9" t="s">
        <v>440</v>
      </c>
      <c r="C476" s="13" t="s">
        <v>889</v>
      </c>
      <c r="D476" s="9"/>
    </row>
    <row r="477" spans="1:4" ht="17" x14ac:dyDescent="0.2">
      <c r="A477" s="9" t="s">
        <v>477</v>
      </c>
      <c r="B477" s="9" t="s">
        <v>440</v>
      </c>
      <c r="C477" s="13" t="s">
        <v>890</v>
      </c>
      <c r="D477" s="9"/>
    </row>
    <row r="478" spans="1:4" ht="17" x14ac:dyDescent="0.2">
      <c r="A478" s="9" t="s">
        <v>477</v>
      </c>
      <c r="B478" s="9" t="s">
        <v>442</v>
      </c>
      <c r="C478" s="14" t="s">
        <v>888</v>
      </c>
      <c r="D478" s="14" t="s">
        <v>893</v>
      </c>
    </row>
    <row r="479" spans="1:4" ht="17" x14ac:dyDescent="0.2">
      <c r="A479" s="9" t="s">
        <v>477</v>
      </c>
      <c r="B479" s="9" t="s">
        <v>442</v>
      </c>
      <c r="C479" s="14" t="s">
        <v>891</v>
      </c>
      <c r="D479" s="14" t="s">
        <v>894</v>
      </c>
    </row>
    <row r="480" spans="1:4" ht="17" x14ac:dyDescent="0.2">
      <c r="A480" s="9" t="s">
        <v>477</v>
      </c>
      <c r="B480" s="9" t="s">
        <v>442</v>
      </c>
      <c r="C480" s="14" t="s">
        <v>892</v>
      </c>
      <c r="D480" s="14" t="s">
        <v>622</v>
      </c>
    </row>
    <row r="481" spans="1:4" x14ac:dyDescent="0.2">
      <c r="A481" s="9" t="s">
        <v>477</v>
      </c>
      <c r="B481" s="9" t="s">
        <v>442</v>
      </c>
      <c r="C481" s="9"/>
      <c r="D481" s="9"/>
    </row>
    <row r="482" spans="1:4" x14ac:dyDescent="0.2">
      <c r="A482" s="9" t="s">
        <v>477</v>
      </c>
      <c r="B482" s="9" t="s">
        <v>442</v>
      </c>
      <c r="C482" s="9"/>
      <c r="D482" s="9"/>
    </row>
    <row r="483" spans="1:4" x14ac:dyDescent="0.2">
      <c r="A483" s="9" t="s">
        <v>477</v>
      </c>
      <c r="B483" s="9" t="s">
        <v>442</v>
      </c>
      <c r="C483" s="9"/>
      <c r="D483" s="9"/>
    </row>
    <row r="484" spans="1:4" ht="17" x14ac:dyDescent="0.2">
      <c r="A484" s="9" t="s">
        <v>478</v>
      </c>
      <c r="B484" s="9" t="s">
        <v>446</v>
      </c>
      <c r="C484" s="13" t="s">
        <v>895</v>
      </c>
      <c r="D484" s="9"/>
    </row>
    <row r="485" spans="1:4" ht="17" x14ac:dyDescent="0.2">
      <c r="A485" s="9" t="s">
        <v>478</v>
      </c>
      <c r="B485" s="9" t="s">
        <v>446</v>
      </c>
      <c r="C485" s="13" t="s">
        <v>712</v>
      </c>
      <c r="D485" s="9"/>
    </row>
    <row r="486" spans="1:4" ht="17" x14ac:dyDescent="0.2">
      <c r="A486" s="9" t="s">
        <v>478</v>
      </c>
      <c r="B486" s="9" t="s">
        <v>446</v>
      </c>
      <c r="C486" s="13" t="s">
        <v>896</v>
      </c>
      <c r="D486" s="9"/>
    </row>
    <row r="487" spans="1:4" ht="17" x14ac:dyDescent="0.2">
      <c r="A487" s="9" t="s">
        <v>478</v>
      </c>
      <c r="B487" s="9" t="s">
        <v>446</v>
      </c>
      <c r="C487" s="13" t="s">
        <v>686</v>
      </c>
      <c r="D487" s="9"/>
    </row>
    <row r="488" spans="1:4" ht="17" x14ac:dyDescent="0.2">
      <c r="A488" s="9" t="s">
        <v>478</v>
      </c>
      <c r="B488" s="9" t="s">
        <v>446</v>
      </c>
      <c r="C488" s="13" t="s">
        <v>897</v>
      </c>
      <c r="D488" s="9"/>
    </row>
    <row r="489" spans="1:4" ht="17" x14ac:dyDescent="0.2">
      <c r="A489" s="9" t="s">
        <v>478</v>
      </c>
      <c r="B489" s="9" t="s">
        <v>446</v>
      </c>
      <c r="C489" s="13" t="s">
        <v>898</v>
      </c>
      <c r="D489" s="9"/>
    </row>
    <row r="490" spans="1:4" ht="17" x14ac:dyDescent="0.2">
      <c r="A490" s="9" t="s">
        <v>478</v>
      </c>
      <c r="B490" s="9" t="s">
        <v>448</v>
      </c>
      <c r="C490" s="13" t="s">
        <v>361</v>
      </c>
      <c r="D490" s="9"/>
    </row>
    <row r="491" spans="1:4" ht="17" x14ac:dyDescent="0.2">
      <c r="A491" s="9" t="s">
        <v>478</v>
      </c>
      <c r="B491" s="9" t="s">
        <v>448</v>
      </c>
      <c r="C491" s="13" t="s">
        <v>899</v>
      </c>
      <c r="D491" s="9"/>
    </row>
    <row r="492" spans="1:4" ht="17" x14ac:dyDescent="0.2">
      <c r="A492" s="9" t="s">
        <v>478</v>
      </c>
      <c r="B492" s="9" t="s">
        <v>448</v>
      </c>
      <c r="C492" s="13" t="s">
        <v>900</v>
      </c>
      <c r="D492" s="9"/>
    </row>
    <row r="493" spans="1:4" ht="17" x14ac:dyDescent="0.2">
      <c r="A493" s="9" t="s">
        <v>478</v>
      </c>
      <c r="B493" s="9" t="s">
        <v>448</v>
      </c>
      <c r="C493" s="13" t="s">
        <v>647</v>
      </c>
      <c r="D493" s="9"/>
    </row>
    <row r="494" spans="1:4" ht="17" x14ac:dyDescent="0.2">
      <c r="A494" s="9" t="s">
        <v>478</v>
      </c>
      <c r="B494" s="9" t="s">
        <v>448</v>
      </c>
      <c r="C494" s="13" t="s">
        <v>897</v>
      </c>
      <c r="D494" s="9"/>
    </row>
    <row r="495" spans="1:4" ht="17" x14ac:dyDescent="0.2">
      <c r="A495" s="9" t="s">
        <v>478</v>
      </c>
      <c r="B495" s="9" t="s">
        <v>448</v>
      </c>
      <c r="C495" s="13" t="s">
        <v>898</v>
      </c>
      <c r="D495" s="9"/>
    </row>
    <row r="496" spans="1:4" ht="17" x14ac:dyDescent="0.2">
      <c r="A496" s="9" t="s">
        <v>478</v>
      </c>
      <c r="B496" s="9" t="s">
        <v>450</v>
      </c>
      <c r="C496" s="14" t="s">
        <v>811</v>
      </c>
      <c r="D496" s="14" t="s">
        <v>902</v>
      </c>
    </row>
    <row r="497" spans="1:4" ht="17" x14ac:dyDescent="0.2">
      <c r="A497" s="9" t="s">
        <v>478</v>
      </c>
      <c r="B497" s="9" t="s">
        <v>450</v>
      </c>
      <c r="C497" s="14" t="s">
        <v>712</v>
      </c>
      <c r="D497" s="14" t="s">
        <v>903</v>
      </c>
    </row>
    <row r="498" spans="1:4" ht="17" x14ac:dyDescent="0.2">
      <c r="A498" s="9" t="s">
        <v>478</v>
      </c>
      <c r="B498" s="9" t="s">
        <v>450</v>
      </c>
      <c r="C498" s="14" t="s">
        <v>896</v>
      </c>
      <c r="D498" s="14" t="s">
        <v>904</v>
      </c>
    </row>
    <row r="499" spans="1:4" ht="17" x14ac:dyDescent="0.2">
      <c r="A499" s="9" t="s">
        <v>478</v>
      </c>
      <c r="B499" s="9" t="s">
        <v>450</v>
      </c>
      <c r="C499" s="14" t="s">
        <v>901</v>
      </c>
      <c r="D499" s="14" t="s">
        <v>905</v>
      </c>
    </row>
    <row r="500" spans="1:4" ht="17" x14ac:dyDescent="0.2">
      <c r="A500" s="9" t="s">
        <v>478</v>
      </c>
      <c r="B500" s="9" t="s">
        <v>450</v>
      </c>
      <c r="C500" s="14" t="s">
        <v>897</v>
      </c>
      <c r="D500" s="14" t="s">
        <v>906</v>
      </c>
    </row>
    <row r="501" spans="1:4" ht="17" x14ac:dyDescent="0.2">
      <c r="A501" s="9" t="s">
        <v>478</v>
      </c>
      <c r="B501" s="9" t="s">
        <v>450</v>
      </c>
      <c r="C501" s="14" t="s">
        <v>898</v>
      </c>
      <c r="D501" s="14" t="s">
        <v>907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297</v>
      </c>
      <c r="C1" t="s">
        <v>910</v>
      </c>
      <c r="D1" t="s">
        <v>915</v>
      </c>
      <c r="E1" t="s">
        <v>247</v>
      </c>
      <c r="F1" t="s">
        <v>931</v>
      </c>
      <c r="G1" s="12" t="s">
        <v>937</v>
      </c>
      <c r="H1" s="12" t="s">
        <v>240</v>
      </c>
      <c r="I1" s="12" t="s">
        <v>1074</v>
      </c>
      <c r="J1" s="12" t="s">
        <v>938</v>
      </c>
      <c r="K1" s="24" t="s">
        <v>938</v>
      </c>
      <c r="L1" s="12" t="s">
        <v>240</v>
      </c>
      <c r="M1" s="12" t="s">
        <v>247</v>
      </c>
    </row>
    <row r="2" spans="1:13" ht="17" x14ac:dyDescent="0.2">
      <c r="A2">
        <v>1</v>
      </c>
      <c r="B2" s="19">
        <v>44326.75</v>
      </c>
      <c r="C2" s="19" t="s">
        <v>914</v>
      </c>
      <c r="D2" s="19" t="s">
        <v>921</v>
      </c>
      <c r="E2" s="19"/>
      <c r="F2" s="19" t="s">
        <v>922</v>
      </c>
      <c r="G2" s="9" t="s">
        <v>935</v>
      </c>
      <c r="H2" s="9" t="s">
        <v>939</v>
      </c>
      <c r="I2" s="9" t="s">
        <v>1080</v>
      </c>
      <c r="J2" s="9" t="str">
        <f t="shared" ref="J2:J65" si="0">SUBSTITUTE(SUBSTITUTE(K2,I2&amp;" ",""),I2,"")</f>
        <v>Sub Juniors 4</v>
      </c>
      <c r="K2" s="25" t="s">
        <v>964</v>
      </c>
      <c r="L2" s="13" t="s">
        <v>479</v>
      </c>
      <c r="M2" s="10"/>
    </row>
    <row r="3" spans="1:13" ht="17" x14ac:dyDescent="0.2">
      <c r="A3">
        <v>2</v>
      </c>
      <c r="B3" s="19">
        <v>44326.75</v>
      </c>
      <c r="C3" s="19" t="s">
        <v>914</v>
      </c>
      <c r="D3" s="19" t="s">
        <v>921</v>
      </c>
      <c r="E3" s="19"/>
      <c r="F3" s="19" t="s">
        <v>922</v>
      </c>
      <c r="G3" s="9" t="s">
        <v>935</v>
      </c>
      <c r="H3" s="9" t="s">
        <v>987</v>
      </c>
      <c r="I3" s="9" t="s">
        <v>49</v>
      </c>
      <c r="J3" s="9" t="str">
        <f t="shared" si="0"/>
        <v>Sub Junior 3</v>
      </c>
      <c r="K3" s="9" t="s">
        <v>1011</v>
      </c>
      <c r="L3" s="13" t="s">
        <v>480</v>
      </c>
      <c r="M3" s="10"/>
    </row>
    <row r="4" spans="1:13" ht="17" x14ac:dyDescent="0.2">
      <c r="A4">
        <v>3</v>
      </c>
      <c r="B4" s="19">
        <v>44326.75</v>
      </c>
      <c r="C4" s="19" t="s">
        <v>914</v>
      </c>
      <c r="D4" s="19" t="s">
        <v>921</v>
      </c>
      <c r="E4" s="19"/>
      <c r="F4" s="19" t="s">
        <v>922</v>
      </c>
      <c r="G4" s="9" t="s">
        <v>935</v>
      </c>
      <c r="H4" s="9" t="s">
        <v>1018</v>
      </c>
      <c r="I4" s="9" t="s">
        <v>967</v>
      </c>
      <c r="J4" s="9" t="str">
        <f t="shared" si="0"/>
        <v>3</v>
      </c>
      <c r="K4" s="9" t="s">
        <v>1037</v>
      </c>
      <c r="L4" s="13" t="s">
        <v>481</v>
      </c>
      <c r="M4" s="10"/>
    </row>
    <row r="5" spans="1:13" ht="17" x14ac:dyDescent="0.2">
      <c r="A5">
        <v>4</v>
      </c>
      <c r="B5" s="19">
        <v>44326.75</v>
      </c>
      <c r="C5" s="19" t="s">
        <v>914</v>
      </c>
      <c r="D5" s="19" t="s">
        <v>921</v>
      </c>
      <c r="E5" s="19"/>
      <c r="F5" s="19" t="s">
        <v>922</v>
      </c>
      <c r="G5" s="9" t="s">
        <v>935</v>
      </c>
      <c r="H5" s="9" t="s">
        <v>1043</v>
      </c>
      <c r="I5" s="9" t="s">
        <v>1080</v>
      </c>
      <c r="J5" s="9" t="str">
        <f t="shared" si="0"/>
        <v>Sub Juniors 3</v>
      </c>
      <c r="K5" s="25" t="s">
        <v>1033</v>
      </c>
      <c r="L5" s="13" t="s">
        <v>482</v>
      </c>
      <c r="M5" s="10"/>
    </row>
    <row r="6" spans="1:13" ht="17" x14ac:dyDescent="0.2">
      <c r="A6">
        <v>5</v>
      </c>
      <c r="B6" s="19">
        <v>44326.75</v>
      </c>
      <c r="C6" s="19" t="s">
        <v>914</v>
      </c>
      <c r="D6" s="19" t="s">
        <v>928</v>
      </c>
      <c r="E6" s="19"/>
      <c r="F6" s="19" t="s">
        <v>922</v>
      </c>
      <c r="G6" s="9" t="s">
        <v>935</v>
      </c>
      <c r="H6" s="9" t="s">
        <v>939</v>
      </c>
      <c r="I6" s="9" t="s">
        <v>1080</v>
      </c>
      <c r="J6" s="9" t="str">
        <f t="shared" si="0"/>
        <v>Sub Juniors 4</v>
      </c>
      <c r="K6" s="25" t="s">
        <v>964</v>
      </c>
      <c r="L6" s="13" t="s">
        <v>479</v>
      </c>
      <c r="M6" s="10"/>
    </row>
    <row r="7" spans="1:13" ht="17" x14ac:dyDescent="0.2">
      <c r="A7">
        <v>6</v>
      </c>
      <c r="B7" s="19">
        <v>44326.75</v>
      </c>
      <c r="C7" s="19" t="s">
        <v>914</v>
      </c>
      <c r="D7" s="19" t="s">
        <v>928</v>
      </c>
      <c r="E7" s="19"/>
      <c r="F7" s="19" t="s">
        <v>922</v>
      </c>
      <c r="G7" s="9" t="s">
        <v>935</v>
      </c>
      <c r="H7" s="9" t="s">
        <v>987</v>
      </c>
      <c r="I7" s="9" t="s">
        <v>967</v>
      </c>
      <c r="J7" s="9" t="str">
        <f t="shared" si="0"/>
        <v>4</v>
      </c>
      <c r="K7" s="9" t="s">
        <v>1006</v>
      </c>
      <c r="L7" s="13" t="s">
        <v>483</v>
      </c>
      <c r="M7" s="10"/>
    </row>
    <row r="8" spans="1:13" ht="17" x14ac:dyDescent="0.2">
      <c r="A8">
        <v>7</v>
      </c>
      <c r="B8" s="19">
        <v>44326.75</v>
      </c>
      <c r="C8" s="19" t="s">
        <v>914</v>
      </c>
      <c r="D8" s="19" t="s">
        <v>928</v>
      </c>
      <c r="E8" s="19"/>
      <c r="F8" s="19" t="s">
        <v>922</v>
      </c>
      <c r="G8" s="9" t="s">
        <v>935</v>
      </c>
      <c r="H8" s="9" t="s">
        <v>1018</v>
      </c>
      <c r="I8" s="9" t="s">
        <v>49</v>
      </c>
      <c r="J8" s="9" t="str">
        <f t="shared" si="0"/>
        <v>Sub Junior 3</v>
      </c>
      <c r="K8" s="9" t="s">
        <v>1011</v>
      </c>
      <c r="L8" s="13" t="s">
        <v>484</v>
      </c>
      <c r="M8" s="10"/>
    </row>
    <row r="9" spans="1:13" ht="17" x14ac:dyDescent="0.2">
      <c r="A9">
        <v>8</v>
      </c>
      <c r="B9" s="19">
        <v>44326.75</v>
      </c>
      <c r="C9" s="19" t="s">
        <v>914</v>
      </c>
      <c r="D9" s="19" t="s">
        <v>928</v>
      </c>
      <c r="E9" s="19"/>
      <c r="F9" s="19" t="s">
        <v>922</v>
      </c>
      <c r="G9" s="9" t="s">
        <v>935</v>
      </c>
      <c r="H9" s="9" t="s">
        <v>1043</v>
      </c>
      <c r="I9" s="9" t="s">
        <v>1080</v>
      </c>
      <c r="J9" s="9" t="str">
        <f t="shared" si="0"/>
        <v>Sub Juniors 3</v>
      </c>
      <c r="K9" s="25" t="s">
        <v>1033</v>
      </c>
      <c r="L9" s="13" t="s">
        <v>482</v>
      </c>
      <c r="M9" s="10"/>
    </row>
    <row r="10" spans="1:13" ht="17" x14ac:dyDescent="0.2">
      <c r="A10">
        <v>9</v>
      </c>
      <c r="B10" s="19">
        <v>44326.75</v>
      </c>
      <c r="C10" s="19" t="s">
        <v>914</v>
      </c>
      <c r="D10" s="19" t="s">
        <v>928</v>
      </c>
      <c r="E10" s="19"/>
      <c r="F10" s="19" t="s">
        <v>922</v>
      </c>
      <c r="G10" s="9" t="s">
        <v>935</v>
      </c>
      <c r="H10" s="9" t="s">
        <v>1058</v>
      </c>
      <c r="I10" s="9" t="s">
        <v>967</v>
      </c>
      <c r="J10" s="9" t="str">
        <f t="shared" si="0"/>
        <v>3</v>
      </c>
      <c r="K10" s="9" t="s">
        <v>1037</v>
      </c>
      <c r="L10" s="13" t="s">
        <v>485</v>
      </c>
      <c r="M10" s="10"/>
    </row>
    <row r="11" spans="1:13" ht="17" x14ac:dyDescent="0.2">
      <c r="A11">
        <v>10</v>
      </c>
      <c r="B11" s="19">
        <v>44326.75</v>
      </c>
      <c r="C11" s="19" t="s">
        <v>914</v>
      </c>
      <c r="D11" s="19" t="s">
        <v>929</v>
      </c>
      <c r="E11" s="19" t="s">
        <v>930</v>
      </c>
      <c r="F11" s="19" t="s">
        <v>922</v>
      </c>
      <c r="G11" s="9" t="s">
        <v>935</v>
      </c>
      <c r="H11" s="9" t="s">
        <v>939</v>
      </c>
      <c r="I11" s="9" t="s">
        <v>1080</v>
      </c>
      <c r="J11" s="9" t="str">
        <f t="shared" si="0"/>
        <v>Sub Juniors 4</v>
      </c>
      <c r="K11" s="25" t="s">
        <v>964</v>
      </c>
      <c r="L11" s="14" t="s">
        <v>479</v>
      </c>
      <c r="M11" s="14" t="s">
        <v>488</v>
      </c>
    </row>
    <row r="12" spans="1:13" ht="17" x14ac:dyDescent="0.2">
      <c r="A12">
        <v>11</v>
      </c>
      <c r="B12" s="19">
        <v>44326.75</v>
      </c>
      <c r="C12" s="19" t="s">
        <v>914</v>
      </c>
      <c r="D12" s="19" t="s">
        <v>929</v>
      </c>
      <c r="E12" s="19" t="s">
        <v>930</v>
      </c>
      <c r="F12" s="19" t="s">
        <v>922</v>
      </c>
      <c r="G12" s="9" t="s">
        <v>935</v>
      </c>
      <c r="H12" s="9" t="s">
        <v>987</v>
      </c>
      <c r="I12" s="9" t="s">
        <v>49</v>
      </c>
      <c r="J12" s="9" t="str">
        <f t="shared" si="0"/>
        <v>Sub Junior 3</v>
      </c>
      <c r="K12" s="9" t="s">
        <v>1011</v>
      </c>
      <c r="L12" s="14" t="s">
        <v>480</v>
      </c>
      <c r="M12" s="14" t="s">
        <v>489</v>
      </c>
    </row>
    <row r="13" spans="1:13" ht="17" x14ac:dyDescent="0.2">
      <c r="A13">
        <v>12</v>
      </c>
      <c r="B13" s="19">
        <v>44326.75</v>
      </c>
      <c r="C13" s="19" t="s">
        <v>914</v>
      </c>
      <c r="D13" s="19" t="s">
        <v>929</v>
      </c>
      <c r="E13" s="19" t="s">
        <v>930</v>
      </c>
      <c r="F13" s="19" t="s">
        <v>922</v>
      </c>
      <c r="G13" s="9" t="s">
        <v>935</v>
      </c>
      <c r="H13" s="9" t="s">
        <v>1018</v>
      </c>
      <c r="I13" s="9" t="s">
        <v>1080</v>
      </c>
      <c r="J13" s="9" t="str">
        <f t="shared" si="0"/>
        <v>Sub Juniors 3</v>
      </c>
      <c r="K13" s="25" t="s">
        <v>1033</v>
      </c>
      <c r="L13" s="14" t="s">
        <v>486</v>
      </c>
      <c r="M13" s="14" t="s">
        <v>490</v>
      </c>
    </row>
    <row r="14" spans="1:13" ht="17" x14ac:dyDescent="0.2">
      <c r="A14">
        <v>13</v>
      </c>
      <c r="B14" s="19">
        <v>44326.75</v>
      </c>
      <c r="C14" s="19" t="s">
        <v>914</v>
      </c>
      <c r="D14" s="19" t="s">
        <v>929</v>
      </c>
      <c r="E14" s="19" t="s">
        <v>930</v>
      </c>
      <c r="F14" s="19" t="s">
        <v>922</v>
      </c>
      <c r="G14" s="9" t="s">
        <v>935</v>
      </c>
      <c r="H14" s="9" t="s">
        <v>1043</v>
      </c>
      <c r="I14" s="9" t="s">
        <v>967</v>
      </c>
      <c r="J14" s="9" t="str">
        <f t="shared" si="0"/>
        <v>3</v>
      </c>
      <c r="K14" s="9" t="s">
        <v>1037</v>
      </c>
      <c r="L14" s="14" t="s">
        <v>487</v>
      </c>
      <c r="M14" s="14" t="s">
        <v>491</v>
      </c>
    </row>
    <row r="15" spans="1:13" ht="17" x14ac:dyDescent="0.2">
      <c r="A15">
        <v>14</v>
      </c>
      <c r="B15" s="19">
        <v>44326.8125</v>
      </c>
      <c r="C15" s="19" t="s">
        <v>911</v>
      </c>
      <c r="D15" s="19" t="s">
        <v>924</v>
      </c>
      <c r="E15" s="19"/>
      <c r="F15" s="19" t="s">
        <v>925</v>
      </c>
      <c r="G15" s="9"/>
      <c r="H15" s="9" t="s">
        <v>939</v>
      </c>
      <c r="I15" s="9" t="s">
        <v>184</v>
      </c>
      <c r="J15" s="9" t="str">
        <f t="shared" si="0"/>
        <v>Intermediates</v>
      </c>
      <c r="K15" s="9" t="s">
        <v>965</v>
      </c>
      <c r="L15" s="13" t="s">
        <v>492</v>
      </c>
      <c r="M15" s="9"/>
    </row>
    <row r="16" spans="1:13" ht="17" x14ac:dyDescent="0.2">
      <c r="A16">
        <v>15</v>
      </c>
      <c r="B16" s="19">
        <v>44326.8125</v>
      </c>
      <c r="C16" s="19" t="s">
        <v>911</v>
      </c>
      <c r="D16" s="19" t="s">
        <v>924</v>
      </c>
      <c r="E16" s="19"/>
      <c r="F16" s="19" t="s">
        <v>925</v>
      </c>
      <c r="G16" s="9"/>
      <c r="H16" s="9" t="s">
        <v>987</v>
      </c>
      <c r="I16" s="9" t="s">
        <v>31</v>
      </c>
      <c r="J16" s="9" t="str">
        <f t="shared" si="0"/>
        <v/>
      </c>
      <c r="K16" s="9" t="s">
        <v>31</v>
      </c>
      <c r="L16" s="13" t="s">
        <v>493</v>
      </c>
      <c r="M16" s="9"/>
    </row>
    <row r="17" spans="1:13" ht="17" x14ac:dyDescent="0.2">
      <c r="A17">
        <v>16</v>
      </c>
      <c r="B17" s="19">
        <v>44326.8125</v>
      </c>
      <c r="C17" s="19" t="s">
        <v>911</v>
      </c>
      <c r="D17" s="19" t="s">
        <v>924</v>
      </c>
      <c r="E17" s="19"/>
      <c r="F17" s="19" t="s">
        <v>925</v>
      </c>
      <c r="G17" s="9"/>
      <c r="H17" s="9" t="s">
        <v>1018</v>
      </c>
      <c r="I17" s="9" t="s">
        <v>137</v>
      </c>
      <c r="J17" s="9" t="str">
        <f t="shared" si="0"/>
        <v>Intermediates</v>
      </c>
      <c r="K17" s="9" t="s">
        <v>1040</v>
      </c>
      <c r="L17" s="13" t="s">
        <v>494</v>
      </c>
      <c r="M17" s="9"/>
    </row>
    <row r="18" spans="1:13" ht="17" x14ac:dyDescent="0.2">
      <c r="A18">
        <v>17</v>
      </c>
      <c r="B18" s="19">
        <v>44326.8125</v>
      </c>
      <c r="C18" s="19" t="s">
        <v>911</v>
      </c>
      <c r="D18" s="19" t="s">
        <v>924</v>
      </c>
      <c r="E18" s="19"/>
      <c r="F18" s="19" t="s">
        <v>925</v>
      </c>
      <c r="G18" s="9"/>
      <c r="H18" s="9" t="s">
        <v>1043</v>
      </c>
      <c r="I18" s="9" t="s">
        <v>145</v>
      </c>
      <c r="J18" s="9" t="str">
        <f t="shared" si="0"/>
        <v>Intermediates</v>
      </c>
      <c r="K18" s="25" t="s">
        <v>1045</v>
      </c>
      <c r="L18" s="13" t="s">
        <v>495</v>
      </c>
      <c r="M18" s="9"/>
    </row>
    <row r="19" spans="1:13" ht="17" x14ac:dyDescent="0.2">
      <c r="A19">
        <v>18</v>
      </c>
      <c r="B19" s="19">
        <v>44326.8125</v>
      </c>
      <c r="C19" s="19" t="s">
        <v>911</v>
      </c>
      <c r="D19" s="19" t="s">
        <v>924</v>
      </c>
      <c r="E19" s="19"/>
      <c r="F19" s="19" t="s">
        <v>925</v>
      </c>
      <c r="G19" s="9"/>
      <c r="H19" s="9" t="s">
        <v>1058</v>
      </c>
      <c r="I19" s="9" t="s">
        <v>35</v>
      </c>
      <c r="J19" s="9" t="str">
        <f t="shared" si="0"/>
        <v>Intermediates</v>
      </c>
      <c r="K19" s="25" t="s">
        <v>1060</v>
      </c>
      <c r="L19" s="13" t="s">
        <v>496</v>
      </c>
      <c r="M19" s="9"/>
    </row>
    <row r="20" spans="1:13" ht="17" x14ac:dyDescent="0.2">
      <c r="A20">
        <v>19</v>
      </c>
      <c r="B20" s="19">
        <v>44326.8125</v>
      </c>
      <c r="C20" s="19" t="s">
        <v>911</v>
      </c>
      <c r="D20" s="19" t="s">
        <v>924</v>
      </c>
      <c r="E20" s="19"/>
      <c r="F20" s="19" t="s">
        <v>925</v>
      </c>
      <c r="G20" s="9"/>
      <c r="H20" s="9" t="s">
        <v>1068</v>
      </c>
      <c r="I20" s="9" t="s">
        <v>1007</v>
      </c>
      <c r="J20" s="9" t="str">
        <f t="shared" si="0"/>
        <v/>
      </c>
      <c r="K20" s="9" t="s">
        <v>1007</v>
      </c>
      <c r="L20" s="13" t="s">
        <v>497</v>
      </c>
      <c r="M20" s="9"/>
    </row>
    <row r="21" spans="1:13" ht="17" x14ac:dyDescent="0.2">
      <c r="A21">
        <v>20</v>
      </c>
      <c r="B21" s="19">
        <v>44326.8125</v>
      </c>
      <c r="C21" s="19" t="s">
        <v>911</v>
      </c>
      <c r="D21" s="19" t="s">
        <v>924</v>
      </c>
      <c r="E21" s="19"/>
      <c r="F21" s="19" t="s">
        <v>925</v>
      </c>
      <c r="G21" s="9"/>
      <c r="H21" s="9" t="s">
        <v>1071</v>
      </c>
      <c r="I21" s="9" t="s">
        <v>59</v>
      </c>
      <c r="J21" s="9" t="str">
        <f t="shared" si="0"/>
        <v>Intermediates</v>
      </c>
      <c r="K21" s="9" t="s">
        <v>1035</v>
      </c>
      <c r="L21" s="13" t="s">
        <v>498</v>
      </c>
      <c r="M21" s="9"/>
    </row>
    <row r="22" spans="1:13" ht="17" x14ac:dyDescent="0.2">
      <c r="A22">
        <v>21</v>
      </c>
      <c r="B22" s="19">
        <v>44326.8125</v>
      </c>
      <c r="C22" s="19" t="s">
        <v>911</v>
      </c>
      <c r="D22" s="19" t="s">
        <v>928</v>
      </c>
      <c r="E22" s="19"/>
      <c r="F22" s="19" t="s">
        <v>925</v>
      </c>
      <c r="G22" s="9"/>
      <c r="H22" s="9" t="s">
        <v>939</v>
      </c>
      <c r="I22" s="9" t="s">
        <v>31</v>
      </c>
      <c r="J22" s="9" t="str">
        <f t="shared" si="0"/>
        <v/>
      </c>
      <c r="K22" s="9" t="s">
        <v>31</v>
      </c>
      <c r="L22" s="13" t="s">
        <v>499</v>
      </c>
      <c r="M22" s="9"/>
    </row>
    <row r="23" spans="1:13" ht="17" x14ac:dyDescent="0.2">
      <c r="A23">
        <v>22</v>
      </c>
      <c r="B23" s="19">
        <v>44326.8125</v>
      </c>
      <c r="C23" s="19" t="s">
        <v>911</v>
      </c>
      <c r="D23" s="19" t="s">
        <v>928</v>
      </c>
      <c r="E23" s="19"/>
      <c r="F23" s="19" t="s">
        <v>925</v>
      </c>
      <c r="G23" s="9"/>
      <c r="H23" s="9" t="s">
        <v>987</v>
      </c>
      <c r="I23" s="9" t="s">
        <v>184</v>
      </c>
      <c r="J23" s="9" t="str">
        <f t="shared" si="0"/>
        <v>Intermediates</v>
      </c>
      <c r="K23" s="9" t="s">
        <v>965</v>
      </c>
      <c r="L23" s="13" t="s">
        <v>500</v>
      </c>
      <c r="M23" s="9"/>
    </row>
    <row r="24" spans="1:13" ht="17" x14ac:dyDescent="0.2">
      <c r="A24">
        <v>23</v>
      </c>
      <c r="B24" s="19">
        <v>44326.8125</v>
      </c>
      <c r="C24" s="19" t="s">
        <v>911</v>
      </c>
      <c r="D24" s="19" t="s">
        <v>928</v>
      </c>
      <c r="E24" s="19"/>
      <c r="F24" s="19" t="s">
        <v>925</v>
      </c>
      <c r="G24" s="9"/>
      <c r="H24" s="9" t="s">
        <v>1018</v>
      </c>
      <c r="I24" s="9" t="s">
        <v>59</v>
      </c>
      <c r="J24" s="9" t="str">
        <f t="shared" si="0"/>
        <v>Intermediates</v>
      </c>
      <c r="K24" s="9" t="s">
        <v>1035</v>
      </c>
      <c r="L24" s="13" t="s">
        <v>501</v>
      </c>
      <c r="M24" s="9"/>
    </row>
    <row r="25" spans="1:13" ht="17" x14ac:dyDescent="0.2">
      <c r="A25">
        <v>24</v>
      </c>
      <c r="B25" s="19">
        <v>44326.8125</v>
      </c>
      <c r="C25" s="19" t="s">
        <v>911</v>
      </c>
      <c r="D25" s="19" t="s">
        <v>928</v>
      </c>
      <c r="E25" s="19"/>
      <c r="F25" s="19" t="s">
        <v>925</v>
      </c>
      <c r="G25" s="9"/>
      <c r="H25" s="9" t="s">
        <v>1043</v>
      </c>
      <c r="I25" s="9" t="s">
        <v>1007</v>
      </c>
      <c r="J25" s="9" t="str">
        <f t="shared" si="0"/>
        <v/>
      </c>
      <c r="K25" s="9" t="s">
        <v>1007</v>
      </c>
      <c r="L25" s="13" t="s">
        <v>502</v>
      </c>
      <c r="M25" s="9"/>
    </row>
    <row r="26" spans="1:13" ht="17" x14ac:dyDescent="0.2">
      <c r="A26">
        <v>25</v>
      </c>
      <c r="B26" s="19">
        <v>44326.8125</v>
      </c>
      <c r="C26" s="19" t="s">
        <v>911</v>
      </c>
      <c r="D26" s="19" t="s">
        <v>928</v>
      </c>
      <c r="E26" s="19"/>
      <c r="F26" s="19" t="s">
        <v>925</v>
      </c>
      <c r="G26" s="9"/>
      <c r="H26" s="9" t="s">
        <v>1058</v>
      </c>
      <c r="I26" s="9" t="s">
        <v>35</v>
      </c>
      <c r="J26" s="9" t="str">
        <f t="shared" si="0"/>
        <v>Intermediates</v>
      </c>
      <c r="K26" s="25" t="s">
        <v>1060</v>
      </c>
      <c r="L26" s="13" t="s">
        <v>496</v>
      </c>
      <c r="M26" s="9"/>
    </row>
    <row r="27" spans="1:13" ht="17" x14ac:dyDescent="0.2">
      <c r="A27">
        <v>26</v>
      </c>
      <c r="B27" s="19">
        <v>44326.8125</v>
      </c>
      <c r="C27" s="19" t="s">
        <v>911</v>
      </c>
      <c r="D27" s="19" t="s">
        <v>928</v>
      </c>
      <c r="E27" s="19"/>
      <c r="F27" s="19" t="s">
        <v>925</v>
      </c>
      <c r="G27" s="9"/>
      <c r="H27" s="9" t="s">
        <v>1068</v>
      </c>
      <c r="I27" s="9" t="s">
        <v>145</v>
      </c>
      <c r="J27" s="9" t="str">
        <f t="shared" si="0"/>
        <v>Intermediates</v>
      </c>
      <c r="K27" s="25" t="s">
        <v>1045</v>
      </c>
      <c r="L27" s="13" t="s">
        <v>503</v>
      </c>
      <c r="M27" s="9"/>
    </row>
    <row r="28" spans="1:13" ht="17" x14ac:dyDescent="0.2">
      <c r="A28">
        <v>27</v>
      </c>
      <c r="B28" s="19">
        <v>44326.8125</v>
      </c>
      <c r="C28" s="19" t="s">
        <v>911</v>
      </c>
      <c r="D28" s="19" t="s">
        <v>928</v>
      </c>
      <c r="E28" s="19"/>
      <c r="F28" s="19" t="s">
        <v>925</v>
      </c>
      <c r="G28" s="9"/>
      <c r="H28" s="9" t="s">
        <v>1071</v>
      </c>
      <c r="I28" s="9" t="s">
        <v>137</v>
      </c>
      <c r="J28" s="9" t="str">
        <f t="shared" si="0"/>
        <v>Intermediates</v>
      </c>
      <c r="K28" s="9" t="s">
        <v>1040</v>
      </c>
      <c r="L28" s="13" t="s">
        <v>504</v>
      </c>
      <c r="M28" s="9"/>
    </row>
    <row r="29" spans="1:13" ht="17" x14ac:dyDescent="0.2">
      <c r="A29">
        <v>28</v>
      </c>
      <c r="B29" s="19">
        <v>44326.8125</v>
      </c>
      <c r="C29" s="19" t="s">
        <v>911</v>
      </c>
      <c r="D29" s="19" t="s">
        <v>926</v>
      </c>
      <c r="E29" s="19" t="s">
        <v>930</v>
      </c>
      <c r="F29" s="19" t="s">
        <v>925</v>
      </c>
      <c r="G29" s="9"/>
      <c r="H29" s="9" t="s">
        <v>939</v>
      </c>
      <c r="I29" s="9" t="s">
        <v>184</v>
      </c>
      <c r="J29" s="9" t="str">
        <f t="shared" si="0"/>
        <v>Intermediates</v>
      </c>
      <c r="K29" s="9" t="s">
        <v>965</v>
      </c>
      <c r="L29" s="16" t="s">
        <v>492</v>
      </c>
      <c r="M29" s="17"/>
    </row>
    <row r="30" spans="1:13" ht="17" x14ac:dyDescent="0.2">
      <c r="A30">
        <v>29</v>
      </c>
      <c r="B30" s="19">
        <v>44326.8125</v>
      </c>
      <c r="C30" s="19" t="s">
        <v>911</v>
      </c>
      <c r="D30" s="19" t="s">
        <v>926</v>
      </c>
      <c r="E30" s="19" t="s">
        <v>930</v>
      </c>
      <c r="F30" s="19" t="s">
        <v>925</v>
      </c>
      <c r="G30" s="9"/>
      <c r="H30" s="9" t="s">
        <v>987</v>
      </c>
      <c r="I30" s="9" t="s">
        <v>31</v>
      </c>
      <c r="J30" s="9" t="str">
        <f t="shared" si="0"/>
        <v/>
      </c>
      <c r="K30" s="9" t="s">
        <v>31</v>
      </c>
      <c r="L30" s="14" t="s">
        <v>493</v>
      </c>
      <c r="M30" s="14" t="s">
        <v>509</v>
      </c>
    </row>
    <row r="31" spans="1:13" ht="17" x14ac:dyDescent="0.2">
      <c r="A31">
        <v>30</v>
      </c>
      <c r="B31" s="19">
        <v>44326.8125</v>
      </c>
      <c r="C31" s="19" t="s">
        <v>911</v>
      </c>
      <c r="D31" s="19" t="s">
        <v>926</v>
      </c>
      <c r="E31" s="19" t="s">
        <v>930</v>
      </c>
      <c r="F31" s="19" t="s">
        <v>925</v>
      </c>
      <c r="G31" s="9"/>
      <c r="H31" s="9" t="s">
        <v>1018</v>
      </c>
      <c r="I31" s="9" t="s">
        <v>1007</v>
      </c>
      <c r="J31" s="9" t="str">
        <f t="shared" si="0"/>
        <v/>
      </c>
      <c r="K31" s="9" t="s">
        <v>1007</v>
      </c>
      <c r="L31" s="14" t="s">
        <v>505</v>
      </c>
      <c r="M31" s="14" t="s">
        <v>908</v>
      </c>
    </row>
    <row r="32" spans="1:13" ht="17" x14ac:dyDescent="0.2">
      <c r="A32">
        <v>31</v>
      </c>
      <c r="B32" s="19">
        <v>44326.8125</v>
      </c>
      <c r="C32" s="19" t="s">
        <v>911</v>
      </c>
      <c r="D32" s="19" t="s">
        <v>926</v>
      </c>
      <c r="E32" s="19" t="s">
        <v>930</v>
      </c>
      <c r="F32" s="19" t="s">
        <v>925</v>
      </c>
      <c r="G32" s="9"/>
      <c r="H32" s="9" t="s">
        <v>1043</v>
      </c>
      <c r="I32" s="9" t="s">
        <v>137</v>
      </c>
      <c r="J32" s="9" t="str">
        <f t="shared" si="0"/>
        <v>Intermediates</v>
      </c>
      <c r="K32" s="9" t="s">
        <v>1040</v>
      </c>
      <c r="L32" s="14" t="s">
        <v>506</v>
      </c>
      <c r="M32" s="15" t="s">
        <v>909</v>
      </c>
    </row>
    <row r="33" spans="1:13" ht="17" x14ac:dyDescent="0.2">
      <c r="A33">
        <v>32</v>
      </c>
      <c r="B33" s="19">
        <v>44326.8125</v>
      </c>
      <c r="C33" s="19" t="s">
        <v>911</v>
      </c>
      <c r="D33" s="19" t="s">
        <v>926</v>
      </c>
      <c r="E33" s="19" t="s">
        <v>930</v>
      </c>
      <c r="F33" s="19" t="s">
        <v>925</v>
      </c>
      <c r="G33" s="9"/>
      <c r="H33" s="9" t="s">
        <v>1058</v>
      </c>
      <c r="I33" s="9" t="s">
        <v>35</v>
      </c>
      <c r="J33" s="9" t="str">
        <f t="shared" si="0"/>
        <v>Intermediates</v>
      </c>
      <c r="K33" s="25" t="s">
        <v>1060</v>
      </c>
      <c r="L33" s="16" t="s">
        <v>496</v>
      </c>
      <c r="M33" s="16"/>
    </row>
    <row r="34" spans="1:13" ht="17" x14ac:dyDescent="0.2">
      <c r="A34">
        <v>33</v>
      </c>
      <c r="B34" s="19">
        <v>44326.8125</v>
      </c>
      <c r="C34" s="19" t="s">
        <v>911</v>
      </c>
      <c r="D34" s="19" t="s">
        <v>926</v>
      </c>
      <c r="E34" s="19" t="s">
        <v>930</v>
      </c>
      <c r="F34" s="19" t="s">
        <v>925</v>
      </c>
      <c r="G34" s="9"/>
      <c r="H34" s="9" t="s">
        <v>1068</v>
      </c>
      <c r="I34" s="9" t="s">
        <v>59</v>
      </c>
      <c r="J34" s="9" t="str">
        <f t="shared" si="0"/>
        <v>Intermediates</v>
      </c>
      <c r="K34" s="9" t="s">
        <v>1035</v>
      </c>
      <c r="L34" s="14" t="s">
        <v>507</v>
      </c>
      <c r="M34" s="14" t="s">
        <v>510</v>
      </c>
    </row>
    <row r="35" spans="1:13" ht="17" x14ac:dyDescent="0.2">
      <c r="A35">
        <v>34</v>
      </c>
      <c r="B35" s="19">
        <v>44326.8125</v>
      </c>
      <c r="C35" s="19" t="s">
        <v>911</v>
      </c>
      <c r="D35" s="19" t="s">
        <v>926</v>
      </c>
      <c r="E35" s="19" t="s">
        <v>930</v>
      </c>
      <c r="F35" s="19" t="s">
        <v>925</v>
      </c>
      <c r="G35" s="9"/>
      <c r="H35" s="9" t="s">
        <v>1071</v>
      </c>
      <c r="I35" s="9" t="s">
        <v>145</v>
      </c>
      <c r="J35" s="9" t="str">
        <f t="shared" si="0"/>
        <v>Intermediates</v>
      </c>
      <c r="K35" s="25" t="s">
        <v>1045</v>
      </c>
      <c r="L35" s="14" t="s">
        <v>508</v>
      </c>
      <c r="M35" s="14" t="s">
        <v>511</v>
      </c>
    </row>
    <row r="36" spans="1:13" ht="17" x14ac:dyDescent="0.2">
      <c r="A36">
        <v>35</v>
      </c>
      <c r="B36" s="19">
        <v>44327.75</v>
      </c>
      <c r="C36" s="19" t="s">
        <v>914</v>
      </c>
      <c r="D36" s="19" t="s">
        <v>921</v>
      </c>
      <c r="E36" s="19"/>
      <c r="F36" s="9" t="s">
        <v>919</v>
      </c>
      <c r="G36" s="9"/>
      <c r="H36" s="9" t="s">
        <v>939</v>
      </c>
      <c r="I36" s="9" t="s">
        <v>137</v>
      </c>
      <c r="J36" s="9" t="str">
        <f t="shared" si="0"/>
        <v>Sub Junior 3</v>
      </c>
      <c r="K36" s="9" t="s">
        <v>982</v>
      </c>
      <c r="L36" s="13" t="s">
        <v>512</v>
      </c>
      <c r="M36" s="9"/>
    </row>
    <row r="37" spans="1:13" ht="17" x14ac:dyDescent="0.2">
      <c r="A37">
        <v>36</v>
      </c>
      <c r="B37" s="19">
        <v>44327.75</v>
      </c>
      <c r="C37" s="19" t="s">
        <v>914</v>
      </c>
      <c r="D37" s="19" t="s">
        <v>921</v>
      </c>
      <c r="E37" s="19"/>
      <c r="F37" s="9" t="s">
        <v>919</v>
      </c>
      <c r="G37" s="9"/>
      <c r="H37" s="9" t="s">
        <v>987</v>
      </c>
      <c r="I37" s="9" t="s">
        <v>137</v>
      </c>
      <c r="J37" s="9" t="str">
        <f t="shared" si="0"/>
        <v>Sub Junior 2</v>
      </c>
      <c r="K37" s="9" t="s">
        <v>981</v>
      </c>
      <c r="L37" s="13" t="s">
        <v>513</v>
      </c>
      <c r="M37" s="9"/>
    </row>
    <row r="38" spans="1:13" ht="17" x14ac:dyDescent="0.2">
      <c r="A38">
        <v>37</v>
      </c>
      <c r="B38" s="19">
        <v>44327.75</v>
      </c>
      <c r="C38" s="19" t="s">
        <v>914</v>
      </c>
      <c r="D38" s="19" t="s">
        <v>921</v>
      </c>
      <c r="E38" s="19"/>
      <c r="F38" s="9" t="s">
        <v>919</v>
      </c>
      <c r="G38" s="9"/>
      <c r="H38" s="9" t="s">
        <v>1018</v>
      </c>
      <c r="I38" s="9" t="s">
        <v>140</v>
      </c>
      <c r="J38" s="9" t="str">
        <f t="shared" si="0"/>
        <v>Sub Junior</v>
      </c>
      <c r="K38" s="25" t="s">
        <v>1022</v>
      </c>
      <c r="L38" s="13" t="s">
        <v>514</v>
      </c>
      <c r="M38" s="9"/>
    </row>
    <row r="39" spans="1:13" ht="17" x14ac:dyDescent="0.2">
      <c r="A39">
        <v>38</v>
      </c>
      <c r="B39" s="19">
        <v>44327.75</v>
      </c>
      <c r="C39" s="19" t="s">
        <v>914</v>
      </c>
      <c r="D39" s="19" t="s">
        <v>921</v>
      </c>
      <c r="E39" s="19"/>
      <c r="F39" s="9" t="s">
        <v>919</v>
      </c>
      <c r="G39" s="9"/>
      <c r="H39" s="9" t="s">
        <v>1043</v>
      </c>
      <c r="I39" s="9" t="s">
        <v>96</v>
      </c>
      <c r="J39" s="9" t="str">
        <f t="shared" si="0"/>
        <v>Sub Junior</v>
      </c>
      <c r="K39" s="25" t="s">
        <v>1026</v>
      </c>
      <c r="L39" s="13" t="s">
        <v>515</v>
      </c>
      <c r="M39" s="9"/>
    </row>
    <row r="40" spans="1:13" ht="17" x14ac:dyDescent="0.2">
      <c r="A40">
        <v>39</v>
      </c>
      <c r="B40" s="19">
        <v>44327.75</v>
      </c>
      <c r="C40" s="19" t="s">
        <v>914</v>
      </c>
      <c r="D40" s="19" t="s">
        <v>921</v>
      </c>
      <c r="E40" s="19"/>
      <c r="F40" s="9" t="s">
        <v>919</v>
      </c>
      <c r="G40" s="9"/>
      <c r="H40" s="9" t="s">
        <v>1058</v>
      </c>
      <c r="I40" s="9" t="s">
        <v>137</v>
      </c>
      <c r="J40" s="9" t="str">
        <f t="shared" si="0"/>
        <v>Sub Junior</v>
      </c>
      <c r="K40" s="9" t="s">
        <v>1066</v>
      </c>
      <c r="L40" s="13" t="s">
        <v>516</v>
      </c>
      <c r="M40" s="9"/>
    </row>
    <row r="41" spans="1:13" ht="17" x14ac:dyDescent="0.2">
      <c r="A41">
        <v>40</v>
      </c>
      <c r="B41" s="19">
        <v>44327.75</v>
      </c>
      <c r="C41" s="19" t="s">
        <v>914</v>
      </c>
      <c r="D41" s="19" t="s">
        <v>921</v>
      </c>
      <c r="E41" s="19"/>
      <c r="F41" s="9" t="s">
        <v>919</v>
      </c>
      <c r="G41" s="9"/>
      <c r="H41" s="9" t="s">
        <v>1068</v>
      </c>
      <c r="I41" s="9" t="s">
        <v>31</v>
      </c>
      <c r="J41" s="9" t="str">
        <f t="shared" si="0"/>
        <v/>
      </c>
      <c r="K41" s="9" t="s">
        <v>31</v>
      </c>
      <c r="L41" s="13" t="s">
        <v>517</v>
      </c>
      <c r="M41" s="9"/>
    </row>
    <row r="42" spans="1:13" ht="17" x14ac:dyDescent="0.2">
      <c r="A42">
        <v>41</v>
      </c>
      <c r="B42" s="19">
        <v>44327.75</v>
      </c>
      <c r="C42" s="19" t="s">
        <v>914</v>
      </c>
      <c r="D42" s="19" t="s">
        <v>921</v>
      </c>
      <c r="E42" s="19"/>
      <c r="F42" s="9" t="s">
        <v>919</v>
      </c>
      <c r="G42" s="9"/>
      <c r="H42" s="9" t="s">
        <v>1071</v>
      </c>
      <c r="I42" s="9" t="s">
        <v>1007</v>
      </c>
      <c r="J42" s="9" t="str">
        <f t="shared" si="0"/>
        <v/>
      </c>
      <c r="K42" s="9" t="s">
        <v>1007</v>
      </c>
      <c r="L42" s="13" t="s">
        <v>518</v>
      </c>
      <c r="M42" s="9"/>
    </row>
    <row r="43" spans="1:13" ht="17" x14ac:dyDescent="0.2">
      <c r="A43">
        <v>42</v>
      </c>
      <c r="B43" s="19">
        <v>44327.75</v>
      </c>
      <c r="C43" s="19" t="s">
        <v>914</v>
      </c>
      <c r="D43" s="19" t="s">
        <v>921</v>
      </c>
      <c r="E43" s="19"/>
      <c r="F43" s="9" t="s">
        <v>919</v>
      </c>
      <c r="G43" s="9"/>
      <c r="H43" s="9" t="s">
        <v>1072</v>
      </c>
      <c r="I43" s="9" t="s">
        <v>184</v>
      </c>
      <c r="J43" s="9" t="str">
        <f t="shared" si="0"/>
        <v>Sub Junior</v>
      </c>
      <c r="K43" s="9" t="s">
        <v>1034</v>
      </c>
      <c r="L43" s="13" t="s">
        <v>519</v>
      </c>
      <c r="M43" s="9"/>
    </row>
    <row r="44" spans="1:13" ht="17" x14ac:dyDescent="0.2">
      <c r="A44">
        <v>43</v>
      </c>
      <c r="B44" s="19">
        <v>44327.75</v>
      </c>
      <c r="C44" s="19" t="s">
        <v>914</v>
      </c>
      <c r="D44" s="19" t="s">
        <v>921</v>
      </c>
      <c r="E44" s="19"/>
      <c r="F44" s="9" t="s">
        <v>919</v>
      </c>
      <c r="G44" s="9"/>
      <c r="H44" s="9" t="s">
        <v>1073</v>
      </c>
      <c r="I44" s="9" t="s">
        <v>59</v>
      </c>
      <c r="J44" s="9" t="str">
        <f t="shared" si="0"/>
        <v>Sub Junior</v>
      </c>
      <c r="K44" s="9" t="s">
        <v>1052</v>
      </c>
      <c r="L44" s="13" t="s">
        <v>520</v>
      </c>
      <c r="M44" s="9"/>
    </row>
    <row r="45" spans="1:13" ht="17" x14ac:dyDescent="0.2">
      <c r="A45">
        <v>44</v>
      </c>
      <c r="B45" s="19">
        <v>44327.75</v>
      </c>
      <c r="C45" s="19" t="s">
        <v>914</v>
      </c>
      <c r="D45" s="19" t="s">
        <v>928</v>
      </c>
      <c r="E45" s="19"/>
      <c r="F45" s="9" t="s">
        <v>919</v>
      </c>
      <c r="G45" s="9"/>
      <c r="H45" s="9" t="s">
        <v>939</v>
      </c>
      <c r="I45" s="9" t="s">
        <v>137</v>
      </c>
      <c r="J45" s="9" t="str">
        <f t="shared" si="0"/>
        <v>Sub Junior 3</v>
      </c>
      <c r="K45" s="9" t="s">
        <v>982</v>
      </c>
      <c r="L45" s="13" t="s">
        <v>512</v>
      </c>
      <c r="M45" s="9"/>
    </row>
    <row r="46" spans="1:13" ht="17" x14ac:dyDescent="0.2">
      <c r="A46">
        <v>45</v>
      </c>
      <c r="B46" s="19">
        <v>44327.75</v>
      </c>
      <c r="C46" s="19" t="s">
        <v>914</v>
      </c>
      <c r="D46" s="19" t="s">
        <v>928</v>
      </c>
      <c r="E46" s="19"/>
      <c r="F46" s="9" t="s">
        <v>919</v>
      </c>
      <c r="G46" s="9"/>
      <c r="H46" s="9" t="s">
        <v>987</v>
      </c>
      <c r="I46" s="9" t="s">
        <v>137</v>
      </c>
      <c r="J46" s="9" t="str">
        <f t="shared" si="0"/>
        <v>Sub Junior 2</v>
      </c>
      <c r="K46" s="9" t="s">
        <v>981</v>
      </c>
      <c r="L46" s="13" t="s">
        <v>513</v>
      </c>
      <c r="M46" s="9"/>
    </row>
    <row r="47" spans="1:13" ht="17" x14ac:dyDescent="0.2">
      <c r="A47">
        <v>46</v>
      </c>
      <c r="B47" s="19">
        <v>44327.75</v>
      </c>
      <c r="C47" s="19" t="s">
        <v>914</v>
      </c>
      <c r="D47" s="19" t="s">
        <v>928</v>
      </c>
      <c r="E47" s="19"/>
      <c r="F47" s="9" t="s">
        <v>919</v>
      </c>
      <c r="G47" s="9"/>
      <c r="H47" s="9" t="s">
        <v>1018</v>
      </c>
      <c r="I47" s="9" t="s">
        <v>184</v>
      </c>
      <c r="J47" s="9" t="str">
        <f t="shared" si="0"/>
        <v>Sub Junior</v>
      </c>
      <c r="K47" s="9" t="s">
        <v>1034</v>
      </c>
      <c r="L47" s="13" t="s">
        <v>521</v>
      </c>
      <c r="M47" s="9"/>
    </row>
    <row r="48" spans="1:13" ht="17" x14ac:dyDescent="0.2">
      <c r="A48">
        <v>47</v>
      </c>
      <c r="B48" s="19">
        <v>44327.75</v>
      </c>
      <c r="C48" s="19" t="s">
        <v>914</v>
      </c>
      <c r="D48" s="19" t="s">
        <v>928</v>
      </c>
      <c r="E48" s="19"/>
      <c r="F48" s="9" t="s">
        <v>919</v>
      </c>
      <c r="G48" s="9"/>
      <c r="H48" s="9" t="s">
        <v>1043</v>
      </c>
      <c r="I48" s="9" t="s">
        <v>140</v>
      </c>
      <c r="J48" s="9" t="str">
        <f t="shared" si="0"/>
        <v>Sub Junior</v>
      </c>
      <c r="K48" s="25" t="s">
        <v>1022</v>
      </c>
      <c r="L48" s="13" t="s">
        <v>522</v>
      </c>
      <c r="M48" s="9"/>
    </row>
    <row r="49" spans="1:13" ht="17" x14ac:dyDescent="0.2">
      <c r="A49">
        <v>48</v>
      </c>
      <c r="B49" s="19">
        <v>44327.75</v>
      </c>
      <c r="C49" s="19" t="s">
        <v>914</v>
      </c>
      <c r="D49" s="19" t="s">
        <v>928</v>
      </c>
      <c r="E49" s="19"/>
      <c r="F49" s="9" t="s">
        <v>919</v>
      </c>
      <c r="G49" s="9"/>
      <c r="H49" s="9" t="s">
        <v>1058</v>
      </c>
      <c r="I49" s="9" t="s">
        <v>137</v>
      </c>
      <c r="J49" s="9" t="str">
        <f t="shared" si="0"/>
        <v>Sub Junior</v>
      </c>
      <c r="K49" s="9" t="s">
        <v>1066</v>
      </c>
      <c r="L49" s="13" t="s">
        <v>516</v>
      </c>
      <c r="M49" s="9"/>
    </row>
    <row r="50" spans="1:13" ht="17" x14ac:dyDescent="0.2">
      <c r="A50">
        <v>49</v>
      </c>
      <c r="B50" s="19">
        <v>44327.75</v>
      </c>
      <c r="C50" s="19" t="s">
        <v>914</v>
      </c>
      <c r="D50" s="19" t="s">
        <v>928</v>
      </c>
      <c r="E50" s="19"/>
      <c r="F50" s="9" t="s">
        <v>919</v>
      </c>
      <c r="G50" s="9"/>
      <c r="H50" s="9" t="s">
        <v>1068</v>
      </c>
      <c r="I50" s="9" t="s">
        <v>59</v>
      </c>
      <c r="J50" s="9" t="str">
        <f t="shared" si="0"/>
        <v>Sub Junior</v>
      </c>
      <c r="K50" s="9" t="s">
        <v>1052</v>
      </c>
      <c r="L50" s="13" t="s">
        <v>523</v>
      </c>
      <c r="M50" s="9"/>
    </row>
    <row r="51" spans="1:13" ht="17" x14ac:dyDescent="0.2">
      <c r="A51">
        <v>50</v>
      </c>
      <c r="B51" s="19">
        <v>44327.75</v>
      </c>
      <c r="C51" s="19" t="s">
        <v>914</v>
      </c>
      <c r="D51" s="19" t="s">
        <v>928</v>
      </c>
      <c r="E51" s="19"/>
      <c r="F51" s="9" t="s">
        <v>919</v>
      </c>
      <c r="G51" s="9"/>
      <c r="H51" s="9" t="s">
        <v>1071</v>
      </c>
      <c r="I51" s="9" t="s">
        <v>1007</v>
      </c>
      <c r="J51" s="9" t="str">
        <f t="shared" si="0"/>
        <v/>
      </c>
      <c r="K51" s="9" t="s">
        <v>1007</v>
      </c>
      <c r="L51" s="13" t="s">
        <v>518</v>
      </c>
      <c r="M51" s="9"/>
    </row>
    <row r="52" spans="1:13" ht="17" x14ac:dyDescent="0.2">
      <c r="A52">
        <v>51</v>
      </c>
      <c r="B52" s="19">
        <v>44327.75</v>
      </c>
      <c r="C52" s="19" t="s">
        <v>914</v>
      </c>
      <c r="D52" s="19" t="s">
        <v>928</v>
      </c>
      <c r="E52" s="19"/>
      <c r="F52" s="9" t="s">
        <v>919</v>
      </c>
      <c r="G52" s="9"/>
      <c r="H52" s="9" t="s">
        <v>1072</v>
      </c>
      <c r="I52" s="9" t="s">
        <v>31</v>
      </c>
      <c r="J52" s="9" t="str">
        <f t="shared" si="0"/>
        <v/>
      </c>
      <c r="K52" s="9" t="s">
        <v>31</v>
      </c>
      <c r="L52" s="13" t="s">
        <v>524</v>
      </c>
      <c r="M52" s="9"/>
    </row>
    <row r="53" spans="1:13" ht="17" x14ac:dyDescent="0.2">
      <c r="A53">
        <v>52</v>
      </c>
      <c r="B53" s="19">
        <v>44327.75</v>
      </c>
      <c r="C53" s="19" t="s">
        <v>914</v>
      </c>
      <c r="D53" s="19" t="s">
        <v>928</v>
      </c>
      <c r="E53" s="19"/>
      <c r="F53" s="9" t="s">
        <v>919</v>
      </c>
      <c r="G53" s="9"/>
      <c r="H53" s="9" t="s">
        <v>1073</v>
      </c>
      <c r="I53" s="9" t="s">
        <v>96</v>
      </c>
      <c r="J53" s="9" t="str">
        <f t="shared" si="0"/>
        <v>Sub Junior</v>
      </c>
      <c r="K53" s="25" t="s">
        <v>1026</v>
      </c>
      <c r="L53" s="13" t="s">
        <v>525</v>
      </c>
      <c r="M53" s="9"/>
    </row>
    <row r="54" spans="1:13" ht="17" x14ac:dyDescent="0.2">
      <c r="A54">
        <v>53</v>
      </c>
      <c r="B54" s="19">
        <v>44327.75</v>
      </c>
      <c r="C54" s="19" t="s">
        <v>914</v>
      </c>
      <c r="D54" s="19" t="s">
        <v>929</v>
      </c>
      <c r="E54" s="19" t="s">
        <v>930</v>
      </c>
      <c r="F54" s="9" t="s">
        <v>919</v>
      </c>
      <c r="G54" s="9"/>
      <c r="H54" s="9" t="s">
        <v>939</v>
      </c>
      <c r="I54" s="9" t="s">
        <v>137</v>
      </c>
      <c r="J54" s="9" t="str">
        <f t="shared" si="0"/>
        <v>Sub Junior 2</v>
      </c>
      <c r="K54" s="9" t="s">
        <v>981</v>
      </c>
      <c r="L54" s="14" t="s">
        <v>526</v>
      </c>
      <c r="M54" s="14" t="s">
        <v>489</v>
      </c>
    </row>
    <row r="55" spans="1:13" ht="17" x14ac:dyDescent="0.2">
      <c r="A55">
        <v>54</v>
      </c>
      <c r="B55" s="19">
        <v>44327.75</v>
      </c>
      <c r="C55" s="19" t="s">
        <v>914</v>
      </c>
      <c r="D55" s="19" t="s">
        <v>929</v>
      </c>
      <c r="E55" s="19" t="s">
        <v>930</v>
      </c>
      <c r="F55" s="9" t="s">
        <v>919</v>
      </c>
      <c r="G55" s="9"/>
      <c r="H55" s="9" t="s">
        <v>987</v>
      </c>
      <c r="I55" s="9" t="s">
        <v>1007</v>
      </c>
      <c r="J55" s="9" t="str">
        <f t="shared" si="0"/>
        <v/>
      </c>
      <c r="K55" s="9" t="s">
        <v>1007</v>
      </c>
      <c r="L55" s="14" t="s">
        <v>527</v>
      </c>
      <c r="M55" s="14" t="s">
        <v>533</v>
      </c>
    </row>
    <row r="56" spans="1:13" ht="17" x14ac:dyDescent="0.2">
      <c r="A56">
        <v>55</v>
      </c>
      <c r="B56" s="19">
        <v>44327.75</v>
      </c>
      <c r="C56" s="19" t="s">
        <v>914</v>
      </c>
      <c r="D56" s="19" t="s">
        <v>929</v>
      </c>
      <c r="E56" s="19" t="s">
        <v>930</v>
      </c>
      <c r="F56" s="9" t="s">
        <v>919</v>
      </c>
      <c r="G56" s="9"/>
      <c r="H56" s="9" t="s">
        <v>1018</v>
      </c>
      <c r="I56" s="9" t="s">
        <v>96</v>
      </c>
      <c r="J56" s="9" t="str">
        <f t="shared" si="0"/>
        <v>Sub Junior</v>
      </c>
      <c r="K56" s="25" t="s">
        <v>1026</v>
      </c>
      <c r="L56" s="14" t="s">
        <v>528</v>
      </c>
      <c r="M56" s="14" t="s">
        <v>534</v>
      </c>
    </row>
    <row r="57" spans="1:13" ht="17" x14ac:dyDescent="0.2">
      <c r="A57">
        <v>56</v>
      </c>
      <c r="B57" s="19">
        <v>44327.75</v>
      </c>
      <c r="C57" s="19" t="s">
        <v>914</v>
      </c>
      <c r="D57" s="19" t="s">
        <v>929</v>
      </c>
      <c r="E57" s="19" t="s">
        <v>930</v>
      </c>
      <c r="F57" s="9" t="s">
        <v>919</v>
      </c>
      <c r="G57" s="9"/>
      <c r="H57" s="9" t="s">
        <v>1043</v>
      </c>
      <c r="I57" s="9" t="s">
        <v>59</v>
      </c>
      <c r="J57" s="9" t="str">
        <f t="shared" si="0"/>
        <v>Sub Junior</v>
      </c>
      <c r="K57" s="9" t="s">
        <v>1052</v>
      </c>
      <c r="L57" s="14" t="s">
        <v>529</v>
      </c>
      <c r="M57" s="14" t="s">
        <v>535</v>
      </c>
    </row>
    <row r="58" spans="1:13" ht="17" x14ac:dyDescent="0.2">
      <c r="A58">
        <v>57</v>
      </c>
      <c r="B58" s="19">
        <v>44327.75</v>
      </c>
      <c r="C58" s="19" t="s">
        <v>914</v>
      </c>
      <c r="D58" s="19" t="s">
        <v>929</v>
      </c>
      <c r="E58" s="19" t="s">
        <v>930</v>
      </c>
      <c r="F58" s="9" t="s">
        <v>919</v>
      </c>
      <c r="G58" s="9"/>
      <c r="H58" s="9" t="s">
        <v>1058</v>
      </c>
      <c r="I58" s="9" t="s">
        <v>137</v>
      </c>
      <c r="J58" s="9" t="str">
        <f t="shared" si="0"/>
        <v>Sub Junior</v>
      </c>
      <c r="K58" s="9" t="s">
        <v>1066</v>
      </c>
      <c r="L58" s="14" t="s">
        <v>516</v>
      </c>
      <c r="M58" s="14" t="s">
        <v>536</v>
      </c>
    </row>
    <row r="59" spans="1:13" ht="17" x14ac:dyDescent="0.2">
      <c r="A59">
        <v>58</v>
      </c>
      <c r="B59" s="19">
        <v>44327.75</v>
      </c>
      <c r="C59" s="19" t="s">
        <v>914</v>
      </c>
      <c r="D59" s="19" t="s">
        <v>929</v>
      </c>
      <c r="E59" s="19" t="s">
        <v>930</v>
      </c>
      <c r="F59" s="9" t="s">
        <v>919</v>
      </c>
      <c r="G59" s="9"/>
      <c r="H59" s="9" t="s">
        <v>1068</v>
      </c>
      <c r="I59" s="9" t="s">
        <v>184</v>
      </c>
      <c r="J59" s="9" t="str">
        <f t="shared" si="0"/>
        <v>Sub Junior</v>
      </c>
      <c r="K59" s="9" t="s">
        <v>1034</v>
      </c>
      <c r="L59" s="14" t="s">
        <v>530</v>
      </c>
      <c r="M59" s="14" t="s">
        <v>537</v>
      </c>
    </row>
    <row r="60" spans="1:13" ht="17" x14ac:dyDescent="0.2">
      <c r="A60">
        <v>59</v>
      </c>
      <c r="B60" s="19">
        <v>44327.75</v>
      </c>
      <c r="C60" s="19" t="s">
        <v>914</v>
      </c>
      <c r="D60" s="19" t="s">
        <v>929</v>
      </c>
      <c r="E60" s="19" t="s">
        <v>930</v>
      </c>
      <c r="F60" s="9" t="s">
        <v>919</v>
      </c>
      <c r="G60" s="9"/>
      <c r="H60" s="9" t="s">
        <v>1071</v>
      </c>
      <c r="I60" s="9" t="s">
        <v>31</v>
      </c>
      <c r="J60" s="9" t="str">
        <f t="shared" si="0"/>
        <v/>
      </c>
      <c r="K60" s="9" t="s">
        <v>31</v>
      </c>
      <c r="L60" s="14" t="s">
        <v>531</v>
      </c>
      <c r="M60" s="14" t="s">
        <v>538</v>
      </c>
    </row>
    <row r="61" spans="1:13" ht="17" x14ac:dyDescent="0.2">
      <c r="A61">
        <v>60</v>
      </c>
      <c r="B61" s="19">
        <v>44327.75</v>
      </c>
      <c r="C61" s="19" t="s">
        <v>914</v>
      </c>
      <c r="D61" s="19" t="s">
        <v>929</v>
      </c>
      <c r="E61" s="19" t="s">
        <v>930</v>
      </c>
      <c r="F61" s="9" t="s">
        <v>919</v>
      </c>
      <c r="G61" s="9"/>
      <c r="H61" s="9" t="s">
        <v>1072</v>
      </c>
      <c r="I61" s="9" t="s">
        <v>140</v>
      </c>
      <c r="J61" s="9" t="str">
        <f t="shared" si="0"/>
        <v>Sub Junior</v>
      </c>
      <c r="K61" s="25" t="s">
        <v>1022</v>
      </c>
      <c r="L61" s="14" t="s">
        <v>532</v>
      </c>
      <c r="M61" s="14" t="s">
        <v>539</v>
      </c>
    </row>
    <row r="62" spans="1:13" ht="17" x14ac:dyDescent="0.2">
      <c r="A62">
        <v>61</v>
      </c>
      <c r="B62" s="19">
        <v>44328.75</v>
      </c>
      <c r="C62" s="19" t="s">
        <v>914</v>
      </c>
      <c r="D62" s="19" t="s">
        <v>921</v>
      </c>
      <c r="E62" s="19"/>
      <c r="F62" s="19" t="s">
        <v>918</v>
      </c>
      <c r="G62" s="9" t="s">
        <v>933</v>
      </c>
      <c r="H62" s="9" t="s">
        <v>939</v>
      </c>
      <c r="I62" s="9" t="s">
        <v>185</v>
      </c>
      <c r="J62" s="9" t="str">
        <f t="shared" si="0"/>
        <v>Sub Junior 2</v>
      </c>
      <c r="K62" s="25" t="s">
        <v>941</v>
      </c>
      <c r="L62" s="13" t="s">
        <v>540</v>
      </c>
      <c r="M62" s="9"/>
    </row>
    <row r="63" spans="1:13" ht="17" x14ac:dyDescent="0.2">
      <c r="A63">
        <v>62</v>
      </c>
      <c r="B63" s="19">
        <v>44328.75</v>
      </c>
      <c r="C63" s="19" t="s">
        <v>914</v>
      </c>
      <c r="D63" s="19" t="s">
        <v>921</v>
      </c>
      <c r="E63" s="19"/>
      <c r="F63" s="19" t="s">
        <v>918</v>
      </c>
      <c r="G63" s="9" t="s">
        <v>933</v>
      </c>
      <c r="H63" s="9" t="s">
        <v>987</v>
      </c>
      <c r="I63" s="9" t="s">
        <v>102</v>
      </c>
      <c r="J63" s="9" t="str">
        <f t="shared" si="0"/>
        <v>Sub Junior</v>
      </c>
      <c r="K63" s="25" t="s">
        <v>1002</v>
      </c>
      <c r="L63" s="13" t="s">
        <v>541</v>
      </c>
      <c r="M63" s="9"/>
    </row>
    <row r="64" spans="1:13" ht="17" x14ac:dyDescent="0.2">
      <c r="A64">
        <v>63</v>
      </c>
      <c r="B64" s="19">
        <v>44328.75</v>
      </c>
      <c r="C64" s="19" t="s">
        <v>914</v>
      </c>
      <c r="D64" s="19" t="s">
        <v>921</v>
      </c>
      <c r="E64" s="19"/>
      <c r="F64" s="19" t="s">
        <v>918</v>
      </c>
      <c r="G64" s="9" t="s">
        <v>933</v>
      </c>
      <c r="H64" s="9" t="s">
        <v>1018</v>
      </c>
      <c r="I64" s="9" t="s">
        <v>185</v>
      </c>
      <c r="J64" s="9" t="str">
        <f t="shared" si="0"/>
        <v>Sub Junior 1</v>
      </c>
      <c r="K64" s="25" t="s">
        <v>990</v>
      </c>
      <c r="L64" s="13" t="s">
        <v>542</v>
      </c>
      <c r="M64" s="9"/>
    </row>
    <row r="65" spans="1:13" ht="17" x14ac:dyDescent="0.2">
      <c r="A65">
        <v>64</v>
      </c>
      <c r="B65" s="19">
        <v>44328.75</v>
      </c>
      <c r="C65" s="19" t="s">
        <v>914</v>
      </c>
      <c r="D65" s="19" t="s">
        <v>921</v>
      </c>
      <c r="E65" s="19"/>
      <c r="F65" s="19" t="s">
        <v>918</v>
      </c>
      <c r="G65" s="9" t="s">
        <v>933</v>
      </c>
      <c r="H65" s="9" t="s">
        <v>1043</v>
      </c>
      <c r="I65" s="9" t="s">
        <v>1088</v>
      </c>
      <c r="J65" s="9" t="str">
        <f t="shared" si="0"/>
        <v>Sub Junior</v>
      </c>
      <c r="K65" s="9" t="s">
        <v>1015</v>
      </c>
      <c r="L65" s="13" t="s">
        <v>543</v>
      </c>
      <c r="M65" s="9"/>
    </row>
    <row r="66" spans="1:13" ht="17" x14ac:dyDescent="0.2">
      <c r="A66">
        <v>65</v>
      </c>
      <c r="B66" s="19">
        <v>44328.75</v>
      </c>
      <c r="C66" s="19" t="s">
        <v>914</v>
      </c>
      <c r="D66" s="19" t="s">
        <v>921</v>
      </c>
      <c r="E66" s="19"/>
      <c r="F66" s="19" t="s">
        <v>918</v>
      </c>
      <c r="G66" s="9" t="s">
        <v>933</v>
      </c>
      <c r="H66" s="9" t="s">
        <v>1058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1044</v>
      </c>
      <c r="L66" s="13" t="s">
        <v>544</v>
      </c>
      <c r="M66" s="9"/>
    </row>
    <row r="67" spans="1:13" ht="17" x14ac:dyDescent="0.2">
      <c r="A67">
        <v>66</v>
      </c>
      <c r="B67" s="19">
        <v>44328.75</v>
      </c>
      <c r="C67" s="19" t="s">
        <v>914</v>
      </c>
      <c r="D67" s="19" t="s">
        <v>921</v>
      </c>
      <c r="E67" s="19"/>
      <c r="F67" s="19" t="s">
        <v>918</v>
      </c>
      <c r="G67" s="9" t="s">
        <v>933</v>
      </c>
      <c r="H67" s="9" t="s">
        <v>1068</v>
      </c>
      <c r="I67" s="9" t="s">
        <v>113</v>
      </c>
      <c r="J67" s="9" t="str">
        <f t="shared" si="1"/>
        <v>Sub Junior</v>
      </c>
      <c r="K67" s="9" t="s">
        <v>969</v>
      </c>
      <c r="L67" s="13" t="s">
        <v>545</v>
      </c>
      <c r="M67" s="9"/>
    </row>
    <row r="68" spans="1:13" ht="17" x14ac:dyDescent="0.2">
      <c r="A68">
        <v>67</v>
      </c>
      <c r="B68" s="19">
        <v>44328.75</v>
      </c>
      <c r="C68" s="19" t="s">
        <v>914</v>
      </c>
      <c r="D68" s="19" t="s">
        <v>928</v>
      </c>
      <c r="E68" s="19"/>
      <c r="F68" s="19" t="s">
        <v>918</v>
      </c>
      <c r="G68" s="9" t="s">
        <v>933</v>
      </c>
      <c r="H68" s="9" t="s">
        <v>939</v>
      </c>
      <c r="I68" s="9" t="s">
        <v>185</v>
      </c>
      <c r="J68" s="9" t="str">
        <f t="shared" si="1"/>
        <v>Sub Junior 2</v>
      </c>
      <c r="K68" s="25" t="s">
        <v>941</v>
      </c>
      <c r="L68" s="13" t="s">
        <v>540</v>
      </c>
      <c r="M68" s="9"/>
    </row>
    <row r="69" spans="1:13" ht="17" x14ac:dyDescent="0.2">
      <c r="A69">
        <v>68</v>
      </c>
      <c r="B69" s="19">
        <v>44328.75</v>
      </c>
      <c r="C69" s="19" t="s">
        <v>914</v>
      </c>
      <c r="D69" s="19" t="s">
        <v>928</v>
      </c>
      <c r="E69" s="19"/>
      <c r="F69" s="19" t="s">
        <v>918</v>
      </c>
      <c r="G69" s="9" t="s">
        <v>933</v>
      </c>
      <c r="H69" s="9" t="s">
        <v>987</v>
      </c>
      <c r="I69" s="9" t="s">
        <v>1088</v>
      </c>
      <c r="J69" s="9" t="str">
        <f t="shared" si="1"/>
        <v>Sub Junior</v>
      </c>
      <c r="K69" s="9" t="s">
        <v>1015</v>
      </c>
      <c r="L69" s="13" t="s">
        <v>546</v>
      </c>
      <c r="M69" s="9"/>
    </row>
    <row r="70" spans="1:13" ht="17" x14ac:dyDescent="0.2">
      <c r="A70">
        <v>69</v>
      </c>
      <c r="B70" s="19">
        <v>44328.75</v>
      </c>
      <c r="C70" s="19" t="s">
        <v>914</v>
      </c>
      <c r="D70" s="19" t="s">
        <v>928</v>
      </c>
      <c r="E70" s="19"/>
      <c r="F70" s="19" t="s">
        <v>918</v>
      </c>
      <c r="G70" s="9" t="s">
        <v>933</v>
      </c>
      <c r="H70" s="9" t="s">
        <v>1018</v>
      </c>
      <c r="I70" s="9" t="s">
        <v>113</v>
      </c>
      <c r="J70" s="9" t="str">
        <f t="shared" si="1"/>
        <v>Sub Junior</v>
      </c>
      <c r="K70" s="9" t="s">
        <v>969</v>
      </c>
      <c r="L70" s="13" t="s">
        <v>547</v>
      </c>
      <c r="M70" s="9"/>
    </row>
    <row r="71" spans="1:13" ht="17" x14ac:dyDescent="0.2">
      <c r="A71">
        <v>70</v>
      </c>
      <c r="B71" s="19">
        <v>44328.75</v>
      </c>
      <c r="C71" s="19" t="s">
        <v>914</v>
      </c>
      <c r="D71" s="19" t="s">
        <v>928</v>
      </c>
      <c r="E71" s="19"/>
      <c r="F71" s="19" t="s">
        <v>918</v>
      </c>
      <c r="G71" s="9" t="s">
        <v>933</v>
      </c>
      <c r="H71" s="9" t="s">
        <v>1043</v>
      </c>
      <c r="I71" s="9" t="s">
        <v>185</v>
      </c>
      <c r="J71" s="9" t="str">
        <f t="shared" si="1"/>
        <v>Sub Junior 1</v>
      </c>
      <c r="K71" s="25" t="s">
        <v>990</v>
      </c>
      <c r="L71" s="13" t="s">
        <v>548</v>
      </c>
      <c r="M71" s="9"/>
    </row>
    <row r="72" spans="1:13" ht="17" x14ac:dyDescent="0.2">
      <c r="A72">
        <v>71</v>
      </c>
      <c r="B72" s="19">
        <v>44328.75</v>
      </c>
      <c r="C72" s="19" t="s">
        <v>914</v>
      </c>
      <c r="D72" s="19" t="s">
        <v>928</v>
      </c>
      <c r="E72" s="19"/>
      <c r="F72" s="19" t="s">
        <v>918</v>
      </c>
      <c r="G72" s="9" t="s">
        <v>933</v>
      </c>
      <c r="H72" s="9" t="s">
        <v>1058</v>
      </c>
      <c r="I72" s="9" t="s">
        <v>102</v>
      </c>
      <c r="J72" s="9" t="str">
        <f t="shared" si="1"/>
        <v>Sub Junior</v>
      </c>
      <c r="K72" s="25" t="s">
        <v>1002</v>
      </c>
      <c r="L72" s="13" t="s">
        <v>549</v>
      </c>
      <c r="M72" s="9"/>
    </row>
    <row r="73" spans="1:13" ht="17" x14ac:dyDescent="0.2">
      <c r="A73">
        <v>72</v>
      </c>
      <c r="B73" s="19">
        <v>44328.75</v>
      </c>
      <c r="C73" s="19" t="s">
        <v>914</v>
      </c>
      <c r="D73" s="19" t="s">
        <v>928</v>
      </c>
      <c r="E73" s="19"/>
      <c r="F73" s="19" t="s">
        <v>918</v>
      </c>
      <c r="G73" s="9" t="s">
        <v>933</v>
      </c>
      <c r="H73" s="9" t="s">
        <v>1068</v>
      </c>
      <c r="I73" s="9" t="s">
        <v>93</v>
      </c>
      <c r="J73" s="9" t="str">
        <f t="shared" si="1"/>
        <v>Sub Juniors</v>
      </c>
      <c r="K73" s="25" t="s">
        <v>1044</v>
      </c>
      <c r="L73" s="13" t="s">
        <v>550</v>
      </c>
      <c r="M73" s="9"/>
    </row>
    <row r="74" spans="1:13" ht="17" x14ac:dyDescent="0.2">
      <c r="A74">
        <v>73</v>
      </c>
      <c r="B74" s="19">
        <v>44328.75</v>
      </c>
      <c r="C74" s="19" t="s">
        <v>914</v>
      </c>
      <c r="D74" s="19" t="s">
        <v>929</v>
      </c>
      <c r="E74" s="19" t="s">
        <v>930</v>
      </c>
      <c r="F74" s="19" t="s">
        <v>918</v>
      </c>
      <c r="G74" s="9"/>
      <c r="H74" s="9" t="s">
        <v>939</v>
      </c>
      <c r="I74" s="9" t="s">
        <v>113</v>
      </c>
      <c r="J74" s="9" t="str">
        <f t="shared" si="1"/>
        <v>Sub Junior</v>
      </c>
      <c r="K74" s="9" t="s">
        <v>969</v>
      </c>
      <c r="L74" s="14" t="s">
        <v>551</v>
      </c>
      <c r="M74" s="14" t="s">
        <v>555</v>
      </c>
    </row>
    <row r="75" spans="1:13" ht="17" x14ac:dyDescent="0.2">
      <c r="A75">
        <v>74</v>
      </c>
      <c r="B75" s="19">
        <v>44328.75</v>
      </c>
      <c r="C75" s="19" t="s">
        <v>914</v>
      </c>
      <c r="D75" s="19" t="s">
        <v>929</v>
      </c>
      <c r="E75" s="19" t="s">
        <v>930</v>
      </c>
      <c r="F75" s="19" t="s">
        <v>918</v>
      </c>
      <c r="G75" s="9"/>
      <c r="H75" s="9" t="s">
        <v>987</v>
      </c>
      <c r="I75" s="9" t="s">
        <v>185</v>
      </c>
      <c r="J75" s="9" t="str">
        <f t="shared" si="1"/>
        <v>Sub Junior 1</v>
      </c>
      <c r="K75" s="25" t="s">
        <v>990</v>
      </c>
      <c r="L75" s="14" t="s">
        <v>552</v>
      </c>
      <c r="M75" s="14" t="s">
        <v>556</v>
      </c>
    </row>
    <row r="76" spans="1:13" ht="17" x14ac:dyDescent="0.2">
      <c r="A76">
        <v>75</v>
      </c>
      <c r="B76" s="19">
        <v>44328.75</v>
      </c>
      <c r="C76" s="19" t="s">
        <v>914</v>
      </c>
      <c r="D76" s="19" t="s">
        <v>929</v>
      </c>
      <c r="E76" s="19" t="s">
        <v>930</v>
      </c>
      <c r="F76" s="19" t="s">
        <v>918</v>
      </c>
      <c r="G76" s="9"/>
      <c r="H76" s="9" t="s">
        <v>1018</v>
      </c>
      <c r="I76" s="9" t="s">
        <v>1088</v>
      </c>
      <c r="J76" s="9" t="str">
        <f t="shared" si="1"/>
        <v>Sub Junior</v>
      </c>
      <c r="K76" s="9" t="s">
        <v>1015</v>
      </c>
      <c r="L76" s="14" t="s">
        <v>553</v>
      </c>
      <c r="M76" s="14" t="s">
        <v>536</v>
      </c>
    </row>
    <row r="77" spans="1:13" ht="17" x14ac:dyDescent="0.2">
      <c r="A77">
        <v>76</v>
      </c>
      <c r="B77" s="19">
        <v>44328.75</v>
      </c>
      <c r="C77" s="19" t="s">
        <v>914</v>
      </c>
      <c r="D77" s="19" t="s">
        <v>929</v>
      </c>
      <c r="E77" s="19" t="s">
        <v>930</v>
      </c>
      <c r="F77" s="19" t="s">
        <v>918</v>
      </c>
      <c r="G77" s="9"/>
      <c r="H77" s="9" t="s">
        <v>1043</v>
      </c>
      <c r="I77" s="9" t="s">
        <v>93</v>
      </c>
      <c r="J77" s="9" t="str">
        <f t="shared" si="1"/>
        <v>Sub Juniors</v>
      </c>
      <c r="K77" s="25" t="s">
        <v>1044</v>
      </c>
      <c r="L77" s="14" t="s">
        <v>554</v>
      </c>
      <c r="M77" s="14" t="s">
        <v>557</v>
      </c>
    </row>
    <row r="78" spans="1:13" ht="17" x14ac:dyDescent="0.2">
      <c r="A78">
        <v>77</v>
      </c>
      <c r="B78" s="19">
        <v>44328.75</v>
      </c>
      <c r="C78" s="19" t="s">
        <v>914</v>
      </c>
      <c r="D78" s="19" t="s">
        <v>929</v>
      </c>
      <c r="E78" s="19" t="s">
        <v>930</v>
      </c>
      <c r="F78" s="19" t="s">
        <v>918</v>
      </c>
      <c r="G78" s="9"/>
      <c r="H78" s="9" t="s">
        <v>1058</v>
      </c>
      <c r="I78" s="9" t="s">
        <v>102</v>
      </c>
      <c r="J78" s="9" t="str">
        <f t="shared" si="1"/>
        <v>Sub Junior</v>
      </c>
      <c r="K78" s="25" t="s">
        <v>1002</v>
      </c>
      <c r="L78" s="14" t="s">
        <v>549</v>
      </c>
      <c r="M78" s="14" t="s">
        <v>558</v>
      </c>
    </row>
    <row r="79" spans="1:13" ht="17" x14ac:dyDescent="0.2">
      <c r="A79">
        <v>78</v>
      </c>
      <c r="B79" s="19">
        <v>44329.75</v>
      </c>
      <c r="C79" s="19" t="s">
        <v>914</v>
      </c>
      <c r="D79" s="19" t="s">
        <v>921</v>
      </c>
      <c r="E79" s="19"/>
      <c r="F79" s="19" t="s">
        <v>922</v>
      </c>
      <c r="G79" s="9" t="s">
        <v>934</v>
      </c>
      <c r="H79" s="9" t="s">
        <v>939</v>
      </c>
      <c r="I79" s="9" t="s">
        <v>975</v>
      </c>
      <c r="J79" s="9" t="str">
        <f t="shared" si="1"/>
        <v>2</v>
      </c>
      <c r="K79" s="9" t="s">
        <v>976</v>
      </c>
      <c r="L79" s="13" t="s">
        <v>559</v>
      </c>
      <c r="M79" s="9"/>
    </row>
    <row r="80" spans="1:13" ht="17" x14ac:dyDescent="0.2">
      <c r="A80">
        <v>79</v>
      </c>
      <c r="B80" s="19">
        <v>44329.75</v>
      </c>
      <c r="C80" s="19" t="s">
        <v>914</v>
      </c>
      <c r="D80" s="19" t="s">
        <v>921</v>
      </c>
      <c r="E80" s="19"/>
      <c r="F80" s="19" t="s">
        <v>922</v>
      </c>
      <c r="G80" s="9" t="s">
        <v>934</v>
      </c>
      <c r="H80" s="9" t="s">
        <v>987</v>
      </c>
      <c r="I80" s="9" t="s">
        <v>131</v>
      </c>
      <c r="J80" s="9" t="str">
        <f t="shared" si="1"/>
        <v>2</v>
      </c>
      <c r="K80" s="9" t="s">
        <v>977</v>
      </c>
      <c r="L80" s="13" t="s">
        <v>560</v>
      </c>
      <c r="M80" s="9"/>
    </row>
    <row r="81" spans="1:13" ht="17" x14ac:dyDescent="0.2">
      <c r="A81">
        <v>80</v>
      </c>
      <c r="B81" s="19">
        <v>44329.75</v>
      </c>
      <c r="C81" s="19" t="s">
        <v>914</v>
      </c>
      <c r="D81" s="19" t="s">
        <v>921</v>
      </c>
      <c r="E81" s="19"/>
      <c r="F81" s="19" t="s">
        <v>922</v>
      </c>
      <c r="G81" s="9" t="s">
        <v>934</v>
      </c>
      <c r="H81" s="9" t="s">
        <v>1018</v>
      </c>
      <c r="I81" s="9" t="s">
        <v>967</v>
      </c>
      <c r="J81" s="9" t="str">
        <f t="shared" si="1"/>
        <v>2</v>
      </c>
      <c r="K81" s="9" t="s">
        <v>968</v>
      </c>
      <c r="L81" s="13" t="s">
        <v>561</v>
      </c>
      <c r="M81" s="9"/>
    </row>
    <row r="82" spans="1:13" ht="17" x14ac:dyDescent="0.2">
      <c r="A82">
        <v>81</v>
      </c>
      <c r="B82" s="22">
        <v>44329.75</v>
      </c>
      <c r="C82" s="22" t="s">
        <v>914</v>
      </c>
      <c r="D82" s="22" t="s">
        <v>921</v>
      </c>
      <c r="E82" s="22"/>
      <c r="F82" s="22" t="s">
        <v>922</v>
      </c>
      <c r="G82" s="20" t="s">
        <v>934</v>
      </c>
      <c r="H82" s="20" t="s">
        <v>1043</v>
      </c>
      <c r="I82" s="20" t="s">
        <v>1080</v>
      </c>
      <c r="J82" s="20" t="str">
        <f t="shared" si="1"/>
        <v>Sub Juniors Team 2</v>
      </c>
      <c r="K82" s="23" t="s">
        <v>1051</v>
      </c>
      <c r="L82" s="23" t="s">
        <v>567</v>
      </c>
      <c r="M82" s="20"/>
    </row>
    <row r="83" spans="1:13" ht="17" x14ac:dyDescent="0.2">
      <c r="A83">
        <v>82</v>
      </c>
      <c r="B83" s="22">
        <v>44329.75</v>
      </c>
      <c r="C83" s="22" t="s">
        <v>914</v>
      </c>
      <c r="D83" s="22" t="s">
        <v>921</v>
      </c>
      <c r="E83" s="22"/>
      <c r="F83" s="22" t="s">
        <v>922</v>
      </c>
      <c r="G83" s="20" t="s">
        <v>934</v>
      </c>
      <c r="H83" s="20" t="s">
        <v>1058</v>
      </c>
      <c r="I83" s="9" t="s">
        <v>49</v>
      </c>
      <c r="J83" s="20" t="str">
        <f t="shared" si="1"/>
        <v>Sub Junior 2</v>
      </c>
      <c r="K83" s="23" t="s">
        <v>1010</v>
      </c>
      <c r="L83" s="23" t="s">
        <v>1081</v>
      </c>
      <c r="M83" s="20"/>
    </row>
    <row r="84" spans="1:13" ht="17" x14ac:dyDescent="0.2">
      <c r="A84">
        <v>83</v>
      </c>
      <c r="B84" s="19">
        <v>44329.75</v>
      </c>
      <c r="C84" s="19" t="s">
        <v>914</v>
      </c>
      <c r="D84" s="19" t="s">
        <v>928</v>
      </c>
      <c r="E84" s="19"/>
      <c r="F84" s="19" t="s">
        <v>922</v>
      </c>
      <c r="G84" s="9" t="s">
        <v>934</v>
      </c>
      <c r="H84" s="9" t="s">
        <v>939</v>
      </c>
      <c r="I84" s="9" t="s">
        <v>967</v>
      </c>
      <c r="J84" s="9" t="str">
        <f t="shared" si="1"/>
        <v>2</v>
      </c>
      <c r="K84" s="9" t="s">
        <v>968</v>
      </c>
      <c r="L84" s="13" t="s">
        <v>563</v>
      </c>
      <c r="M84" s="9"/>
    </row>
    <row r="85" spans="1:13" ht="17" x14ac:dyDescent="0.2">
      <c r="A85">
        <v>84</v>
      </c>
      <c r="B85" s="19">
        <v>44329.75</v>
      </c>
      <c r="C85" s="19" t="s">
        <v>914</v>
      </c>
      <c r="D85" s="19" t="s">
        <v>928</v>
      </c>
      <c r="E85" s="19"/>
      <c r="F85" s="19" t="s">
        <v>922</v>
      </c>
      <c r="G85" s="9" t="s">
        <v>934</v>
      </c>
      <c r="H85" s="9" t="s">
        <v>987</v>
      </c>
      <c r="I85" s="9" t="s">
        <v>975</v>
      </c>
      <c r="J85" s="9" t="str">
        <f t="shared" si="1"/>
        <v>2</v>
      </c>
      <c r="K85" s="9" t="s">
        <v>976</v>
      </c>
      <c r="L85" s="13" t="s">
        <v>564</v>
      </c>
      <c r="M85" s="9"/>
    </row>
    <row r="86" spans="1:13" ht="17" x14ac:dyDescent="0.2">
      <c r="A86">
        <v>85</v>
      </c>
      <c r="B86" s="22">
        <v>44329.75</v>
      </c>
      <c r="C86" s="22" t="s">
        <v>914</v>
      </c>
      <c r="D86" s="22" t="s">
        <v>928</v>
      </c>
      <c r="E86" s="22"/>
      <c r="F86" s="22" t="s">
        <v>922</v>
      </c>
      <c r="G86" s="20" t="s">
        <v>934</v>
      </c>
      <c r="H86" s="20" t="s">
        <v>1018</v>
      </c>
      <c r="I86" s="20" t="s">
        <v>1080</v>
      </c>
      <c r="J86" s="20" t="str">
        <f t="shared" si="1"/>
        <v>Sub Juniors Team 2</v>
      </c>
      <c r="K86" s="23" t="s">
        <v>1051</v>
      </c>
      <c r="L86" s="23" t="s">
        <v>1082</v>
      </c>
      <c r="M86" s="20"/>
    </row>
    <row r="87" spans="1:13" ht="17" x14ac:dyDescent="0.2">
      <c r="A87">
        <v>86</v>
      </c>
      <c r="B87" s="22">
        <v>44329.75</v>
      </c>
      <c r="C87" s="22" t="s">
        <v>914</v>
      </c>
      <c r="D87" s="22" t="s">
        <v>928</v>
      </c>
      <c r="E87" s="22"/>
      <c r="F87" s="22" t="s">
        <v>922</v>
      </c>
      <c r="G87" s="20" t="s">
        <v>934</v>
      </c>
      <c r="H87" s="20" t="s">
        <v>1043</v>
      </c>
      <c r="I87" s="9" t="s">
        <v>49</v>
      </c>
      <c r="J87" s="20" t="str">
        <f t="shared" si="1"/>
        <v>Sub Junior 2</v>
      </c>
      <c r="K87" s="23" t="s">
        <v>1010</v>
      </c>
      <c r="L87" s="23" t="s">
        <v>1083</v>
      </c>
      <c r="M87" s="20"/>
    </row>
    <row r="88" spans="1:13" ht="17" x14ac:dyDescent="0.2">
      <c r="A88">
        <v>87</v>
      </c>
      <c r="B88" s="22">
        <v>44329.75</v>
      </c>
      <c r="C88" s="22" t="s">
        <v>914</v>
      </c>
      <c r="D88" s="22" t="s">
        <v>928</v>
      </c>
      <c r="E88" s="22"/>
      <c r="F88" s="22" t="s">
        <v>922</v>
      </c>
      <c r="G88" s="20" t="s">
        <v>934</v>
      </c>
      <c r="H88" s="20" t="s">
        <v>1058</v>
      </c>
      <c r="I88" s="9" t="s">
        <v>131</v>
      </c>
      <c r="J88" s="20" t="str">
        <f t="shared" si="1"/>
        <v>2</v>
      </c>
      <c r="K88" s="23" t="s">
        <v>977</v>
      </c>
      <c r="L88" s="23" t="s">
        <v>568</v>
      </c>
      <c r="M88" s="20"/>
    </row>
    <row r="89" spans="1:13" ht="17" x14ac:dyDescent="0.2">
      <c r="A89">
        <v>88</v>
      </c>
      <c r="B89" s="19">
        <v>44329.75</v>
      </c>
      <c r="C89" s="19" t="s">
        <v>914</v>
      </c>
      <c r="D89" s="19" t="s">
        <v>929</v>
      </c>
      <c r="E89" s="19" t="s">
        <v>930</v>
      </c>
      <c r="F89" s="19" t="s">
        <v>922</v>
      </c>
      <c r="G89" s="9" t="s">
        <v>934</v>
      </c>
      <c r="H89" s="9" t="s">
        <v>939</v>
      </c>
      <c r="I89" s="9" t="s">
        <v>975</v>
      </c>
      <c r="J89" s="9" t="str">
        <f t="shared" si="1"/>
        <v>2</v>
      </c>
      <c r="K89" s="9" t="s">
        <v>976</v>
      </c>
      <c r="L89" s="14" t="s">
        <v>559</v>
      </c>
      <c r="M89" s="14" t="s">
        <v>569</v>
      </c>
    </row>
    <row r="90" spans="1:13" ht="17" x14ac:dyDescent="0.2">
      <c r="A90">
        <v>89</v>
      </c>
      <c r="B90" s="19">
        <v>44329.75</v>
      </c>
      <c r="C90" s="19" t="s">
        <v>914</v>
      </c>
      <c r="D90" s="19" t="s">
        <v>929</v>
      </c>
      <c r="E90" s="19" t="s">
        <v>930</v>
      </c>
      <c r="F90" s="19" t="s">
        <v>922</v>
      </c>
      <c r="G90" s="9" t="s">
        <v>934</v>
      </c>
      <c r="H90" s="9" t="s">
        <v>987</v>
      </c>
      <c r="I90" s="9" t="s">
        <v>49</v>
      </c>
      <c r="J90" s="9" t="str">
        <f t="shared" si="1"/>
        <v>Sub Junior 2</v>
      </c>
      <c r="K90" s="9" t="s">
        <v>1010</v>
      </c>
      <c r="L90" s="14" t="s">
        <v>566</v>
      </c>
      <c r="M90" s="14" t="s">
        <v>570</v>
      </c>
    </row>
    <row r="91" spans="1:13" ht="17" x14ac:dyDescent="0.2">
      <c r="A91">
        <v>90</v>
      </c>
      <c r="B91" s="19">
        <v>44329.75</v>
      </c>
      <c r="C91" s="19" t="s">
        <v>914</v>
      </c>
      <c r="D91" s="19" t="s">
        <v>929</v>
      </c>
      <c r="E91" s="19" t="s">
        <v>930</v>
      </c>
      <c r="F91" s="19" t="s">
        <v>922</v>
      </c>
      <c r="G91" s="9" t="s">
        <v>934</v>
      </c>
      <c r="H91" s="9" t="s">
        <v>1018</v>
      </c>
      <c r="I91" s="9" t="s">
        <v>967</v>
      </c>
      <c r="J91" s="9" t="str">
        <f t="shared" si="1"/>
        <v>2</v>
      </c>
      <c r="K91" s="9" t="s">
        <v>968</v>
      </c>
      <c r="L91" s="14" t="s">
        <v>561</v>
      </c>
      <c r="M91" s="14" t="s">
        <v>571</v>
      </c>
    </row>
    <row r="92" spans="1:13" ht="17" x14ac:dyDescent="0.2">
      <c r="A92">
        <v>91</v>
      </c>
      <c r="B92" s="19">
        <v>44329.75</v>
      </c>
      <c r="C92" s="19" t="s">
        <v>914</v>
      </c>
      <c r="D92" s="19" t="s">
        <v>929</v>
      </c>
      <c r="E92" s="19" t="s">
        <v>930</v>
      </c>
      <c r="F92" s="19" t="s">
        <v>922</v>
      </c>
      <c r="G92" s="9" t="s">
        <v>934</v>
      </c>
      <c r="H92" s="9" t="s">
        <v>1043</v>
      </c>
      <c r="I92" s="9" t="s">
        <v>1080</v>
      </c>
      <c r="J92" s="9" t="str">
        <f t="shared" si="1"/>
        <v>Sub Juniors Team 2</v>
      </c>
      <c r="K92" s="25" t="s">
        <v>1051</v>
      </c>
      <c r="L92" s="14" t="s">
        <v>567</v>
      </c>
      <c r="M92" s="14" t="s">
        <v>572</v>
      </c>
    </row>
    <row r="93" spans="1:13" ht="17" x14ac:dyDescent="0.2">
      <c r="A93">
        <v>92</v>
      </c>
      <c r="B93" s="19">
        <v>44329.75</v>
      </c>
      <c r="C93" s="19" t="s">
        <v>914</v>
      </c>
      <c r="D93" s="19" t="s">
        <v>929</v>
      </c>
      <c r="E93" s="19" t="s">
        <v>930</v>
      </c>
      <c r="F93" s="19" t="s">
        <v>922</v>
      </c>
      <c r="G93" s="9" t="s">
        <v>934</v>
      </c>
      <c r="H93" s="9" t="s">
        <v>1058</v>
      </c>
      <c r="I93" s="9" t="s">
        <v>131</v>
      </c>
      <c r="J93" s="9" t="str">
        <f t="shared" si="1"/>
        <v>2</v>
      </c>
      <c r="K93" s="9" t="s">
        <v>977</v>
      </c>
      <c r="L93" s="14" t="s">
        <v>568</v>
      </c>
      <c r="M93" s="14" t="s">
        <v>573</v>
      </c>
    </row>
    <row r="94" spans="1:13" ht="17" x14ac:dyDescent="0.2">
      <c r="A94">
        <v>93</v>
      </c>
      <c r="B94" s="19">
        <v>44329.8125</v>
      </c>
      <c r="C94" s="19" t="s">
        <v>911</v>
      </c>
      <c r="D94" s="19" t="s">
        <v>924</v>
      </c>
      <c r="E94" s="19"/>
      <c r="F94" s="19" t="s">
        <v>917</v>
      </c>
      <c r="G94" s="9" t="s">
        <v>933</v>
      </c>
      <c r="H94" s="9" t="s">
        <v>939</v>
      </c>
      <c r="I94" s="9" t="s">
        <v>185</v>
      </c>
      <c r="J94" s="9" t="str">
        <f t="shared" si="1"/>
        <v>Intermediates 2</v>
      </c>
      <c r="K94" s="25" t="s">
        <v>940</v>
      </c>
      <c r="L94" s="13" t="s">
        <v>574</v>
      </c>
      <c r="M94" s="9"/>
    </row>
    <row r="95" spans="1:13" ht="17" x14ac:dyDescent="0.2">
      <c r="A95">
        <v>94</v>
      </c>
      <c r="B95" s="19">
        <v>44329.8125</v>
      </c>
      <c r="C95" s="19" t="s">
        <v>911</v>
      </c>
      <c r="D95" s="19" t="s">
        <v>924</v>
      </c>
      <c r="E95" s="19"/>
      <c r="F95" s="19" t="s">
        <v>917</v>
      </c>
      <c r="G95" s="9" t="s">
        <v>933</v>
      </c>
      <c r="H95" s="9" t="s">
        <v>987</v>
      </c>
      <c r="I95" s="9" t="s">
        <v>1087</v>
      </c>
      <c r="J95" s="9" t="str">
        <f t="shared" si="1"/>
        <v>Intermediates</v>
      </c>
      <c r="K95" s="9" t="s">
        <v>1012</v>
      </c>
      <c r="L95" s="13" t="s">
        <v>575</v>
      </c>
      <c r="M95" s="9"/>
    </row>
    <row r="96" spans="1:13" ht="17" x14ac:dyDescent="0.2">
      <c r="A96">
        <v>95</v>
      </c>
      <c r="B96" s="19">
        <v>44329.8125</v>
      </c>
      <c r="C96" s="19" t="s">
        <v>911</v>
      </c>
      <c r="D96" s="19" t="s">
        <v>924</v>
      </c>
      <c r="E96" s="19"/>
      <c r="F96" s="19" t="s">
        <v>917</v>
      </c>
      <c r="G96" s="9" t="s">
        <v>933</v>
      </c>
      <c r="H96" s="9" t="s">
        <v>1018</v>
      </c>
      <c r="I96" s="9" t="s">
        <v>185</v>
      </c>
      <c r="J96" s="9" t="str">
        <f t="shared" si="1"/>
        <v>Intermediates 1</v>
      </c>
      <c r="K96" s="25" t="s">
        <v>988</v>
      </c>
      <c r="L96" s="13" t="s">
        <v>576</v>
      </c>
      <c r="M96" s="9"/>
    </row>
    <row r="97" spans="1:13" ht="17" x14ac:dyDescent="0.2">
      <c r="A97">
        <v>96</v>
      </c>
      <c r="B97" s="19">
        <v>44329.8125</v>
      </c>
      <c r="C97" s="19" t="s">
        <v>911</v>
      </c>
      <c r="D97" s="19" t="s">
        <v>924</v>
      </c>
      <c r="E97" s="19"/>
      <c r="F97" s="19" t="s">
        <v>917</v>
      </c>
      <c r="G97" s="9" t="s">
        <v>933</v>
      </c>
      <c r="H97" s="9" t="s">
        <v>1043</v>
      </c>
      <c r="I97" s="9" t="s">
        <v>134</v>
      </c>
      <c r="J97" s="9" t="str">
        <f t="shared" si="1"/>
        <v>Intermediates</v>
      </c>
      <c r="K97" s="9" t="s">
        <v>1057</v>
      </c>
      <c r="L97" s="13" t="s">
        <v>577</v>
      </c>
      <c r="M97" s="9"/>
    </row>
    <row r="98" spans="1:13" ht="17" x14ac:dyDescent="0.2">
      <c r="A98">
        <v>97</v>
      </c>
      <c r="B98" s="19">
        <v>44329.8125</v>
      </c>
      <c r="C98" s="19" t="s">
        <v>911</v>
      </c>
      <c r="D98" s="19" t="s">
        <v>924</v>
      </c>
      <c r="E98" s="19"/>
      <c r="F98" s="19" t="s">
        <v>917</v>
      </c>
      <c r="G98" s="9" t="s">
        <v>933</v>
      </c>
      <c r="H98" s="9" t="s">
        <v>1058</v>
      </c>
      <c r="I98" s="9" t="s">
        <v>1086</v>
      </c>
      <c r="J98" s="9" t="str">
        <f t="shared" si="1"/>
        <v>Intermediates</v>
      </c>
      <c r="K98" s="9" t="s">
        <v>1063</v>
      </c>
      <c r="L98" s="13" t="s">
        <v>578</v>
      </c>
      <c r="M98" s="9"/>
    </row>
    <row r="99" spans="1:13" ht="17" x14ac:dyDescent="0.2">
      <c r="A99">
        <v>98</v>
      </c>
      <c r="B99" s="19">
        <v>44329.8125</v>
      </c>
      <c r="C99" s="19" t="s">
        <v>911</v>
      </c>
      <c r="D99" s="19" t="s">
        <v>924</v>
      </c>
      <c r="E99" s="19"/>
      <c r="F99" s="19" t="s">
        <v>917</v>
      </c>
      <c r="G99" s="9" t="s">
        <v>933</v>
      </c>
      <c r="H99" s="9" t="s">
        <v>1068</v>
      </c>
      <c r="I99" s="9" t="s">
        <v>127</v>
      </c>
      <c r="J99" s="9" t="str">
        <f t="shared" si="1"/>
        <v>Intermediates</v>
      </c>
      <c r="K99" s="25" t="s">
        <v>1049</v>
      </c>
      <c r="L99" s="13" t="s">
        <v>579</v>
      </c>
      <c r="M99" s="9"/>
    </row>
    <row r="100" spans="1:13" ht="17" x14ac:dyDescent="0.2">
      <c r="A100">
        <v>99</v>
      </c>
      <c r="B100" s="19">
        <v>44329.8125</v>
      </c>
      <c r="C100" s="19" t="s">
        <v>911</v>
      </c>
      <c r="D100" s="19" t="s">
        <v>924</v>
      </c>
      <c r="E100" s="19"/>
      <c r="F100" s="19" t="s">
        <v>917</v>
      </c>
      <c r="G100" s="9" t="s">
        <v>933</v>
      </c>
      <c r="H100" s="9" t="s">
        <v>1071</v>
      </c>
      <c r="I100" s="9" t="s">
        <v>102</v>
      </c>
      <c r="J100" s="9" t="str">
        <f t="shared" si="1"/>
        <v>Intermediates</v>
      </c>
      <c r="K100" s="25" t="s">
        <v>1001</v>
      </c>
      <c r="L100" s="13" t="s">
        <v>580</v>
      </c>
      <c r="M100" s="9"/>
    </row>
    <row r="101" spans="1:13" ht="17" x14ac:dyDescent="0.2">
      <c r="A101">
        <v>100</v>
      </c>
      <c r="B101" s="19">
        <v>44329.8125</v>
      </c>
      <c r="C101" s="19" t="s">
        <v>911</v>
      </c>
      <c r="D101" s="19" t="s">
        <v>928</v>
      </c>
      <c r="E101" s="19"/>
      <c r="F101" s="19" t="s">
        <v>917</v>
      </c>
      <c r="G101" s="9" t="s">
        <v>933</v>
      </c>
      <c r="H101" s="9" t="s">
        <v>939</v>
      </c>
      <c r="I101" s="9" t="s">
        <v>185</v>
      </c>
      <c r="J101" s="9" t="str">
        <f t="shared" si="1"/>
        <v>Intermediates 2</v>
      </c>
      <c r="K101" s="25" t="s">
        <v>940</v>
      </c>
      <c r="L101" s="13" t="s">
        <v>574</v>
      </c>
      <c r="M101" s="9"/>
    </row>
    <row r="102" spans="1:13" ht="17" x14ac:dyDescent="0.2">
      <c r="A102">
        <v>101</v>
      </c>
      <c r="B102" s="19">
        <v>44329.8125</v>
      </c>
      <c r="C102" s="19" t="s">
        <v>911</v>
      </c>
      <c r="D102" s="19" t="s">
        <v>928</v>
      </c>
      <c r="E102" s="19"/>
      <c r="F102" s="19" t="s">
        <v>917</v>
      </c>
      <c r="G102" s="9" t="s">
        <v>933</v>
      </c>
      <c r="H102" s="9" t="s">
        <v>987</v>
      </c>
      <c r="I102" s="9" t="s">
        <v>185</v>
      </c>
      <c r="J102" s="9" t="str">
        <f t="shared" si="1"/>
        <v>Intermediates 1</v>
      </c>
      <c r="K102" s="25" t="s">
        <v>988</v>
      </c>
      <c r="L102" s="13" t="s">
        <v>581</v>
      </c>
      <c r="M102" s="9"/>
    </row>
    <row r="103" spans="1:13" ht="17" x14ac:dyDescent="0.2">
      <c r="A103">
        <v>102</v>
      </c>
      <c r="B103" s="19">
        <v>44329.8125</v>
      </c>
      <c r="C103" s="19" t="s">
        <v>911</v>
      </c>
      <c r="D103" s="19" t="s">
        <v>928</v>
      </c>
      <c r="E103" s="19"/>
      <c r="F103" s="19" t="s">
        <v>917</v>
      </c>
      <c r="G103" s="9" t="s">
        <v>933</v>
      </c>
      <c r="H103" s="9" t="s">
        <v>1018</v>
      </c>
      <c r="I103" s="9" t="s">
        <v>102</v>
      </c>
      <c r="J103" s="9" t="str">
        <f t="shared" si="1"/>
        <v>Intermediates</v>
      </c>
      <c r="K103" s="25" t="s">
        <v>1001</v>
      </c>
      <c r="L103" s="13" t="s">
        <v>582</v>
      </c>
      <c r="M103" s="9"/>
    </row>
    <row r="104" spans="1:13" ht="17" x14ac:dyDescent="0.2">
      <c r="A104">
        <v>103</v>
      </c>
      <c r="B104" s="19">
        <v>44329.8125</v>
      </c>
      <c r="C104" s="19" t="s">
        <v>911</v>
      </c>
      <c r="D104" s="19" t="s">
        <v>928</v>
      </c>
      <c r="E104" s="19"/>
      <c r="F104" s="19" t="s">
        <v>917</v>
      </c>
      <c r="G104" s="9" t="s">
        <v>933</v>
      </c>
      <c r="H104" s="9" t="s">
        <v>1043</v>
      </c>
      <c r="I104" s="9" t="s">
        <v>1087</v>
      </c>
      <c r="J104" s="9" t="str">
        <f t="shared" si="1"/>
        <v>Intermediates</v>
      </c>
      <c r="K104" s="9" t="s">
        <v>1012</v>
      </c>
      <c r="L104" s="13" t="s">
        <v>583</v>
      </c>
      <c r="M104" s="9"/>
    </row>
    <row r="105" spans="1:13" ht="17" x14ac:dyDescent="0.2">
      <c r="A105">
        <v>104</v>
      </c>
      <c r="B105" s="19">
        <v>44329.8125</v>
      </c>
      <c r="C105" s="19" t="s">
        <v>911</v>
      </c>
      <c r="D105" s="19" t="s">
        <v>928</v>
      </c>
      <c r="E105" s="19"/>
      <c r="F105" s="19" t="s">
        <v>917</v>
      </c>
      <c r="G105" s="9" t="s">
        <v>933</v>
      </c>
      <c r="H105" s="9" t="s">
        <v>1058</v>
      </c>
      <c r="I105" s="9" t="s">
        <v>1086</v>
      </c>
      <c r="J105" s="9" t="str">
        <f t="shared" si="1"/>
        <v>Intermediates</v>
      </c>
      <c r="K105" s="9" t="s">
        <v>1063</v>
      </c>
      <c r="L105" s="13" t="s">
        <v>578</v>
      </c>
      <c r="M105" s="9"/>
    </row>
    <row r="106" spans="1:13" ht="17" x14ac:dyDescent="0.2">
      <c r="A106">
        <v>105</v>
      </c>
      <c r="B106" s="19">
        <v>44329.8125</v>
      </c>
      <c r="C106" s="19" t="s">
        <v>911</v>
      </c>
      <c r="D106" s="19" t="s">
        <v>928</v>
      </c>
      <c r="E106" s="19"/>
      <c r="F106" s="19" t="s">
        <v>917</v>
      </c>
      <c r="G106" s="9" t="s">
        <v>933</v>
      </c>
      <c r="H106" s="9" t="s">
        <v>1068</v>
      </c>
      <c r="I106" s="9" t="s">
        <v>127</v>
      </c>
      <c r="J106" s="9" t="str">
        <f t="shared" si="1"/>
        <v>Intermediates</v>
      </c>
      <c r="K106" s="25" t="s">
        <v>1049</v>
      </c>
      <c r="L106" s="13" t="s">
        <v>579</v>
      </c>
      <c r="M106" s="9"/>
    </row>
    <row r="107" spans="1:13" ht="17" x14ac:dyDescent="0.2">
      <c r="A107">
        <v>106</v>
      </c>
      <c r="B107" s="19">
        <v>44329.8125</v>
      </c>
      <c r="C107" s="19" t="s">
        <v>911</v>
      </c>
      <c r="D107" s="19" t="s">
        <v>928</v>
      </c>
      <c r="E107" s="19"/>
      <c r="F107" s="19" t="s">
        <v>917</v>
      </c>
      <c r="G107" s="9" t="s">
        <v>933</v>
      </c>
      <c r="H107" s="9" t="s">
        <v>1071</v>
      </c>
      <c r="I107" s="9" t="s">
        <v>134</v>
      </c>
      <c r="J107" s="9" t="str">
        <f t="shared" si="1"/>
        <v>Intermediates</v>
      </c>
      <c r="K107" s="9" t="s">
        <v>1057</v>
      </c>
      <c r="L107" s="13" t="s">
        <v>584</v>
      </c>
      <c r="M107" s="9"/>
    </row>
    <row r="108" spans="1:13" ht="17" x14ac:dyDescent="0.2">
      <c r="A108">
        <v>107</v>
      </c>
      <c r="B108" s="19">
        <v>44329.8125</v>
      </c>
      <c r="C108" s="19" t="s">
        <v>911</v>
      </c>
      <c r="D108" s="19" t="s">
        <v>926</v>
      </c>
      <c r="E108" s="19" t="s">
        <v>930</v>
      </c>
      <c r="F108" s="19" t="s">
        <v>917</v>
      </c>
      <c r="G108" s="9" t="s">
        <v>933</v>
      </c>
      <c r="H108" s="9" t="s">
        <v>939</v>
      </c>
      <c r="I108" s="9" t="s">
        <v>185</v>
      </c>
      <c r="J108" s="9" t="str">
        <f t="shared" si="1"/>
        <v>Intermediates 2</v>
      </c>
      <c r="K108" s="25" t="s">
        <v>940</v>
      </c>
      <c r="L108" s="16" t="s">
        <v>574</v>
      </c>
      <c r="M108" s="17"/>
    </row>
    <row r="109" spans="1:13" ht="17" x14ac:dyDescent="0.2">
      <c r="A109">
        <v>108</v>
      </c>
      <c r="B109" s="19">
        <v>44329.8125</v>
      </c>
      <c r="C109" s="19" t="s">
        <v>911</v>
      </c>
      <c r="D109" s="19" t="s">
        <v>926</v>
      </c>
      <c r="E109" s="19" t="s">
        <v>930</v>
      </c>
      <c r="F109" s="19" t="s">
        <v>917</v>
      </c>
      <c r="G109" s="9" t="s">
        <v>933</v>
      </c>
      <c r="H109" s="9" t="s">
        <v>987</v>
      </c>
      <c r="I109" s="9" t="s">
        <v>102</v>
      </c>
      <c r="J109" s="9" t="str">
        <f t="shared" si="1"/>
        <v>Intermediates</v>
      </c>
      <c r="K109" s="25" t="s">
        <v>1001</v>
      </c>
      <c r="L109" s="14" t="s">
        <v>585</v>
      </c>
      <c r="M109" s="14" t="s">
        <v>590</v>
      </c>
    </row>
    <row r="110" spans="1:13" ht="17" x14ac:dyDescent="0.2">
      <c r="A110">
        <v>109</v>
      </c>
      <c r="B110" s="19">
        <v>44329.8125</v>
      </c>
      <c r="C110" s="19" t="s">
        <v>911</v>
      </c>
      <c r="D110" s="19" t="s">
        <v>926</v>
      </c>
      <c r="E110" s="19" t="s">
        <v>930</v>
      </c>
      <c r="F110" s="19" t="s">
        <v>917</v>
      </c>
      <c r="G110" s="9" t="s">
        <v>933</v>
      </c>
      <c r="H110" s="9" t="s">
        <v>1018</v>
      </c>
      <c r="I110" s="9" t="s">
        <v>185</v>
      </c>
      <c r="J110" s="9" t="str">
        <f t="shared" si="1"/>
        <v>Intermediates 1</v>
      </c>
      <c r="K110" s="25" t="s">
        <v>988</v>
      </c>
      <c r="L110" s="14" t="s">
        <v>576</v>
      </c>
      <c r="M110" s="14" t="s">
        <v>591</v>
      </c>
    </row>
    <row r="111" spans="1:13" ht="17" x14ac:dyDescent="0.2">
      <c r="A111">
        <v>110</v>
      </c>
      <c r="B111" s="19">
        <v>44329.8125</v>
      </c>
      <c r="C111" s="19" t="s">
        <v>911</v>
      </c>
      <c r="D111" s="19" t="s">
        <v>926</v>
      </c>
      <c r="E111" s="19" t="s">
        <v>930</v>
      </c>
      <c r="F111" s="19" t="s">
        <v>917</v>
      </c>
      <c r="G111" s="9" t="s">
        <v>933</v>
      </c>
      <c r="H111" s="9" t="s">
        <v>1043</v>
      </c>
      <c r="I111" s="9" t="s">
        <v>127</v>
      </c>
      <c r="J111" s="9" t="str">
        <f t="shared" si="1"/>
        <v>Intermediates</v>
      </c>
      <c r="K111" s="25" t="s">
        <v>1049</v>
      </c>
      <c r="L111" s="14" t="s">
        <v>586</v>
      </c>
      <c r="M111" s="14" t="s">
        <v>592</v>
      </c>
    </row>
    <row r="112" spans="1:13" ht="17" x14ac:dyDescent="0.2">
      <c r="A112">
        <v>111</v>
      </c>
      <c r="B112" s="19">
        <v>44329.8125</v>
      </c>
      <c r="C112" s="19" t="s">
        <v>911</v>
      </c>
      <c r="D112" s="19" t="s">
        <v>926</v>
      </c>
      <c r="E112" s="19" t="s">
        <v>930</v>
      </c>
      <c r="F112" s="19" t="s">
        <v>917</v>
      </c>
      <c r="G112" s="9" t="s">
        <v>933</v>
      </c>
      <c r="H112" s="9" t="s">
        <v>1058</v>
      </c>
      <c r="I112" s="9" t="s">
        <v>134</v>
      </c>
      <c r="J112" s="9" t="str">
        <f t="shared" si="1"/>
        <v>Intermediates</v>
      </c>
      <c r="K112" s="9" t="s">
        <v>1057</v>
      </c>
      <c r="L112" s="14" t="s">
        <v>587</v>
      </c>
      <c r="M112" s="14" t="s">
        <v>593</v>
      </c>
    </row>
    <row r="113" spans="1:13" ht="17" x14ac:dyDescent="0.2">
      <c r="A113">
        <v>112</v>
      </c>
      <c r="B113" s="19">
        <v>44329.8125</v>
      </c>
      <c r="C113" s="19" t="s">
        <v>911</v>
      </c>
      <c r="D113" s="19" t="s">
        <v>926</v>
      </c>
      <c r="E113" s="19" t="s">
        <v>930</v>
      </c>
      <c r="F113" s="19" t="s">
        <v>917</v>
      </c>
      <c r="G113" s="9" t="s">
        <v>933</v>
      </c>
      <c r="H113" s="9" t="s">
        <v>1068</v>
      </c>
      <c r="I113" s="9" t="s">
        <v>1086</v>
      </c>
      <c r="J113" s="9" t="str">
        <f t="shared" si="1"/>
        <v>Intermediates</v>
      </c>
      <c r="K113" s="9" t="s">
        <v>1063</v>
      </c>
      <c r="L113" s="14" t="s">
        <v>588</v>
      </c>
      <c r="M113" s="14" t="s">
        <v>594</v>
      </c>
    </row>
    <row r="114" spans="1:13" ht="17" x14ac:dyDescent="0.2">
      <c r="A114">
        <v>113</v>
      </c>
      <c r="B114" s="19">
        <v>44329.8125</v>
      </c>
      <c r="C114" s="19" t="s">
        <v>911</v>
      </c>
      <c r="D114" s="19" t="s">
        <v>926</v>
      </c>
      <c r="E114" s="19" t="s">
        <v>930</v>
      </c>
      <c r="F114" s="19" t="s">
        <v>917</v>
      </c>
      <c r="G114" s="9" t="s">
        <v>933</v>
      </c>
      <c r="H114" s="9" t="s">
        <v>1071</v>
      </c>
      <c r="I114" s="9" t="s">
        <v>1087</v>
      </c>
      <c r="J114" s="9" t="str">
        <f t="shared" si="1"/>
        <v>Intermediates</v>
      </c>
      <c r="K114" s="9" t="s">
        <v>1012</v>
      </c>
      <c r="L114" s="14" t="s">
        <v>589</v>
      </c>
      <c r="M114" s="14" t="s">
        <v>595</v>
      </c>
    </row>
    <row r="115" spans="1:13" ht="17" x14ac:dyDescent="0.2">
      <c r="A115">
        <v>114</v>
      </c>
      <c r="B115" s="19">
        <v>44330.75</v>
      </c>
      <c r="C115" s="19" t="s">
        <v>914</v>
      </c>
      <c r="D115" s="19" t="s">
        <v>921</v>
      </c>
      <c r="E115" s="19"/>
      <c r="F115" s="19" t="s">
        <v>917</v>
      </c>
      <c r="G115" s="9" t="s">
        <v>936</v>
      </c>
      <c r="H115" s="9" t="s">
        <v>939</v>
      </c>
      <c r="I115" s="9" t="s">
        <v>16</v>
      </c>
      <c r="J115" s="9" t="str">
        <f t="shared" si="1"/>
        <v>Sub Juniors 3</v>
      </c>
      <c r="K115" s="25" t="s">
        <v>955</v>
      </c>
      <c r="L115" s="13" t="s">
        <v>596</v>
      </c>
      <c r="M115" s="9"/>
    </row>
    <row r="116" spans="1:13" ht="17" x14ac:dyDescent="0.2">
      <c r="A116">
        <v>115</v>
      </c>
      <c r="B116" s="19">
        <v>44330.75</v>
      </c>
      <c r="C116" s="19" t="s">
        <v>914</v>
      </c>
      <c r="D116" s="19" t="s">
        <v>921</v>
      </c>
      <c r="E116" s="19"/>
      <c r="F116" s="19" t="s">
        <v>917</v>
      </c>
      <c r="G116" s="9" t="s">
        <v>936</v>
      </c>
      <c r="H116" s="9" t="s">
        <v>987</v>
      </c>
      <c r="I116" s="9" t="s">
        <v>16</v>
      </c>
      <c r="J116" s="9" t="str">
        <f t="shared" si="1"/>
        <v>Sub Juniors 2</v>
      </c>
      <c r="K116" s="25" t="s">
        <v>997</v>
      </c>
      <c r="L116" s="13" t="s">
        <v>597</v>
      </c>
      <c r="M116" s="9"/>
    </row>
    <row r="117" spans="1:13" ht="17" x14ac:dyDescent="0.2">
      <c r="A117">
        <v>116</v>
      </c>
      <c r="B117" s="19">
        <v>44330.75</v>
      </c>
      <c r="C117" s="19" t="s">
        <v>914</v>
      </c>
      <c r="D117" s="19" t="s">
        <v>921</v>
      </c>
      <c r="E117" s="19"/>
      <c r="F117" s="19" t="s">
        <v>917</v>
      </c>
      <c r="G117" s="9" t="s">
        <v>936</v>
      </c>
      <c r="H117" s="9" t="s">
        <v>1018</v>
      </c>
      <c r="I117" s="9" t="s">
        <v>98</v>
      </c>
      <c r="J117" s="9" t="str">
        <f t="shared" si="1"/>
        <v>Sub Junior 2</v>
      </c>
      <c r="K117" s="25" t="s">
        <v>1028</v>
      </c>
      <c r="L117" s="13" t="s">
        <v>598</v>
      </c>
      <c r="M117" s="9"/>
    </row>
    <row r="118" spans="1:13" ht="17" x14ac:dyDescent="0.2">
      <c r="A118">
        <v>117</v>
      </c>
      <c r="B118" s="19">
        <v>44330.75</v>
      </c>
      <c r="C118" s="19" t="s">
        <v>914</v>
      </c>
      <c r="D118" s="19" t="s">
        <v>921</v>
      </c>
      <c r="E118" s="19"/>
      <c r="F118" s="19" t="s">
        <v>917</v>
      </c>
      <c r="G118" s="9" t="s">
        <v>936</v>
      </c>
      <c r="H118" s="9" t="s">
        <v>1043</v>
      </c>
      <c r="I118" s="9" t="s">
        <v>1087</v>
      </c>
      <c r="J118" s="9" t="str">
        <f t="shared" si="1"/>
        <v>Sub Junior 2</v>
      </c>
      <c r="K118" s="9" t="s">
        <v>1039</v>
      </c>
      <c r="L118" s="13" t="s">
        <v>599</v>
      </c>
      <c r="M118" s="9"/>
    </row>
    <row r="119" spans="1:13" ht="17" x14ac:dyDescent="0.2">
      <c r="A119">
        <v>118</v>
      </c>
      <c r="B119" s="19">
        <v>44330.75</v>
      </c>
      <c r="C119" s="19" t="s">
        <v>914</v>
      </c>
      <c r="D119" s="19" t="s">
        <v>928</v>
      </c>
      <c r="E119" s="19"/>
      <c r="F119" s="19" t="s">
        <v>917</v>
      </c>
      <c r="G119" s="9" t="s">
        <v>936</v>
      </c>
      <c r="H119" s="9" t="s">
        <v>939</v>
      </c>
      <c r="I119" s="9" t="s">
        <v>16</v>
      </c>
      <c r="J119" s="9" t="str">
        <f t="shared" si="1"/>
        <v>Sub Juniors 3</v>
      </c>
      <c r="K119" s="25" t="s">
        <v>955</v>
      </c>
      <c r="L119" s="13" t="s">
        <v>596</v>
      </c>
      <c r="M119" s="9"/>
    </row>
    <row r="120" spans="1:13" ht="17" x14ac:dyDescent="0.2">
      <c r="A120">
        <v>119</v>
      </c>
      <c r="B120" s="19">
        <v>44330.75</v>
      </c>
      <c r="C120" s="19" t="s">
        <v>914</v>
      </c>
      <c r="D120" s="19" t="s">
        <v>928</v>
      </c>
      <c r="E120" s="19"/>
      <c r="F120" s="19" t="s">
        <v>917</v>
      </c>
      <c r="G120" s="9" t="s">
        <v>936</v>
      </c>
      <c r="H120" s="9" t="s">
        <v>987</v>
      </c>
      <c r="I120" s="9" t="s">
        <v>134</v>
      </c>
      <c r="J120" s="9" t="str">
        <f t="shared" si="1"/>
        <v>Sub Junior 2</v>
      </c>
      <c r="K120" s="9" t="s">
        <v>1017</v>
      </c>
      <c r="L120" s="13" t="s">
        <v>600</v>
      </c>
      <c r="M120" s="9"/>
    </row>
    <row r="121" spans="1:13" ht="17" x14ac:dyDescent="0.2">
      <c r="A121">
        <v>120</v>
      </c>
      <c r="B121" s="19">
        <v>44330.75</v>
      </c>
      <c r="C121" s="19" t="s">
        <v>914</v>
      </c>
      <c r="D121" s="19" t="s">
        <v>928</v>
      </c>
      <c r="E121" s="19"/>
      <c r="F121" s="19" t="s">
        <v>917</v>
      </c>
      <c r="G121" s="9" t="s">
        <v>936</v>
      </c>
      <c r="H121" s="9" t="s">
        <v>1018</v>
      </c>
      <c r="I121" s="9" t="s">
        <v>1087</v>
      </c>
      <c r="J121" s="9" t="str">
        <f t="shared" si="1"/>
        <v>Sub Junior 2</v>
      </c>
      <c r="K121" s="9" t="s">
        <v>1039</v>
      </c>
      <c r="L121" s="13" t="s">
        <v>601</v>
      </c>
      <c r="M121" s="9"/>
    </row>
    <row r="122" spans="1:13" ht="17" x14ac:dyDescent="0.2">
      <c r="A122">
        <v>121</v>
      </c>
      <c r="B122" s="19">
        <v>44330.75</v>
      </c>
      <c r="C122" s="19" t="s">
        <v>914</v>
      </c>
      <c r="D122" s="19" t="s">
        <v>928</v>
      </c>
      <c r="E122" s="19"/>
      <c r="F122" s="19" t="s">
        <v>917</v>
      </c>
      <c r="G122" s="9" t="s">
        <v>936</v>
      </c>
      <c r="H122" s="9" t="s">
        <v>1043</v>
      </c>
      <c r="I122" s="9" t="s">
        <v>16</v>
      </c>
      <c r="J122" s="9" t="str">
        <f t="shared" si="1"/>
        <v>Sub Juniors 2</v>
      </c>
      <c r="K122" s="25" t="s">
        <v>997</v>
      </c>
      <c r="L122" s="13" t="s">
        <v>602</v>
      </c>
      <c r="M122" s="9"/>
    </row>
    <row r="123" spans="1:13" ht="17" x14ac:dyDescent="0.2">
      <c r="A123">
        <v>122</v>
      </c>
      <c r="B123" s="19">
        <v>44330.75</v>
      </c>
      <c r="C123" s="19" t="s">
        <v>914</v>
      </c>
      <c r="D123" s="19" t="s">
        <v>928</v>
      </c>
      <c r="E123" s="19"/>
      <c r="F123" s="19" t="s">
        <v>917</v>
      </c>
      <c r="G123" s="9" t="s">
        <v>936</v>
      </c>
      <c r="H123" s="9" t="s">
        <v>1058</v>
      </c>
      <c r="I123" s="9" t="s">
        <v>98</v>
      </c>
      <c r="J123" s="9" t="str">
        <f t="shared" si="1"/>
        <v>Sub Junior 2</v>
      </c>
      <c r="K123" s="25" t="s">
        <v>1028</v>
      </c>
      <c r="L123" s="13" t="s">
        <v>603</v>
      </c>
      <c r="M123" s="9"/>
    </row>
    <row r="124" spans="1:13" ht="17" x14ac:dyDescent="0.2">
      <c r="A124">
        <v>123</v>
      </c>
      <c r="B124" s="19">
        <v>44330.75</v>
      </c>
      <c r="C124" s="19" t="s">
        <v>914</v>
      </c>
      <c r="D124" s="19" t="s">
        <v>929</v>
      </c>
      <c r="E124" s="19" t="s">
        <v>930</v>
      </c>
      <c r="F124" s="19" t="s">
        <v>917</v>
      </c>
      <c r="G124" s="9" t="s">
        <v>936</v>
      </c>
      <c r="H124" s="9" t="s">
        <v>939</v>
      </c>
      <c r="I124" s="9" t="s">
        <v>16</v>
      </c>
      <c r="J124" s="9" t="str">
        <f t="shared" si="1"/>
        <v>Sub Juniors 3</v>
      </c>
      <c r="K124" s="25" t="s">
        <v>955</v>
      </c>
      <c r="L124" s="14" t="s">
        <v>596</v>
      </c>
      <c r="M124" s="14" t="s">
        <v>604</v>
      </c>
    </row>
    <row r="125" spans="1:13" ht="17" x14ac:dyDescent="0.2">
      <c r="A125">
        <v>124</v>
      </c>
      <c r="B125" s="19">
        <v>44330.75</v>
      </c>
      <c r="C125" s="19" t="s">
        <v>914</v>
      </c>
      <c r="D125" s="19" t="s">
        <v>929</v>
      </c>
      <c r="E125" s="19" t="s">
        <v>930</v>
      </c>
      <c r="F125" s="19" t="s">
        <v>917</v>
      </c>
      <c r="G125" s="9" t="s">
        <v>936</v>
      </c>
      <c r="H125" s="9" t="s">
        <v>987</v>
      </c>
      <c r="I125" s="9" t="s">
        <v>16</v>
      </c>
      <c r="J125" s="9" t="str">
        <f t="shared" si="1"/>
        <v>Sub Juniors 2</v>
      </c>
      <c r="K125" s="25" t="s">
        <v>997</v>
      </c>
      <c r="L125" s="14" t="s">
        <v>597</v>
      </c>
      <c r="M125" s="14" t="s">
        <v>605</v>
      </c>
    </row>
    <row r="126" spans="1:13" ht="17" x14ac:dyDescent="0.2">
      <c r="A126">
        <v>125</v>
      </c>
      <c r="B126" s="19">
        <v>44330.75</v>
      </c>
      <c r="C126" s="19" t="s">
        <v>914</v>
      </c>
      <c r="D126" s="19" t="s">
        <v>929</v>
      </c>
      <c r="E126" s="19" t="s">
        <v>930</v>
      </c>
      <c r="F126" s="19" t="s">
        <v>917</v>
      </c>
      <c r="G126" s="9" t="s">
        <v>936</v>
      </c>
      <c r="H126" s="9" t="s">
        <v>1018</v>
      </c>
      <c r="I126" s="9" t="s">
        <v>98</v>
      </c>
      <c r="J126" s="9" t="str">
        <f t="shared" si="1"/>
        <v>Sub Junior 2</v>
      </c>
      <c r="K126" s="25" t="s">
        <v>1028</v>
      </c>
      <c r="L126" s="14" t="s">
        <v>598</v>
      </c>
      <c r="M126" s="14" t="s">
        <v>606</v>
      </c>
    </row>
    <row r="127" spans="1:13" ht="17" x14ac:dyDescent="0.2">
      <c r="A127">
        <v>126</v>
      </c>
      <c r="B127" s="19">
        <v>44330.75</v>
      </c>
      <c r="C127" s="19" t="s">
        <v>914</v>
      </c>
      <c r="D127" s="19" t="s">
        <v>929</v>
      </c>
      <c r="E127" s="19" t="s">
        <v>930</v>
      </c>
      <c r="F127" s="19" t="s">
        <v>917</v>
      </c>
      <c r="G127" s="9" t="s">
        <v>936</v>
      </c>
      <c r="H127" s="9" t="s">
        <v>1043</v>
      </c>
      <c r="I127" s="9" t="s">
        <v>1087</v>
      </c>
      <c r="J127" s="9" t="str">
        <f t="shared" si="1"/>
        <v>Sub Junior 2</v>
      </c>
      <c r="K127" s="9" t="s">
        <v>1039</v>
      </c>
      <c r="L127" s="14" t="s">
        <v>599</v>
      </c>
      <c r="M127" s="14" t="s">
        <v>556</v>
      </c>
    </row>
    <row r="128" spans="1:13" ht="17" x14ac:dyDescent="0.2">
      <c r="A128">
        <v>127</v>
      </c>
      <c r="B128" s="19">
        <v>44330.8125</v>
      </c>
      <c r="C128" s="19" t="s">
        <v>914</v>
      </c>
      <c r="D128" s="19" t="s">
        <v>921</v>
      </c>
      <c r="E128" s="19"/>
      <c r="F128" s="19" t="s">
        <v>917</v>
      </c>
      <c r="G128" s="9" t="s">
        <v>932</v>
      </c>
      <c r="H128" s="9" t="s">
        <v>939</v>
      </c>
      <c r="I128" s="9" t="s">
        <v>98</v>
      </c>
      <c r="J128" s="9" t="str">
        <f t="shared" si="1"/>
        <v>Sub Junior 1</v>
      </c>
      <c r="K128" s="25" t="s">
        <v>956</v>
      </c>
      <c r="L128" s="13" t="s">
        <v>607</v>
      </c>
      <c r="M128" s="9"/>
    </row>
    <row r="129" spans="1:13" ht="17" x14ac:dyDescent="0.2">
      <c r="A129">
        <v>128</v>
      </c>
      <c r="B129" s="19">
        <v>44330.8125</v>
      </c>
      <c r="C129" s="19" t="s">
        <v>914</v>
      </c>
      <c r="D129" s="19" t="s">
        <v>921</v>
      </c>
      <c r="E129" s="19"/>
      <c r="F129" s="19" t="s">
        <v>917</v>
      </c>
      <c r="G129" s="9" t="s">
        <v>932</v>
      </c>
      <c r="H129" s="9" t="s">
        <v>987</v>
      </c>
      <c r="I129" s="9" t="s">
        <v>16</v>
      </c>
      <c r="J129" s="9" t="str">
        <f t="shared" si="1"/>
        <v>Sub Juniors 1</v>
      </c>
      <c r="K129" s="25" t="s">
        <v>996</v>
      </c>
      <c r="L129" s="13" t="s">
        <v>608</v>
      </c>
      <c r="M129" s="9"/>
    </row>
    <row r="130" spans="1:13" ht="17" x14ac:dyDescent="0.2">
      <c r="A130">
        <v>129</v>
      </c>
      <c r="B130" s="19">
        <v>44330.8125</v>
      </c>
      <c r="C130" s="19" t="s">
        <v>914</v>
      </c>
      <c r="D130" s="19" t="s">
        <v>921</v>
      </c>
      <c r="E130" s="19"/>
      <c r="F130" s="19" t="s">
        <v>917</v>
      </c>
      <c r="G130" s="9" t="s">
        <v>932</v>
      </c>
      <c r="H130" s="9" t="s">
        <v>1018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1030</v>
      </c>
      <c r="L130" s="13" t="s">
        <v>609</v>
      </c>
      <c r="M130" s="9"/>
    </row>
    <row r="131" spans="1:13" ht="17" x14ac:dyDescent="0.2">
      <c r="A131">
        <v>130</v>
      </c>
      <c r="B131" s="19">
        <v>44330.8125</v>
      </c>
      <c r="C131" s="19" t="s">
        <v>914</v>
      </c>
      <c r="D131" s="19" t="s">
        <v>921</v>
      </c>
      <c r="E131" s="19"/>
      <c r="F131" s="19" t="s">
        <v>917</v>
      </c>
      <c r="G131" s="9" t="s">
        <v>932</v>
      </c>
      <c r="H131" s="9" t="s">
        <v>1043</v>
      </c>
      <c r="I131" s="9" t="s">
        <v>134</v>
      </c>
      <c r="J131" s="9" t="str">
        <f t="shared" si="2"/>
        <v>Sub Junior</v>
      </c>
      <c r="K131" s="9" t="s">
        <v>986</v>
      </c>
      <c r="L131" s="13" t="s">
        <v>610</v>
      </c>
      <c r="M131" s="9"/>
    </row>
    <row r="132" spans="1:13" ht="17" x14ac:dyDescent="0.2">
      <c r="A132">
        <v>131</v>
      </c>
      <c r="B132" s="19">
        <v>44330.8125</v>
      </c>
      <c r="C132" s="19" t="s">
        <v>914</v>
      </c>
      <c r="D132" s="19" t="s">
        <v>921</v>
      </c>
      <c r="E132" s="19"/>
      <c r="F132" s="19" t="s">
        <v>917</v>
      </c>
      <c r="G132" s="9" t="s">
        <v>932</v>
      </c>
      <c r="H132" s="9" t="s">
        <v>1058</v>
      </c>
      <c r="I132" s="9" t="s">
        <v>1087</v>
      </c>
      <c r="J132" s="9" t="str">
        <f t="shared" si="2"/>
        <v>Sub Junior 1</v>
      </c>
      <c r="K132" s="9" t="s">
        <v>1055</v>
      </c>
      <c r="L132" s="13" t="s">
        <v>611</v>
      </c>
      <c r="M132" s="9"/>
    </row>
    <row r="133" spans="1:13" ht="17" x14ac:dyDescent="0.2">
      <c r="A133">
        <v>132</v>
      </c>
      <c r="B133" s="19">
        <v>44330.8125</v>
      </c>
      <c r="C133" s="19" t="s">
        <v>914</v>
      </c>
      <c r="D133" s="19" t="s">
        <v>928</v>
      </c>
      <c r="E133" s="19"/>
      <c r="F133" s="19" t="s">
        <v>917</v>
      </c>
      <c r="G133" s="9" t="s">
        <v>932</v>
      </c>
      <c r="H133" s="9" t="s">
        <v>939</v>
      </c>
      <c r="I133" s="9" t="s">
        <v>98</v>
      </c>
      <c r="J133" s="9" t="str">
        <f t="shared" si="2"/>
        <v>Sub Junior 1</v>
      </c>
      <c r="K133" s="25" t="s">
        <v>956</v>
      </c>
      <c r="L133" s="13" t="s">
        <v>607</v>
      </c>
      <c r="M133" s="9"/>
    </row>
    <row r="134" spans="1:13" ht="17" x14ac:dyDescent="0.2">
      <c r="A134">
        <v>133</v>
      </c>
      <c r="B134" s="19">
        <v>44330.8125</v>
      </c>
      <c r="C134" s="19" t="s">
        <v>914</v>
      </c>
      <c r="D134" s="19" t="s">
        <v>928</v>
      </c>
      <c r="E134" s="19"/>
      <c r="F134" s="19" t="s">
        <v>917</v>
      </c>
      <c r="G134" s="9" t="s">
        <v>932</v>
      </c>
      <c r="H134" s="9" t="s">
        <v>987</v>
      </c>
      <c r="I134" s="9" t="s">
        <v>35</v>
      </c>
      <c r="J134" s="9" t="str">
        <f t="shared" si="2"/>
        <v>Sub Juniors</v>
      </c>
      <c r="K134" s="25" t="s">
        <v>1003</v>
      </c>
      <c r="L134" s="13" t="s">
        <v>612</v>
      </c>
      <c r="M134" s="9"/>
    </row>
    <row r="135" spans="1:13" ht="17" x14ac:dyDescent="0.2">
      <c r="A135">
        <v>134</v>
      </c>
      <c r="B135" s="19">
        <v>44330.8125</v>
      </c>
      <c r="C135" s="19" t="s">
        <v>914</v>
      </c>
      <c r="D135" s="19" t="s">
        <v>928</v>
      </c>
      <c r="E135" s="19"/>
      <c r="F135" s="19" t="s">
        <v>917</v>
      </c>
      <c r="G135" s="9" t="s">
        <v>932</v>
      </c>
      <c r="H135" s="9" t="s">
        <v>1018</v>
      </c>
      <c r="I135" s="9" t="s">
        <v>134</v>
      </c>
      <c r="J135" s="9" t="str">
        <f t="shared" si="2"/>
        <v>Sub Junior</v>
      </c>
      <c r="K135" s="9" t="s">
        <v>986</v>
      </c>
      <c r="L135" s="13" t="s">
        <v>613</v>
      </c>
      <c r="M135" s="9"/>
    </row>
    <row r="136" spans="1:13" ht="17" x14ac:dyDescent="0.2">
      <c r="A136">
        <v>135</v>
      </c>
      <c r="B136" s="19">
        <v>44330.8125</v>
      </c>
      <c r="C136" s="19" t="s">
        <v>914</v>
      </c>
      <c r="D136" s="19" t="s">
        <v>928</v>
      </c>
      <c r="E136" s="19"/>
      <c r="F136" s="19" t="s">
        <v>917</v>
      </c>
      <c r="G136" s="9" t="s">
        <v>932</v>
      </c>
      <c r="H136" s="9" t="s">
        <v>1043</v>
      </c>
      <c r="I136" s="9" t="s">
        <v>1087</v>
      </c>
      <c r="J136" s="9" t="str">
        <f t="shared" si="2"/>
        <v>Sub Junior 1</v>
      </c>
      <c r="K136" s="9" t="s">
        <v>1055</v>
      </c>
      <c r="L136" s="13" t="s">
        <v>614</v>
      </c>
      <c r="M136" s="9"/>
    </row>
    <row r="137" spans="1:13" ht="17" x14ac:dyDescent="0.2">
      <c r="A137">
        <v>136</v>
      </c>
      <c r="B137" s="19">
        <v>44330.8125</v>
      </c>
      <c r="C137" s="19" t="s">
        <v>914</v>
      </c>
      <c r="D137" s="19" t="s">
        <v>928</v>
      </c>
      <c r="E137" s="19"/>
      <c r="F137" s="19" t="s">
        <v>917</v>
      </c>
      <c r="G137" s="9" t="s">
        <v>932</v>
      </c>
      <c r="H137" s="9" t="s">
        <v>1058</v>
      </c>
      <c r="I137" s="9" t="s">
        <v>16</v>
      </c>
      <c r="J137" s="9" t="str">
        <f t="shared" si="2"/>
        <v>Sub Juniors 1</v>
      </c>
      <c r="K137" s="25" t="s">
        <v>996</v>
      </c>
      <c r="L137" s="13" t="s">
        <v>615</v>
      </c>
      <c r="M137" s="9"/>
    </row>
    <row r="138" spans="1:13" ht="17" x14ac:dyDescent="0.2">
      <c r="A138">
        <v>137</v>
      </c>
      <c r="B138" s="19">
        <v>44330.8125</v>
      </c>
      <c r="C138" s="19" t="s">
        <v>914</v>
      </c>
      <c r="D138" s="19" t="s">
        <v>929</v>
      </c>
      <c r="E138" s="19" t="s">
        <v>930</v>
      </c>
      <c r="F138" s="19" t="s">
        <v>917</v>
      </c>
      <c r="G138" s="9" t="s">
        <v>932</v>
      </c>
      <c r="H138" s="9" t="s">
        <v>939</v>
      </c>
      <c r="I138" s="9" t="s">
        <v>134</v>
      </c>
      <c r="J138" s="9" t="str">
        <f t="shared" si="2"/>
        <v>Sub Junior</v>
      </c>
      <c r="K138" s="9" t="s">
        <v>986</v>
      </c>
      <c r="L138" s="14" t="s">
        <v>616</v>
      </c>
      <c r="M138" s="14" t="s">
        <v>619</v>
      </c>
    </row>
    <row r="139" spans="1:13" ht="17" x14ac:dyDescent="0.2">
      <c r="A139">
        <v>138</v>
      </c>
      <c r="B139" s="19">
        <v>44330.8125</v>
      </c>
      <c r="C139" s="19" t="s">
        <v>914</v>
      </c>
      <c r="D139" s="19" t="s">
        <v>929</v>
      </c>
      <c r="E139" s="19" t="s">
        <v>930</v>
      </c>
      <c r="F139" s="19" t="s">
        <v>917</v>
      </c>
      <c r="G139" s="9" t="s">
        <v>932</v>
      </c>
      <c r="H139" s="9" t="s">
        <v>987</v>
      </c>
      <c r="I139" s="9" t="s">
        <v>16</v>
      </c>
      <c r="J139" s="9" t="str">
        <f t="shared" si="2"/>
        <v>Sub Juniors 1</v>
      </c>
      <c r="K139" s="25" t="s">
        <v>996</v>
      </c>
      <c r="L139" s="14" t="s">
        <v>608</v>
      </c>
      <c r="M139" s="14" t="s">
        <v>620</v>
      </c>
    </row>
    <row r="140" spans="1:13" ht="17" x14ac:dyDescent="0.2">
      <c r="A140">
        <v>139</v>
      </c>
      <c r="B140" s="19">
        <v>44330.8125</v>
      </c>
      <c r="C140" s="19" t="s">
        <v>914</v>
      </c>
      <c r="D140" s="19" t="s">
        <v>929</v>
      </c>
      <c r="E140" s="19" t="s">
        <v>930</v>
      </c>
      <c r="F140" s="19" t="s">
        <v>917</v>
      </c>
      <c r="G140" s="9" t="s">
        <v>932</v>
      </c>
      <c r="H140" s="9" t="s">
        <v>1018</v>
      </c>
      <c r="I140" s="9" t="s">
        <v>98</v>
      </c>
      <c r="J140" s="9" t="str">
        <f t="shared" si="2"/>
        <v>Sub Junior 1</v>
      </c>
      <c r="K140" s="25" t="s">
        <v>956</v>
      </c>
      <c r="L140" s="14" t="s">
        <v>617</v>
      </c>
      <c r="M140" s="14" t="s">
        <v>621</v>
      </c>
    </row>
    <row r="141" spans="1:13" ht="17" x14ac:dyDescent="0.2">
      <c r="A141">
        <v>140</v>
      </c>
      <c r="B141" s="19">
        <v>44330.8125</v>
      </c>
      <c r="C141" s="19" t="s">
        <v>914</v>
      </c>
      <c r="D141" s="19" t="s">
        <v>929</v>
      </c>
      <c r="E141" s="19" t="s">
        <v>930</v>
      </c>
      <c r="F141" s="19" t="s">
        <v>917</v>
      </c>
      <c r="G141" s="9" t="s">
        <v>932</v>
      </c>
      <c r="H141" s="9" t="s">
        <v>1043</v>
      </c>
      <c r="I141" s="9" t="s">
        <v>1087</v>
      </c>
      <c r="J141" s="9" t="str">
        <f t="shared" si="2"/>
        <v>Sub Junior 1</v>
      </c>
      <c r="K141" s="9" t="s">
        <v>1055</v>
      </c>
      <c r="L141" s="14" t="s">
        <v>614</v>
      </c>
      <c r="M141" s="14" t="s">
        <v>622</v>
      </c>
    </row>
    <row r="142" spans="1:13" ht="17" x14ac:dyDescent="0.2">
      <c r="A142">
        <v>141</v>
      </c>
      <c r="B142" s="19">
        <v>44330.8125</v>
      </c>
      <c r="C142" s="19" t="s">
        <v>914</v>
      </c>
      <c r="D142" s="19" t="s">
        <v>929</v>
      </c>
      <c r="E142" s="19" t="s">
        <v>930</v>
      </c>
      <c r="F142" s="19" t="s">
        <v>917</v>
      </c>
      <c r="G142" s="9" t="s">
        <v>932</v>
      </c>
      <c r="H142" s="9" t="s">
        <v>1058</v>
      </c>
      <c r="I142" s="9" t="s">
        <v>35</v>
      </c>
      <c r="J142" s="9" t="str">
        <f t="shared" si="2"/>
        <v>Sub Juniors</v>
      </c>
      <c r="K142" s="25" t="s">
        <v>1003</v>
      </c>
      <c r="L142" s="14" t="s">
        <v>618</v>
      </c>
      <c r="M142" s="14" t="s">
        <v>556</v>
      </c>
    </row>
    <row r="143" spans="1:13" ht="17" x14ac:dyDescent="0.2">
      <c r="A143">
        <v>142</v>
      </c>
      <c r="B143" s="19">
        <v>44333.75</v>
      </c>
      <c r="C143" s="19" t="s">
        <v>913</v>
      </c>
      <c r="D143" s="19" t="s">
        <v>921</v>
      </c>
      <c r="E143" s="19"/>
      <c r="F143" s="19" t="s">
        <v>922</v>
      </c>
      <c r="G143" s="9"/>
      <c r="H143" s="9" t="s">
        <v>939</v>
      </c>
      <c r="I143" s="9" t="s">
        <v>1076</v>
      </c>
      <c r="J143" s="9" t="str">
        <f t="shared" si="2"/>
        <v>Seniors</v>
      </c>
      <c r="K143" s="25" t="s">
        <v>943</v>
      </c>
      <c r="L143" s="13" t="s">
        <v>623</v>
      </c>
      <c r="M143" s="9"/>
    </row>
    <row r="144" spans="1:13" ht="17" x14ac:dyDescent="0.2">
      <c r="A144">
        <v>143</v>
      </c>
      <c r="B144" s="19">
        <v>44333.75</v>
      </c>
      <c r="C144" s="19" t="s">
        <v>913</v>
      </c>
      <c r="D144" s="19" t="s">
        <v>921</v>
      </c>
      <c r="E144" s="19"/>
      <c r="F144" s="19" t="s">
        <v>922</v>
      </c>
      <c r="G144" s="9"/>
      <c r="H144" s="9" t="s">
        <v>987</v>
      </c>
      <c r="I144" s="9" t="s">
        <v>145</v>
      </c>
      <c r="J144" s="9" t="str">
        <f t="shared" si="2"/>
        <v>Seniors</v>
      </c>
      <c r="K144" s="25" t="s">
        <v>995</v>
      </c>
      <c r="L144" s="13" t="s">
        <v>624</v>
      </c>
      <c r="M144" s="9"/>
    </row>
    <row r="145" spans="1:13" ht="17" x14ac:dyDescent="0.2">
      <c r="A145">
        <v>144</v>
      </c>
      <c r="B145" s="19">
        <v>44333.75</v>
      </c>
      <c r="C145" s="19" t="s">
        <v>913</v>
      </c>
      <c r="D145" s="19" t="s">
        <v>921</v>
      </c>
      <c r="E145" s="19"/>
      <c r="F145" s="19" t="s">
        <v>922</v>
      </c>
      <c r="G145" s="9"/>
      <c r="H145" s="9" t="s">
        <v>1018</v>
      </c>
      <c r="I145" s="9" t="s">
        <v>950</v>
      </c>
      <c r="J145" s="9" t="str">
        <f t="shared" si="2"/>
        <v/>
      </c>
      <c r="K145" s="25" t="s">
        <v>950</v>
      </c>
      <c r="L145" s="13" t="s">
        <v>625</v>
      </c>
      <c r="M145" s="9"/>
    </row>
    <row r="146" spans="1:13" ht="17" x14ac:dyDescent="0.2">
      <c r="A146">
        <v>145</v>
      </c>
      <c r="B146" s="19">
        <v>44333.75</v>
      </c>
      <c r="C146" s="19" t="s">
        <v>913</v>
      </c>
      <c r="D146" s="19" t="s">
        <v>921</v>
      </c>
      <c r="E146" s="19"/>
      <c r="F146" s="19" t="s">
        <v>922</v>
      </c>
      <c r="G146" s="9"/>
      <c r="H146" s="9" t="s">
        <v>1043</v>
      </c>
      <c r="I146" s="9" t="s">
        <v>16</v>
      </c>
      <c r="J146" s="9" t="str">
        <f t="shared" si="2"/>
        <v>Seniors</v>
      </c>
      <c r="K146" s="25" t="s">
        <v>1048</v>
      </c>
      <c r="L146" s="13" t="s">
        <v>626</v>
      </c>
      <c r="M146" s="9"/>
    </row>
    <row r="147" spans="1:13" ht="17" x14ac:dyDescent="0.2">
      <c r="A147">
        <v>146</v>
      </c>
      <c r="B147" s="19">
        <v>44333.75</v>
      </c>
      <c r="C147" s="19" t="s">
        <v>913</v>
      </c>
      <c r="D147" s="19" t="s">
        <v>921</v>
      </c>
      <c r="E147" s="19"/>
      <c r="F147" s="19" t="s">
        <v>922</v>
      </c>
      <c r="G147" s="9"/>
      <c r="H147" s="9" t="s">
        <v>1058</v>
      </c>
      <c r="I147" s="9" t="s">
        <v>1080</v>
      </c>
      <c r="J147" s="9" t="str">
        <f t="shared" si="2"/>
        <v>Seniors</v>
      </c>
      <c r="K147" s="25" t="s">
        <v>1032</v>
      </c>
      <c r="L147" s="13" t="s">
        <v>627</v>
      </c>
      <c r="M147" s="9"/>
    </row>
    <row r="148" spans="1:13" ht="17" x14ac:dyDescent="0.2">
      <c r="A148">
        <v>147</v>
      </c>
      <c r="B148" s="19">
        <v>44333.75</v>
      </c>
      <c r="C148" s="19" t="s">
        <v>913</v>
      </c>
      <c r="D148" s="19" t="s">
        <v>921</v>
      </c>
      <c r="E148" s="19"/>
      <c r="F148" s="19" t="s">
        <v>922</v>
      </c>
      <c r="G148" s="9"/>
      <c r="H148" s="9" t="s">
        <v>1068</v>
      </c>
      <c r="I148" s="9" t="s">
        <v>967</v>
      </c>
      <c r="J148" s="9" t="str">
        <f t="shared" si="2"/>
        <v/>
      </c>
      <c r="K148" s="9" t="s">
        <v>967</v>
      </c>
      <c r="L148" s="13" t="s">
        <v>628</v>
      </c>
      <c r="M148" s="9"/>
    </row>
    <row r="149" spans="1:13" ht="17" x14ac:dyDescent="0.2">
      <c r="A149">
        <v>148</v>
      </c>
      <c r="B149" s="19">
        <v>44333.75</v>
      </c>
      <c r="C149" s="19" t="s">
        <v>913</v>
      </c>
      <c r="D149" s="19" t="s">
        <v>916</v>
      </c>
      <c r="E149" s="19"/>
      <c r="F149" s="19" t="s">
        <v>922</v>
      </c>
      <c r="G149" s="9" t="s">
        <v>933</v>
      </c>
      <c r="H149" s="9" t="s">
        <v>939</v>
      </c>
      <c r="I149" s="9" t="s">
        <v>1080</v>
      </c>
      <c r="J149" s="9" t="str">
        <f t="shared" si="2"/>
        <v>Seniors 2</v>
      </c>
      <c r="K149" s="25" t="s">
        <v>962</v>
      </c>
      <c r="L149" s="13" t="s">
        <v>629</v>
      </c>
      <c r="M149" s="9"/>
    </row>
    <row r="150" spans="1:13" ht="17" x14ac:dyDescent="0.2">
      <c r="A150">
        <v>149</v>
      </c>
      <c r="B150" s="19">
        <v>44333.75</v>
      </c>
      <c r="C150" s="19" t="s">
        <v>913</v>
      </c>
      <c r="D150" s="19" t="s">
        <v>916</v>
      </c>
      <c r="E150" s="19"/>
      <c r="F150" s="19" t="s">
        <v>922</v>
      </c>
      <c r="G150" s="9" t="s">
        <v>933</v>
      </c>
      <c r="H150" s="9" t="s">
        <v>987</v>
      </c>
      <c r="I150" s="9" t="s">
        <v>967</v>
      </c>
      <c r="J150" s="9" t="str">
        <f t="shared" si="2"/>
        <v>2</v>
      </c>
      <c r="K150" s="9" t="s">
        <v>968</v>
      </c>
      <c r="L150" s="13" t="s">
        <v>630</v>
      </c>
      <c r="M150" s="9"/>
    </row>
    <row r="151" spans="1:13" ht="17" x14ac:dyDescent="0.2">
      <c r="A151">
        <v>150</v>
      </c>
      <c r="B151" s="19">
        <v>44333.75</v>
      </c>
      <c r="C151" s="19" t="s">
        <v>913</v>
      </c>
      <c r="D151" s="19" t="s">
        <v>916</v>
      </c>
      <c r="E151" s="19"/>
      <c r="F151" s="19" t="s">
        <v>922</v>
      </c>
      <c r="G151" s="9" t="s">
        <v>933</v>
      </c>
      <c r="H151" s="9" t="s">
        <v>1018</v>
      </c>
      <c r="I151" s="9" t="s">
        <v>1080</v>
      </c>
      <c r="J151" s="9" t="str">
        <f t="shared" si="2"/>
        <v>Seniors</v>
      </c>
      <c r="K151" s="25" t="s">
        <v>1032</v>
      </c>
      <c r="L151" s="13" t="s">
        <v>631</v>
      </c>
      <c r="M151" s="9"/>
    </row>
    <row r="152" spans="1:13" ht="17" x14ac:dyDescent="0.2">
      <c r="A152">
        <v>151</v>
      </c>
      <c r="B152" s="19">
        <v>44333.75</v>
      </c>
      <c r="C152" s="19" t="s">
        <v>913</v>
      </c>
      <c r="D152" s="19" t="s">
        <v>916</v>
      </c>
      <c r="E152" s="19"/>
      <c r="F152" s="19" t="s">
        <v>922</v>
      </c>
      <c r="G152" s="9" t="s">
        <v>933</v>
      </c>
      <c r="H152" s="9" t="s">
        <v>1043</v>
      </c>
      <c r="I152" s="9" t="s">
        <v>16</v>
      </c>
      <c r="J152" s="9" t="str">
        <f t="shared" si="2"/>
        <v>Seniors</v>
      </c>
      <c r="K152" s="25" t="s">
        <v>1048</v>
      </c>
      <c r="L152" s="13" t="s">
        <v>626</v>
      </c>
      <c r="M152" s="9"/>
    </row>
    <row r="153" spans="1:13" ht="17" x14ac:dyDescent="0.2">
      <c r="A153">
        <v>152</v>
      </c>
      <c r="B153" s="19">
        <v>44333.75</v>
      </c>
      <c r="C153" s="19" t="s">
        <v>913</v>
      </c>
      <c r="D153" s="19" t="s">
        <v>916</v>
      </c>
      <c r="E153" s="19"/>
      <c r="F153" s="19" t="s">
        <v>922</v>
      </c>
      <c r="G153" s="9" t="s">
        <v>933</v>
      </c>
      <c r="H153" s="9" t="s">
        <v>1058</v>
      </c>
      <c r="I153" s="9" t="s">
        <v>950</v>
      </c>
      <c r="J153" s="9" t="str">
        <f t="shared" si="2"/>
        <v/>
      </c>
      <c r="K153" s="25" t="s">
        <v>950</v>
      </c>
      <c r="L153" s="13" t="s">
        <v>632</v>
      </c>
      <c r="M153" s="9"/>
    </row>
    <row r="154" spans="1:13" ht="17" x14ac:dyDescent="0.2">
      <c r="A154">
        <v>153</v>
      </c>
      <c r="B154" s="19">
        <v>44333.75</v>
      </c>
      <c r="C154" s="19" t="s">
        <v>913</v>
      </c>
      <c r="D154" s="19" t="s">
        <v>916</v>
      </c>
      <c r="E154" s="19"/>
      <c r="F154" s="19" t="s">
        <v>922</v>
      </c>
      <c r="G154" s="9" t="s">
        <v>933</v>
      </c>
      <c r="H154" s="9" t="s">
        <v>1068</v>
      </c>
      <c r="I154" s="9" t="s">
        <v>1076</v>
      </c>
      <c r="J154" s="9" t="str">
        <f t="shared" si="2"/>
        <v>Seniors</v>
      </c>
      <c r="K154" s="25" t="s">
        <v>943</v>
      </c>
      <c r="L154" s="13" t="s">
        <v>633</v>
      </c>
      <c r="M154" s="9"/>
    </row>
    <row r="155" spans="1:13" ht="17" x14ac:dyDescent="0.2">
      <c r="A155">
        <v>154</v>
      </c>
      <c r="B155" s="19">
        <v>44333.75</v>
      </c>
      <c r="C155" s="19" t="s">
        <v>913</v>
      </c>
      <c r="D155" s="19" t="s">
        <v>916</v>
      </c>
      <c r="E155" s="19"/>
      <c r="F155" s="19" t="s">
        <v>922</v>
      </c>
      <c r="G155" s="9" t="s">
        <v>933</v>
      </c>
      <c r="H155" s="9" t="s">
        <v>1071</v>
      </c>
      <c r="I155" s="9" t="s">
        <v>967</v>
      </c>
      <c r="J155" s="9" t="str">
        <f t="shared" si="2"/>
        <v/>
      </c>
      <c r="K155" s="9" t="s">
        <v>967</v>
      </c>
      <c r="L155" s="13" t="s">
        <v>634</v>
      </c>
      <c r="M155" s="9"/>
    </row>
    <row r="156" spans="1:13" ht="17" x14ac:dyDescent="0.2">
      <c r="A156">
        <v>155</v>
      </c>
      <c r="B156" s="19">
        <v>44333.75</v>
      </c>
      <c r="C156" s="19" t="s">
        <v>913</v>
      </c>
      <c r="D156" s="19" t="s">
        <v>916</v>
      </c>
      <c r="E156" s="19"/>
      <c r="F156" s="19" t="s">
        <v>922</v>
      </c>
      <c r="G156" s="9" t="s">
        <v>933</v>
      </c>
      <c r="H156" s="9" t="s">
        <v>1072</v>
      </c>
      <c r="I156" s="9" t="s">
        <v>145</v>
      </c>
      <c r="J156" s="9" t="str">
        <f t="shared" si="2"/>
        <v>Seniors</v>
      </c>
      <c r="K156" s="25" t="s">
        <v>995</v>
      </c>
      <c r="L156" s="13" t="s">
        <v>635</v>
      </c>
      <c r="M156" s="9"/>
    </row>
    <row r="157" spans="1:13" ht="17" x14ac:dyDescent="0.2">
      <c r="A157">
        <v>156</v>
      </c>
      <c r="B157" s="19">
        <v>44333.75</v>
      </c>
      <c r="C157" s="19" t="s">
        <v>913</v>
      </c>
      <c r="D157" s="19" t="s">
        <v>927</v>
      </c>
      <c r="E157" s="19" t="s">
        <v>930</v>
      </c>
      <c r="F157" s="19" t="s">
        <v>922</v>
      </c>
      <c r="G157" s="9"/>
      <c r="H157" s="9" t="s">
        <v>939</v>
      </c>
      <c r="I157" s="9" t="s">
        <v>1076</v>
      </c>
      <c r="J157" s="9" t="str">
        <f t="shared" si="2"/>
        <v>Seniors</v>
      </c>
      <c r="K157" s="25" t="s">
        <v>943</v>
      </c>
      <c r="L157" s="14" t="s">
        <v>623</v>
      </c>
      <c r="M157" s="14" t="s">
        <v>639</v>
      </c>
    </row>
    <row r="158" spans="1:13" ht="17" x14ac:dyDescent="0.2">
      <c r="A158">
        <v>157</v>
      </c>
      <c r="B158" s="19">
        <v>44333.75</v>
      </c>
      <c r="C158" s="19" t="s">
        <v>913</v>
      </c>
      <c r="D158" s="19" t="s">
        <v>927</v>
      </c>
      <c r="E158" s="19" t="s">
        <v>930</v>
      </c>
      <c r="F158" s="19" t="s">
        <v>922</v>
      </c>
      <c r="G158" s="9"/>
      <c r="H158" s="9" t="s">
        <v>987</v>
      </c>
      <c r="I158" s="9" t="s">
        <v>950</v>
      </c>
      <c r="J158" s="9" t="str">
        <f t="shared" si="2"/>
        <v/>
      </c>
      <c r="K158" s="25" t="s">
        <v>950</v>
      </c>
      <c r="L158" s="14" t="s">
        <v>362</v>
      </c>
      <c r="M158" s="14" t="s">
        <v>640</v>
      </c>
    </row>
    <row r="159" spans="1:13" ht="17" x14ac:dyDescent="0.2">
      <c r="A159">
        <v>158</v>
      </c>
      <c r="B159" s="19">
        <v>44333.75</v>
      </c>
      <c r="C159" s="19" t="s">
        <v>913</v>
      </c>
      <c r="D159" s="19" t="s">
        <v>927</v>
      </c>
      <c r="E159" s="19" t="s">
        <v>930</v>
      </c>
      <c r="F159" s="19" t="s">
        <v>922</v>
      </c>
      <c r="G159" s="9"/>
      <c r="H159" s="9" t="s">
        <v>1018</v>
      </c>
      <c r="I159" s="9" t="s">
        <v>1080</v>
      </c>
      <c r="J159" s="9" t="str">
        <f t="shared" si="2"/>
        <v>Seniors</v>
      </c>
      <c r="K159" s="25" t="s">
        <v>1032</v>
      </c>
      <c r="L159" s="14" t="s">
        <v>631</v>
      </c>
      <c r="M159" s="14" t="s">
        <v>641</v>
      </c>
    </row>
    <row r="160" spans="1:13" ht="17" x14ac:dyDescent="0.2">
      <c r="A160">
        <v>159</v>
      </c>
      <c r="B160" s="19">
        <v>44333.75</v>
      </c>
      <c r="C160" s="19" t="s">
        <v>913</v>
      </c>
      <c r="D160" s="19" t="s">
        <v>927</v>
      </c>
      <c r="E160" s="19" t="s">
        <v>930</v>
      </c>
      <c r="F160" s="19" t="s">
        <v>922</v>
      </c>
      <c r="G160" s="9"/>
      <c r="H160" s="9" t="s">
        <v>1043</v>
      </c>
      <c r="I160" s="9" t="s">
        <v>967</v>
      </c>
      <c r="J160" s="9" t="str">
        <f t="shared" si="2"/>
        <v/>
      </c>
      <c r="K160" s="9" t="s">
        <v>967</v>
      </c>
      <c r="L160" s="16" t="s">
        <v>636</v>
      </c>
      <c r="M160" s="17"/>
    </row>
    <row r="161" spans="1:13" ht="17" x14ac:dyDescent="0.2">
      <c r="A161">
        <v>160</v>
      </c>
      <c r="B161" s="19">
        <v>44333.75</v>
      </c>
      <c r="C161" s="19" t="s">
        <v>913</v>
      </c>
      <c r="D161" s="19" t="s">
        <v>927</v>
      </c>
      <c r="E161" s="19" t="s">
        <v>930</v>
      </c>
      <c r="F161" s="19" t="s">
        <v>922</v>
      </c>
      <c r="G161" s="9"/>
      <c r="H161" s="9" t="s">
        <v>1058</v>
      </c>
      <c r="I161" s="9" t="s">
        <v>16</v>
      </c>
      <c r="J161" s="9" t="str">
        <f t="shared" si="2"/>
        <v>Seniors</v>
      </c>
      <c r="K161" s="25" t="s">
        <v>1048</v>
      </c>
      <c r="L161" s="14" t="s">
        <v>637</v>
      </c>
      <c r="M161" s="14" t="s">
        <v>642</v>
      </c>
    </row>
    <row r="162" spans="1:13" ht="17" x14ac:dyDescent="0.2">
      <c r="A162">
        <v>161</v>
      </c>
      <c r="B162" s="19">
        <v>44333.75</v>
      </c>
      <c r="C162" s="19" t="s">
        <v>913</v>
      </c>
      <c r="D162" s="19" t="s">
        <v>927</v>
      </c>
      <c r="E162" s="19" t="s">
        <v>930</v>
      </c>
      <c r="F162" s="19" t="s">
        <v>922</v>
      </c>
      <c r="G162" s="9"/>
      <c r="H162" s="9" t="s">
        <v>1068</v>
      </c>
      <c r="I162" s="9" t="s">
        <v>145</v>
      </c>
      <c r="J162" s="9" t="str">
        <f t="shared" si="2"/>
        <v>Seniors</v>
      </c>
      <c r="K162" s="25" t="s">
        <v>995</v>
      </c>
      <c r="L162" s="14" t="s">
        <v>638</v>
      </c>
      <c r="M162" s="14" t="s">
        <v>643</v>
      </c>
    </row>
    <row r="163" spans="1:13" ht="17" x14ac:dyDescent="0.2">
      <c r="A163">
        <v>162</v>
      </c>
      <c r="B163" s="19">
        <v>44334.75</v>
      </c>
      <c r="C163" s="19" t="s">
        <v>914</v>
      </c>
      <c r="D163" s="19" t="s">
        <v>921</v>
      </c>
      <c r="E163" s="19"/>
      <c r="F163" s="19" t="s">
        <v>922</v>
      </c>
      <c r="G163" s="9" t="s">
        <v>932</v>
      </c>
      <c r="H163" s="9" t="s">
        <v>939</v>
      </c>
      <c r="I163" s="9" t="s">
        <v>49</v>
      </c>
      <c r="J163" s="9" t="str">
        <f t="shared" si="2"/>
        <v>Sub Junior</v>
      </c>
      <c r="K163" s="9" t="s">
        <v>974</v>
      </c>
      <c r="L163" s="13" t="s">
        <v>644</v>
      </c>
      <c r="M163" s="9"/>
    </row>
    <row r="164" spans="1:13" ht="17" x14ac:dyDescent="0.2">
      <c r="A164">
        <v>163</v>
      </c>
      <c r="B164" s="19">
        <v>44334.75</v>
      </c>
      <c r="C164" s="19" t="s">
        <v>914</v>
      </c>
      <c r="D164" s="19" t="s">
        <v>921</v>
      </c>
      <c r="E164" s="19"/>
      <c r="F164" s="19" t="s">
        <v>922</v>
      </c>
      <c r="G164" s="9" t="s">
        <v>932</v>
      </c>
      <c r="H164" s="9" t="s">
        <v>987</v>
      </c>
      <c r="I164" s="9" t="s">
        <v>950</v>
      </c>
      <c r="J164" s="9" t="str">
        <f t="shared" si="2"/>
        <v>Sub Juniors</v>
      </c>
      <c r="K164" s="25" t="s">
        <v>994</v>
      </c>
      <c r="L164" s="13" t="s">
        <v>645</v>
      </c>
      <c r="M164" s="9"/>
    </row>
    <row r="165" spans="1:13" ht="17" x14ac:dyDescent="0.2">
      <c r="A165">
        <v>164</v>
      </c>
      <c r="B165" s="19">
        <v>44334.75</v>
      </c>
      <c r="C165" s="19" t="s">
        <v>914</v>
      </c>
      <c r="D165" s="19" t="s">
        <v>921</v>
      </c>
      <c r="E165" s="19"/>
      <c r="F165" s="19" t="s">
        <v>922</v>
      </c>
      <c r="G165" s="9" t="s">
        <v>932</v>
      </c>
      <c r="H165" s="9" t="s">
        <v>1018</v>
      </c>
      <c r="I165" s="9" t="s">
        <v>967</v>
      </c>
      <c r="J165" s="9" t="str">
        <f t="shared" si="2"/>
        <v/>
      </c>
      <c r="K165" s="9" t="s">
        <v>967</v>
      </c>
      <c r="L165" s="13" t="s">
        <v>646</v>
      </c>
      <c r="M165" s="9"/>
    </row>
    <row r="166" spans="1:13" ht="17" x14ac:dyDescent="0.2">
      <c r="A166">
        <v>165</v>
      </c>
      <c r="B166" s="19">
        <v>44334.75</v>
      </c>
      <c r="C166" s="19" t="s">
        <v>914</v>
      </c>
      <c r="D166" s="19" t="s">
        <v>921</v>
      </c>
      <c r="E166" s="19"/>
      <c r="F166" s="19" t="s">
        <v>922</v>
      </c>
      <c r="G166" s="9" t="s">
        <v>932</v>
      </c>
      <c r="H166" s="9" t="s">
        <v>1043</v>
      </c>
      <c r="I166" s="9" t="s">
        <v>131</v>
      </c>
      <c r="J166" s="9" t="str">
        <f t="shared" si="2"/>
        <v/>
      </c>
      <c r="K166" s="9" t="s">
        <v>131</v>
      </c>
      <c r="L166" s="13" t="s">
        <v>647</v>
      </c>
      <c r="M166" s="9"/>
    </row>
    <row r="167" spans="1:13" ht="17" x14ac:dyDescent="0.2">
      <c r="A167">
        <v>166</v>
      </c>
      <c r="B167" s="19">
        <v>44334.75</v>
      </c>
      <c r="C167" s="19" t="s">
        <v>914</v>
      </c>
      <c r="D167" s="19" t="s">
        <v>921</v>
      </c>
      <c r="E167" s="19"/>
      <c r="F167" s="19" t="s">
        <v>922</v>
      </c>
      <c r="G167" s="9" t="s">
        <v>932</v>
      </c>
      <c r="H167" s="9" t="s">
        <v>1058</v>
      </c>
      <c r="I167" s="9" t="s">
        <v>975</v>
      </c>
      <c r="J167" s="9" t="str">
        <f t="shared" si="2"/>
        <v/>
      </c>
      <c r="K167" s="9" t="s">
        <v>975</v>
      </c>
      <c r="L167" s="13" t="s">
        <v>648</v>
      </c>
      <c r="M167" s="9"/>
    </row>
    <row r="168" spans="1:13" ht="17" x14ac:dyDescent="0.2">
      <c r="A168">
        <v>167</v>
      </c>
      <c r="B168" s="19">
        <v>44334.75</v>
      </c>
      <c r="C168" s="19" t="s">
        <v>914</v>
      </c>
      <c r="D168" s="19" t="s">
        <v>921</v>
      </c>
      <c r="E168" s="19"/>
      <c r="F168" s="19" t="s">
        <v>922</v>
      </c>
      <c r="G168" s="9" t="s">
        <v>932</v>
      </c>
      <c r="H168" s="9" t="s">
        <v>1068</v>
      </c>
      <c r="I168" s="9" t="s">
        <v>1080</v>
      </c>
      <c r="J168" s="9" t="str">
        <f t="shared" si="2"/>
        <v>Sub Juniors 1</v>
      </c>
      <c r="K168" s="25" t="s">
        <v>963</v>
      </c>
      <c r="L168" s="13" t="s">
        <v>649</v>
      </c>
      <c r="M168" s="9"/>
    </row>
    <row r="169" spans="1:13" ht="17" x14ac:dyDescent="0.2">
      <c r="A169">
        <v>168</v>
      </c>
      <c r="B169" s="19">
        <v>44334.75</v>
      </c>
      <c r="C169" s="19" t="s">
        <v>914</v>
      </c>
      <c r="D169" s="19" t="s">
        <v>928</v>
      </c>
      <c r="E169" s="19"/>
      <c r="F169" s="19" t="s">
        <v>922</v>
      </c>
      <c r="G169" s="9" t="s">
        <v>932</v>
      </c>
      <c r="H169" s="9" t="s">
        <v>939</v>
      </c>
      <c r="I169" s="9" t="s">
        <v>49</v>
      </c>
      <c r="J169" s="9" t="str">
        <f t="shared" si="2"/>
        <v>Sub Junior</v>
      </c>
      <c r="K169" s="9" t="s">
        <v>974</v>
      </c>
      <c r="L169" s="13" t="s">
        <v>644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914</v>
      </c>
      <c r="D170" s="19" t="s">
        <v>928</v>
      </c>
      <c r="E170" s="19"/>
      <c r="F170" s="19" t="s">
        <v>922</v>
      </c>
      <c r="G170" s="9" t="s">
        <v>932</v>
      </c>
      <c r="H170" s="9" t="s">
        <v>987</v>
      </c>
      <c r="I170" s="9" t="s">
        <v>131</v>
      </c>
      <c r="J170" s="9" t="str">
        <f t="shared" si="2"/>
        <v/>
      </c>
      <c r="K170" s="9" t="s">
        <v>131</v>
      </c>
      <c r="L170" s="13" t="s">
        <v>650</v>
      </c>
      <c r="M170" s="9"/>
    </row>
    <row r="171" spans="1:13" ht="17" x14ac:dyDescent="0.2">
      <c r="A171">
        <v>170</v>
      </c>
      <c r="B171" s="19">
        <v>44334.75</v>
      </c>
      <c r="C171" s="19" t="s">
        <v>914</v>
      </c>
      <c r="D171" s="19" t="s">
        <v>928</v>
      </c>
      <c r="E171" s="19"/>
      <c r="F171" s="19" t="s">
        <v>922</v>
      </c>
      <c r="G171" s="9" t="s">
        <v>932</v>
      </c>
      <c r="H171" s="9" t="s">
        <v>1018</v>
      </c>
      <c r="I171" s="9" t="s">
        <v>950</v>
      </c>
      <c r="J171" s="9" t="str">
        <f t="shared" si="2"/>
        <v>Sub Juniors</v>
      </c>
      <c r="K171" s="25" t="s">
        <v>994</v>
      </c>
      <c r="L171" s="13" t="s">
        <v>651</v>
      </c>
      <c r="M171" s="9"/>
    </row>
    <row r="172" spans="1:13" ht="17" x14ac:dyDescent="0.2">
      <c r="A172">
        <v>171</v>
      </c>
      <c r="B172" s="19">
        <v>44334.75</v>
      </c>
      <c r="C172" s="19" t="s">
        <v>914</v>
      </c>
      <c r="D172" s="19" t="s">
        <v>928</v>
      </c>
      <c r="E172" s="19"/>
      <c r="F172" s="19" t="s">
        <v>922</v>
      </c>
      <c r="G172" s="9" t="s">
        <v>932</v>
      </c>
      <c r="H172" s="9" t="s">
        <v>1043</v>
      </c>
      <c r="I172" s="9" t="s">
        <v>1080</v>
      </c>
      <c r="J172" s="9" t="str">
        <f t="shared" si="2"/>
        <v>Sub Juniors 1</v>
      </c>
      <c r="K172" s="25" t="s">
        <v>963</v>
      </c>
      <c r="L172" s="13" t="s">
        <v>652</v>
      </c>
      <c r="M172" s="9"/>
    </row>
    <row r="173" spans="1:13" ht="17" x14ac:dyDescent="0.2">
      <c r="A173">
        <v>172</v>
      </c>
      <c r="B173" s="19">
        <v>44334.75</v>
      </c>
      <c r="C173" s="19" t="s">
        <v>914</v>
      </c>
      <c r="D173" s="19" t="s">
        <v>928</v>
      </c>
      <c r="E173" s="19"/>
      <c r="F173" s="19" t="s">
        <v>922</v>
      </c>
      <c r="G173" s="9" t="s">
        <v>932</v>
      </c>
      <c r="H173" s="9" t="s">
        <v>1058</v>
      </c>
      <c r="I173" s="9" t="s">
        <v>975</v>
      </c>
      <c r="J173" s="9" t="str">
        <f t="shared" si="2"/>
        <v/>
      </c>
      <c r="K173" s="9" t="s">
        <v>975</v>
      </c>
      <c r="L173" s="13" t="s">
        <v>648</v>
      </c>
      <c r="M173" s="9"/>
    </row>
    <row r="174" spans="1:13" ht="17" x14ac:dyDescent="0.2">
      <c r="A174">
        <v>173</v>
      </c>
      <c r="B174" s="19">
        <v>44334.75</v>
      </c>
      <c r="C174" s="19" t="s">
        <v>914</v>
      </c>
      <c r="D174" s="19" t="s">
        <v>928</v>
      </c>
      <c r="E174" s="19"/>
      <c r="F174" s="19" t="s">
        <v>922</v>
      </c>
      <c r="G174" s="9" t="s">
        <v>932</v>
      </c>
      <c r="H174" s="9" t="s">
        <v>1068</v>
      </c>
      <c r="I174" s="9" t="s">
        <v>967</v>
      </c>
      <c r="J174" s="9" t="str">
        <f t="shared" si="2"/>
        <v/>
      </c>
      <c r="K174" s="9" t="s">
        <v>967</v>
      </c>
      <c r="L174" s="13" t="s">
        <v>628</v>
      </c>
      <c r="M174" s="9"/>
    </row>
    <row r="175" spans="1:13" ht="17" x14ac:dyDescent="0.2">
      <c r="A175">
        <v>174</v>
      </c>
      <c r="B175" s="19">
        <v>44334.75</v>
      </c>
      <c r="C175" s="19" t="s">
        <v>914</v>
      </c>
      <c r="D175" s="19" t="s">
        <v>929</v>
      </c>
      <c r="E175" s="19" t="s">
        <v>930</v>
      </c>
      <c r="F175" s="19" t="s">
        <v>922</v>
      </c>
      <c r="G175" s="9" t="s">
        <v>932</v>
      </c>
      <c r="H175" s="9" t="s">
        <v>939</v>
      </c>
      <c r="I175" s="9" t="s">
        <v>1080</v>
      </c>
      <c r="J175" s="9" t="str">
        <f t="shared" si="2"/>
        <v>Sub Juniors 1</v>
      </c>
      <c r="K175" s="25" t="s">
        <v>963</v>
      </c>
      <c r="L175" s="14" t="s">
        <v>653</v>
      </c>
      <c r="M175" s="14" t="s">
        <v>656</v>
      </c>
    </row>
    <row r="176" spans="1:13" ht="17" x14ac:dyDescent="0.2">
      <c r="A176">
        <v>175</v>
      </c>
      <c r="B176" s="19">
        <v>44334.75</v>
      </c>
      <c r="C176" s="19" t="s">
        <v>914</v>
      </c>
      <c r="D176" s="19" t="s">
        <v>929</v>
      </c>
      <c r="E176" s="19" t="s">
        <v>930</v>
      </c>
      <c r="F176" s="19" t="s">
        <v>922</v>
      </c>
      <c r="G176" s="9" t="s">
        <v>932</v>
      </c>
      <c r="H176" s="9" t="s">
        <v>987</v>
      </c>
      <c r="I176" s="9" t="s">
        <v>950</v>
      </c>
      <c r="J176" s="9" t="str">
        <f t="shared" si="2"/>
        <v>Sub Juniors</v>
      </c>
      <c r="K176" s="25" t="s">
        <v>994</v>
      </c>
      <c r="L176" s="14" t="s">
        <v>645</v>
      </c>
      <c r="M176" s="14" t="s">
        <v>657</v>
      </c>
    </row>
    <row r="177" spans="1:13" ht="17" x14ac:dyDescent="0.2">
      <c r="A177">
        <v>176</v>
      </c>
      <c r="B177" s="19">
        <v>44334.75</v>
      </c>
      <c r="C177" s="19" t="s">
        <v>914</v>
      </c>
      <c r="D177" s="19" t="s">
        <v>929</v>
      </c>
      <c r="E177" s="19" t="s">
        <v>930</v>
      </c>
      <c r="F177" s="19" t="s">
        <v>922</v>
      </c>
      <c r="G177" s="9" t="s">
        <v>932</v>
      </c>
      <c r="H177" s="9" t="s">
        <v>1018</v>
      </c>
      <c r="I177" s="9" t="s">
        <v>975</v>
      </c>
      <c r="J177" s="9" t="str">
        <f t="shared" si="2"/>
        <v/>
      </c>
      <c r="K177" s="9" t="s">
        <v>975</v>
      </c>
      <c r="L177" s="14" t="s">
        <v>654</v>
      </c>
      <c r="M177" s="14" t="s">
        <v>658</v>
      </c>
    </row>
    <row r="178" spans="1:13" ht="17" x14ac:dyDescent="0.2">
      <c r="A178">
        <v>177</v>
      </c>
      <c r="B178" s="19">
        <v>44334.75</v>
      </c>
      <c r="C178" s="19" t="s">
        <v>914</v>
      </c>
      <c r="D178" s="19" t="s">
        <v>929</v>
      </c>
      <c r="E178" s="19" t="s">
        <v>930</v>
      </c>
      <c r="F178" s="19" t="s">
        <v>922</v>
      </c>
      <c r="G178" s="9" t="s">
        <v>932</v>
      </c>
      <c r="H178" s="9" t="s">
        <v>1043</v>
      </c>
      <c r="I178" s="9" t="s">
        <v>131</v>
      </c>
      <c r="J178" s="9" t="str">
        <f t="shared" si="2"/>
        <v/>
      </c>
      <c r="K178" s="9" t="s">
        <v>131</v>
      </c>
      <c r="L178" s="14" t="s">
        <v>647</v>
      </c>
      <c r="M178" s="14" t="s">
        <v>659</v>
      </c>
    </row>
    <row r="179" spans="1:13" ht="17" x14ac:dyDescent="0.2">
      <c r="A179">
        <v>178</v>
      </c>
      <c r="B179" s="19">
        <v>44334.75</v>
      </c>
      <c r="C179" s="19" t="s">
        <v>914</v>
      </c>
      <c r="D179" s="19" t="s">
        <v>929</v>
      </c>
      <c r="E179" s="19" t="s">
        <v>930</v>
      </c>
      <c r="F179" s="19" t="s">
        <v>922</v>
      </c>
      <c r="G179" s="9" t="s">
        <v>932</v>
      </c>
      <c r="H179" s="9" t="s">
        <v>1058</v>
      </c>
      <c r="I179" s="9" t="s">
        <v>49</v>
      </c>
      <c r="J179" s="9" t="str">
        <f t="shared" si="2"/>
        <v>Sub Junior</v>
      </c>
      <c r="K179" s="9" t="s">
        <v>974</v>
      </c>
      <c r="L179" s="14" t="s">
        <v>655</v>
      </c>
      <c r="M179" s="14" t="s">
        <v>570</v>
      </c>
    </row>
    <row r="180" spans="1:13" ht="17" x14ac:dyDescent="0.2">
      <c r="A180">
        <v>179</v>
      </c>
      <c r="B180" s="19">
        <v>44334.75</v>
      </c>
      <c r="C180" s="19" t="s">
        <v>914</v>
      </c>
      <c r="D180" s="19" t="s">
        <v>929</v>
      </c>
      <c r="E180" s="19" t="s">
        <v>930</v>
      </c>
      <c r="F180" s="19" t="s">
        <v>922</v>
      </c>
      <c r="G180" s="9" t="s">
        <v>932</v>
      </c>
      <c r="H180" s="9" t="s">
        <v>1068</v>
      </c>
      <c r="I180" s="9" t="s">
        <v>967</v>
      </c>
      <c r="J180" s="9" t="str">
        <f t="shared" si="2"/>
        <v/>
      </c>
      <c r="K180" s="9" t="s">
        <v>967</v>
      </c>
      <c r="L180" s="14" t="s">
        <v>628</v>
      </c>
      <c r="M180" s="14" t="s">
        <v>660</v>
      </c>
    </row>
    <row r="181" spans="1:13" ht="17" x14ac:dyDescent="0.2">
      <c r="A181">
        <v>180</v>
      </c>
      <c r="B181" s="19">
        <v>44334.8125</v>
      </c>
      <c r="C181" s="19" t="s">
        <v>913</v>
      </c>
      <c r="D181" s="19" t="s">
        <v>921</v>
      </c>
      <c r="E181" s="19"/>
      <c r="F181" s="19" t="s">
        <v>918</v>
      </c>
      <c r="G181" s="9"/>
      <c r="H181" s="9" t="s">
        <v>939</v>
      </c>
      <c r="I181" s="9" t="s">
        <v>31</v>
      </c>
      <c r="J181" s="9" t="str">
        <f t="shared" si="2"/>
        <v/>
      </c>
      <c r="K181" s="9" t="s">
        <v>31</v>
      </c>
      <c r="L181" s="13" t="s">
        <v>499</v>
      </c>
      <c r="M181" s="9"/>
    </row>
    <row r="182" spans="1:13" ht="17" x14ac:dyDescent="0.2">
      <c r="A182">
        <v>181</v>
      </c>
      <c r="B182" s="19">
        <v>44334.8125</v>
      </c>
      <c r="C182" s="19" t="s">
        <v>913</v>
      </c>
      <c r="D182" s="19" t="s">
        <v>921</v>
      </c>
      <c r="E182" s="19"/>
      <c r="F182" s="19" t="s">
        <v>918</v>
      </c>
      <c r="G182" s="9"/>
      <c r="H182" s="9" t="s">
        <v>987</v>
      </c>
      <c r="I182" s="9" t="s">
        <v>185</v>
      </c>
      <c r="J182" s="9" t="str">
        <f t="shared" si="2"/>
        <v>Seniors</v>
      </c>
      <c r="K182" s="25" t="s">
        <v>989</v>
      </c>
      <c r="L182" s="13" t="s">
        <v>661</v>
      </c>
      <c r="M182" s="9"/>
    </row>
    <row r="183" spans="1:13" ht="17" x14ac:dyDescent="0.2">
      <c r="A183">
        <v>182</v>
      </c>
      <c r="B183" s="19">
        <v>44334.8125</v>
      </c>
      <c r="C183" s="19" t="s">
        <v>913</v>
      </c>
      <c r="D183" s="19" t="s">
        <v>921</v>
      </c>
      <c r="E183" s="19"/>
      <c r="F183" s="19" t="s">
        <v>918</v>
      </c>
      <c r="G183" s="9"/>
      <c r="H183" s="9" t="s">
        <v>1018</v>
      </c>
      <c r="I183" s="9" t="s">
        <v>137</v>
      </c>
      <c r="J183" s="9" t="str">
        <f t="shared" si="2"/>
        <v>Seniors</v>
      </c>
      <c r="K183" s="9" t="s">
        <v>980</v>
      </c>
      <c r="L183" s="13" t="s">
        <v>662</v>
      </c>
      <c r="M183" s="9"/>
    </row>
    <row r="184" spans="1:13" ht="17" x14ac:dyDescent="0.2">
      <c r="A184">
        <v>183</v>
      </c>
      <c r="B184" s="19">
        <v>44334.8125</v>
      </c>
      <c r="C184" s="19" t="s">
        <v>913</v>
      </c>
      <c r="D184" s="19" t="s">
        <v>921</v>
      </c>
      <c r="E184" s="19"/>
      <c r="F184" s="19" t="s">
        <v>918</v>
      </c>
      <c r="G184" s="9"/>
      <c r="H184" s="9" t="s">
        <v>1043</v>
      </c>
      <c r="I184" s="9" t="s">
        <v>113</v>
      </c>
      <c r="J184" s="9" t="str">
        <f t="shared" si="2"/>
        <v>Seniors</v>
      </c>
      <c r="K184" s="9" t="s">
        <v>1053</v>
      </c>
      <c r="L184" s="13" t="s">
        <v>663</v>
      </c>
      <c r="M184" s="9"/>
    </row>
    <row r="185" spans="1:13" ht="17" x14ac:dyDescent="0.2">
      <c r="A185">
        <v>184</v>
      </c>
      <c r="B185" s="19">
        <v>44334.8125</v>
      </c>
      <c r="C185" s="19" t="s">
        <v>913</v>
      </c>
      <c r="D185" s="19" t="s">
        <v>921</v>
      </c>
      <c r="E185" s="19"/>
      <c r="F185" s="19" t="s">
        <v>918</v>
      </c>
      <c r="G185" s="9"/>
      <c r="H185" s="9" t="s">
        <v>1058</v>
      </c>
      <c r="I185" s="9" t="s">
        <v>124</v>
      </c>
      <c r="J185" s="9" t="str">
        <f t="shared" si="2"/>
        <v>Seniors</v>
      </c>
      <c r="K185" s="25" t="s">
        <v>942</v>
      </c>
      <c r="L185" s="13" t="s">
        <v>664</v>
      </c>
      <c r="M185" s="9"/>
    </row>
    <row r="186" spans="1:13" ht="17" x14ac:dyDescent="0.2">
      <c r="A186">
        <v>185</v>
      </c>
      <c r="B186" s="19">
        <v>44334.8125</v>
      </c>
      <c r="C186" s="19" t="s">
        <v>913</v>
      </c>
      <c r="D186" s="19" t="s">
        <v>916</v>
      </c>
      <c r="E186" s="19"/>
      <c r="F186" s="19" t="s">
        <v>918</v>
      </c>
      <c r="G186" s="9"/>
      <c r="H186" s="9" t="s">
        <v>939</v>
      </c>
      <c r="I186" s="9" t="s">
        <v>137</v>
      </c>
      <c r="J186" s="9" t="str">
        <f t="shared" si="2"/>
        <v>Seniors</v>
      </c>
      <c r="K186" s="9" t="s">
        <v>980</v>
      </c>
      <c r="L186" s="13" t="s">
        <v>665</v>
      </c>
      <c r="M186" s="9"/>
    </row>
    <row r="187" spans="1:13" ht="17" x14ac:dyDescent="0.2">
      <c r="A187">
        <v>186</v>
      </c>
      <c r="B187" s="19">
        <v>44334.8125</v>
      </c>
      <c r="C187" s="19" t="s">
        <v>913</v>
      </c>
      <c r="D187" s="19" t="s">
        <v>916</v>
      </c>
      <c r="E187" s="19"/>
      <c r="F187" s="19" t="s">
        <v>918</v>
      </c>
      <c r="G187" s="9"/>
      <c r="H187" s="9" t="s">
        <v>987</v>
      </c>
      <c r="I187" s="9" t="s">
        <v>31</v>
      </c>
      <c r="J187" s="9" t="str">
        <f t="shared" si="2"/>
        <v/>
      </c>
      <c r="K187" s="9" t="s">
        <v>31</v>
      </c>
      <c r="L187" s="13" t="s">
        <v>493</v>
      </c>
      <c r="M187" s="9"/>
    </row>
    <row r="188" spans="1:13" ht="17" x14ac:dyDescent="0.2">
      <c r="A188">
        <v>187</v>
      </c>
      <c r="B188" s="19">
        <v>44334.8125</v>
      </c>
      <c r="C188" s="19" t="s">
        <v>913</v>
      </c>
      <c r="D188" s="19" t="s">
        <v>916</v>
      </c>
      <c r="E188" s="19"/>
      <c r="F188" s="19" t="s">
        <v>918</v>
      </c>
      <c r="G188" s="9"/>
      <c r="H188" s="9" t="s">
        <v>1018</v>
      </c>
      <c r="I188" s="9" t="s">
        <v>124</v>
      </c>
      <c r="J188" s="9" t="str">
        <f t="shared" si="2"/>
        <v>Seniors</v>
      </c>
      <c r="K188" s="25" t="s">
        <v>942</v>
      </c>
      <c r="L188" s="13" t="s">
        <v>666</v>
      </c>
      <c r="M188" s="9"/>
    </row>
    <row r="189" spans="1:13" ht="17" x14ac:dyDescent="0.2">
      <c r="A189">
        <v>188</v>
      </c>
      <c r="B189" s="19">
        <v>44334.8125</v>
      </c>
      <c r="C189" s="19" t="s">
        <v>913</v>
      </c>
      <c r="D189" s="19" t="s">
        <v>916</v>
      </c>
      <c r="E189" s="19"/>
      <c r="F189" s="19" t="s">
        <v>918</v>
      </c>
      <c r="G189" s="9"/>
      <c r="H189" s="9" t="s">
        <v>1043</v>
      </c>
      <c r="I189" s="9" t="s">
        <v>113</v>
      </c>
      <c r="J189" s="9" t="str">
        <f t="shared" si="2"/>
        <v>Seniors</v>
      </c>
      <c r="K189" s="9" t="s">
        <v>1053</v>
      </c>
      <c r="L189" s="13" t="s">
        <v>663</v>
      </c>
      <c r="M189" s="9"/>
    </row>
    <row r="190" spans="1:13" ht="17" x14ac:dyDescent="0.2">
      <c r="A190">
        <v>189</v>
      </c>
      <c r="B190" s="19">
        <v>44334.8125</v>
      </c>
      <c r="C190" s="19" t="s">
        <v>913</v>
      </c>
      <c r="D190" s="19" t="s">
        <v>916</v>
      </c>
      <c r="E190" s="19"/>
      <c r="F190" s="19" t="s">
        <v>918</v>
      </c>
      <c r="G190" s="9"/>
      <c r="H190" s="9" t="s">
        <v>1058</v>
      </c>
      <c r="I190" s="9" t="s">
        <v>185</v>
      </c>
      <c r="J190" s="9" t="str">
        <f t="shared" si="2"/>
        <v>Seniors</v>
      </c>
      <c r="K190" s="25" t="s">
        <v>989</v>
      </c>
      <c r="L190" s="13" t="s">
        <v>667</v>
      </c>
      <c r="M190" s="9"/>
    </row>
    <row r="191" spans="1:13" ht="17" x14ac:dyDescent="0.2">
      <c r="A191">
        <v>190</v>
      </c>
      <c r="B191" s="19">
        <v>44334.8125</v>
      </c>
      <c r="C191" s="19" t="s">
        <v>913</v>
      </c>
      <c r="D191" s="19" t="s">
        <v>927</v>
      </c>
      <c r="E191" s="19" t="s">
        <v>930</v>
      </c>
      <c r="F191" s="19" t="s">
        <v>918</v>
      </c>
      <c r="G191" s="9"/>
      <c r="H191" s="9" t="s">
        <v>939</v>
      </c>
      <c r="I191" s="9" t="s">
        <v>124</v>
      </c>
      <c r="J191" s="9" t="str">
        <f t="shared" si="2"/>
        <v>Seniors</v>
      </c>
      <c r="K191" s="25" t="s">
        <v>942</v>
      </c>
      <c r="L191" s="14" t="s">
        <v>668</v>
      </c>
      <c r="M191" s="14" t="s">
        <v>672</v>
      </c>
    </row>
    <row r="192" spans="1:13" ht="17" x14ac:dyDescent="0.2">
      <c r="A192">
        <v>191</v>
      </c>
      <c r="B192" s="19">
        <v>44334.8125</v>
      </c>
      <c r="C192" s="19" t="s">
        <v>913</v>
      </c>
      <c r="D192" s="19" t="s">
        <v>927</v>
      </c>
      <c r="E192" s="19" t="s">
        <v>930</v>
      </c>
      <c r="F192" s="19" t="s">
        <v>918</v>
      </c>
      <c r="G192" s="9"/>
      <c r="H192" s="9" t="s">
        <v>987</v>
      </c>
      <c r="I192" s="9" t="s">
        <v>137</v>
      </c>
      <c r="J192" s="9" t="str">
        <f t="shared" si="2"/>
        <v>Seniors</v>
      </c>
      <c r="K192" s="9" t="s">
        <v>980</v>
      </c>
      <c r="L192" s="14" t="s">
        <v>669</v>
      </c>
      <c r="M192" s="14" t="s">
        <v>673</v>
      </c>
    </row>
    <row r="193" spans="1:13" ht="17" x14ac:dyDescent="0.2">
      <c r="A193">
        <v>192</v>
      </c>
      <c r="B193" s="19">
        <v>44334.8125</v>
      </c>
      <c r="C193" s="19" t="s">
        <v>913</v>
      </c>
      <c r="D193" s="19" t="s">
        <v>927</v>
      </c>
      <c r="E193" s="19" t="s">
        <v>930</v>
      </c>
      <c r="F193" s="19" t="s">
        <v>918</v>
      </c>
      <c r="G193" s="9"/>
      <c r="H193" s="9" t="s">
        <v>1018</v>
      </c>
      <c r="I193" s="9" t="s">
        <v>185</v>
      </c>
      <c r="J193" s="9" t="str">
        <f t="shared" si="2"/>
        <v>Seniors</v>
      </c>
      <c r="K193" s="25" t="s">
        <v>989</v>
      </c>
      <c r="L193" s="14" t="s">
        <v>670</v>
      </c>
      <c r="M193" s="14" t="s">
        <v>674</v>
      </c>
    </row>
    <row r="194" spans="1:13" ht="17" x14ac:dyDescent="0.2">
      <c r="A194">
        <v>193</v>
      </c>
      <c r="B194" s="19">
        <v>44334.8125</v>
      </c>
      <c r="C194" s="19" t="s">
        <v>913</v>
      </c>
      <c r="D194" s="19" t="s">
        <v>927</v>
      </c>
      <c r="E194" s="19" t="s">
        <v>930</v>
      </c>
      <c r="F194" s="19" t="s">
        <v>918</v>
      </c>
      <c r="G194" s="9"/>
      <c r="H194" s="9" t="s">
        <v>1043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1053</v>
      </c>
      <c r="L194" s="14" t="s">
        <v>663</v>
      </c>
      <c r="M194" s="14" t="s">
        <v>675</v>
      </c>
    </row>
    <row r="195" spans="1:13" ht="17" x14ac:dyDescent="0.2">
      <c r="A195">
        <v>194</v>
      </c>
      <c r="B195" s="19">
        <v>44334.8125</v>
      </c>
      <c r="C195" s="19" t="s">
        <v>913</v>
      </c>
      <c r="D195" s="19" t="s">
        <v>927</v>
      </c>
      <c r="E195" s="19" t="s">
        <v>930</v>
      </c>
      <c r="F195" s="19" t="s">
        <v>918</v>
      </c>
      <c r="G195" s="9"/>
      <c r="H195" s="9" t="s">
        <v>1058</v>
      </c>
      <c r="I195" s="9" t="s">
        <v>31</v>
      </c>
      <c r="J195" s="9" t="str">
        <f t="shared" si="3"/>
        <v/>
      </c>
      <c r="K195" s="9" t="s">
        <v>31</v>
      </c>
      <c r="L195" s="14" t="s">
        <v>671</v>
      </c>
      <c r="M195" s="14" t="s">
        <v>676</v>
      </c>
    </row>
    <row r="196" spans="1:13" ht="17" x14ac:dyDescent="0.2">
      <c r="A196">
        <v>195</v>
      </c>
      <c r="B196" s="19">
        <v>44335.75</v>
      </c>
      <c r="C196" s="19" t="s">
        <v>911</v>
      </c>
      <c r="D196" s="19" t="s">
        <v>924</v>
      </c>
      <c r="E196" s="19"/>
      <c r="F196" s="19" t="s">
        <v>923</v>
      </c>
      <c r="G196" s="9" t="s">
        <v>934</v>
      </c>
      <c r="H196" s="9" t="s">
        <v>939</v>
      </c>
      <c r="I196" s="9" t="s">
        <v>975</v>
      </c>
      <c r="J196" s="9" t="str">
        <f t="shared" si="3"/>
        <v>2</v>
      </c>
      <c r="K196" s="9" t="s">
        <v>976</v>
      </c>
      <c r="L196" s="13" t="s">
        <v>559</v>
      </c>
      <c r="M196" s="9"/>
    </row>
    <row r="197" spans="1:13" ht="17" x14ac:dyDescent="0.2">
      <c r="A197">
        <v>196</v>
      </c>
      <c r="B197" s="19">
        <v>44335.75</v>
      </c>
      <c r="C197" s="19" t="s">
        <v>911</v>
      </c>
      <c r="D197" s="19" t="s">
        <v>924</v>
      </c>
      <c r="E197" s="19"/>
      <c r="F197" s="19" t="s">
        <v>923</v>
      </c>
      <c r="G197" s="9" t="s">
        <v>934</v>
      </c>
      <c r="H197" s="9" t="s">
        <v>987</v>
      </c>
      <c r="I197" s="9" t="s">
        <v>49</v>
      </c>
      <c r="J197" s="9" t="str">
        <f t="shared" si="3"/>
        <v>Intermediates 2</v>
      </c>
      <c r="K197" s="9" t="s">
        <v>1008</v>
      </c>
      <c r="L197" s="13" t="s">
        <v>677</v>
      </c>
      <c r="M197" s="9"/>
    </row>
    <row r="198" spans="1:13" ht="17" x14ac:dyDescent="0.2">
      <c r="A198">
        <v>197</v>
      </c>
      <c r="B198" s="19">
        <v>44335.75</v>
      </c>
      <c r="C198" s="19" t="s">
        <v>911</v>
      </c>
      <c r="D198" s="19" t="s">
        <v>924</v>
      </c>
      <c r="E198" s="19"/>
      <c r="F198" s="19" t="s">
        <v>923</v>
      </c>
      <c r="G198" s="9" t="s">
        <v>934</v>
      </c>
      <c r="H198" s="9" t="s">
        <v>1018</v>
      </c>
      <c r="I198" s="9" t="s">
        <v>149</v>
      </c>
      <c r="J198" s="9" t="str">
        <f t="shared" si="3"/>
        <v>Intermediates 2 2</v>
      </c>
      <c r="K198" s="9" t="s">
        <v>1014</v>
      </c>
      <c r="L198" s="13" t="s">
        <v>678</v>
      </c>
      <c r="M198" s="9"/>
    </row>
    <row r="199" spans="1:13" ht="17" x14ac:dyDescent="0.2">
      <c r="A199">
        <v>198</v>
      </c>
      <c r="B199" s="19">
        <v>44335.75</v>
      </c>
      <c r="C199" s="19" t="s">
        <v>911</v>
      </c>
      <c r="D199" s="19" t="s">
        <v>928</v>
      </c>
      <c r="E199" s="19"/>
      <c r="F199" s="19" t="s">
        <v>923</v>
      </c>
      <c r="G199" s="9" t="s">
        <v>934</v>
      </c>
      <c r="H199" s="9" t="s">
        <v>939</v>
      </c>
      <c r="I199" s="9" t="s">
        <v>975</v>
      </c>
      <c r="J199" s="9" t="str">
        <f t="shared" si="3"/>
        <v>2</v>
      </c>
      <c r="K199" s="9" t="s">
        <v>976</v>
      </c>
      <c r="L199" s="13" t="s">
        <v>559</v>
      </c>
      <c r="M199" s="9"/>
    </row>
    <row r="200" spans="1:13" ht="17" x14ac:dyDescent="0.2">
      <c r="A200">
        <v>199</v>
      </c>
      <c r="B200" s="19">
        <v>44335.75</v>
      </c>
      <c r="C200" s="19" t="s">
        <v>911</v>
      </c>
      <c r="D200" s="19" t="s">
        <v>928</v>
      </c>
      <c r="E200" s="19"/>
      <c r="F200" s="19" t="s">
        <v>923</v>
      </c>
      <c r="G200" s="9" t="s">
        <v>934</v>
      </c>
      <c r="H200" s="9" t="s">
        <v>987</v>
      </c>
      <c r="I200" s="9" t="s">
        <v>149</v>
      </c>
      <c r="J200" s="9" t="str">
        <f t="shared" si="3"/>
        <v>Intermediates 2 2</v>
      </c>
      <c r="K200" s="9" t="s">
        <v>1014</v>
      </c>
      <c r="L200" s="13" t="s">
        <v>679</v>
      </c>
      <c r="M200" s="9"/>
    </row>
    <row r="201" spans="1:13" ht="17" x14ac:dyDescent="0.2">
      <c r="A201">
        <v>200</v>
      </c>
      <c r="B201" s="19">
        <v>44335.75</v>
      </c>
      <c r="C201" s="19" t="s">
        <v>911</v>
      </c>
      <c r="D201" s="19" t="s">
        <v>928</v>
      </c>
      <c r="E201" s="19"/>
      <c r="F201" s="19" t="s">
        <v>923</v>
      </c>
      <c r="G201" s="9" t="s">
        <v>934</v>
      </c>
      <c r="H201" s="9" t="s">
        <v>1018</v>
      </c>
      <c r="I201" s="9" t="s">
        <v>49</v>
      </c>
      <c r="J201" s="9" t="str">
        <f t="shared" si="3"/>
        <v>Intermediates 2</v>
      </c>
      <c r="K201" s="9" t="s">
        <v>1008</v>
      </c>
      <c r="L201" s="13" t="s">
        <v>680</v>
      </c>
      <c r="M201" s="9"/>
    </row>
    <row r="202" spans="1:13" ht="17" x14ac:dyDescent="0.2">
      <c r="A202">
        <v>201</v>
      </c>
      <c r="B202" s="19">
        <v>44335.75</v>
      </c>
      <c r="C202" s="19" t="s">
        <v>911</v>
      </c>
      <c r="D202" s="19" t="s">
        <v>926</v>
      </c>
      <c r="E202" s="19" t="s">
        <v>930</v>
      </c>
      <c r="F202" s="19" t="s">
        <v>923</v>
      </c>
      <c r="G202" s="9" t="s">
        <v>934</v>
      </c>
      <c r="H202" s="9" t="s">
        <v>939</v>
      </c>
      <c r="I202" s="9" t="s">
        <v>975</v>
      </c>
      <c r="J202" s="9" t="str">
        <f t="shared" si="3"/>
        <v>2</v>
      </c>
      <c r="K202" s="9" t="s">
        <v>976</v>
      </c>
      <c r="L202" s="14" t="s">
        <v>559</v>
      </c>
      <c r="M202" s="14" t="s">
        <v>682</v>
      </c>
    </row>
    <row r="203" spans="1:13" ht="17" x14ac:dyDescent="0.2">
      <c r="A203">
        <v>202</v>
      </c>
      <c r="B203" s="19">
        <v>44335.75</v>
      </c>
      <c r="C203" s="19" t="s">
        <v>911</v>
      </c>
      <c r="D203" s="19" t="s">
        <v>926</v>
      </c>
      <c r="E203" s="19" t="s">
        <v>930</v>
      </c>
      <c r="F203" s="19" t="s">
        <v>923</v>
      </c>
      <c r="G203" s="9" t="s">
        <v>934</v>
      </c>
      <c r="H203" s="9" t="s">
        <v>987</v>
      </c>
      <c r="I203" s="9" t="s">
        <v>49</v>
      </c>
      <c r="J203" s="9" t="str">
        <f t="shared" si="3"/>
        <v>Intermediates 2</v>
      </c>
      <c r="K203" s="9" t="s">
        <v>1008</v>
      </c>
      <c r="L203" s="14" t="s">
        <v>677</v>
      </c>
      <c r="M203" s="14" t="s">
        <v>683</v>
      </c>
    </row>
    <row r="204" spans="1:13" ht="17" x14ac:dyDescent="0.2">
      <c r="A204">
        <v>203</v>
      </c>
      <c r="B204" s="19">
        <v>44335.75</v>
      </c>
      <c r="C204" s="19" t="s">
        <v>911</v>
      </c>
      <c r="D204" s="19" t="s">
        <v>926</v>
      </c>
      <c r="E204" s="19" t="s">
        <v>930</v>
      </c>
      <c r="F204" s="19" t="s">
        <v>923</v>
      </c>
      <c r="G204" s="9" t="s">
        <v>934</v>
      </c>
      <c r="H204" s="9" t="s">
        <v>1018</v>
      </c>
      <c r="I204" s="9" t="s">
        <v>149</v>
      </c>
      <c r="J204" s="9" t="str">
        <f t="shared" si="3"/>
        <v>Intermediates 2</v>
      </c>
      <c r="K204" s="9" t="s">
        <v>1041</v>
      </c>
      <c r="L204" s="14" t="s">
        <v>681</v>
      </c>
      <c r="M204" s="14" t="s">
        <v>592</v>
      </c>
    </row>
    <row r="205" spans="1:13" ht="17" x14ac:dyDescent="0.2">
      <c r="A205">
        <v>204</v>
      </c>
      <c r="B205" s="19">
        <v>44335.8125</v>
      </c>
      <c r="C205" s="19" t="s">
        <v>911</v>
      </c>
      <c r="D205" s="19" t="s">
        <v>924</v>
      </c>
      <c r="E205" s="19"/>
      <c r="F205" s="19" t="s">
        <v>923</v>
      </c>
      <c r="G205" s="9" t="s">
        <v>932</v>
      </c>
      <c r="H205" s="9" t="s">
        <v>939</v>
      </c>
      <c r="I205" s="9" t="s">
        <v>149</v>
      </c>
      <c r="J205" s="9" t="str">
        <f t="shared" si="3"/>
        <v>Intermediates 1</v>
      </c>
      <c r="K205" s="9" t="s">
        <v>983</v>
      </c>
      <c r="L205" s="13" t="s">
        <v>684</v>
      </c>
      <c r="M205" s="9"/>
    </row>
    <row r="206" spans="1:13" ht="17" x14ac:dyDescent="0.2">
      <c r="A206">
        <v>205</v>
      </c>
      <c r="B206" s="27">
        <v>44335.8125</v>
      </c>
      <c r="C206" s="27" t="s">
        <v>911</v>
      </c>
      <c r="D206" s="27" t="s">
        <v>924</v>
      </c>
      <c r="E206" s="27"/>
      <c r="F206" s="27" t="s">
        <v>923</v>
      </c>
      <c r="G206" s="28" t="s">
        <v>932</v>
      </c>
      <c r="H206" s="28" t="s">
        <v>987</v>
      </c>
      <c r="I206" s="28" t="s">
        <v>49</v>
      </c>
      <c r="J206" s="28" t="str">
        <f t="shared" si="3"/>
        <v>Intermediates</v>
      </c>
      <c r="K206" s="28" t="s">
        <v>970</v>
      </c>
      <c r="L206" s="29" t="s">
        <v>690</v>
      </c>
      <c r="M206" s="28"/>
    </row>
    <row r="207" spans="1:13" ht="17" x14ac:dyDescent="0.2">
      <c r="A207">
        <v>206</v>
      </c>
      <c r="B207" s="27">
        <v>44335.8125</v>
      </c>
      <c r="C207" s="27" t="s">
        <v>911</v>
      </c>
      <c r="D207" s="27" t="s">
        <v>924</v>
      </c>
      <c r="E207" s="27"/>
      <c r="F207" s="27" t="s">
        <v>923</v>
      </c>
      <c r="G207" s="28" t="s">
        <v>932</v>
      </c>
      <c r="H207" s="9" t="s">
        <v>1018</v>
      </c>
      <c r="I207" s="28" t="s">
        <v>1075</v>
      </c>
      <c r="J207" s="28" t="str">
        <f t="shared" si="3"/>
        <v>Intermediates</v>
      </c>
      <c r="K207" s="28" t="s">
        <v>946</v>
      </c>
      <c r="L207" s="29" t="s">
        <v>1089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911</v>
      </c>
      <c r="D208" s="19" t="s">
        <v>924</v>
      </c>
      <c r="E208" s="19"/>
      <c r="F208" s="19" t="s">
        <v>923</v>
      </c>
      <c r="G208" s="9" t="s">
        <v>932</v>
      </c>
      <c r="H208" s="9" t="s">
        <v>1043</v>
      </c>
      <c r="I208" s="9" t="s">
        <v>975</v>
      </c>
      <c r="J208" s="9" t="str">
        <f t="shared" si="3"/>
        <v/>
      </c>
      <c r="K208" s="9" t="s">
        <v>975</v>
      </c>
      <c r="L208" s="13" t="s">
        <v>686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911</v>
      </c>
      <c r="D209" s="19" t="s">
        <v>924</v>
      </c>
      <c r="E209" s="19"/>
      <c r="F209" s="19" t="s">
        <v>923</v>
      </c>
      <c r="G209" s="9" t="s">
        <v>932</v>
      </c>
      <c r="H209" s="9" t="s">
        <v>1058</v>
      </c>
      <c r="I209" s="9" t="s">
        <v>98</v>
      </c>
      <c r="J209" s="9" t="str">
        <f t="shared" si="3"/>
        <v>Intermediates</v>
      </c>
      <c r="K209" s="25" t="s">
        <v>998</v>
      </c>
      <c r="L209" s="13" t="s">
        <v>687</v>
      </c>
      <c r="M209" s="9"/>
    </row>
    <row r="210" spans="1:13" ht="17" x14ac:dyDescent="0.2">
      <c r="A210">
        <v>209</v>
      </c>
      <c r="B210" s="19">
        <v>44335.8125</v>
      </c>
      <c r="C210" s="19" t="s">
        <v>911</v>
      </c>
      <c r="D210" s="19" t="s">
        <v>924</v>
      </c>
      <c r="E210" s="19"/>
      <c r="F210" s="19" t="s">
        <v>923</v>
      </c>
      <c r="G210" s="9" t="s">
        <v>932</v>
      </c>
      <c r="H210" s="9" t="s">
        <v>1068</v>
      </c>
      <c r="I210" s="9" t="s">
        <v>16</v>
      </c>
      <c r="J210" s="9" t="str">
        <f t="shared" si="3"/>
        <v>Intermediates</v>
      </c>
      <c r="K210" s="25" t="s">
        <v>1027</v>
      </c>
      <c r="L210" s="13" t="s">
        <v>688</v>
      </c>
      <c r="M210" s="9"/>
    </row>
    <row r="211" spans="1:13" ht="17" x14ac:dyDescent="0.2">
      <c r="A211">
        <v>210</v>
      </c>
      <c r="B211" s="19">
        <v>44335.8125</v>
      </c>
      <c r="C211" s="19" t="s">
        <v>911</v>
      </c>
      <c r="D211" s="19" t="s">
        <v>928</v>
      </c>
      <c r="E211" s="19"/>
      <c r="F211" s="19" t="s">
        <v>923</v>
      </c>
      <c r="G211" s="9" t="s">
        <v>932</v>
      </c>
      <c r="H211" s="9" t="s">
        <v>939</v>
      </c>
      <c r="I211" s="9" t="s">
        <v>1075</v>
      </c>
      <c r="J211" s="9" t="str">
        <f t="shared" si="3"/>
        <v>Intermediates</v>
      </c>
      <c r="K211" s="25" t="s">
        <v>946</v>
      </c>
      <c r="L211" s="13" t="s">
        <v>689</v>
      </c>
      <c r="M211" s="9"/>
    </row>
    <row r="212" spans="1:13" ht="17" x14ac:dyDescent="0.2">
      <c r="A212">
        <v>211</v>
      </c>
      <c r="B212" s="19">
        <v>44335.8125</v>
      </c>
      <c r="C212" s="19" t="s">
        <v>911</v>
      </c>
      <c r="D212" s="19" t="s">
        <v>928</v>
      </c>
      <c r="E212" s="19"/>
      <c r="F212" s="19" t="s">
        <v>923</v>
      </c>
      <c r="G212" s="9" t="s">
        <v>932</v>
      </c>
      <c r="H212" s="9" t="s">
        <v>987</v>
      </c>
      <c r="I212" s="9" t="s">
        <v>49</v>
      </c>
      <c r="J212" s="9" t="str">
        <f t="shared" si="3"/>
        <v>Intermediates</v>
      </c>
      <c r="K212" s="9" t="s">
        <v>970</v>
      </c>
      <c r="L212" s="13" t="s">
        <v>690</v>
      </c>
      <c r="M212" s="9"/>
    </row>
    <row r="213" spans="1:13" ht="17" x14ac:dyDescent="0.2">
      <c r="A213">
        <v>212</v>
      </c>
      <c r="B213" s="19">
        <v>44335.8125</v>
      </c>
      <c r="C213" s="19" t="s">
        <v>911</v>
      </c>
      <c r="D213" s="19" t="s">
        <v>928</v>
      </c>
      <c r="E213" s="19"/>
      <c r="F213" s="19" t="s">
        <v>923</v>
      </c>
      <c r="G213" s="9" t="s">
        <v>932</v>
      </c>
      <c r="H213" s="9" t="s">
        <v>1018</v>
      </c>
      <c r="I213" s="9" t="s">
        <v>16</v>
      </c>
      <c r="J213" s="9" t="str">
        <f t="shared" si="3"/>
        <v>Intermediates</v>
      </c>
      <c r="K213" s="25" t="s">
        <v>1027</v>
      </c>
      <c r="L213" s="13" t="s">
        <v>691</v>
      </c>
      <c r="M213" s="9"/>
    </row>
    <row r="214" spans="1:13" ht="17" x14ac:dyDescent="0.2">
      <c r="A214">
        <v>213</v>
      </c>
      <c r="B214" s="19">
        <v>44335.8125</v>
      </c>
      <c r="C214" s="19" t="s">
        <v>911</v>
      </c>
      <c r="D214" s="19" t="s">
        <v>928</v>
      </c>
      <c r="E214" s="19"/>
      <c r="F214" s="19" t="s">
        <v>923</v>
      </c>
      <c r="G214" s="9" t="s">
        <v>932</v>
      </c>
      <c r="H214" s="9" t="s">
        <v>1043</v>
      </c>
      <c r="I214" s="9" t="s">
        <v>149</v>
      </c>
      <c r="J214" s="9" t="str">
        <f t="shared" si="3"/>
        <v>Intermediates 1</v>
      </c>
      <c r="K214" s="9" t="s">
        <v>983</v>
      </c>
      <c r="L214" s="13" t="s">
        <v>692</v>
      </c>
      <c r="M214" s="9"/>
    </row>
    <row r="215" spans="1:13" ht="17" x14ac:dyDescent="0.2">
      <c r="A215">
        <v>214</v>
      </c>
      <c r="B215" s="19">
        <v>44335.8125</v>
      </c>
      <c r="C215" s="19" t="s">
        <v>911</v>
      </c>
      <c r="D215" s="19" t="s">
        <v>928</v>
      </c>
      <c r="E215" s="19"/>
      <c r="F215" s="19" t="s">
        <v>923</v>
      </c>
      <c r="G215" s="9" t="s">
        <v>932</v>
      </c>
      <c r="H215" s="9" t="s">
        <v>1058</v>
      </c>
      <c r="I215" s="9" t="s">
        <v>98</v>
      </c>
      <c r="J215" s="9" t="str">
        <f t="shared" si="3"/>
        <v>Intermediates</v>
      </c>
      <c r="K215" s="25" t="s">
        <v>998</v>
      </c>
      <c r="L215" s="13" t="s">
        <v>687</v>
      </c>
      <c r="M215" s="9"/>
    </row>
    <row r="216" spans="1:13" ht="17" x14ac:dyDescent="0.2">
      <c r="A216">
        <v>215</v>
      </c>
      <c r="B216" s="19">
        <v>44335.8125</v>
      </c>
      <c r="C216" s="19" t="s">
        <v>911</v>
      </c>
      <c r="D216" s="19" t="s">
        <v>928</v>
      </c>
      <c r="E216" s="19"/>
      <c r="F216" s="19" t="s">
        <v>923</v>
      </c>
      <c r="G216" s="9" t="s">
        <v>932</v>
      </c>
      <c r="H216" s="9" t="s">
        <v>1068</v>
      </c>
      <c r="I216" s="9" t="s">
        <v>975</v>
      </c>
      <c r="J216" s="9" t="str">
        <f t="shared" si="3"/>
        <v/>
      </c>
      <c r="K216" s="9" t="s">
        <v>975</v>
      </c>
      <c r="L216" s="13" t="s">
        <v>693</v>
      </c>
      <c r="M216" s="9"/>
    </row>
    <row r="217" spans="1:13" ht="17" x14ac:dyDescent="0.2">
      <c r="A217">
        <v>216</v>
      </c>
      <c r="B217" s="19">
        <v>44335.8125</v>
      </c>
      <c r="C217" s="19" t="s">
        <v>911</v>
      </c>
      <c r="D217" s="19" t="s">
        <v>926</v>
      </c>
      <c r="E217" s="19" t="s">
        <v>930</v>
      </c>
      <c r="F217" s="19" t="s">
        <v>923</v>
      </c>
      <c r="G217" s="9"/>
      <c r="H217" s="9" t="s">
        <v>939</v>
      </c>
      <c r="I217" s="9" t="s">
        <v>49</v>
      </c>
      <c r="J217" s="9" t="str">
        <f t="shared" si="3"/>
        <v>Intermediates</v>
      </c>
      <c r="K217" s="9" t="s">
        <v>970</v>
      </c>
      <c r="L217" s="14" t="s">
        <v>694</v>
      </c>
      <c r="M217" s="14" t="s">
        <v>698</v>
      </c>
    </row>
    <row r="218" spans="1:13" ht="17" x14ac:dyDescent="0.2">
      <c r="A218">
        <v>217</v>
      </c>
      <c r="B218" s="19">
        <v>44335.8125</v>
      </c>
      <c r="C218" s="19" t="s">
        <v>911</v>
      </c>
      <c r="D218" s="19" t="s">
        <v>926</v>
      </c>
      <c r="E218" s="19" t="s">
        <v>930</v>
      </c>
      <c r="F218" s="19" t="s">
        <v>923</v>
      </c>
      <c r="G218" s="9"/>
      <c r="H218" s="9" t="s">
        <v>987</v>
      </c>
      <c r="I218" s="9" t="s">
        <v>98</v>
      </c>
      <c r="J218" s="9" t="str">
        <f t="shared" si="3"/>
        <v>Intermediates</v>
      </c>
      <c r="K218" s="25" t="s">
        <v>998</v>
      </c>
      <c r="L218" s="14" t="s">
        <v>695</v>
      </c>
      <c r="M218" s="14" t="s">
        <v>699</v>
      </c>
    </row>
    <row r="219" spans="1:13" ht="17" x14ac:dyDescent="0.2">
      <c r="A219">
        <v>218</v>
      </c>
      <c r="B219" s="19">
        <v>44335.8125</v>
      </c>
      <c r="C219" s="19" t="s">
        <v>911</v>
      </c>
      <c r="D219" s="19" t="s">
        <v>926</v>
      </c>
      <c r="E219" s="19" t="s">
        <v>930</v>
      </c>
      <c r="F219" s="19" t="s">
        <v>923</v>
      </c>
      <c r="G219" s="9"/>
      <c r="H219" s="9" t="s">
        <v>1018</v>
      </c>
      <c r="I219" s="9" t="s">
        <v>16</v>
      </c>
      <c r="J219" s="9" t="str">
        <f t="shared" si="3"/>
        <v>Intermediates</v>
      </c>
      <c r="K219" s="25" t="s">
        <v>1027</v>
      </c>
      <c r="L219" s="14" t="s">
        <v>691</v>
      </c>
      <c r="M219" s="14" t="s">
        <v>700</v>
      </c>
    </row>
    <row r="220" spans="1:13" ht="17" x14ac:dyDescent="0.2">
      <c r="A220">
        <v>219</v>
      </c>
      <c r="B220" s="19">
        <v>44335.8125</v>
      </c>
      <c r="C220" s="19" t="s">
        <v>911</v>
      </c>
      <c r="D220" s="19" t="s">
        <v>926</v>
      </c>
      <c r="E220" s="19" t="s">
        <v>930</v>
      </c>
      <c r="F220" s="19" t="s">
        <v>923</v>
      </c>
      <c r="G220" s="9"/>
      <c r="H220" s="9" t="s">
        <v>1043</v>
      </c>
      <c r="I220" s="9" t="s">
        <v>975</v>
      </c>
      <c r="J220" s="9" t="str">
        <f t="shared" si="3"/>
        <v/>
      </c>
      <c r="K220" s="9" t="s">
        <v>975</v>
      </c>
      <c r="L220" s="14" t="s">
        <v>686</v>
      </c>
      <c r="M220" s="14" t="s">
        <v>701</v>
      </c>
    </row>
    <row r="221" spans="1:13" ht="17" x14ac:dyDescent="0.2">
      <c r="A221">
        <v>220</v>
      </c>
      <c r="B221" s="19">
        <v>44335.8125</v>
      </c>
      <c r="C221" s="19" t="s">
        <v>911</v>
      </c>
      <c r="D221" s="19" t="s">
        <v>926</v>
      </c>
      <c r="E221" s="19" t="s">
        <v>930</v>
      </c>
      <c r="F221" s="19" t="s">
        <v>923</v>
      </c>
      <c r="G221" s="9"/>
      <c r="H221" s="9" t="s">
        <v>1058</v>
      </c>
      <c r="I221" s="9" t="s">
        <v>149</v>
      </c>
      <c r="J221" s="9" t="str">
        <f t="shared" si="3"/>
        <v>Intermediates 1</v>
      </c>
      <c r="K221" s="9" t="s">
        <v>983</v>
      </c>
      <c r="L221" s="14" t="s">
        <v>696</v>
      </c>
      <c r="M221" s="14" t="s">
        <v>702</v>
      </c>
    </row>
    <row r="222" spans="1:13" ht="17" x14ac:dyDescent="0.2">
      <c r="A222">
        <v>221</v>
      </c>
      <c r="B222" s="19">
        <v>44335.8125</v>
      </c>
      <c r="C222" s="19" t="s">
        <v>911</v>
      </c>
      <c r="D222" s="19" t="s">
        <v>926</v>
      </c>
      <c r="E222" s="19" t="s">
        <v>930</v>
      </c>
      <c r="F222" s="19" t="s">
        <v>923</v>
      </c>
      <c r="G222" s="9"/>
      <c r="H222" s="9" t="s">
        <v>1068</v>
      </c>
      <c r="I222" s="9" t="s">
        <v>1075</v>
      </c>
      <c r="J222" s="9" t="str">
        <f t="shared" si="3"/>
        <v>Intermediates</v>
      </c>
      <c r="K222" s="25" t="s">
        <v>946</v>
      </c>
      <c r="L222" s="16" t="s">
        <v>697</v>
      </c>
      <c r="M222" s="18"/>
    </row>
    <row r="223" spans="1:13" ht="17" x14ac:dyDescent="0.2">
      <c r="A223">
        <v>222</v>
      </c>
      <c r="B223" s="19">
        <v>44336.75</v>
      </c>
      <c r="C223" s="19" t="s">
        <v>911</v>
      </c>
      <c r="D223" s="19" t="s">
        <v>924</v>
      </c>
      <c r="E223" s="19"/>
      <c r="F223" s="19" t="s">
        <v>922</v>
      </c>
      <c r="G223" s="9" t="s">
        <v>934</v>
      </c>
      <c r="H223" s="9" t="s">
        <v>939</v>
      </c>
      <c r="I223" s="9" t="s">
        <v>1076</v>
      </c>
      <c r="J223" s="9" t="str">
        <f t="shared" si="3"/>
        <v>Intermediates 2</v>
      </c>
      <c r="K223" s="25" t="s">
        <v>1078</v>
      </c>
      <c r="L223" s="13" t="s">
        <v>703</v>
      </c>
      <c r="M223" s="9"/>
    </row>
    <row r="224" spans="1:13" ht="17" x14ac:dyDescent="0.2">
      <c r="A224">
        <v>223</v>
      </c>
      <c r="B224" s="19">
        <v>44336.75</v>
      </c>
      <c r="C224" s="19" t="s">
        <v>911</v>
      </c>
      <c r="D224" s="19" t="s">
        <v>924</v>
      </c>
      <c r="E224" s="19"/>
      <c r="F224" s="19" t="s">
        <v>922</v>
      </c>
      <c r="G224" s="9" t="s">
        <v>934</v>
      </c>
      <c r="H224" s="9" t="s">
        <v>987</v>
      </c>
      <c r="I224" s="9" t="s">
        <v>131</v>
      </c>
      <c r="J224" s="9" t="str">
        <f t="shared" si="3"/>
        <v>2</v>
      </c>
      <c r="K224" s="9" t="s">
        <v>977</v>
      </c>
      <c r="L224" s="13" t="s">
        <v>560</v>
      </c>
      <c r="M224" s="9"/>
    </row>
    <row r="225" spans="1:13" ht="17" x14ac:dyDescent="0.2">
      <c r="A225">
        <v>224</v>
      </c>
      <c r="B225" s="19">
        <v>44336.75</v>
      </c>
      <c r="C225" s="19" t="s">
        <v>911</v>
      </c>
      <c r="D225" s="19" t="s">
        <v>924</v>
      </c>
      <c r="E225" s="19"/>
      <c r="F225" s="19" t="s">
        <v>922</v>
      </c>
      <c r="G225" s="9" t="s">
        <v>934</v>
      </c>
      <c r="H225" s="9" t="s">
        <v>1018</v>
      </c>
      <c r="I225" s="9" t="s">
        <v>1080</v>
      </c>
      <c r="J225" s="9" t="str">
        <f t="shared" si="3"/>
        <v>Intermediates 2</v>
      </c>
      <c r="K225" s="25" t="s">
        <v>1004</v>
      </c>
      <c r="L225" s="13" t="s">
        <v>704</v>
      </c>
      <c r="M225" s="9"/>
    </row>
    <row r="226" spans="1:13" ht="17" x14ac:dyDescent="0.2">
      <c r="A226">
        <v>225</v>
      </c>
      <c r="B226" s="19">
        <v>44336.75</v>
      </c>
      <c r="C226" s="19" t="s">
        <v>911</v>
      </c>
      <c r="D226" s="19" t="s">
        <v>924</v>
      </c>
      <c r="E226" s="19"/>
      <c r="F226" s="19" t="s">
        <v>922</v>
      </c>
      <c r="G226" s="9" t="s">
        <v>934</v>
      </c>
      <c r="H226" s="9" t="s">
        <v>1043</v>
      </c>
      <c r="I226" s="9" t="s">
        <v>967</v>
      </c>
      <c r="J226" s="9" t="str">
        <f t="shared" si="3"/>
        <v>2</v>
      </c>
      <c r="K226" s="9" t="s">
        <v>968</v>
      </c>
      <c r="L226" s="13" t="s">
        <v>705</v>
      </c>
      <c r="M226" s="9"/>
    </row>
    <row r="227" spans="1:13" ht="17" x14ac:dyDescent="0.2">
      <c r="A227">
        <v>226</v>
      </c>
      <c r="B227" s="19">
        <v>44336.75</v>
      </c>
      <c r="C227" s="19" t="s">
        <v>911</v>
      </c>
      <c r="D227" s="19" t="s">
        <v>928</v>
      </c>
      <c r="E227" s="19"/>
      <c r="F227" s="19" t="s">
        <v>922</v>
      </c>
      <c r="G227" s="9" t="s">
        <v>934</v>
      </c>
      <c r="H227" s="9" t="s">
        <v>939</v>
      </c>
      <c r="I227" s="9" t="s">
        <v>131</v>
      </c>
      <c r="J227" s="9" t="str">
        <f t="shared" si="3"/>
        <v>2</v>
      </c>
      <c r="K227" s="9" t="s">
        <v>977</v>
      </c>
      <c r="L227" s="13" t="s">
        <v>706</v>
      </c>
      <c r="M227" s="9"/>
    </row>
    <row r="228" spans="1:13" ht="17" x14ac:dyDescent="0.2">
      <c r="A228">
        <v>227</v>
      </c>
      <c r="B228" s="19">
        <v>44336.75</v>
      </c>
      <c r="C228" s="19" t="s">
        <v>911</v>
      </c>
      <c r="D228" s="19" t="s">
        <v>928</v>
      </c>
      <c r="E228" s="19"/>
      <c r="F228" s="19" t="s">
        <v>922</v>
      </c>
      <c r="G228" s="9" t="s">
        <v>934</v>
      </c>
      <c r="H228" s="9" t="s">
        <v>987</v>
      </c>
      <c r="I228" s="9" t="s">
        <v>1076</v>
      </c>
      <c r="J228" s="9" t="str">
        <f t="shared" si="3"/>
        <v>Intermediates 2</v>
      </c>
      <c r="K228" s="25" t="s">
        <v>1078</v>
      </c>
      <c r="L228" s="13" t="s">
        <v>707</v>
      </c>
      <c r="M228" s="9"/>
    </row>
    <row r="229" spans="1:13" ht="17" x14ac:dyDescent="0.2">
      <c r="A229">
        <v>228</v>
      </c>
      <c r="B229" s="19">
        <v>44336.75</v>
      </c>
      <c r="C229" s="19" t="s">
        <v>911</v>
      </c>
      <c r="D229" s="19" t="s">
        <v>928</v>
      </c>
      <c r="E229" s="19"/>
      <c r="F229" s="19" t="s">
        <v>922</v>
      </c>
      <c r="G229" s="9" t="s">
        <v>934</v>
      </c>
      <c r="H229" s="9" t="s">
        <v>1018</v>
      </c>
      <c r="I229" s="9" t="s">
        <v>1080</v>
      </c>
      <c r="J229" s="9" t="str">
        <f t="shared" si="3"/>
        <v>Intermediates 2</v>
      </c>
      <c r="K229" s="25" t="s">
        <v>1004</v>
      </c>
      <c r="L229" s="13" t="s">
        <v>704</v>
      </c>
      <c r="M229" s="9"/>
    </row>
    <row r="230" spans="1:13" ht="17" x14ac:dyDescent="0.2">
      <c r="A230">
        <v>229</v>
      </c>
      <c r="B230" s="19">
        <v>44336.75</v>
      </c>
      <c r="C230" s="19" t="s">
        <v>911</v>
      </c>
      <c r="D230" s="19" t="s">
        <v>928</v>
      </c>
      <c r="E230" s="19"/>
      <c r="F230" s="19" t="s">
        <v>922</v>
      </c>
      <c r="G230" s="9" t="s">
        <v>934</v>
      </c>
      <c r="H230" s="9" t="s">
        <v>1043</v>
      </c>
      <c r="I230" s="9" t="s">
        <v>967</v>
      </c>
      <c r="J230" s="9" t="str">
        <f t="shared" si="3"/>
        <v>2</v>
      </c>
      <c r="K230" s="9" t="s">
        <v>968</v>
      </c>
      <c r="L230" s="13" t="s">
        <v>705</v>
      </c>
      <c r="M230" s="9"/>
    </row>
    <row r="231" spans="1:13" ht="17" x14ac:dyDescent="0.2">
      <c r="A231">
        <v>230</v>
      </c>
      <c r="B231" s="19">
        <v>44336.75</v>
      </c>
      <c r="C231" s="19" t="s">
        <v>911</v>
      </c>
      <c r="D231" s="19" t="s">
        <v>926</v>
      </c>
      <c r="E231" s="19" t="s">
        <v>930</v>
      </c>
      <c r="F231" s="19" t="s">
        <v>922</v>
      </c>
      <c r="G231" s="9" t="s">
        <v>934</v>
      </c>
      <c r="H231" s="9" t="s">
        <v>939</v>
      </c>
      <c r="I231" s="9" t="s">
        <v>131</v>
      </c>
      <c r="J231" s="9" t="str">
        <f t="shared" si="3"/>
        <v>2</v>
      </c>
      <c r="K231" s="9" t="s">
        <v>977</v>
      </c>
      <c r="L231" s="14" t="s">
        <v>706</v>
      </c>
      <c r="M231" s="14" t="s">
        <v>709</v>
      </c>
    </row>
    <row r="232" spans="1:13" ht="17" x14ac:dyDescent="0.2">
      <c r="A232">
        <v>231</v>
      </c>
      <c r="B232" s="19">
        <v>44336.75</v>
      </c>
      <c r="C232" s="19" t="s">
        <v>911</v>
      </c>
      <c r="D232" s="19" t="s">
        <v>926</v>
      </c>
      <c r="E232" s="19" t="s">
        <v>930</v>
      </c>
      <c r="F232" s="19" t="s">
        <v>922</v>
      </c>
      <c r="G232" s="9" t="s">
        <v>934</v>
      </c>
      <c r="H232" s="9" t="s">
        <v>987</v>
      </c>
      <c r="I232" s="9" t="s">
        <v>1080</v>
      </c>
      <c r="J232" s="9" t="str">
        <f t="shared" si="3"/>
        <v>Intermediates 2</v>
      </c>
      <c r="K232" s="25" t="s">
        <v>1004</v>
      </c>
      <c r="L232" s="14" t="s">
        <v>708</v>
      </c>
      <c r="M232" s="14" t="s">
        <v>710</v>
      </c>
    </row>
    <row r="233" spans="1:13" ht="17" x14ac:dyDescent="0.2">
      <c r="A233">
        <v>232</v>
      </c>
      <c r="B233" s="19">
        <v>44336.8125</v>
      </c>
      <c r="C233" s="19" t="s">
        <v>911</v>
      </c>
      <c r="D233" s="19" t="s">
        <v>924</v>
      </c>
      <c r="E233" s="19"/>
      <c r="F233" s="19" t="s">
        <v>922</v>
      </c>
      <c r="G233" s="9" t="s">
        <v>932</v>
      </c>
      <c r="H233" s="9" t="s">
        <v>939</v>
      </c>
      <c r="I233" s="9" t="s">
        <v>950</v>
      </c>
      <c r="J233" s="9" t="str">
        <f t="shared" si="3"/>
        <v/>
      </c>
      <c r="K233" s="25" t="s">
        <v>950</v>
      </c>
      <c r="L233" s="13" t="s">
        <v>711</v>
      </c>
      <c r="M233" s="9"/>
    </row>
    <row r="234" spans="1:13" ht="17" x14ac:dyDescent="0.2">
      <c r="A234">
        <v>233</v>
      </c>
      <c r="B234" s="19">
        <v>44336.8125</v>
      </c>
      <c r="C234" s="19" t="s">
        <v>911</v>
      </c>
      <c r="D234" s="19" t="s">
        <v>924</v>
      </c>
      <c r="E234" s="19"/>
      <c r="F234" s="19" t="s">
        <v>922</v>
      </c>
      <c r="G234" s="9" t="s">
        <v>932</v>
      </c>
      <c r="H234" s="9" t="s">
        <v>987</v>
      </c>
      <c r="I234" s="9" t="s">
        <v>967</v>
      </c>
      <c r="J234" s="9" t="str">
        <f t="shared" si="3"/>
        <v/>
      </c>
      <c r="K234" s="9" t="s">
        <v>967</v>
      </c>
      <c r="L234" s="13" t="s">
        <v>712</v>
      </c>
      <c r="M234" s="9"/>
    </row>
    <row r="235" spans="1:13" ht="17" x14ac:dyDescent="0.2">
      <c r="A235">
        <v>234</v>
      </c>
      <c r="B235" s="19">
        <v>44336.8125</v>
      </c>
      <c r="C235" s="19" t="s">
        <v>911</v>
      </c>
      <c r="D235" s="19" t="s">
        <v>924</v>
      </c>
      <c r="E235" s="19"/>
      <c r="F235" s="19" t="s">
        <v>922</v>
      </c>
      <c r="G235" s="9" t="s">
        <v>932</v>
      </c>
      <c r="H235" s="9" t="s">
        <v>1018</v>
      </c>
      <c r="I235" s="9" t="s">
        <v>1080</v>
      </c>
      <c r="J235" s="9" t="str">
        <f t="shared" si="3"/>
        <v>Intermediates 1</v>
      </c>
      <c r="K235" s="25" t="s">
        <v>1031</v>
      </c>
      <c r="L235" s="13" t="s">
        <v>713</v>
      </c>
      <c r="M235" s="9"/>
    </row>
    <row r="236" spans="1:13" ht="17" x14ac:dyDescent="0.2">
      <c r="A236">
        <v>235</v>
      </c>
      <c r="B236" s="19">
        <v>44336.8125</v>
      </c>
      <c r="C236" s="19" t="s">
        <v>911</v>
      </c>
      <c r="D236" s="19" t="s">
        <v>924</v>
      </c>
      <c r="E236" s="19"/>
      <c r="F236" s="19" t="s">
        <v>922</v>
      </c>
      <c r="G236" s="9" t="s">
        <v>932</v>
      </c>
      <c r="H236" s="9" t="s">
        <v>1043</v>
      </c>
      <c r="I236" s="9" t="s">
        <v>1005</v>
      </c>
      <c r="J236" s="9" t="str">
        <f t="shared" si="3"/>
        <v/>
      </c>
      <c r="K236" s="9" t="s">
        <v>1005</v>
      </c>
      <c r="L236" s="13" t="s">
        <v>714</v>
      </c>
      <c r="M236" s="9"/>
    </row>
    <row r="237" spans="1:13" ht="17" x14ac:dyDescent="0.2">
      <c r="A237">
        <v>236</v>
      </c>
      <c r="B237" s="19">
        <v>44336.8125</v>
      </c>
      <c r="C237" s="19" t="s">
        <v>911</v>
      </c>
      <c r="D237" s="19" t="s">
        <v>924</v>
      </c>
      <c r="E237" s="19"/>
      <c r="F237" s="19" t="s">
        <v>922</v>
      </c>
      <c r="G237" s="9" t="s">
        <v>932</v>
      </c>
      <c r="H237" s="9" t="s">
        <v>1058</v>
      </c>
      <c r="I237" s="9" t="s">
        <v>1076</v>
      </c>
      <c r="J237" s="9" t="str">
        <f t="shared" si="3"/>
        <v>Intermediates</v>
      </c>
      <c r="K237" s="25" t="s">
        <v>1077</v>
      </c>
      <c r="L237" s="13" t="s">
        <v>715</v>
      </c>
      <c r="M237" s="9"/>
    </row>
    <row r="238" spans="1:13" ht="17" x14ac:dyDescent="0.2">
      <c r="A238">
        <v>237</v>
      </c>
      <c r="B238" s="19">
        <v>44336.8125</v>
      </c>
      <c r="C238" s="19" t="s">
        <v>911</v>
      </c>
      <c r="D238" s="19" t="s">
        <v>924</v>
      </c>
      <c r="E238" s="19"/>
      <c r="F238" s="19" t="s">
        <v>922</v>
      </c>
      <c r="G238" s="9" t="s">
        <v>932</v>
      </c>
      <c r="H238" s="9" t="s">
        <v>1068</v>
      </c>
      <c r="I238" s="9" t="s">
        <v>131</v>
      </c>
      <c r="J238" s="9" t="str">
        <f t="shared" si="3"/>
        <v/>
      </c>
      <c r="K238" s="9" t="s">
        <v>131</v>
      </c>
      <c r="L238" s="13" t="s">
        <v>716</v>
      </c>
      <c r="M238" s="9"/>
    </row>
    <row r="239" spans="1:13" ht="17" x14ac:dyDescent="0.2">
      <c r="A239">
        <v>238</v>
      </c>
      <c r="B239" s="19">
        <v>44336.8125</v>
      </c>
      <c r="C239" s="19" t="s">
        <v>911</v>
      </c>
      <c r="D239" s="19" t="s">
        <v>928</v>
      </c>
      <c r="E239" s="19"/>
      <c r="F239" s="19" t="s">
        <v>922</v>
      </c>
      <c r="G239" s="9" t="s">
        <v>932</v>
      </c>
      <c r="H239" s="9" t="s">
        <v>939</v>
      </c>
      <c r="I239" s="9" t="s">
        <v>950</v>
      </c>
      <c r="J239" s="9" t="str">
        <f t="shared" si="3"/>
        <v/>
      </c>
      <c r="K239" s="25" t="s">
        <v>950</v>
      </c>
      <c r="L239" s="13" t="s">
        <v>711</v>
      </c>
      <c r="M239" s="9"/>
    </row>
    <row r="240" spans="1:13" ht="17" x14ac:dyDescent="0.2">
      <c r="A240">
        <v>239</v>
      </c>
      <c r="B240" s="19">
        <v>44336.8125</v>
      </c>
      <c r="C240" s="19" t="s">
        <v>911</v>
      </c>
      <c r="D240" s="19" t="s">
        <v>928</v>
      </c>
      <c r="E240" s="19"/>
      <c r="F240" s="19" t="s">
        <v>922</v>
      </c>
      <c r="G240" s="9" t="s">
        <v>932</v>
      </c>
      <c r="H240" s="9" t="s">
        <v>987</v>
      </c>
      <c r="I240" s="9" t="s">
        <v>1005</v>
      </c>
      <c r="J240" s="9" t="str">
        <f t="shared" si="3"/>
        <v/>
      </c>
      <c r="K240" s="9" t="s">
        <v>1005</v>
      </c>
      <c r="L240" s="13" t="s">
        <v>717</v>
      </c>
      <c r="M240" s="9"/>
    </row>
    <row r="241" spans="1:13" ht="17" x14ac:dyDescent="0.2">
      <c r="A241">
        <v>240</v>
      </c>
      <c r="B241" s="19">
        <v>44336.8125</v>
      </c>
      <c r="C241" s="19" t="s">
        <v>911</v>
      </c>
      <c r="D241" s="19" t="s">
        <v>928</v>
      </c>
      <c r="E241" s="19"/>
      <c r="F241" s="19" t="s">
        <v>922</v>
      </c>
      <c r="G241" s="9" t="s">
        <v>932</v>
      </c>
      <c r="H241" s="9" t="s">
        <v>1018</v>
      </c>
      <c r="I241" s="9" t="s">
        <v>967</v>
      </c>
      <c r="J241" s="9" t="str">
        <f t="shared" si="3"/>
        <v/>
      </c>
      <c r="K241" s="9" t="s">
        <v>967</v>
      </c>
      <c r="L241" s="13" t="s">
        <v>646</v>
      </c>
      <c r="M241" s="9"/>
    </row>
    <row r="242" spans="1:13" ht="17" x14ac:dyDescent="0.2">
      <c r="A242">
        <v>241</v>
      </c>
      <c r="B242" s="19">
        <v>44336.8125</v>
      </c>
      <c r="C242" s="19" t="s">
        <v>911</v>
      </c>
      <c r="D242" s="19" t="s">
        <v>928</v>
      </c>
      <c r="E242" s="19"/>
      <c r="F242" s="19" t="s">
        <v>922</v>
      </c>
      <c r="G242" s="9" t="s">
        <v>932</v>
      </c>
      <c r="H242" s="9" t="s">
        <v>1043</v>
      </c>
      <c r="I242" s="9" t="s">
        <v>1080</v>
      </c>
      <c r="J242" s="9" t="str">
        <f t="shared" si="3"/>
        <v>Intermediates 1</v>
      </c>
      <c r="K242" s="25" t="s">
        <v>1031</v>
      </c>
      <c r="L242" s="13" t="s">
        <v>718</v>
      </c>
      <c r="M242" s="9"/>
    </row>
    <row r="243" spans="1:13" ht="17" x14ac:dyDescent="0.2">
      <c r="A243">
        <v>242</v>
      </c>
      <c r="B243" s="19">
        <v>44336.8125</v>
      </c>
      <c r="C243" s="19" t="s">
        <v>911</v>
      </c>
      <c r="D243" s="19" t="s">
        <v>928</v>
      </c>
      <c r="E243" s="19"/>
      <c r="F243" s="19" t="s">
        <v>922</v>
      </c>
      <c r="G243" s="9" t="s">
        <v>932</v>
      </c>
      <c r="H243" s="9" t="s">
        <v>1058</v>
      </c>
      <c r="I243" s="9" t="s">
        <v>131</v>
      </c>
      <c r="J243" s="9" t="str">
        <f t="shared" si="3"/>
        <v/>
      </c>
      <c r="K243" s="9" t="s">
        <v>131</v>
      </c>
      <c r="L243" s="13" t="s">
        <v>719</v>
      </c>
      <c r="M243" s="9"/>
    </row>
    <row r="244" spans="1:13" ht="17" x14ac:dyDescent="0.2">
      <c r="A244">
        <v>243</v>
      </c>
      <c r="B244" s="19">
        <v>44336.8125</v>
      </c>
      <c r="C244" s="19" t="s">
        <v>911</v>
      </c>
      <c r="D244" s="19" t="s">
        <v>928</v>
      </c>
      <c r="E244" s="19"/>
      <c r="F244" s="19" t="s">
        <v>922</v>
      </c>
      <c r="G244" s="9" t="s">
        <v>932</v>
      </c>
      <c r="H244" s="9" t="s">
        <v>1068</v>
      </c>
      <c r="I244" s="9" t="s">
        <v>1076</v>
      </c>
      <c r="J244" s="9" t="str">
        <f t="shared" si="3"/>
        <v>Intermediates</v>
      </c>
      <c r="K244" s="25" t="s">
        <v>1077</v>
      </c>
      <c r="L244" s="13" t="s">
        <v>720</v>
      </c>
      <c r="M244" s="9"/>
    </row>
    <row r="245" spans="1:13" ht="17" x14ac:dyDescent="0.2">
      <c r="A245">
        <v>244</v>
      </c>
      <c r="B245" s="19">
        <v>44336.8125</v>
      </c>
      <c r="C245" s="19" t="s">
        <v>911</v>
      </c>
      <c r="D245" s="19" t="s">
        <v>926</v>
      </c>
      <c r="E245" s="19" t="s">
        <v>930</v>
      </c>
      <c r="F245" s="19" t="s">
        <v>922</v>
      </c>
      <c r="G245" s="9" t="s">
        <v>932</v>
      </c>
      <c r="H245" s="9" t="s">
        <v>939</v>
      </c>
      <c r="I245" s="9" t="s">
        <v>967</v>
      </c>
      <c r="J245" s="9" t="str">
        <f t="shared" si="3"/>
        <v/>
      </c>
      <c r="K245" s="9" t="s">
        <v>967</v>
      </c>
      <c r="L245" s="14" t="s">
        <v>361</v>
      </c>
      <c r="M245" s="14" t="s">
        <v>724</v>
      </c>
    </row>
    <row r="246" spans="1:13" ht="17" x14ac:dyDescent="0.2">
      <c r="A246">
        <v>245</v>
      </c>
      <c r="B246" s="19">
        <v>44336.8125</v>
      </c>
      <c r="C246" s="19" t="s">
        <v>911</v>
      </c>
      <c r="D246" s="19" t="s">
        <v>926</v>
      </c>
      <c r="E246" s="19" t="s">
        <v>930</v>
      </c>
      <c r="F246" s="19" t="s">
        <v>922</v>
      </c>
      <c r="G246" s="9" t="s">
        <v>932</v>
      </c>
      <c r="H246" s="9" t="s">
        <v>987</v>
      </c>
      <c r="I246" s="9" t="s">
        <v>950</v>
      </c>
      <c r="J246" s="9" t="str">
        <f t="shared" si="3"/>
        <v/>
      </c>
      <c r="K246" s="25" t="s">
        <v>950</v>
      </c>
      <c r="L246" s="14" t="s">
        <v>362</v>
      </c>
      <c r="M246" s="14" t="s">
        <v>725</v>
      </c>
    </row>
    <row r="247" spans="1:13" ht="17" x14ac:dyDescent="0.2">
      <c r="A247">
        <v>246</v>
      </c>
      <c r="B247" s="19">
        <v>44336.8125</v>
      </c>
      <c r="C247" s="19" t="s">
        <v>911</v>
      </c>
      <c r="D247" s="19" t="s">
        <v>926</v>
      </c>
      <c r="E247" s="19" t="s">
        <v>930</v>
      </c>
      <c r="F247" s="19" t="s">
        <v>922</v>
      </c>
      <c r="G247" s="9" t="s">
        <v>932</v>
      </c>
      <c r="H247" s="9" t="s">
        <v>1018</v>
      </c>
      <c r="I247" s="9" t="s">
        <v>1076</v>
      </c>
      <c r="J247" s="9" t="str">
        <f t="shared" si="3"/>
        <v>Intermediates</v>
      </c>
      <c r="K247" s="25" t="s">
        <v>1077</v>
      </c>
      <c r="L247" s="14" t="s">
        <v>721</v>
      </c>
      <c r="M247" s="14" t="s">
        <v>726</v>
      </c>
    </row>
    <row r="248" spans="1:13" ht="17" x14ac:dyDescent="0.2">
      <c r="A248">
        <v>247</v>
      </c>
      <c r="B248" s="19">
        <v>44336.8125</v>
      </c>
      <c r="C248" s="19" t="s">
        <v>911</v>
      </c>
      <c r="D248" s="19" t="s">
        <v>926</v>
      </c>
      <c r="E248" s="19" t="s">
        <v>930</v>
      </c>
      <c r="F248" s="19" t="s">
        <v>922</v>
      </c>
      <c r="G248" s="9" t="s">
        <v>932</v>
      </c>
      <c r="H248" s="9" t="s">
        <v>1043</v>
      </c>
      <c r="I248" s="9" t="s">
        <v>131</v>
      </c>
      <c r="J248" s="9" t="str">
        <f t="shared" si="3"/>
        <v/>
      </c>
      <c r="K248" s="9" t="s">
        <v>131</v>
      </c>
      <c r="L248" s="14" t="s">
        <v>647</v>
      </c>
      <c r="M248" s="14" t="s">
        <v>727</v>
      </c>
    </row>
    <row r="249" spans="1:13" ht="17" x14ac:dyDescent="0.2">
      <c r="A249">
        <v>248</v>
      </c>
      <c r="B249" s="19">
        <v>44336.8125</v>
      </c>
      <c r="C249" s="19" t="s">
        <v>911</v>
      </c>
      <c r="D249" s="19" t="s">
        <v>926</v>
      </c>
      <c r="E249" s="19" t="s">
        <v>930</v>
      </c>
      <c r="F249" s="19" t="s">
        <v>922</v>
      </c>
      <c r="G249" s="9" t="s">
        <v>932</v>
      </c>
      <c r="H249" s="9" t="s">
        <v>1058</v>
      </c>
      <c r="I249" s="9" t="s">
        <v>1005</v>
      </c>
      <c r="J249" s="9" t="str">
        <f t="shared" si="3"/>
        <v/>
      </c>
      <c r="K249" s="9" t="s">
        <v>1005</v>
      </c>
      <c r="L249" s="14" t="s">
        <v>722</v>
      </c>
      <c r="M249" s="14" t="s">
        <v>700</v>
      </c>
    </row>
    <row r="250" spans="1:13" ht="17" x14ac:dyDescent="0.2">
      <c r="A250">
        <v>249</v>
      </c>
      <c r="B250" s="19">
        <v>44336.8125</v>
      </c>
      <c r="C250" s="19" t="s">
        <v>911</v>
      </c>
      <c r="D250" s="19" t="s">
        <v>926</v>
      </c>
      <c r="E250" s="19" t="s">
        <v>930</v>
      </c>
      <c r="F250" s="19" t="s">
        <v>922</v>
      </c>
      <c r="G250" s="9" t="s">
        <v>932</v>
      </c>
      <c r="H250" s="9" t="s">
        <v>1068</v>
      </c>
      <c r="I250" s="9" t="s">
        <v>1080</v>
      </c>
      <c r="J250" s="9" t="str">
        <f t="shared" si="3"/>
        <v>Intermediates 1</v>
      </c>
      <c r="K250" s="25" t="s">
        <v>1031</v>
      </c>
      <c r="L250" s="14" t="s">
        <v>723</v>
      </c>
      <c r="M250" s="14" t="s">
        <v>728</v>
      </c>
    </row>
    <row r="251" spans="1:13" ht="17" x14ac:dyDescent="0.2">
      <c r="A251">
        <v>250</v>
      </c>
      <c r="B251" s="19">
        <v>44337.75</v>
      </c>
      <c r="C251" s="19" t="s">
        <v>914</v>
      </c>
      <c r="D251" s="19" t="s">
        <v>921</v>
      </c>
      <c r="E251" s="19"/>
      <c r="F251" s="19" t="s">
        <v>923</v>
      </c>
      <c r="G251" s="9" t="s">
        <v>936</v>
      </c>
      <c r="H251" s="9" t="s">
        <v>939</v>
      </c>
      <c r="I251" s="9" t="s">
        <v>1076</v>
      </c>
      <c r="J251" s="9" t="str">
        <f t="shared" si="3"/>
        <v>Sub Junior 3</v>
      </c>
      <c r="K251" s="25" t="s">
        <v>945</v>
      </c>
      <c r="L251" s="13" t="s">
        <v>729</v>
      </c>
      <c r="M251" s="9"/>
    </row>
    <row r="252" spans="1:13" ht="17" x14ac:dyDescent="0.2">
      <c r="A252">
        <v>251</v>
      </c>
      <c r="B252" s="19">
        <v>44337.75</v>
      </c>
      <c r="C252" s="19" t="s">
        <v>914</v>
      </c>
      <c r="D252" s="19" t="s">
        <v>921</v>
      </c>
      <c r="E252" s="19"/>
      <c r="F252" s="19" t="s">
        <v>923</v>
      </c>
      <c r="G252" s="9" t="s">
        <v>936</v>
      </c>
      <c r="H252" s="9" t="s">
        <v>987</v>
      </c>
      <c r="I252" s="9" t="s">
        <v>1076</v>
      </c>
      <c r="J252" s="9" t="str">
        <f t="shared" si="3"/>
        <v>Sub Junior 2</v>
      </c>
      <c r="K252" s="25" t="s">
        <v>992</v>
      </c>
      <c r="L252" s="13" t="s">
        <v>730</v>
      </c>
      <c r="M252" s="9"/>
    </row>
    <row r="253" spans="1:13" ht="17" x14ac:dyDescent="0.2">
      <c r="A253">
        <v>252</v>
      </c>
      <c r="B253" s="19">
        <v>44337.75</v>
      </c>
      <c r="C253" s="19" t="s">
        <v>914</v>
      </c>
      <c r="D253" s="19" t="s">
        <v>921</v>
      </c>
      <c r="E253" s="19"/>
      <c r="F253" s="19" t="s">
        <v>923</v>
      </c>
      <c r="G253" s="9" t="s">
        <v>936</v>
      </c>
      <c r="H253" s="9" t="s">
        <v>1018</v>
      </c>
      <c r="I253" s="9" t="s">
        <v>145</v>
      </c>
      <c r="J253" s="9" t="str">
        <f t="shared" si="3"/>
        <v>Sub Junior 2</v>
      </c>
      <c r="K253" s="25" t="s">
        <v>1024</v>
      </c>
      <c r="L253" s="13" t="s">
        <v>731</v>
      </c>
      <c r="M253" s="9"/>
    </row>
    <row r="254" spans="1:13" ht="17" x14ac:dyDescent="0.2">
      <c r="A254">
        <v>253</v>
      </c>
      <c r="B254" s="19">
        <v>44337.75</v>
      </c>
      <c r="C254" s="19" t="s">
        <v>914</v>
      </c>
      <c r="D254" s="19" t="s">
        <v>921</v>
      </c>
      <c r="E254" s="19"/>
      <c r="F254" s="19" t="s">
        <v>923</v>
      </c>
      <c r="G254" s="9" t="s">
        <v>936</v>
      </c>
      <c r="H254" s="9" t="s">
        <v>1043</v>
      </c>
      <c r="I254" s="9" t="s">
        <v>1075</v>
      </c>
      <c r="J254" s="9" t="str">
        <f t="shared" si="3"/>
        <v>Sub Junior 2</v>
      </c>
      <c r="K254" s="25" t="s">
        <v>1021</v>
      </c>
      <c r="L254" s="13" t="s">
        <v>732</v>
      </c>
      <c r="M254" s="9"/>
    </row>
    <row r="255" spans="1:13" ht="17" x14ac:dyDescent="0.2">
      <c r="A255">
        <v>254</v>
      </c>
      <c r="B255" s="19">
        <v>44337.75</v>
      </c>
      <c r="C255" s="19" t="s">
        <v>914</v>
      </c>
      <c r="D255" s="19" t="s">
        <v>928</v>
      </c>
      <c r="E255" s="19"/>
      <c r="F255" s="19" t="s">
        <v>923</v>
      </c>
      <c r="G255" s="9" t="s">
        <v>936</v>
      </c>
      <c r="H255" s="9" t="s">
        <v>939</v>
      </c>
      <c r="I255" s="9" t="s">
        <v>1076</v>
      </c>
      <c r="J255" s="9" t="str">
        <f t="shared" si="3"/>
        <v>Sub Junior 3</v>
      </c>
      <c r="K255" s="25" t="s">
        <v>945</v>
      </c>
      <c r="L255" s="13" t="s">
        <v>729</v>
      </c>
      <c r="M255" s="9"/>
    </row>
    <row r="256" spans="1:13" ht="17" x14ac:dyDescent="0.2">
      <c r="A256">
        <v>255</v>
      </c>
      <c r="B256" s="19">
        <v>44337.75</v>
      </c>
      <c r="C256" s="19" t="s">
        <v>914</v>
      </c>
      <c r="D256" s="19" t="s">
        <v>928</v>
      </c>
      <c r="E256" s="19"/>
      <c r="F256" s="19" t="s">
        <v>923</v>
      </c>
      <c r="G256" s="9" t="s">
        <v>936</v>
      </c>
      <c r="H256" s="9" t="s">
        <v>987</v>
      </c>
      <c r="I256" s="9" t="s">
        <v>1076</v>
      </c>
      <c r="J256" s="9" t="str">
        <f t="shared" si="3"/>
        <v>Sub Junior 2</v>
      </c>
      <c r="K256" s="25" t="s">
        <v>992</v>
      </c>
      <c r="L256" s="13" t="s">
        <v>730</v>
      </c>
      <c r="M256" s="9"/>
    </row>
    <row r="257" spans="1:13" ht="17" x14ac:dyDescent="0.2">
      <c r="A257">
        <v>256</v>
      </c>
      <c r="B257" s="19">
        <v>44337.75</v>
      </c>
      <c r="C257" s="19" t="s">
        <v>914</v>
      </c>
      <c r="D257" s="19" t="s">
        <v>928</v>
      </c>
      <c r="E257" s="19"/>
      <c r="F257" s="19" t="s">
        <v>923</v>
      </c>
      <c r="G257" s="9" t="s">
        <v>936</v>
      </c>
      <c r="H257" s="9" t="s">
        <v>1018</v>
      </c>
      <c r="I257" s="9" t="s">
        <v>145</v>
      </c>
      <c r="J257" s="9" t="str">
        <f t="shared" si="3"/>
        <v>Sub Junior 2</v>
      </c>
      <c r="K257" s="25" t="s">
        <v>1024</v>
      </c>
      <c r="L257" s="13" t="s">
        <v>731</v>
      </c>
      <c r="M257" s="9"/>
    </row>
    <row r="258" spans="1:13" ht="17" x14ac:dyDescent="0.2">
      <c r="A258">
        <v>257</v>
      </c>
      <c r="B258" s="19">
        <v>44337.75</v>
      </c>
      <c r="C258" s="19" t="s">
        <v>914</v>
      </c>
      <c r="D258" s="19" t="s">
        <v>928</v>
      </c>
      <c r="E258" s="19"/>
      <c r="F258" s="19" t="s">
        <v>923</v>
      </c>
      <c r="G258" s="9" t="s">
        <v>936</v>
      </c>
      <c r="H258" s="9" t="s">
        <v>1043</v>
      </c>
      <c r="I258" s="9" t="s">
        <v>1075</v>
      </c>
      <c r="J258" s="9" t="str">
        <f t="shared" ref="J258:J321" si="4">SUBSTITUTE(SUBSTITUTE(K258,I258&amp;" ",""),I258,"")</f>
        <v>Sub Junior 2</v>
      </c>
      <c r="K258" s="25" t="s">
        <v>1021</v>
      </c>
      <c r="L258" s="13" t="s">
        <v>732</v>
      </c>
      <c r="M258" s="9"/>
    </row>
    <row r="259" spans="1:13" ht="17" x14ac:dyDescent="0.2">
      <c r="A259">
        <v>258</v>
      </c>
      <c r="B259" s="19">
        <v>44337.75</v>
      </c>
      <c r="C259" s="19" t="s">
        <v>914</v>
      </c>
      <c r="D259" s="19" t="s">
        <v>929</v>
      </c>
      <c r="E259" s="19" t="s">
        <v>930</v>
      </c>
      <c r="F259" s="19" t="s">
        <v>923</v>
      </c>
      <c r="G259" s="9" t="s">
        <v>936</v>
      </c>
      <c r="H259" s="9" t="s">
        <v>939</v>
      </c>
      <c r="I259" s="9" t="s">
        <v>1076</v>
      </c>
      <c r="J259" s="9" t="str">
        <f t="shared" si="4"/>
        <v>Sub Junior 3</v>
      </c>
      <c r="K259" s="25" t="s">
        <v>945</v>
      </c>
      <c r="L259" s="14" t="s">
        <v>729</v>
      </c>
      <c r="M259" s="14" t="s">
        <v>734</v>
      </c>
    </row>
    <row r="260" spans="1:13" ht="17" x14ac:dyDescent="0.2">
      <c r="A260">
        <v>259</v>
      </c>
      <c r="B260" s="19">
        <v>44337.75</v>
      </c>
      <c r="C260" s="19" t="s">
        <v>914</v>
      </c>
      <c r="D260" s="19" t="s">
        <v>929</v>
      </c>
      <c r="E260" s="19" t="s">
        <v>930</v>
      </c>
      <c r="F260" s="19" t="s">
        <v>923</v>
      </c>
      <c r="G260" s="9" t="s">
        <v>936</v>
      </c>
      <c r="H260" s="9" t="s">
        <v>987</v>
      </c>
      <c r="I260" s="9" t="s">
        <v>1076</v>
      </c>
      <c r="J260" s="9" t="str">
        <f t="shared" si="4"/>
        <v>Sub Junior 2</v>
      </c>
      <c r="K260" s="25" t="s">
        <v>992</v>
      </c>
      <c r="L260" s="14" t="s">
        <v>730</v>
      </c>
      <c r="M260" s="14" t="s">
        <v>735</v>
      </c>
    </row>
    <row r="261" spans="1:13" ht="17" x14ac:dyDescent="0.2">
      <c r="A261">
        <v>260</v>
      </c>
      <c r="B261" s="19">
        <v>44337.75</v>
      </c>
      <c r="C261" s="19" t="s">
        <v>914</v>
      </c>
      <c r="D261" s="19" t="s">
        <v>929</v>
      </c>
      <c r="E261" s="19" t="s">
        <v>930</v>
      </c>
      <c r="F261" s="19" t="s">
        <v>923</v>
      </c>
      <c r="G261" s="9" t="s">
        <v>936</v>
      </c>
      <c r="H261" s="9" t="s">
        <v>1018</v>
      </c>
      <c r="I261" s="9" t="s">
        <v>1075</v>
      </c>
      <c r="J261" s="9" t="str">
        <f t="shared" si="4"/>
        <v>Sub Junior 2</v>
      </c>
      <c r="K261" s="25" t="s">
        <v>1021</v>
      </c>
      <c r="L261" s="14" t="s">
        <v>733</v>
      </c>
      <c r="M261" s="14" t="s">
        <v>736</v>
      </c>
    </row>
    <row r="262" spans="1:13" ht="17" x14ac:dyDescent="0.2">
      <c r="A262">
        <v>261</v>
      </c>
      <c r="B262" s="19">
        <v>44337.8125</v>
      </c>
      <c r="C262" s="19" t="s">
        <v>914</v>
      </c>
      <c r="D262" s="19" t="s">
        <v>921</v>
      </c>
      <c r="E262" s="19"/>
      <c r="F262" s="19" t="s">
        <v>923</v>
      </c>
      <c r="G262" s="9" t="s">
        <v>932</v>
      </c>
      <c r="H262" s="9" t="s">
        <v>939</v>
      </c>
      <c r="I262" s="9" t="s">
        <v>127</v>
      </c>
      <c r="J262" s="9" t="str">
        <f t="shared" si="4"/>
        <v>Sub Junior</v>
      </c>
      <c r="K262" s="25" t="s">
        <v>959</v>
      </c>
      <c r="L262" s="13" t="s">
        <v>737</v>
      </c>
      <c r="M262" s="9"/>
    </row>
    <row r="263" spans="1:13" ht="17" x14ac:dyDescent="0.2">
      <c r="A263">
        <v>262</v>
      </c>
      <c r="B263" s="19">
        <v>44337.8125</v>
      </c>
      <c r="C263" s="19" t="s">
        <v>914</v>
      </c>
      <c r="D263" s="19" t="s">
        <v>921</v>
      </c>
      <c r="E263" s="19"/>
      <c r="F263" s="19" t="s">
        <v>923</v>
      </c>
      <c r="G263" s="9" t="s">
        <v>932</v>
      </c>
      <c r="H263" s="9" t="s">
        <v>987</v>
      </c>
      <c r="I263" s="9" t="s">
        <v>1075</v>
      </c>
      <c r="J263" s="9" t="str">
        <f t="shared" si="4"/>
        <v>Sub Junior</v>
      </c>
      <c r="K263" s="25" t="s">
        <v>993</v>
      </c>
      <c r="L263" s="13" t="s">
        <v>738</v>
      </c>
      <c r="M263" s="9"/>
    </row>
    <row r="264" spans="1:13" ht="17" x14ac:dyDescent="0.2">
      <c r="A264">
        <v>263</v>
      </c>
      <c r="B264" s="19">
        <v>44337.8125</v>
      </c>
      <c r="C264" s="19" t="s">
        <v>914</v>
      </c>
      <c r="D264" s="19" t="s">
        <v>921</v>
      </c>
      <c r="E264" s="19"/>
      <c r="F264" s="19" t="s">
        <v>923</v>
      </c>
      <c r="G264" s="9" t="s">
        <v>932</v>
      </c>
      <c r="H264" s="9" t="s">
        <v>1018</v>
      </c>
      <c r="I264" s="9" t="s">
        <v>1005</v>
      </c>
      <c r="J264" s="9" t="str">
        <f t="shared" si="4"/>
        <v/>
      </c>
      <c r="K264" s="9" t="s">
        <v>1005</v>
      </c>
      <c r="L264" s="13" t="s">
        <v>1084</v>
      </c>
      <c r="M264" s="9"/>
    </row>
    <row r="265" spans="1:13" ht="17" x14ac:dyDescent="0.2">
      <c r="A265">
        <v>264</v>
      </c>
      <c r="B265" s="19">
        <v>44337.8125</v>
      </c>
      <c r="C265" s="19" t="s">
        <v>914</v>
      </c>
      <c r="D265" s="19" t="s">
        <v>921</v>
      </c>
      <c r="E265" s="19"/>
      <c r="F265" s="19" t="s">
        <v>923</v>
      </c>
      <c r="G265" s="9" t="s">
        <v>932</v>
      </c>
      <c r="H265" s="9" t="s">
        <v>1043</v>
      </c>
      <c r="I265" s="9" t="s">
        <v>149</v>
      </c>
      <c r="J265" s="9" t="str">
        <f t="shared" si="4"/>
        <v>Sub Junior</v>
      </c>
      <c r="K265" s="9" t="s">
        <v>1056</v>
      </c>
      <c r="L265" s="13" t="s">
        <v>740</v>
      </c>
      <c r="M265" s="9"/>
    </row>
    <row r="266" spans="1:13" ht="17" x14ac:dyDescent="0.2">
      <c r="A266">
        <v>265</v>
      </c>
      <c r="B266" s="19">
        <v>44337.8125</v>
      </c>
      <c r="C266" s="19" t="s">
        <v>914</v>
      </c>
      <c r="D266" s="19" t="s">
        <v>921</v>
      </c>
      <c r="E266" s="19"/>
      <c r="F266" s="19" t="s">
        <v>923</v>
      </c>
      <c r="G266" s="9" t="s">
        <v>932</v>
      </c>
      <c r="H266" s="9" t="s">
        <v>1058</v>
      </c>
      <c r="I266" s="9" t="s">
        <v>145</v>
      </c>
      <c r="J266" s="9" t="str">
        <f t="shared" si="4"/>
        <v>Sub Junior</v>
      </c>
      <c r="K266" s="25" t="s">
        <v>1023</v>
      </c>
      <c r="L266" s="13" t="s">
        <v>741</v>
      </c>
      <c r="M266" s="9"/>
    </row>
    <row r="267" spans="1:13" ht="17" x14ac:dyDescent="0.2">
      <c r="A267">
        <v>266</v>
      </c>
      <c r="B267" s="19">
        <v>44337.8125</v>
      </c>
      <c r="C267" s="19" t="s">
        <v>914</v>
      </c>
      <c r="D267" s="19" t="s">
        <v>921</v>
      </c>
      <c r="E267" s="19"/>
      <c r="F267" s="19" t="s">
        <v>923</v>
      </c>
      <c r="G267" s="9" t="s">
        <v>932</v>
      </c>
      <c r="H267" s="9" t="s">
        <v>1068</v>
      </c>
      <c r="I267" s="9" t="s">
        <v>1076</v>
      </c>
      <c r="J267" s="9" t="str">
        <f t="shared" si="4"/>
        <v>Sub Junior</v>
      </c>
      <c r="K267" s="25" t="s">
        <v>944</v>
      </c>
      <c r="L267" s="13" t="s">
        <v>742</v>
      </c>
      <c r="M267" s="9"/>
    </row>
    <row r="268" spans="1:13" ht="17" x14ac:dyDescent="0.2">
      <c r="A268">
        <v>267</v>
      </c>
      <c r="B268" s="19">
        <v>44337.8125</v>
      </c>
      <c r="C268" s="19" t="s">
        <v>914</v>
      </c>
      <c r="D268" s="19" t="s">
        <v>928</v>
      </c>
      <c r="E268" s="19"/>
      <c r="F268" s="19" t="s">
        <v>923</v>
      </c>
      <c r="G268" s="9" t="s">
        <v>932</v>
      </c>
      <c r="H268" s="9" t="s">
        <v>939</v>
      </c>
      <c r="I268" s="9" t="s">
        <v>1005</v>
      </c>
      <c r="J268" s="9" t="str">
        <f t="shared" si="4"/>
        <v/>
      </c>
      <c r="K268" s="9" t="s">
        <v>1005</v>
      </c>
      <c r="L268" s="13" t="s">
        <v>1085</v>
      </c>
      <c r="M268" s="9"/>
    </row>
    <row r="269" spans="1:13" ht="17" x14ac:dyDescent="0.2">
      <c r="A269">
        <v>268</v>
      </c>
      <c r="B269" s="19">
        <v>44337.8125</v>
      </c>
      <c r="C269" s="19" t="s">
        <v>914</v>
      </c>
      <c r="D269" s="19" t="s">
        <v>928</v>
      </c>
      <c r="E269" s="19"/>
      <c r="F269" s="19" t="s">
        <v>923</v>
      </c>
      <c r="G269" s="9" t="s">
        <v>932</v>
      </c>
      <c r="H269" s="9" t="s">
        <v>987</v>
      </c>
      <c r="I269" s="9" t="s">
        <v>1075</v>
      </c>
      <c r="J269" s="9" t="str">
        <f t="shared" si="4"/>
        <v>Sub Junior</v>
      </c>
      <c r="K269" s="25" t="s">
        <v>993</v>
      </c>
      <c r="L269" s="13" t="s">
        <v>738</v>
      </c>
      <c r="M269" s="9"/>
    </row>
    <row r="270" spans="1:13" ht="17" x14ac:dyDescent="0.2">
      <c r="A270">
        <v>269</v>
      </c>
      <c r="B270" s="19">
        <v>44337.8125</v>
      </c>
      <c r="C270" s="19" t="s">
        <v>914</v>
      </c>
      <c r="D270" s="19" t="s">
        <v>928</v>
      </c>
      <c r="E270" s="19"/>
      <c r="F270" s="19" t="s">
        <v>923</v>
      </c>
      <c r="G270" s="9" t="s">
        <v>932</v>
      </c>
      <c r="H270" s="9" t="s">
        <v>1018</v>
      </c>
      <c r="I270" s="9" t="s">
        <v>145</v>
      </c>
      <c r="J270" s="9" t="str">
        <f t="shared" si="4"/>
        <v>Sub Junior</v>
      </c>
      <c r="K270" s="25" t="s">
        <v>1023</v>
      </c>
      <c r="L270" s="13" t="s">
        <v>744</v>
      </c>
      <c r="M270" s="9"/>
    </row>
    <row r="271" spans="1:13" ht="17" x14ac:dyDescent="0.2">
      <c r="A271">
        <v>270</v>
      </c>
      <c r="B271" s="19">
        <v>44337.8125</v>
      </c>
      <c r="C271" s="19" t="s">
        <v>914</v>
      </c>
      <c r="D271" s="19" t="s">
        <v>928</v>
      </c>
      <c r="E271" s="19"/>
      <c r="F271" s="19" t="s">
        <v>923</v>
      </c>
      <c r="G271" s="9" t="s">
        <v>932</v>
      </c>
      <c r="H271" s="9" t="s">
        <v>1043</v>
      </c>
      <c r="I271" s="9" t="s">
        <v>1076</v>
      </c>
      <c r="J271" s="9" t="str">
        <f t="shared" si="4"/>
        <v>Sub Junior</v>
      </c>
      <c r="K271" s="25" t="s">
        <v>944</v>
      </c>
      <c r="L271" s="13" t="s">
        <v>745</v>
      </c>
      <c r="M271" s="9"/>
    </row>
    <row r="272" spans="1:13" ht="17" x14ac:dyDescent="0.2">
      <c r="A272">
        <v>271</v>
      </c>
      <c r="B272" s="19">
        <v>44337.8125</v>
      </c>
      <c r="C272" s="19" t="s">
        <v>914</v>
      </c>
      <c r="D272" s="19" t="s">
        <v>928</v>
      </c>
      <c r="E272" s="19"/>
      <c r="F272" s="19" t="s">
        <v>923</v>
      </c>
      <c r="G272" s="9" t="s">
        <v>932</v>
      </c>
      <c r="H272" s="9" t="s">
        <v>1058</v>
      </c>
      <c r="I272" s="9" t="s">
        <v>127</v>
      </c>
      <c r="J272" s="9" t="str">
        <f t="shared" si="4"/>
        <v>Sub Junior</v>
      </c>
      <c r="K272" s="25" t="s">
        <v>959</v>
      </c>
      <c r="L272" s="13" t="s">
        <v>746</v>
      </c>
      <c r="M272" s="9"/>
    </row>
    <row r="273" spans="1:13" ht="17" x14ac:dyDescent="0.2">
      <c r="A273">
        <v>272</v>
      </c>
      <c r="B273" s="19">
        <v>44337.8125</v>
      </c>
      <c r="C273" s="19" t="s">
        <v>914</v>
      </c>
      <c r="D273" s="19" t="s">
        <v>928</v>
      </c>
      <c r="E273" s="19"/>
      <c r="F273" s="19" t="s">
        <v>923</v>
      </c>
      <c r="G273" s="9" t="s">
        <v>932</v>
      </c>
      <c r="H273" s="9" t="s">
        <v>1068</v>
      </c>
      <c r="I273" s="9" t="s">
        <v>149</v>
      </c>
      <c r="J273" s="9" t="str">
        <f t="shared" si="4"/>
        <v>Sub Junior</v>
      </c>
      <c r="K273" s="9" t="s">
        <v>1056</v>
      </c>
      <c r="L273" s="13" t="s">
        <v>747</v>
      </c>
      <c r="M273" s="9"/>
    </row>
    <row r="274" spans="1:13" ht="17" x14ac:dyDescent="0.2">
      <c r="A274">
        <v>273</v>
      </c>
      <c r="B274" s="19">
        <v>44337.8125</v>
      </c>
      <c r="C274" s="19" t="s">
        <v>914</v>
      </c>
      <c r="D274" s="19" t="s">
        <v>929</v>
      </c>
      <c r="E274" s="19" t="s">
        <v>930</v>
      </c>
      <c r="F274" s="19" t="s">
        <v>923</v>
      </c>
      <c r="G274" s="9" t="s">
        <v>932</v>
      </c>
      <c r="H274" s="9" t="s">
        <v>939</v>
      </c>
      <c r="I274" s="9" t="s">
        <v>1076</v>
      </c>
      <c r="J274" s="9" t="str">
        <f t="shared" si="4"/>
        <v>Sub Junior</v>
      </c>
      <c r="K274" s="25" t="s">
        <v>944</v>
      </c>
      <c r="L274" s="14" t="s">
        <v>748</v>
      </c>
      <c r="M274" s="14" t="s">
        <v>752</v>
      </c>
    </row>
    <row r="275" spans="1:13" ht="17" x14ac:dyDescent="0.2">
      <c r="A275">
        <v>274</v>
      </c>
      <c r="B275" s="19">
        <v>44337.8125</v>
      </c>
      <c r="C275" s="19" t="s">
        <v>914</v>
      </c>
      <c r="D275" s="19" t="s">
        <v>929</v>
      </c>
      <c r="E275" s="19" t="s">
        <v>930</v>
      </c>
      <c r="F275" s="19" t="s">
        <v>923</v>
      </c>
      <c r="G275" s="9" t="s">
        <v>932</v>
      </c>
      <c r="H275" s="9" t="s">
        <v>987</v>
      </c>
      <c r="I275" s="9" t="s">
        <v>127</v>
      </c>
      <c r="J275" s="9" t="str">
        <f t="shared" si="4"/>
        <v>Sub Junior</v>
      </c>
      <c r="K275" s="25" t="s">
        <v>959</v>
      </c>
      <c r="L275" s="14" t="s">
        <v>749</v>
      </c>
      <c r="M275" s="14" t="s">
        <v>753</v>
      </c>
    </row>
    <row r="276" spans="1:13" ht="17" x14ac:dyDescent="0.2">
      <c r="A276">
        <v>275</v>
      </c>
      <c r="B276" s="19">
        <v>44337.8125</v>
      </c>
      <c r="C276" s="19" t="s">
        <v>914</v>
      </c>
      <c r="D276" s="19" t="s">
        <v>929</v>
      </c>
      <c r="E276" s="19" t="s">
        <v>930</v>
      </c>
      <c r="F276" s="19" t="s">
        <v>923</v>
      </c>
      <c r="G276" s="9" t="s">
        <v>932</v>
      </c>
      <c r="H276" s="9" t="s">
        <v>1018</v>
      </c>
      <c r="I276" s="9" t="s">
        <v>1075</v>
      </c>
      <c r="J276" s="9" t="str">
        <f t="shared" si="4"/>
        <v>Sub Junior</v>
      </c>
      <c r="K276" s="25" t="s">
        <v>993</v>
      </c>
      <c r="L276" s="16" t="s">
        <v>750</v>
      </c>
      <c r="M276" s="17"/>
    </row>
    <row r="277" spans="1:13" ht="17" x14ac:dyDescent="0.2">
      <c r="A277">
        <v>276</v>
      </c>
      <c r="B277" s="19">
        <v>44337.8125</v>
      </c>
      <c r="C277" s="19" t="s">
        <v>914</v>
      </c>
      <c r="D277" s="19" t="s">
        <v>929</v>
      </c>
      <c r="E277" s="19" t="s">
        <v>930</v>
      </c>
      <c r="F277" s="19" t="s">
        <v>923</v>
      </c>
      <c r="G277" s="9" t="s">
        <v>932</v>
      </c>
      <c r="H277" s="9" t="s">
        <v>1043</v>
      </c>
      <c r="I277" s="9" t="s">
        <v>145</v>
      </c>
      <c r="J277" s="9" t="str">
        <f t="shared" si="4"/>
        <v>Sub Junior</v>
      </c>
      <c r="K277" s="25" t="s">
        <v>1023</v>
      </c>
      <c r="L277" s="14" t="s">
        <v>751</v>
      </c>
      <c r="M277" s="14" t="s">
        <v>754</v>
      </c>
    </row>
    <row r="278" spans="1:13" ht="17" x14ac:dyDescent="0.2">
      <c r="A278">
        <v>277</v>
      </c>
      <c r="B278" s="19">
        <v>44337.8125</v>
      </c>
      <c r="C278" s="19" t="s">
        <v>914</v>
      </c>
      <c r="D278" s="19" t="s">
        <v>929</v>
      </c>
      <c r="E278" s="19" t="s">
        <v>930</v>
      </c>
      <c r="F278" s="19" t="s">
        <v>923</v>
      </c>
      <c r="G278" s="9" t="s">
        <v>932</v>
      </c>
      <c r="H278" s="9" t="s">
        <v>1058</v>
      </c>
      <c r="I278" s="9" t="s">
        <v>1005</v>
      </c>
      <c r="J278" s="9" t="str">
        <f t="shared" si="4"/>
        <v/>
      </c>
      <c r="K278" s="9" t="s">
        <v>1005</v>
      </c>
      <c r="L278" s="14" t="s">
        <v>722</v>
      </c>
      <c r="M278" s="14" t="s">
        <v>755</v>
      </c>
    </row>
    <row r="279" spans="1:13" ht="17" x14ac:dyDescent="0.2">
      <c r="A279">
        <v>278</v>
      </c>
      <c r="B279" s="19">
        <v>44337.8125</v>
      </c>
      <c r="C279" s="19" t="s">
        <v>914</v>
      </c>
      <c r="D279" s="19" t="s">
        <v>929</v>
      </c>
      <c r="E279" s="19" t="s">
        <v>930</v>
      </c>
      <c r="F279" s="19" t="s">
        <v>923</v>
      </c>
      <c r="G279" s="9" t="s">
        <v>932</v>
      </c>
      <c r="H279" s="9" t="s">
        <v>1068</v>
      </c>
      <c r="I279" s="9" t="s">
        <v>149</v>
      </c>
      <c r="J279" s="9" t="str">
        <f t="shared" si="4"/>
        <v>Sub Junior</v>
      </c>
      <c r="K279" s="9" t="s">
        <v>1056</v>
      </c>
      <c r="L279" s="14" t="s">
        <v>747</v>
      </c>
      <c r="M279" s="14" t="s">
        <v>756</v>
      </c>
    </row>
    <row r="280" spans="1:13" ht="17" x14ac:dyDescent="0.2">
      <c r="A280">
        <v>279</v>
      </c>
      <c r="B280" s="19">
        <v>44340.75</v>
      </c>
      <c r="C280" s="19" t="s">
        <v>912</v>
      </c>
      <c r="D280" s="19" t="s">
        <v>916</v>
      </c>
      <c r="E280" s="19"/>
      <c r="F280" s="9" t="s">
        <v>919</v>
      </c>
      <c r="G280" s="9"/>
      <c r="H280" s="9" t="s">
        <v>939</v>
      </c>
      <c r="I280" s="9" t="s">
        <v>93</v>
      </c>
      <c r="J280" s="9" t="str">
        <f t="shared" si="4"/>
        <v>Juniors</v>
      </c>
      <c r="K280" s="25" t="s">
        <v>952</v>
      </c>
      <c r="L280" s="13" t="s">
        <v>757</v>
      </c>
      <c r="M280" s="9"/>
    </row>
    <row r="281" spans="1:13" ht="17" x14ac:dyDescent="0.2">
      <c r="A281">
        <v>280</v>
      </c>
      <c r="B281" s="19">
        <v>44340.75</v>
      </c>
      <c r="C281" s="19" t="s">
        <v>912</v>
      </c>
      <c r="D281" s="19" t="s">
        <v>916</v>
      </c>
      <c r="E281" s="19"/>
      <c r="F281" s="9" t="s">
        <v>919</v>
      </c>
      <c r="G281" s="9"/>
      <c r="H281" s="9" t="s">
        <v>987</v>
      </c>
      <c r="I281" s="9" t="s">
        <v>140</v>
      </c>
      <c r="J281" s="9" t="str">
        <f t="shared" si="4"/>
        <v>Junior</v>
      </c>
      <c r="K281" s="25" t="s">
        <v>953</v>
      </c>
      <c r="L281" s="13" t="s">
        <v>758</v>
      </c>
      <c r="M281" s="9"/>
    </row>
    <row r="282" spans="1:13" ht="17" x14ac:dyDescent="0.2">
      <c r="A282">
        <v>281</v>
      </c>
      <c r="B282" s="19">
        <v>44340.75</v>
      </c>
      <c r="C282" s="19" t="s">
        <v>912</v>
      </c>
      <c r="D282" s="19" t="s">
        <v>916</v>
      </c>
      <c r="E282" s="19"/>
      <c r="F282" s="9" t="s">
        <v>919</v>
      </c>
      <c r="G282" s="9"/>
      <c r="H282" s="9" t="s">
        <v>1018</v>
      </c>
      <c r="I282" s="9" t="s">
        <v>1007</v>
      </c>
      <c r="J282" s="9" t="str">
        <f t="shared" si="4"/>
        <v/>
      </c>
      <c r="K282" s="9" t="s">
        <v>1007</v>
      </c>
      <c r="L282" s="13" t="s">
        <v>505</v>
      </c>
      <c r="M282" s="9"/>
    </row>
    <row r="283" spans="1:13" ht="17" x14ac:dyDescent="0.2">
      <c r="A283">
        <v>282</v>
      </c>
      <c r="B283" s="19">
        <v>44340.75</v>
      </c>
      <c r="C283" s="19" t="s">
        <v>912</v>
      </c>
      <c r="D283" s="19" t="s">
        <v>916</v>
      </c>
      <c r="E283" s="19"/>
      <c r="F283" s="9" t="s">
        <v>919</v>
      </c>
      <c r="G283" s="9"/>
      <c r="H283" s="9" t="s">
        <v>1043</v>
      </c>
      <c r="I283" s="9" t="s">
        <v>96</v>
      </c>
      <c r="J283" s="9" t="str">
        <f t="shared" si="4"/>
        <v>Junior</v>
      </c>
      <c r="K283" s="25" t="s">
        <v>1025</v>
      </c>
      <c r="L283" s="13" t="s">
        <v>759</v>
      </c>
      <c r="M283" s="9"/>
    </row>
    <row r="284" spans="1:13" ht="17" x14ac:dyDescent="0.2">
      <c r="A284">
        <v>283</v>
      </c>
      <c r="B284" s="19">
        <v>44340.75</v>
      </c>
      <c r="C284" s="19" t="s">
        <v>912</v>
      </c>
      <c r="D284" s="19" t="s">
        <v>916</v>
      </c>
      <c r="E284" s="19"/>
      <c r="F284" s="9" t="s">
        <v>919</v>
      </c>
      <c r="G284" s="9"/>
      <c r="H284" s="9" t="s">
        <v>1058</v>
      </c>
      <c r="I284" s="9" t="s">
        <v>1086</v>
      </c>
      <c r="J284" s="9" t="str">
        <f t="shared" si="4"/>
        <v>Juniors</v>
      </c>
      <c r="K284" s="9" t="s">
        <v>1064</v>
      </c>
      <c r="L284" s="13" t="s">
        <v>760</v>
      </c>
      <c r="M284" s="9"/>
    </row>
    <row r="285" spans="1:13" ht="17" x14ac:dyDescent="0.2">
      <c r="A285">
        <v>284</v>
      </c>
      <c r="B285" s="19">
        <v>44340.75</v>
      </c>
      <c r="C285" s="19" t="s">
        <v>912</v>
      </c>
      <c r="D285" s="19" t="s">
        <v>916</v>
      </c>
      <c r="E285" s="19"/>
      <c r="F285" s="9" t="s">
        <v>919</v>
      </c>
      <c r="G285" s="9"/>
      <c r="H285" s="9" t="s">
        <v>1068</v>
      </c>
      <c r="I285" s="9" t="s">
        <v>59</v>
      </c>
      <c r="J285" s="9" t="str">
        <f t="shared" si="4"/>
        <v>Junior</v>
      </c>
      <c r="K285" s="9" t="s">
        <v>1036</v>
      </c>
      <c r="L285" s="13" t="s">
        <v>761</v>
      </c>
      <c r="M285" s="9"/>
    </row>
    <row r="286" spans="1:13" ht="17" x14ac:dyDescent="0.2">
      <c r="A286">
        <v>285</v>
      </c>
      <c r="B286" s="19">
        <v>44340.75</v>
      </c>
      <c r="C286" s="19" t="s">
        <v>912</v>
      </c>
      <c r="D286" s="19" t="s">
        <v>924</v>
      </c>
      <c r="E286" s="19"/>
      <c r="F286" s="9" t="s">
        <v>919</v>
      </c>
      <c r="G286" s="9"/>
      <c r="H286" s="9" t="s">
        <v>939</v>
      </c>
      <c r="I286" s="9" t="s">
        <v>93</v>
      </c>
      <c r="J286" s="9" t="str">
        <f t="shared" si="4"/>
        <v>Juniors</v>
      </c>
      <c r="K286" s="25" t="s">
        <v>952</v>
      </c>
      <c r="L286" s="13" t="s">
        <v>757</v>
      </c>
      <c r="M286" s="9"/>
    </row>
    <row r="287" spans="1:13" ht="17" x14ac:dyDescent="0.2">
      <c r="A287">
        <v>286</v>
      </c>
      <c r="B287" s="19">
        <v>44340.75</v>
      </c>
      <c r="C287" s="19" t="s">
        <v>912</v>
      </c>
      <c r="D287" s="19" t="s">
        <v>924</v>
      </c>
      <c r="E287" s="19"/>
      <c r="F287" s="9" t="s">
        <v>919</v>
      </c>
      <c r="G287" s="9"/>
      <c r="H287" s="9" t="s">
        <v>987</v>
      </c>
      <c r="I287" s="9" t="s">
        <v>140</v>
      </c>
      <c r="J287" s="9" t="str">
        <f t="shared" si="4"/>
        <v>Junior</v>
      </c>
      <c r="K287" s="25" t="s">
        <v>953</v>
      </c>
      <c r="L287" s="13" t="s">
        <v>758</v>
      </c>
      <c r="M287" s="9"/>
    </row>
    <row r="288" spans="1:13" ht="17" x14ac:dyDescent="0.2">
      <c r="A288">
        <v>287</v>
      </c>
      <c r="B288" s="19">
        <v>44340.75</v>
      </c>
      <c r="C288" s="19" t="s">
        <v>912</v>
      </c>
      <c r="D288" s="19" t="s">
        <v>924</v>
      </c>
      <c r="E288" s="19"/>
      <c r="F288" s="9" t="s">
        <v>919</v>
      </c>
      <c r="G288" s="9"/>
      <c r="H288" s="9" t="s">
        <v>1018</v>
      </c>
      <c r="I288" s="9" t="s">
        <v>96</v>
      </c>
      <c r="J288" s="9" t="str">
        <f t="shared" si="4"/>
        <v>Junior</v>
      </c>
      <c r="K288" s="25" t="s">
        <v>1025</v>
      </c>
      <c r="L288" s="13" t="s">
        <v>762</v>
      </c>
      <c r="M288" s="9"/>
    </row>
    <row r="289" spans="1:13" ht="17" x14ac:dyDescent="0.2">
      <c r="A289">
        <v>288</v>
      </c>
      <c r="B289" s="19">
        <v>44340.75</v>
      </c>
      <c r="C289" s="19" t="s">
        <v>912</v>
      </c>
      <c r="D289" s="19" t="s">
        <v>924</v>
      </c>
      <c r="E289" s="19"/>
      <c r="F289" s="9" t="s">
        <v>919</v>
      </c>
      <c r="G289" s="9"/>
      <c r="H289" s="9" t="s">
        <v>1043</v>
      </c>
      <c r="I289" s="9" t="s">
        <v>59</v>
      </c>
      <c r="J289" s="9" t="str">
        <f t="shared" si="4"/>
        <v>Junior</v>
      </c>
      <c r="K289" s="9" t="s">
        <v>1036</v>
      </c>
      <c r="L289" s="13" t="s">
        <v>763</v>
      </c>
      <c r="M289" s="9"/>
    </row>
    <row r="290" spans="1:13" ht="17" x14ac:dyDescent="0.2">
      <c r="A290">
        <v>289</v>
      </c>
      <c r="B290" s="19">
        <v>44340.75</v>
      </c>
      <c r="C290" s="19" t="s">
        <v>912</v>
      </c>
      <c r="D290" s="19" t="s">
        <v>924</v>
      </c>
      <c r="E290" s="19"/>
      <c r="F290" s="9" t="s">
        <v>919</v>
      </c>
      <c r="G290" s="9"/>
      <c r="H290" s="9" t="s">
        <v>1058</v>
      </c>
      <c r="I290" s="9" t="s">
        <v>1086</v>
      </c>
      <c r="J290" s="9" t="str">
        <f t="shared" si="4"/>
        <v>Juniors</v>
      </c>
      <c r="K290" s="9" t="s">
        <v>1064</v>
      </c>
      <c r="L290" s="13" t="s">
        <v>760</v>
      </c>
      <c r="M290" s="9"/>
    </row>
    <row r="291" spans="1:13" ht="17" x14ac:dyDescent="0.2">
      <c r="A291">
        <v>290</v>
      </c>
      <c r="B291" s="19">
        <v>44340.75</v>
      </c>
      <c r="C291" s="19" t="s">
        <v>912</v>
      </c>
      <c r="D291" s="19" t="s">
        <v>924</v>
      </c>
      <c r="E291" s="19"/>
      <c r="F291" s="9" t="s">
        <v>919</v>
      </c>
      <c r="G291" s="9"/>
      <c r="H291" s="9" t="s">
        <v>1068</v>
      </c>
      <c r="I291" s="9" t="s">
        <v>1007</v>
      </c>
      <c r="J291" s="9" t="str">
        <f t="shared" si="4"/>
        <v/>
      </c>
      <c r="K291" s="9" t="s">
        <v>1007</v>
      </c>
      <c r="L291" s="13" t="s">
        <v>497</v>
      </c>
      <c r="M291" s="9"/>
    </row>
    <row r="292" spans="1:13" ht="17" x14ac:dyDescent="0.2">
      <c r="A292">
        <v>291</v>
      </c>
      <c r="B292" s="19">
        <v>44340.75</v>
      </c>
      <c r="C292" s="19" t="s">
        <v>912</v>
      </c>
      <c r="D292" s="19" t="s">
        <v>920</v>
      </c>
      <c r="E292" s="19" t="s">
        <v>930</v>
      </c>
      <c r="F292" s="9" t="s">
        <v>919</v>
      </c>
      <c r="G292" s="9"/>
      <c r="H292" s="9" t="s">
        <v>939</v>
      </c>
      <c r="I292" s="9" t="s">
        <v>140</v>
      </c>
      <c r="J292" s="9" t="str">
        <f t="shared" si="4"/>
        <v>Junior</v>
      </c>
      <c r="K292" s="25" t="s">
        <v>953</v>
      </c>
      <c r="L292" s="14" t="s">
        <v>764</v>
      </c>
      <c r="M292" s="14" t="s">
        <v>769</v>
      </c>
    </row>
    <row r="293" spans="1:13" ht="17" x14ac:dyDescent="0.2">
      <c r="A293">
        <v>292</v>
      </c>
      <c r="B293" s="19">
        <v>44340.75</v>
      </c>
      <c r="C293" s="19" t="s">
        <v>912</v>
      </c>
      <c r="D293" s="19" t="s">
        <v>920</v>
      </c>
      <c r="E293" s="19" t="s">
        <v>930</v>
      </c>
      <c r="F293" s="9" t="s">
        <v>919</v>
      </c>
      <c r="G293" s="9"/>
      <c r="H293" s="9" t="s">
        <v>987</v>
      </c>
      <c r="I293" s="9" t="s">
        <v>93</v>
      </c>
      <c r="J293" s="9" t="str">
        <f t="shared" si="4"/>
        <v>Juniors</v>
      </c>
      <c r="K293" s="25" t="s">
        <v>952</v>
      </c>
      <c r="L293" s="14" t="s">
        <v>765</v>
      </c>
      <c r="M293" s="14" t="s">
        <v>770</v>
      </c>
    </row>
    <row r="294" spans="1:13" ht="17" x14ac:dyDescent="0.2">
      <c r="A294">
        <v>293</v>
      </c>
      <c r="B294" s="19">
        <v>44340.75</v>
      </c>
      <c r="C294" s="19" t="s">
        <v>912</v>
      </c>
      <c r="D294" s="19" t="s">
        <v>920</v>
      </c>
      <c r="E294" s="19" t="s">
        <v>930</v>
      </c>
      <c r="F294" s="9" t="s">
        <v>919</v>
      </c>
      <c r="G294" s="9"/>
      <c r="H294" s="9" t="s">
        <v>1018</v>
      </c>
      <c r="I294" s="9" t="s">
        <v>59</v>
      </c>
      <c r="J294" s="9" t="str">
        <f t="shared" si="4"/>
        <v>Junior</v>
      </c>
      <c r="K294" s="9" t="s">
        <v>1036</v>
      </c>
      <c r="L294" s="14" t="s">
        <v>766</v>
      </c>
      <c r="M294" s="14" t="s">
        <v>771</v>
      </c>
    </row>
    <row r="295" spans="1:13" ht="17" x14ac:dyDescent="0.2">
      <c r="A295">
        <v>294</v>
      </c>
      <c r="B295" s="19">
        <v>44340.75</v>
      </c>
      <c r="C295" s="19" t="s">
        <v>912</v>
      </c>
      <c r="D295" s="19" t="s">
        <v>920</v>
      </c>
      <c r="E295" s="19" t="s">
        <v>930</v>
      </c>
      <c r="F295" s="9" t="s">
        <v>919</v>
      </c>
      <c r="G295" s="9"/>
      <c r="H295" s="9" t="s">
        <v>1043</v>
      </c>
      <c r="I295" s="9" t="s">
        <v>1007</v>
      </c>
      <c r="J295" s="9" t="str">
        <f t="shared" si="4"/>
        <v/>
      </c>
      <c r="K295" s="9" t="s">
        <v>1007</v>
      </c>
      <c r="L295" s="14" t="s">
        <v>502</v>
      </c>
      <c r="M295" s="14" t="s">
        <v>772</v>
      </c>
    </row>
    <row r="296" spans="1:13" ht="17" x14ac:dyDescent="0.2">
      <c r="A296">
        <v>295</v>
      </c>
      <c r="B296" s="19">
        <v>44340.75</v>
      </c>
      <c r="C296" s="19" t="s">
        <v>912</v>
      </c>
      <c r="D296" s="19" t="s">
        <v>920</v>
      </c>
      <c r="E296" s="19" t="s">
        <v>930</v>
      </c>
      <c r="F296" s="9" t="s">
        <v>919</v>
      </c>
      <c r="G296" s="9"/>
      <c r="H296" s="9" t="s">
        <v>1058</v>
      </c>
      <c r="I296" s="9" t="s">
        <v>96</v>
      </c>
      <c r="J296" s="9" t="str">
        <f t="shared" si="4"/>
        <v>Junior</v>
      </c>
      <c r="K296" s="25" t="s">
        <v>1025</v>
      </c>
      <c r="L296" s="14" t="s">
        <v>767</v>
      </c>
      <c r="M296" s="14" t="s">
        <v>622</v>
      </c>
    </row>
    <row r="297" spans="1:13" ht="17" x14ac:dyDescent="0.2">
      <c r="A297">
        <v>296</v>
      </c>
      <c r="B297" s="19">
        <v>44340.75</v>
      </c>
      <c r="C297" s="19" t="s">
        <v>912</v>
      </c>
      <c r="D297" s="19" t="s">
        <v>920</v>
      </c>
      <c r="E297" s="19" t="s">
        <v>930</v>
      </c>
      <c r="F297" s="9" t="s">
        <v>919</v>
      </c>
      <c r="G297" s="9"/>
      <c r="H297" s="9" t="s">
        <v>1068</v>
      </c>
      <c r="I297" s="9" t="s">
        <v>1086</v>
      </c>
      <c r="J297" s="9" t="str">
        <f t="shared" si="4"/>
        <v>Juniors</v>
      </c>
      <c r="K297" s="9" t="s">
        <v>1064</v>
      </c>
      <c r="L297" s="14" t="s">
        <v>768</v>
      </c>
      <c r="M297" s="14" t="s">
        <v>773</v>
      </c>
    </row>
    <row r="298" spans="1:13" ht="17" x14ac:dyDescent="0.2">
      <c r="A298">
        <v>297</v>
      </c>
      <c r="B298" s="19">
        <v>44340.8125</v>
      </c>
      <c r="C298" s="19" t="s">
        <v>913</v>
      </c>
      <c r="D298" s="19" t="s">
        <v>921</v>
      </c>
      <c r="E298" s="19"/>
      <c r="F298" s="19" t="s">
        <v>917</v>
      </c>
      <c r="G298" s="9"/>
      <c r="H298" s="9" t="s">
        <v>939</v>
      </c>
      <c r="I298" s="9" t="s">
        <v>102</v>
      </c>
      <c r="J298" s="9" t="str">
        <f t="shared" si="4"/>
        <v>Seniors</v>
      </c>
      <c r="K298" s="25" t="s">
        <v>958</v>
      </c>
      <c r="L298" s="13" t="s">
        <v>774</v>
      </c>
      <c r="M298" s="9"/>
    </row>
    <row r="299" spans="1:13" ht="17" x14ac:dyDescent="0.2">
      <c r="A299">
        <v>298</v>
      </c>
      <c r="B299" s="19">
        <v>44340.8125</v>
      </c>
      <c r="C299" s="19" t="s">
        <v>913</v>
      </c>
      <c r="D299" s="19" t="s">
        <v>921</v>
      </c>
      <c r="E299" s="19"/>
      <c r="F299" s="19" t="s">
        <v>917</v>
      </c>
      <c r="G299" s="9"/>
      <c r="H299" s="9" t="s">
        <v>987</v>
      </c>
      <c r="I299" s="9" t="s">
        <v>98</v>
      </c>
      <c r="J299" s="9" t="str">
        <f t="shared" si="4"/>
        <v>Seniors</v>
      </c>
      <c r="K299" s="25" t="s">
        <v>1000</v>
      </c>
      <c r="L299" s="13" t="s">
        <v>775</v>
      </c>
      <c r="M299" s="9"/>
    </row>
    <row r="300" spans="1:13" ht="17" x14ac:dyDescent="0.2">
      <c r="A300">
        <v>299</v>
      </c>
      <c r="B300" s="19">
        <v>44340.8125</v>
      </c>
      <c r="C300" s="19" t="s">
        <v>913</v>
      </c>
      <c r="D300" s="19" t="s">
        <v>921</v>
      </c>
      <c r="E300" s="19"/>
      <c r="F300" s="19" t="s">
        <v>917</v>
      </c>
      <c r="G300" s="9"/>
      <c r="H300" s="9" t="s">
        <v>1018</v>
      </c>
      <c r="I300" s="9" t="s">
        <v>59</v>
      </c>
      <c r="J300" s="9" t="str">
        <f t="shared" si="4"/>
        <v>Seniors</v>
      </c>
      <c r="K300" s="9" t="s">
        <v>966</v>
      </c>
      <c r="L300" s="13" t="s">
        <v>776</v>
      </c>
      <c r="M300" s="9"/>
    </row>
    <row r="301" spans="1:13" ht="17" x14ac:dyDescent="0.2">
      <c r="A301">
        <v>300</v>
      </c>
      <c r="B301" s="19">
        <v>44340.8125</v>
      </c>
      <c r="C301" s="19" t="s">
        <v>913</v>
      </c>
      <c r="D301" s="19" t="s">
        <v>921</v>
      </c>
      <c r="E301" s="19"/>
      <c r="F301" s="19" t="s">
        <v>917</v>
      </c>
      <c r="G301" s="9"/>
      <c r="H301" s="9" t="s">
        <v>1043</v>
      </c>
      <c r="I301" s="9" t="s">
        <v>1088</v>
      </c>
      <c r="J301" s="9" t="str">
        <f t="shared" si="4"/>
        <v>Seniors</v>
      </c>
      <c r="K301" s="9" t="s">
        <v>984</v>
      </c>
      <c r="L301" s="13" t="s">
        <v>777</v>
      </c>
      <c r="M301" s="9"/>
    </row>
    <row r="302" spans="1:13" ht="17" x14ac:dyDescent="0.2">
      <c r="A302">
        <v>301</v>
      </c>
      <c r="B302" s="19">
        <v>44340.8125</v>
      </c>
      <c r="C302" s="19" t="s">
        <v>913</v>
      </c>
      <c r="D302" s="19" t="s">
        <v>921</v>
      </c>
      <c r="E302" s="19"/>
      <c r="F302" s="19" t="s">
        <v>917</v>
      </c>
      <c r="G302" s="9"/>
      <c r="H302" s="9" t="s">
        <v>1058</v>
      </c>
      <c r="I302" s="9" t="s">
        <v>1087</v>
      </c>
      <c r="J302" s="9" t="str">
        <f t="shared" si="4"/>
        <v>Seniors</v>
      </c>
      <c r="K302" s="9" t="s">
        <v>1065</v>
      </c>
      <c r="L302" s="13" t="s">
        <v>778</v>
      </c>
      <c r="M302" s="9"/>
    </row>
    <row r="303" spans="1:13" ht="17" x14ac:dyDescent="0.2">
      <c r="A303">
        <v>302</v>
      </c>
      <c r="B303" s="19">
        <v>44340.8125</v>
      </c>
      <c r="C303" s="19" t="s">
        <v>913</v>
      </c>
      <c r="D303" s="19" t="s">
        <v>921</v>
      </c>
      <c r="E303" s="19"/>
      <c r="F303" s="19" t="s">
        <v>917</v>
      </c>
      <c r="G303" s="9"/>
      <c r="H303" s="9" t="s">
        <v>1068</v>
      </c>
      <c r="I303" s="9" t="s">
        <v>134</v>
      </c>
      <c r="J303" s="9" t="str">
        <f t="shared" si="4"/>
        <v>Seniors</v>
      </c>
      <c r="K303" s="9" t="s">
        <v>1067</v>
      </c>
      <c r="L303" s="13" t="s">
        <v>779</v>
      </c>
      <c r="M303" s="9"/>
    </row>
    <row r="304" spans="1:13" ht="17" x14ac:dyDescent="0.2">
      <c r="A304">
        <v>303</v>
      </c>
      <c r="B304" s="19">
        <v>44340.8125</v>
      </c>
      <c r="C304" s="19" t="s">
        <v>913</v>
      </c>
      <c r="D304" s="19" t="s">
        <v>916</v>
      </c>
      <c r="E304" s="19"/>
      <c r="F304" s="19" t="s">
        <v>917</v>
      </c>
      <c r="G304" s="9"/>
      <c r="H304" s="9" t="s">
        <v>939</v>
      </c>
      <c r="I304" s="9" t="s">
        <v>1088</v>
      </c>
      <c r="J304" s="9" t="str">
        <f t="shared" si="4"/>
        <v>Seniors</v>
      </c>
      <c r="K304" s="9" t="s">
        <v>984</v>
      </c>
      <c r="L304" s="13" t="s">
        <v>780</v>
      </c>
      <c r="M304" s="9"/>
    </row>
    <row r="305" spans="1:13" ht="17" x14ac:dyDescent="0.2">
      <c r="A305">
        <v>304</v>
      </c>
      <c r="B305" s="19">
        <v>44340.8125</v>
      </c>
      <c r="C305" s="19" t="s">
        <v>913</v>
      </c>
      <c r="D305" s="19" t="s">
        <v>916</v>
      </c>
      <c r="E305" s="19"/>
      <c r="F305" s="19" t="s">
        <v>917</v>
      </c>
      <c r="G305" s="9"/>
      <c r="H305" s="9" t="s">
        <v>987</v>
      </c>
      <c r="I305" s="9" t="s">
        <v>59</v>
      </c>
      <c r="J305" s="9" t="str">
        <f t="shared" si="4"/>
        <v>Seniors</v>
      </c>
      <c r="K305" s="9" t="s">
        <v>966</v>
      </c>
      <c r="L305" s="13" t="s">
        <v>781</v>
      </c>
      <c r="M305" s="9"/>
    </row>
    <row r="306" spans="1:13" ht="17" x14ac:dyDescent="0.2">
      <c r="A306">
        <v>305</v>
      </c>
      <c r="B306" s="19">
        <v>44340.8125</v>
      </c>
      <c r="C306" s="19" t="s">
        <v>913</v>
      </c>
      <c r="D306" s="19" t="s">
        <v>916</v>
      </c>
      <c r="E306" s="19"/>
      <c r="F306" s="19" t="s">
        <v>917</v>
      </c>
      <c r="G306" s="9"/>
      <c r="H306" s="9" t="s">
        <v>1018</v>
      </c>
      <c r="I306" s="9" t="s">
        <v>98</v>
      </c>
      <c r="J306" s="9" t="str">
        <f t="shared" si="4"/>
        <v>Seniors</v>
      </c>
      <c r="K306" s="25" t="s">
        <v>1000</v>
      </c>
      <c r="L306" s="13" t="s">
        <v>782</v>
      </c>
      <c r="M306" s="9"/>
    </row>
    <row r="307" spans="1:13" ht="17" x14ac:dyDescent="0.2">
      <c r="A307">
        <v>306</v>
      </c>
      <c r="B307" s="19">
        <v>44340.8125</v>
      </c>
      <c r="C307" s="19" t="s">
        <v>913</v>
      </c>
      <c r="D307" s="19" t="s">
        <v>916</v>
      </c>
      <c r="E307" s="19"/>
      <c r="F307" s="19" t="s">
        <v>917</v>
      </c>
      <c r="G307" s="9"/>
      <c r="H307" s="9" t="s">
        <v>1043</v>
      </c>
      <c r="I307" s="9" t="s">
        <v>102</v>
      </c>
      <c r="J307" s="9" t="str">
        <f t="shared" si="4"/>
        <v>Seniors</v>
      </c>
      <c r="K307" s="25" t="s">
        <v>958</v>
      </c>
      <c r="L307" s="13" t="s">
        <v>783</v>
      </c>
      <c r="M307" s="9"/>
    </row>
    <row r="308" spans="1:13" ht="17" x14ac:dyDescent="0.2">
      <c r="A308">
        <v>307</v>
      </c>
      <c r="B308" s="19">
        <v>44340.8125</v>
      </c>
      <c r="C308" s="19" t="s">
        <v>913</v>
      </c>
      <c r="D308" s="19" t="s">
        <v>916</v>
      </c>
      <c r="E308" s="19"/>
      <c r="F308" s="19" t="s">
        <v>917</v>
      </c>
      <c r="G308" s="9"/>
      <c r="H308" s="9" t="s">
        <v>1058</v>
      </c>
      <c r="I308" s="9" t="s">
        <v>134</v>
      </c>
      <c r="J308" s="9" t="str">
        <f t="shared" si="4"/>
        <v>Seniors</v>
      </c>
      <c r="K308" s="9" t="s">
        <v>1067</v>
      </c>
      <c r="L308" s="13" t="s">
        <v>784</v>
      </c>
      <c r="M308" s="9"/>
    </row>
    <row r="309" spans="1:13" ht="17" x14ac:dyDescent="0.2">
      <c r="A309">
        <v>308</v>
      </c>
      <c r="B309" s="19">
        <v>44340.8125</v>
      </c>
      <c r="C309" s="19" t="s">
        <v>913</v>
      </c>
      <c r="D309" s="19" t="s">
        <v>916</v>
      </c>
      <c r="E309" s="19"/>
      <c r="F309" s="19" t="s">
        <v>917</v>
      </c>
      <c r="G309" s="9"/>
      <c r="H309" s="9" t="s">
        <v>1068</v>
      </c>
      <c r="I309" s="9" t="s">
        <v>1087</v>
      </c>
      <c r="J309" s="9" t="str">
        <f t="shared" si="4"/>
        <v>Seniors</v>
      </c>
      <c r="K309" s="9" t="s">
        <v>1065</v>
      </c>
      <c r="L309" s="13" t="s">
        <v>785</v>
      </c>
      <c r="M309" s="9"/>
    </row>
    <row r="310" spans="1:13" ht="17" x14ac:dyDescent="0.2">
      <c r="A310">
        <v>309</v>
      </c>
      <c r="B310" s="19">
        <v>44340.8125</v>
      </c>
      <c r="C310" s="19" t="s">
        <v>913</v>
      </c>
      <c r="D310" s="19" t="s">
        <v>927</v>
      </c>
      <c r="E310" s="19" t="s">
        <v>930</v>
      </c>
      <c r="F310" s="19" t="s">
        <v>917</v>
      </c>
      <c r="G310" s="9"/>
      <c r="H310" s="9" t="s">
        <v>939</v>
      </c>
      <c r="I310" s="9" t="s">
        <v>59</v>
      </c>
      <c r="J310" s="9" t="str">
        <f t="shared" si="4"/>
        <v>Seniors</v>
      </c>
      <c r="K310" s="9" t="s">
        <v>966</v>
      </c>
      <c r="L310" s="14" t="s">
        <v>786</v>
      </c>
      <c r="M310" s="14" t="s">
        <v>790</v>
      </c>
    </row>
    <row r="311" spans="1:13" ht="17" x14ac:dyDescent="0.2">
      <c r="A311">
        <v>310</v>
      </c>
      <c r="B311" s="19">
        <v>44340.8125</v>
      </c>
      <c r="C311" s="19" t="s">
        <v>913</v>
      </c>
      <c r="D311" s="19" t="s">
        <v>927</v>
      </c>
      <c r="E311" s="19" t="s">
        <v>930</v>
      </c>
      <c r="F311" s="19" t="s">
        <v>917</v>
      </c>
      <c r="G311" s="9"/>
      <c r="H311" s="9" t="s">
        <v>987</v>
      </c>
      <c r="I311" s="9" t="s">
        <v>1088</v>
      </c>
      <c r="J311" s="9" t="str">
        <f t="shared" si="4"/>
        <v>Seniors</v>
      </c>
      <c r="K311" s="9" t="s">
        <v>984</v>
      </c>
      <c r="L311" s="14" t="s">
        <v>787</v>
      </c>
      <c r="M311" s="14" t="s">
        <v>791</v>
      </c>
    </row>
    <row r="312" spans="1:13" ht="17" x14ac:dyDescent="0.2">
      <c r="A312">
        <v>311</v>
      </c>
      <c r="B312" s="19">
        <v>44340.8125</v>
      </c>
      <c r="C312" s="19" t="s">
        <v>913</v>
      </c>
      <c r="D312" s="19" t="s">
        <v>927</v>
      </c>
      <c r="E312" s="19" t="s">
        <v>930</v>
      </c>
      <c r="F312" s="19" t="s">
        <v>917</v>
      </c>
      <c r="G312" s="9"/>
      <c r="H312" s="9" t="s">
        <v>1018</v>
      </c>
      <c r="I312" s="9" t="s">
        <v>102</v>
      </c>
      <c r="J312" s="9" t="str">
        <f t="shared" si="4"/>
        <v>Seniors</v>
      </c>
      <c r="K312" s="25" t="s">
        <v>958</v>
      </c>
      <c r="L312" s="14" t="s">
        <v>788</v>
      </c>
      <c r="M312" s="14" t="s">
        <v>792</v>
      </c>
    </row>
    <row r="313" spans="1:13" ht="17" x14ac:dyDescent="0.2">
      <c r="A313">
        <v>312</v>
      </c>
      <c r="B313" s="19">
        <v>44340.8125</v>
      </c>
      <c r="C313" s="19" t="s">
        <v>913</v>
      </c>
      <c r="D313" s="19" t="s">
        <v>927</v>
      </c>
      <c r="E313" s="19" t="s">
        <v>930</v>
      </c>
      <c r="F313" s="19" t="s">
        <v>917</v>
      </c>
      <c r="G313" s="9"/>
      <c r="H313" s="9" t="s">
        <v>1043</v>
      </c>
      <c r="I313" s="9" t="s">
        <v>98</v>
      </c>
      <c r="J313" s="9" t="str">
        <f t="shared" si="4"/>
        <v>Seniors</v>
      </c>
      <c r="K313" s="25" t="s">
        <v>1000</v>
      </c>
      <c r="L313" s="14" t="s">
        <v>789</v>
      </c>
      <c r="M313" s="14" t="s">
        <v>793</v>
      </c>
    </row>
    <row r="314" spans="1:13" ht="17" x14ac:dyDescent="0.2">
      <c r="A314">
        <v>313</v>
      </c>
      <c r="B314" s="19">
        <v>44340.8125</v>
      </c>
      <c r="C314" s="19" t="s">
        <v>913</v>
      </c>
      <c r="D314" s="19" t="s">
        <v>927</v>
      </c>
      <c r="E314" s="19" t="s">
        <v>930</v>
      </c>
      <c r="F314" s="19" t="s">
        <v>917</v>
      </c>
      <c r="G314" s="9"/>
      <c r="H314" s="9" t="s">
        <v>1058</v>
      </c>
      <c r="I314" s="9" t="s">
        <v>134</v>
      </c>
      <c r="J314" s="9" t="str">
        <f t="shared" si="4"/>
        <v>Seniors</v>
      </c>
      <c r="K314" s="9" t="s">
        <v>1067</v>
      </c>
      <c r="L314" s="14" t="s">
        <v>784</v>
      </c>
      <c r="M314" s="14" t="s">
        <v>793</v>
      </c>
    </row>
    <row r="315" spans="1:13" ht="17" x14ac:dyDescent="0.2">
      <c r="A315">
        <v>314</v>
      </c>
      <c r="B315" s="19">
        <v>44340.8125</v>
      </c>
      <c r="C315" s="19" t="s">
        <v>913</v>
      </c>
      <c r="D315" s="19" t="s">
        <v>927</v>
      </c>
      <c r="E315" s="19" t="s">
        <v>930</v>
      </c>
      <c r="F315" s="19" t="s">
        <v>917</v>
      </c>
      <c r="G315" s="9"/>
      <c r="H315" s="9" t="s">
        <v>1068</v>
      </c>
      <c r="I315" s="9" t="s">
        <v>1087</v>
      </c>
      <c r="J315" s="9" t="str">
        <f t="shared" si="4"/>
        <v>Seniors</v>
      </c>
      <c r="K315" s="9" t="s">
        <v>1065</v>
      </c>
      <c r="L315" s="14" t="s">
        <v>785</v>
      </c>
      <c r="M315" s="14" t="s">
        <v>794</v>
      </c>
    </row>
    <row r="316" spans="1:13" ht="17" x14ac:dyDescent="0.2">
      <c r="A316">
        <v>315</v>
      </c>
      <c r="B316" s="19">
        <v>44341.75</v>
      </c>
      <c r="C316" s="19" t="s">
        <v>912</v>
      </c>
      <c r="D316" s="19" t="s">
        <v>916</v>
      </c>
      <c r="E316" s="19"/>
      <c r="F316" s="19" t="s">
        <v>922</v>
      </c>
      <c r="G316" s="9" t="s">
        <v>935</v>
      </c>
      <c r="H316" s="9" t="s">
        <v>939</v>
      </c>
      <c r="I316" s="9" t="s">
        <v>49</v>
      </c>
      <c r="J316" s="9" t="str">
        <f t="shared" si="4"/>
        <v>Junior 4</v>
      </c>
      <c r="K316" s="9" t="s">
        <v>972</v>
      </c>
      <c r="L316" s="13" t="s">
        <v>795</v>
      </c>
      <c r="M316" s="9"/>
    </row>
    <row r="317" spans="1:13" ht="17" x14ac:dyDescent="0.2">
      <c r="A317">
        <v>316</v>
      </c>
      <c r="B317" s="19">
        <v>44341.75</v>
      </c>
      <c r="C317" s="19" t="s">
        <v>912</v>
      </c>
      <c r="D317" s="19" t="s">
        <v>916</v>
      </c>
      <c r="E317" s="19"/>
      <c r="F317" s="19" t="s">
        <v>922</v>
      </c>
      <c r="G317" s="9" t="s">
        <v>935</v>
      </c>
      <c r="H317" s="9" t="s">
        <v>987</v>
      </c>
      <c r="I317" s="9" t="s">
        <v>1080</v>
      </c>
      <c r="J317" s="9" t="str">
        <f t="shared" si="4"/>
        <v>Junior 3</v>
      </c>
      <c r="K317" s="25" t="s">
        <v>961</v>
      </c>
      <c r="L317" s="13" t="s">
        <v>796</v>
      </c>
      <c r="M317" s="9"/>
    </row>
    <row r="318" spans="1:13" ht="17" x14ac:dyDescent="0.2">
      <c r="A318">
        <v>317</v>
      </c>
      <c r="B318" s="19">
        <v>44341.75</v>
      </c>
      <c r="C318" s="19" t="s">
        <v>912</v>
      </c>
      <c r="D318" s="19" t="s">
        <v>916</v>
      </c>
      <c r="E318" s="19"/>
      <c r="F318" s="19" t="s">
        <v>922</v>
      </c>
      <c r="G318" s="9" t="s">
        <v>935</v>
      </c>
      <c r="H318" s="9" t="s">
        <v>1018</v>
      </c>
      <c r="I318" s="9" t="s">
        <v>49</v>
      </c>
      <c r="J318" s="9" t="str">
        <f t="shared" si="4"/>
        <v>Junior 3</v>
      </c>
      <c r="K318" s="9" t="s">
        <v>971</v>
      </c>
      <c r="L318" s="13" t="s">
        <v>797</v>
      </c>
      <c r="M318" s="9"/>
    </row>
    <row r="319" spans="1:13" ht="17" x14ac:dyDescent="0.2">
      <c r="A319">
        <v>318</v>
      </c>
      <c r="B319" s="19">
        <v>44341.75</v>
      </c>
      <c r="C319" s="19" t="s">
        <v>912</v>
      </c>
      <c r="D319" s="19" t="s">
        <v>916</v>
      </c>
      <c r="E319" s="19"/>
      <c r="F319" s="19" t="s">
        <v>922</v>
      </c>
      <c r="G319" s="9" t="s">
        <v>935</v>
      </c>
      <c r="H319" s="9" t="s">
        <v>1043</v>
      </c>
      <c r="I319" s="9" t="s">
        <v>967</v>
      </c>
      <c r="J319" s="9" t="str">
        <f t="shared" si="4"/>
        <v>3</v>
      </c>
      <c r="K319" s="9" t="s">
        <v>1037</v>
      </c>
      <c r="L319" s="13" t="s">
        <v>487</v>
      </c>
      <c r="M319" s="9"/>
    </row>
    <row r="320" spans="1:13" ht="17" x14ac:dyDescent="0.2">
      <c r="A320">
        <v>319</v>
      </c>
      <c r="B320" s="19">
        <v>44341.75</v>
      </c>
      <c r="C320" s="19" t="s">
        <v>912</v>
      </c>
      <c r="D320" s="19" t="s">
        <v>924</v>
      </c>
      <c r="E320" s="19"/>
      <c r="F320" s="19" t="s">
        <v>922</v>
      </c>
      <c r="G320" s="9" t="s">
        <v>935</v>
      </c>
      <c r="H320" s="9" t="s">
        <v>939</v>
      </c>
      <c r="I320" s="9" t="s">
        <v>1080</v>
      </c>
      <c r="J320" s="9" t="str">
        <f t="shared" si="4"/>
        <v>Junior 3</v>
      </c>
      <c r="K320" s="25" t="s">
        <v>961</v>
      </c>
      <c r="L320" s="13" t="s">
        <v>798</v>
      </c>
      <c r="M320" s="9"/>
    </row>
    <row r="321" spans="1:13" ht="17" x14ac:dyDescent="0.2">
      <c r="A321">
        <v>320</v>
      </c>
      <c r="B321" s="19">
        <v>44341.75</v>
      </c>
      <c r="C321" s="19" t="s">
        <v>912</v>
      </c>
      <c r="D321" s="19" t="s">
        <v>924</v>
      </c>
      <c r="E321" s="19"/>
      <c r="F321" s="19" t="s">
        <v>922</v>
      </c>
      <c r="G321" s="9" t="s">
        <v>935</v>
      </c>
      <c r="H321" s="9" t="s">
        <v>987</v>
      </c>
      <c r="I321" s="9" t="s">
        <v>49</v>
      </c>
      <c r="J321" s="9" t="str">
        <f t="shared" si="4"/>
        <v>Junior 3</v>
      </c>
      <c r="K321" s="9" t="s">
        <v>971</v>
      </c>
      <c r="L321" s="13" t="s">
        <v>799</v>
      </c>
      <c r="M321" s="9"/>
    </row>
    <row r="322" spans="1:13" ht="17" x14ac:dyDescent="0.2">
      <c r="A322">
        <v>321</v>
      </c>
      <c r="B322" s="19">
        <v>44341.75</v>
      </c>
      <c r="C322" s="19" t="s">
        <v>912</v>
      </c>
      <c r="D322" s="19" t="s">
        <v>924</v>
      </c>
      <c r="E322" s="19"/>
      <c r="F322" s="19" t="s">
        <v>922</v>
      </c>
      <c r="G322" s="9" t="s">
        <v>935</v>
      </c>
      <c r="H322" s="9" t="s">
        <v>1018</v>
      </c>
      <c r="I322" s="9" t="s">
        <v>967</v>
      </c>
      <c r="J322" s="9" t="str">
        <f t="shared" ref="J322:J385" si="5">SUBSTITUTE(SUBSTITUTE(K322,I322&amp;" ",""),I322,"")</f>
        <v>3</v>
      </c>
      <c r="K322" s="9" t="s">
        <v>1037</v>
      </c>
      <c r="L322" s="13" t="s">
        <v>481</v>
      </c>
      <c r="M322" s="9"/>
    </row>
    <row r="323" spans="1:13" ht="17" x14ac:dyDescent="0.2">
      <c r="A323">
        <v>322</v>
      </c>
      <c r="B323" s="19">
        <v>44341.75</v>
      </c>
      <c r="C323" s="19" t="s">
        <v>912</v>
      </c>
      <c r="D323" s="19" t="s">
        <v>920</v>
      </c>
      <c r="E323" s="19" t="s">
        <v>930</v>
      </c>
      <c r="F323" s="19" t="s">
        <v>922</v>
      </c>
      <c r="G323" s="9" t="s">
        <v>935</v>
      </c>
      <c r="H323" s="9" t="s">
        <v>939</v>
      </c>
      <c r="I323" s="9" t="s">
        <v>49</v>
      </c>
      <c r="J323" s="9" t="str">
        <f t="shared" si="5"/>
        <v>Junior 3</v>
      </c>
      <c r="K323" s="9" t="s">
        <v>971</v>
      </c>
      <c r="L323" s="14" t="s">
        <v>800</v>
      </c>
      <c r="M323" s="14" t="s">
        <v>801</v>
      </c>
    </row>
    <row r="324" spans="1:13" ht="17" x14ac:dyDescent="0.2">
      <c r="A324">
        <v>323</v>
      </c>
      <c r="B324" s="19">
        <v>44341.75</v>
      </c>
      <c r="C324" s="19" t="s">
        <v>912</v>
      </c>
      <c r="D324" s="19" t="s">
        <v>920</v>
      </c>
      <c r="E324" s="19" t="s">
        <v>930</v>
      </c>
      <c r="F324" s="19" t="s">
        <v>922</v>
      </c>
      <c r="G324" s="9" t="s">
        <v>935</v>
      </c>
      <c r="H324" s="9" t="s">
        <v>987</v>
      </c>
      <c r="I324" s="9" t="s">
        <v>1080</v>
      </c>
      <c r="J324" s="9" t="str">
        <f t="shared" si="5"/>
        <v>Junior 3</v>
      </c>
      <c r="K324" s="25" t="s">
        <v>961</v>
      </c>
      <c r="L324" s="14" t="s">
        <v>796</v>
      </c>
      <c r="M324" s="14" t="s">
        <v>802</v>
      </c>
    </row>
    <row r="325" spans="1:13" ht="17" x14ac:dyDescent="0.2">
      <c r="A325">
        <v>324</v>
      </c>
      <c r="B325" s="19">
        <v>44341.8125</v>
      </c>
      <c r="C325" s="19" t="s">
        <v>913</v>
      </c>
      <c r="D325" s="19" t="s">
        <v>921</v>
      </c>
      <c r="E325" s="19"/>
      <c r="F325" s="19" t="s">
        <v>923</v>
      </c>
      <c r="G325" s="9"/>
      <c r="H325" s="9" t="s">
        <v>939</v>
      </c>
      <c r="I325" s="9" t="s">
        <v>49</v>
      </c>
      <c r="J325" s="9" t="str">
        <f t="shared" si="5"/>
        <v>Seniors</v>
      </c>
      <c r="K325" s="9" t="s">
        <v>973</v>
      </c>
      <c r="L325" s="13" t="s">
        <v>803</v>
      </c>
      <c r="M325" s="9"/>
    </row>
    <row r="326" spans="1:13" ht="17" x14ac:dyDescent="0.2">
      <c r="A326">
        <v>325</v>
      </c>
      <c r="B326" s="19">
        <v>44341.8125</v>
      </c>
      <c r="C326" s="19" t="s">
        <v>913</v>
      </c>
      <c r="D326" s="19" t="s">
        <v>921</v>
      </c>
      <c r="E326" s="19"/>
      <c r="F326" s="19" t="s">
        <v>923</v>
      </c>
      <c r="G326" s="9"/>
      <c r="H326" s="9" t="s">
        <v>987</v>
      </c>
      <c r="I326" s="9" t="s">
        <v>131</v>
      </c>
      <c r="J326" s="9" t="str">
        <f t="shared" si="5"/>
        <v/>
      </c>
      <c r="K326" s="9" t="s">
        <v>131</v>
      </c>
      <c r="L326" s="13" t="s">
        <v>650</v>
      </c>
      <c r="M326" s="9"/>
    </row>
    <row r="327" spans="1:13" ht="17" x14ac:dyDescent="0.2">
      <c r="A327">
        <v>326</v>
      </c>
      <c r="B327" s="19">
        <v>44341.8125</v>
      </c>
      <c r="C327" s="19" t="s">
        <v>913</v>
      </c>
      <c r="D327" s="19" t="s">
        <v>921</v>
      </c>
      <c r="E327" s="19"/>
      <c r="F327" s="19" t="s">
        <v>923</v>
      </c>
      <c r="G327" s="9"/>
      <c r="H327" s="9" t="s">
        <v>1018</v>
      </c>
      <c r="I327" s="9" t="s">
        <v>1075</v>
      </c>
      <c r="J327" s="9" t="str">
        <f t="shared" si="5"/>
        <v>Seniors</v>
      </c>
      <c r="K327" s="25" t="s">
        <v>1020</v>
      </c>
      <c r="L327" s="13" t="s">
        <v>804</v>
      </c>
      <c r="M327" s="9"/>
    </row>
    <row r="328" spans="1:13" ht="17" x14ac:dyDescent="0.2">
      <c r="A328">
        <v>327</v>
      </c>
      <c r="B328" s="19">
        <v>44341.8125</v>
      </c>
      <c r="C328" s="19" t="s">
        <v>913</v>
      </c>
      <c r="D328" s="19" t="s">
        <v>921</v>
      </c>
      <c r="E328" s="19"/>
      <c r="F328" s="19" t="s">
        <v>923</v>
      </c>
      <c r="G328" s="9"/>
      <c r="H328" s="9" t="s">
        <v>1043</v>
      </c>
      <c r="I328" s="9" t="s">
        <v>127</v>
      </c>
      <c r="J328" s="9" t="str">
        <f t="shared" si="5"/>
        <v>Seniors</v>
      </c>
      <c r="K328" s="25" t="s">
        <v>1050</v>
      </c>
      <c r="L328" s="13" t="s">
        <v>805</v>
      </c>
      <c r="M328" s="9"/>
    </row>
    <row r="329" spans="1:13" ht="17" x14ac:dyDescent="0.2">
      <c r="A329">
        <v>328</v>
      </c>
      <c r="B329" s="19">
        <v>44341.8125</v>
      </c>
      <c r="C329" s="19" t="s">
        <v>913</v>
      </c>
      <c r="D329" s="19" t="s">
        <v>921</v>
      </c>
      <c r="E329" s="19"/>
      <c r="F329" s="19" t="s">
        <v>923</v>
      </c>
      <c r="G329" s="9"/>
      <c r="H329" s="9" t="s">
        <v>1058</v>
      </c>
      <c r="I329" s="9" t="s">
        <v>975</v>
      </c>
      <c r="J329" s="9" t="str">
        <f t="shared" si="5"/>
        <v/>
      </c>
      <c r="K329" s="9" t="s">
        <v>975</v>
      </c>
      <c r="L329" s="13" t="s">
        <v>648</v>
      </c>
      <c r="M329" s="9"/>
    </row>
    <row r="330" spans="1:13" ht="17" x14ac:dyDescent="0.2">
      <c r="A330">
        <v>329</v>
      </c>
      <c r="B330" s="19">
        <v>44341.8125</v>
      </c>
      <c r="C330" s="19" t="s">
        <v>913</v>
      </c>
      <c r="D330" s="19" t="s">
        <v>921</v>
      </c>
      <c r="E330" s="19"/>
      <c r="F330" s="19" t="s">
        <v>923</v>
      </c>
      <c r="G330" s="9"/>
      <c r="H330" s="9" t="s">
        <v>1068</v>
      </c>
      <c r="I330" s="9" t="s">
        <v>149</v>
      </c>
      <c r="J330" s="9" t="str">
        <f t="shared" si="5"/>
        <v>Seniors</v>
      </c>
      <c r="K330" s="9" t="s">
        <v>1070</v>
      </c>
      <c r="L330" s="13" t="s">
        <v>806</v>
      </c>
      <c r="M330" s="9"/>
    </row>
    <row r="331" spans="1:13" ht="17" x14ac:dyDescent="0.2">
      <c r="A331">
        <v>330</v>
      </c>
      <c r="B331" s="19">
        <v>44341.8125</v>
      </c>
      <c r="C331" s="19" t="s">
        <v>913</v>
      </c>
      <c r="D331" s="19" t="s">
        <v>916</v>
      </c>
      <c r="E331" s="19"/>
      <c r="F331" s="19" t="s">
        <v>923</v>
      </c>
      <c r="G331" s="9" t="s">
        <v>933</v>
      </c>
      <c r="H331" s="9" t="s">
        <v>939</v>
      </c>
      <c r="I331" s="9" t="s">
        <v>1075</v>
      </c>
      <c r="J331" s="9" t="str">
        <f t="shared" si="5"/>
        <v>Seniors 2</v>
      </c>
      <c r="K331" s="25" t="s">
        <v>949</v>
      </c>
      <c r="L331" s="13" t="s">
        <v>807</v>
      </c>
      <c r="M331" s="9"/>
    </row>
    <row r="332" spans="1:13" ht="17" x14ac:dyDescent="0.2">
      <c r="A332">
        <v>331</v>
      </c>
      <c r="B332" s="19">
        <v>44341.8125</v>
      </c>
      <c r="C332" s="19" t="s">
        <v>913</v>
      </c>
      <c r="D332" s="19" t="s">
        <v>916</v>
      </c>
      <c r="E332" s="19"/>
      <c r="F332" s="19" t="s">
        <v>923</v>
      </c>
      <c r="G332" s="9" t="s">
        <v>933</v>
      </c>
      <c r="H332" s="9" t="s">
        <v>987</v>
      </c>
      <c r="I332" s="9" t="s">
        <v>131</v>
      </c>
      <c r="J332" s="9" t="str">
        <f t="shared" si="5"/>
        <v>2</v>
      </c>
      <c r="K332" s="9" t="s">
        <v>977</v>
      </c>
      <c r="L332" s="13" t="s">
        <v>560</v>
      </c>
      <c r="M332" s="9"/>
    </row>
    <row r="333" spans="1:13" ht="17" x14ac:dyDescent="0.2">
      <c r="A333">
        <v>332</v>
      </c>
      <c r="B333" s="19">
        <v>44341.8125</v>
      </c>
      <c r="C333" s="19" t="s">
        <v>913</v>
      </c>
      <c r="D333" s="19" t="s">
        <v>916</v>
      </c>
      <c r="E333" s="19"/>
      <c r="F333" s="19" t="s">
        <v>923</v>
      </c>
      <c r="G333" s="9" t="s">
        <v>933</v>
      </c>
      <c r="H333" s="9" t="s">
        <v>1018</v>
      </c>
      <c r="I333" s="9" t="s">
        <v>1075</v>
      </c>
      <c r="J333" s="9" t="str">
        <f t="shared" si="5"/>
        <v>Seniors</v>
      </c>
      <c r="K333" s="25" t="s">
        <v>1020</v>
      </c>
      <c r="L333" s="13" t="s">
        <v>804</v>
      </c>
      <c r="M333" s="9"/>
    </row>
    <row r="334" spans="1:13" ht="17" x14ac:dyDescent="0.2">
      <c r="A334">
        <v>333</v>
      </c>
      <c r="B334" s="19">
        <v>44341.8125</v>
      </c>
      <c r="C334" s="19" t="s">
        <v>913</v>
      </c>
      <c r="D334" s="19" t="s">
        <v>916</v>
      </c>
      <c r="E334" s="19"/>
      <c r="F334" s="19" t="s">
        <v>923</v>
      </c>
      <c r="G334" s="9" t="s">
        <v>933</v>
      </c>
      <c r="H334" s="9" t="s">
        <v>1043</v>
      </c>
      <c r="I334" s="9" t="s">
        <v>131</v>
      </c>
      <c r="J334" s="9" t="str">
        <f t="shared" si="5"/>
        <v/>
      </c>
      <c r="K334" s="9" t="s">
        <v>131</v>
      </c>
      <c r="L334" s="13" t="s">
        <v>647</v>
      </c>
      <c r="M334" s="9"/>
    </row>
    <row r="335" spans="1:13" ht="17" x14ac:dyDescent="0.2">
      <c r="A335">
        <v>334</v>
      </c>
      <c r="B335" s="19">
        <v>44341.8125</v>
      </c>
      <c r="C335" s="19" t="s">
        <v>913</v>
      </c>
      <c r="D335" s="19" t="s">
        <v>916</v>
      </c>
      <c r="E335" s="19"/>
      <c r="F335" s="19" t="s">
        <v>923</v>
      </c>
      <c r="G335" s="9" t="s">
        <v>933</v>
      </c>
      <c r="H335" s="9" t="s">
        <v>1058</v>
      </c>
      <c r="I335" s="9" t="s">
        <v>49</v>
      </c>
      <c r="J335" s="9" t="str">
        <f t="shared" si="5"/>
        <v>Seniors</v>
      </c>
      <c r="K335" s="9" t="s">
        <v>973</v>
      </c>
      <c r="L335" s="13" t="s">
        <v>808</v>
      </c>
      <c r="M335" s="9"/>
    </row>
    <row r="336" spans="1:13" ht="17" x14ac:dyDescent="0.2">
      <c r="A336">
        <v>335</v>
      </c>
      <c r="B336" s="19">
        <v>44341.8125</v>
      </c>
      <c r="C336" s="19" t="s">
        <v>913</v>
      </c>
      <c r="D336" s="19" t="s">
        <v>916</v>
      </c>
      <c r="E336" s="19"/>
      <c r="F336" s="19" t="s">
        <v>923</v>
      </c>
      <c r="G336" s="9" t="s">
        <v>933</v>
      </c>
      <c r="H336" s="9" t="s">
        <v>1068</v>
      </c>
      <c r="I336" s="9" t="s">
        <v>975</v>
      </c>
      <c r="J336" s="9" t="str">
        <f t="shared" si="5"/>
        <v/>
      </c>
      <c r="K336" s="9" t="s">
        <v>975</v>
      </c>
      <c r="L336" s="13" t="s">
        <v>693</v>
      </c>
      <c r="M336" s="9"/>
    </row>
    <row r="337" spans="1:13" ht="17" x14ac:dyDescent="0.2">
      <c r="A337">
        <v>336</v>
      </c>
      <c r="B337" s="19">
        <v>44341.8125</v>
      </c>
      <c r="C337" s="19" t="s">
        <v>913</v>
      </c>
      <c r="D337" s="19" t="s">
        <v>916</v>
      </c>
      <c r="E337" s="19"/>
      <c r="F337" s="19" t="s">
        <v>923</v>
      </c>
      <c r="G337" s="9" t="s">
        <v>933</v>
      </c>
      <c r="H337" s="9" t="s">
        <v>1071</v>
      </c>
      <c r="I337" s="9" t="s">
        <v>127</v>
      </c>
      <c r="J337" s="9" t="str">
        <f t="shared" si="5"/>
        <v>Seniors</v>
      </c>
      <c r="K337" s="25" t="s">
        <v>1050</v>
      </c>
      <c r="L337" s="13" t="s">
        <v>809</v>
      </c>
      <c r="M337" s="9"/>
    </row>
    <row r="338" spans="1:13" ht="17" x14ac:dyDescent="0.2">
      <c r="A338">
        <v>337</v>
      </c>
      <c r="B338" s="19">
        <v>44341.8125</v>
      </c>
      <c r="C338" s="19" t="s">
        <v>913</v>
      </c>
      <c r="D338" s="19" t="s">
        <v>916</v>
      </c>
      <c r="E338" s="19"/>
      <c r="F338" s="19" t="s">
        <v>923</v>
      </c>
      <c r="G338" s="9" t="s">
        <v>933</v>
      </c>
      <c r="H338" s="9" t="s">
        <v>1072</v>
      </c>
      <c r="I338" s="9" t="s">
        <v>149</v>
      </c>
      <c r="J338" s="9" t="str">
        <f t="shared" si="5"/>
        <v>Seniors</v>
      </c>
      <c r="K338" s="9" t="s">
        <v>1070</v>
      </c>
      <c r="L338" s="13" t="s">
        <v>810</v>
      </c>
      <c r="M338" s="9"/>
    </row>
    <row r="339" spans="1:13" ht="17" x14ac:dyDescent="0.2">
      <c r="A339">
        <v>338</v>
      </c>
      <c r="B339" s="19">
        <v>44341.8125</v>
      </c>
      <c r="C339" s="19" t="s">
        <v>913</v>
      </c>
      <c r="D339" s="19" t="s">
        <v>927</v>
      </c>
      <c r="E339" s="19" t="s">
        <v>930</v>
      </c>
      <c r="F339" s="19" t="s">
        <v>923</v>
      </c>
      <c r="G339" s="9"/>
      <c r="H339" s="9" t="s">
        <v>939</v>
      </c>
      <c r="I339" s="9" t="s">
        <v>975</v>
      </c>
      <c r="J339" s="9" t="str">
        <f t="shared" si="5"/>
        <v/>
      </c>
      <c r="K339" s="9" t="s">
        <v>975</v>
      </c>
      <c r="L339" s="14" t="s">
        <v>811</v>
      </c>
      <c r="M339" s="14" t="s">
        <v>814</v>
      </c>
    </row>
    <row r="340" spans="1:13" ht="17" x14ac:dyDescent="0.2">
      <c r="A340">
        <v>339</v>
      </c>
      <c r="B340" s="19">
        <v>44341.8125</v>
      </c>
      <c r="C340" s="19" t="s">
        <v>913</v>
      </c>
      <c r="D340" s="19" t="s">
        <v>927</v>
      </c>
      <c r="E340" s="19" t="s">
        <v>930</v>
      </c>
      <c r="F340" s="19" t="s">
        <v>923</v>
      </c>
      <c r="G340" s="9"/>
      <c r="H340" s="9" t="s">
        <v>987</v>
      </c>
      <c r="I340" s="9" t="s">
        <v>131</v>
      </c>
      <c r="J340" s="9" t="str">
        <f t="shared" si="5"/>
        <v/>
      </c>
      <c r="K340" s="9" t="s">
        <v>131</v>
      </c>
      <c r="L340" s="14" t="s">
        <v>650</v>
      </c>
      <c r="M340" s="14" t="s">
        <v>815</v>
      </c>
    </row>
    <row r="341" spans="1:13" ht="17" x14ac:dyDescent="0.2">
      <c r="A341">
        <v>340</v>
      </c>
      <c r="B341" s="19">
        <v>44341.8125</v>
      </c>
      <c r="C341" s="19" t="s">
        <v>913</v>
      </c>
      <c r="D341" s="19" t="s">
        <v>927</v>
      </c>
      <c r="E341" s="19" t="s">
        <v>930</v>
      </c>
      <c r="F341" s="19" t="s">
        <v>923</v>
      </c>
      <c r="G341" s="9"/>
      <c r="H341" s="9" t="s">
        <v>1018</v>
      </c>
      <c r="I341" s="9" t="s">
        <v>49</v>
      </c>
      <c r="J341" s="9" t="str">
        <f t="shared" si="5"/>
        <v>Seniors</v>
      </c>
      <c r="K341" s="9" t="s">
        <v>973</v>
      </c>
      <c r="L341" s="14" t="s">
        <v>812</v>
      </c>
      <c r="M341" s="14" t="s">
        <v>816</v>
      </c>
    </row>
    <row r="342" spans="1:13" ht="17" x14ac:dyDescent="0.2">
      <c r="A342">
        <v>341</v>
      </c>
      <c r="B342" s="19">
        <v>44341.8125</v>
      </c>
      <c r="C342" s="19" t="s">
        <v>913</v>
      </c>
      <c r="D342" s="19" t="s">
        <v>927</v>
      </c>
      <c r="E342" s="19" t="s">
        <v>930</v>
      </c>
      <c r="F342" s="19" t="s">
        <v>923</v>
      </c>
      <c r="G342" s="9"/>
      <c r="H342" s="9" t="s">
        <v>1043</v>
      </c>
      <c r="I342" s="9" t="s">
        <v>127</v>
      </c>
      <c r="J342" s="9" t="str">
        <f t="shared" si="5"/>
        <v>Seniors</v>
      </c>
      <c r="K342" s="25" t="s">
        <v>1050</v>
      </c>
      <c r="L342" s="14" t="s">
        <v>805</v>
      </c>
      <c r="M342" s="14" t="s">
        <v>592</v>
      </c>
    </row>
    <row r="343" spans="1:13" ht="17" x14ac:dyDescent="0.2">
      <c r="A343">
        <v>342</v>
      </c>
      <c r="B343" s="19">
        <v>44341.8125</v>
      </c>
      <c r="C343" s="19" t="s">
        <v>913</v>
      </c>
      <c r="D343" s="19" t="s">
        <v>927</v>
      </c>
      <c r="E343" s="19" t="s">
        <v>930</v>
      </c>
      <c r="F343" s="19" t="s">
        <v>923</v>
      </c>
      <c r="G343" s="9"/>
      <c r="H343" s="9" t="s">
        <v>1058</v>
      </c>
      <c r="I343" s="9" t="s">
        <v>1075</v>
      </c>
      <c r="J343" s="9" t="str">
        <f t="shared" si="5"/>
        <v>Seniors</v>
      </c>
      <c r="K343" s="25" t="s">
        <v>1020</v>
      </c>
      <c r="L343" s="16" t="s">
        <v>813</v>
      </c>
      <c r="M343" s="17"/>
    </row>
    <row r="344" spans="1:13" ht="17" x14ac:dyDescent="0.2">
      <c r="A344">
        <v>343</v>
      </c>
      <c r="B344" s="19">
        <v>44341.8125</v>
      </c>
      <c r="C344" s="19" t="s">
        <v>913</v>
      </c>
      <c r="D344" s="19" t="s">
        <v>927</v>
      </c>
      <c r="E344" s="19" t="s">
        <v>930</v>
      </c>
      <c r="F344" s="19" t="s">
        <v>923</v>
      </c>
      <c r="G344" s="9"/>
      <c r="H344" s="9" t="s">
        <v>1068</v>
      </c>
      <c r="I344" s="9" t="s">
        <v>149</v>
      </c>
      <c r="J344" s="9" t="str">
        <f t="shared" si="5"/>
        <v>Seniors</v>
      </c>
      <c r="K344" s="9" t="s">
        <v>1070</v>
      </c>
      <c r="L344" s="14" t="s">
        <v>806</v>
      </c>
      <c r="M344" s="14" t="s">
        <v>817</v>
      </c>
    </row>
    <row r="345" spans="1:13" ht="17" x14ac:dyDescent="0.2">
      <c r="A345">
        <v>344</v>
      </c>
      <c r="B345" s="19">
        <v>44342.75</v>
      </c>
      <c r="C345" s="19" t="s">
        <v>912</v>
      </c>
      <c r="D345" s="19" t="s">
        <v>916</v>
      </c>
      <c r="E345" s="19"/>
      <c r="F345" s="19" t="s">
        <v>917</v>
      </c>
      <c r="G345" s="9" t="s">
        <v>933</v>
      </c>
      <c r="H345" s="9" t="s">
        <v>939</v>
      </c>
      <c r="I345" s="9" t="s">
        <v>1087</v>
      </c>
      <c r="J345" s="9" t="str">
        <f t="shared" si="5"/>
        <v>Junior Team 2</v>
      </c>
      <c r="K345" s="9" t="s">
        <v>979</v>
      </c>
      <c r="L345" s="13" t="s">
        <v>818</v>
      </c>
      <c r="M345" s="9"/>
    </row>
    <row r="346" spans="1:13" ht="17" x14ac:dyDescent="0.2">
      <c r="A346">
        <v>345</v>
      </c>
      <c r="B346" s="19">
        <v>44342.75</v>
      </c>
      <c r="C346" s="19" t="s">
        <v>912</v>
      </c>
      <c r="D346" s="19" t="s">
        <v>916</v>
      </c>
      <c r="E346" s="19"/>
      <c r="F346" s="19" t="s">
        <v>917</v>
      </c>
      <c r="G346" s="9" t="s">
        <v>933</v>
      </c>
      <c r="H346" s="9" t="s">
        <v>987</v>
      </c>
      <c r="I346" s="9" t="s">
        <v>134</v>
      </c>
      <c r="J346" s="9" t="str">
        <f t="shared" si="5"/>
        <v>Junior</v>
      </c>
      <c r="K346" s="9" t="s">
        <v>1016</v>
      </c>
      <c r="L346" s="13" t="s">
        <v>819</v>
      </c>
      <c r="M346" s="9"/>
    </row>
    <row r="347" spans="1:13" ht="17" x14ac:dyDescent="0.2">
      <c r="A347">
        <v>346</v>
      </c>
      <c r="B347" s="19">
        <v>44342.75</v>
      </c>
      <c r="C347" s="19" t="s">
        <v>912</v>
      </c>
      <c r="D347" s="19" t="s">
        <v>916</v>
      </c>
      <c r="E347" s="19"/>
      <c r="F347" s="19" t="s">
        <v>917</v>
      </c>
      <c r="G347" s="9" t="s">
        <v>933</v>
      </c>
      <c r="H347" s="9" t="s">
        <v>1018</v>
      </c>
      <c r="I347" s="9" t="s">
        <v>149</v>
      </c>
      <c r="J347" s="9" t="str">
        <f t="shared" si="5"/>
        <v>Juniors 1</v>
      </c>
      <c r="K347" s="9" t="s">
        <v>1042</v>
      </c>
      <c r="L347" s="13" t="s">
        <v>820</v>
      </c>
      <c r="M347" s="9"/>
    </row>
    <row r="348" spans="1:13" ht="17" x14ac:dyDescent="0.2">
      <c r="A348">
        <v>347</v>
      </c>
      <c r="B348" s="19">
        <v>44342.75</v>
      </c>
      <c r="C348" s="19" t="s">
        <v>912</v>
      </c>
      <c r="D348" s="19" t="s">
        <v>916</v>
      </c>
      <c r="E348" s="19"/>
      <c r="F348" s="19" t="s">
        <v>917</v>
      </c>
      <c r="G348" s="9" t="s">
        <v>933</v>
      </c>
      <c r="H348" s="9" t="s">
        <v>1043</v>
      </c>
      <c r="I348" s="9" t="s">
        <v>35</v>
      </c>
      <c r="J348" s="9" t="str">
        <f t="shared" si="5"/>
        <v>Juniors</v>
      </c>
      <c r="K348" s="25" t="s">
        <v>1029</v>
      </c>
      <c r="L348" s="13" t="s">
        <v>821</v>
      </c>
      <c r="M348" s="9"/>
    </row>
    <row r="349" spans="1:13" ht="17" x14ac:dyDescent="0.2">
      <c r="A349">
        <v>348</v>
      </c>
      <c r="B349" s="19">
        <v>44342.75</v>
      </c>
      <c r="C349" s="19" t="s">
        <v>912</v>
      </c>
      <c r="D349" s="19" t="s">
        <v>916</v>
      </c>
      <c r="E349" s="19"/>
      <c r="F349" s="19" t="s">
        <v>917</v>
      </c>
      <c r="G349" s="9" t="s">
        <v>933</v>
      </c>
      <c r="H349" s="9" t="s">
        <v>1058</v>
      </c>
      <c r="I349" s="9" t="s">
        <v>185</v>
      </c>
      <c r="J349" s="9" t="str">
        <f t="shared" si="5"/>
        <v>Junior</v>
      </c>
      <c r="K349" s="25" t="s">
        <v>1059</v>
      </c>
      <c r="L349" s="13" t="s">
        <v>822</v>
      </c>
      <c r="M349" s="9"/>
    </row>
    <row r="350" spans="1:13" ht="17" x14ac:dyDescent="0.2">
      <c r="A350">
        <v>349</v>
      </c>
      <c r="B350" s="19">
        <v>44342.75</v>
      </c>
      <c r="C350" s="19" t="s">
        <v>912</v>
      </c>
      <c r="D350" s="19" t="s">
        <v>916</v>
      </c>
      <c r="E350" s="19"/>
      <c r="F350" s="19" t="s">
        <v>917</v>
      </c>
      <c r="G350" s="9" t="s">
        <v>933</v>
      </c>
      <c r="H350" s="9" t="s">
        <v>1068</v>
      </c>
      <c r="I350" s="9" t="s">
        <v>98</v>
      </c>
      <c r="J350" s="9" t="str">
        <f t="shared" si="5"/>
        <v>Junior</v>
      </c>
      <c r="K350" s="25" t="s">
        <v>999</v>
      </c>
      <c r="L350" s="13" t="s">
        <v>823</v>
      </c>
      <c r="M350" s="9"/>
    </row>
    <row r="351" spans="1:13" ht="17" x14ac:dyDescent="0.2">
      <c r="A351">
        <v>350</v>
      </c>
      <c r="B351" s="19">
        <v>44342.75</v>
      </c>
      <c r="C351" s="19" t="s">
        <v>912</v>
      </c>
      <c r="D351" s="19" t="s">
        <v>916</v>
      </c>
      <c r="E351" s="19"/>
      <c r="F351" s="19" t="s">
        <v>917</v>
      </c>
      <c r="G351" s="9" t="s">
        <v>933</v>
      </c>
      <c r="H351" s="9" t="s">
        <v>1071</v>
      </c>
      <c r="I351" s="9" t="s">
        <v>1087</v>
      </c>
      <c r="J351" s="9" t="str">
        <f t="shared" si="5"/>
        <v>Junior 1</v>
      </c>
      <c r="K351" s="9" t="s">
        <v>1054</v>
      </c>
      <c r="L351" s="13" t="s">
        <v>824</v>
      </c>
      <c r="M351" s="9"/>
    </row>
    <row r="352" spans="1:13" ht="17" x14ac:dyDescent="0.2">
      <c r="A352">
        <v>351</v>
      </c>
      <c r="B352" s="19">
        <v>44342.75</v>
      </c>
      <c r="C352" s="19" t="s">
        <v>912</v>
      </c>
      <c r="D352" s="19" t="s">
        <v>924</v>
      </c>
      <c r="E352" s="19"/>
      <c r="F352" s="19" t="s">
        <v>917</v>
      </c>
      <c r="G352" s="9" t="s">
        <v>933</v>
      </c>
      <c r="H352" s="9" t="s">
        <v>939</v>
      </c>
      <c r="I352" s="9" t="s">
        <v>1087</v>
      </c>
      <c r="J352" s="9" t="str">
        <f t="shared" si="5"/>
        <v>Junior Team 2</v>
      </c>
      <c r="K352" s="9" t="s">
        <v>979</v>
      </c>
      <c r="L352" s="13" t="s">
        <v>818</v>
      </c>
      <c r="M352" s="9"/>
    </row>
    <row r="353" spans="1:13" ht="17" x14ac:dyDescent="0.2">
      <c r="A353">
        <v>352</v>
      </c>
      <c r="B353" s="19">
        <v>44342.75</v>
      </c>
      <c r="C353" s="19" t="s">
        <v>912</v>
      </c>
      <c r="D353" s="19" t="s">
        <v>924</v>
      </c>
      <c r="E353" s="19"/>
      <c r="F353" s="19" t="s">
        <v>917</v>
      </c>
      <c r="G353" s="9" t="s">
        <v>933</v>
      </c>
      <c r="H353" s="9" t="s">
        <v>987</v>
      </c>
      <c r="I353" s="9" t="s">
        <v>134</v>
      </c>
      <c r="J353" s="9" t="str">
        <f t="shared" si="5"/>
        <v>Junior</v>
      </c>
      <c r="K353" s="9" t="s">
        <v>1016</v>
      </c>
      <c r="L353" s="13" t="s">
        <v>819</v>
      </c>
      <c r="M353" s="9"/>
    </row>
    <row r="354" spans="1:13" ht="17" x14ac:dyDescent="0.2">
      <c r="A354">
        <v>353</v>
      </c>
      <c r="B354" s="19">
        <v>44342.75</v>
      </c>
      <c r="C354" s="19" t="s">
        <v>912</v>
      </c>
      <c r="D354" s="19" t="s">
        <v>924</v>
      </c>
      <c r="E354" s="19"/>
      <c r="F354" s="19" t="s">
        <v>917</v>
      </c>
      <c r="G354" s="9" t="s">
        <v>933</v>
      </c>
      <c r="H354" s="9" t="s">
        <v>1018</v>
      </c>
      <c r="I354" s="9" t="s">
        <v>35</v>
      </c>
      <c r="J354" s="9" t="str">
        <f t="shared" si="5"/>
        <v>Juniors</v>
      </c>
      <c r="K354" s="25" t="s">
        <v>1029</v>
      </c>
      <c r="L354" s="13" t="s">
        <v>825</v>
      </c>
      <c r="M354" s="9"/>
    </row>
    <row r="355" spans="1:13" ht="17" x14ac:dyDescent="0.2">
      <c r="A355">
        <v>354</v>
      </c>
      <c r="B355" s="19">
        <v>44342.75</v>
      </c>
      <c r="C355" s="19" t="s">
        <v>912</v>
      </c>
      <c r="D355" s="19" t="s">
        <v>924</v>
      </c>
      <c r="E355" s="19"/>
      <c r="F355" s="19" t="s">
        <v>917</v>
      </c>
      <c r="G355" s="9" t="s">
        <v>933</v>
      </c>
      <c r="H355" s="9" t="s">
        <v>1043</v>
      </c>
      <c r="I355" s="9" t="s">
        <v>1087</v>
      </c>
      <c r="J355" s="9" t="str">
        <f t="shared" si="5"/>
        <v>Junior 1</v>
      </c>
      <c r="K355" s="9" t="s">
        <v>1054</v>
      </c>
      <c r="L355" s="13" t="s">
        <v>826</v>
      </c>
      <c r="M355" s="9"/>
    </row>
    <row r="356" spans="1:13" ht="17" x14ac:dyDescent="0.2">
      <c r="A356">
        <v>355</v>
      </c>
      <c r="B356" s="19">
        <v>44342.75</v>
      </c>
      <c r="C356" s="19" t="s">
        <v>912</v>
      </c>
      <c r="D356" s="19" t="s">
        <v>924</v>
      </c>
      <c r="E356" s="19"/>
      <c r="F356" s="19" t="s">
        <v>917</v>
      </c>
      <c r="G356" s="9" t="s">
        <v>933</v>
      </c>
      <c r="H356" s="9" t="s">
        <v>1058</v>
      </c>
      <c r="I356" s="9" t="s">
        <v>149</v>
      </c>
      <c r="J356" s="9" t="str">
        <f t="shared" si="5"/>
        <v>Juniors 1</v>
      </c>
      <c r="K356" s="9" t="s">
        <v>1042</v>
      </c>
      <c r="L356" s="13" t="s">
        <v>827</v>
      </c>
      <c r="M356" s="9"/>
    </row>
    <row r="357" spans="1:13" ht="17" x14ac:dyDescent="0.2">
      <c r="A357">
        <v>356</v>
      </c>
      <c r="B357" s="19">
        <v>44342.75</v>
      </c>
      <c r="C357" s="19" t="s">
        <v>912</v>
      </c>
      <c r="D357" s="19" t="s">
        <v>924</v>
      </c>
      <c r="E357" s="19"/>
      <c r="F357" s="19" t="s">
        <v>917</v>
      </c>
      <c r="G357" s="9" t="s">
        <v>933</v>
      </c>
      <c r="H357" s="9" t="s">
        <v>1068</v>
      </c>
      <c r="I357" s="9" t="s">
        <v>98</v>
      </c>
      <c r="J357" s="9" t="str">
        <f t="shared" si="5"/>
        <v>Junior</v>
      </c>
      <c r="K357" s="25" t="s">
        <v>999</v>
      </c>
      <c r="L357" s="13" t="s">
        <v>823</v>
      </c>
      <c r="M357" s="9"/>
    </row>
    <row r="358" spans="1:13" ht="17" x14ac:dyDescent="0.2">
      <c r="A358">
        <v>357</v>
      </c>
      <c r="B358" s="19">
        <v>44342.75</v>
      </c>
      <c r="C358" s="19" t="s">
        <v>912</v>
      </c>
      <c r="D358" s="19" t="s">
        <v>924</v>
      </c>
      <c r="E358" s="19"/>
      <c r="F358" s="19" t="s">
        <v>917</v>
      </c>
      <c r="G358" s="9" t="s">
        <v>933</v>
      </c>
      <c r="H358" s="9" t="s">
        <v>1071</v>
      </c>
      <c r="I358" s="9" t="s">
        <v>185</v>
      </c>
      <c r="J358" s="9" t="str">
        <f t="shared" si="5"/>
        <v>Junior</v>
      </c>
      <c r="K358" s="25" t="s">
        <v>1059</v>
      </c>
      <c r="L358" s="13" t="s">
        <v>828</v>
      </c>
      <c r="M358" s="9"/>
    </row>
    <row r="359" spans="1:13" ht="17" x14ac:dyDescent="0.2">
      <c r="A359">
        <v>358</v>
      </c>
      <c r="B359" s="19">
        <v>44342.75</v>
      </c>
      <c r="C359" s="19" t="s">
        <v>912</v>
      </c>
      <c r="D359" s="19" t="s">
        <v>920</v>
      </c>
      <c r="E359" s="19" t="s">
        <v>930</v>
      </c>
      <c r="F359" s="19" t="s">
        <v>917</v>
      </c>
      <c r="G359" s="9" t="s">
        <v>933</v>
      </c>
      <c r="H359" s="9" t="s">
        <v>939</v>
      </c>
      <c r="I359" s="9" t="s">
        <v>1087</v>
      </c>
      <c r="J359" s="9" t="str">
        <f t="shared" si="5"/>
        <v>Junior Team 2</v>
      </c>
      <c r="K359" s="9" t="s">
        <v>979</v>
      </c>
      <c r="L359" s="14" t="s">
        <v>818</v>
      </c>
      <c r="M359" s="14" t="s">
        <v>834</v>
      </c>
    </row>
    <row r="360" spans="1:13" ht="17" x14ac:dyDescent="0.2">
      <c r="A360">
        <v>359</v>
      </c>
      <c r="B360" s="19">
        <v>44342.75</v>
      </c>
      <c r="C360" s="19" t="s">
        <v>912</v>
      </c>
      <c r="D360" s="19" t="s">
        <v>920</v>
      </c>
      <c r="E360" s="19" t="s">
        <v>930</v>
      </c>
      <c r="F360" s="19" t="s">
        <v>917</v>
      </c>
      <c r="G360" s="9" t="s">
        <v>933</v>
      </c>
      <c r="H360" s="9" t="s">
        <v>987</v>
      </c>
      <c r="I360" s="9" t="s">
        <v>98</v>
      </c>
      <c r="J360" s="9" t="str">
        <f t="shared" si="5"/>
        <v>Junior</v>
      </c>
      <c r="K360" s="25" t="s">
        <v>999</v>
      </c>
      <c r="L360" s="14" t="s">
        <v>829</v>
      </c>
      <c r="M360" s="14" t="s">
        <v>835</v>
      </c>
    </row>
    <row r="361" spans="1:13" ht="17" x14ac:dyDescent="0.2">
      <c r="A361">
        <v>360</v>
      </c>
      <c r="B361" s="19">
        <v>44342.75</v>
      </c>
      <c r="C361" s="19" t="s">
        <v>912</v>
      </c>
      <c r="D361" s="19" t="s">
        <v>920</v>
      </c>
      <c r="E361" s="19" t="s">
        <v>930</v>
      </c>
      <c r="F361" s="19" t="s">
        <v>917</v>
      </c>
      <c r="G361" s="9" t="s">
        <v>933</v>
      </c>
      <c r="H361" s="9" t="s">
        <v>1018</v>
      </c>
      <c r="I361" s="9" t="s">
        <v>134</v>
      </c>
      <c r="J361" s="9" t="str">
        <f t="shared" si="5"/>
        <v>Junior</v>
      </c>
      <c r="K361" s="9" t="s">
        <v>1016</v>
      </c>
      <c r="L361" s="14" t="s">
        <v>830</v>
      </c>
      <c r="M361" s="14" t="s">
        <v>836</v>
      </c>
    </row>
    <row r="362" spans="1:13" ht="17" x14ac:dyDescent="0.2">
      <c r="A362">
        <v>361</v>
      </c>
      <c r="B362" s="19">
        <v>44342.75</v>
      </c>
      <c r="C362" s="19" t="s">
        <v>912</v>
      </c>
      <c r="D362" s="19" t="s">
        <v>920</v>
      </c>
      <c r="E362" s="19" t="s">
        <v>930</v>
      </c>
      <c r="F362" s="19" t="s">
        <v>917</v>
      </c>
      <c r="G362" s="9" t="s">
        <v>933</v>
      </c>
      <c r="H362" s="9" t="s">
        <v>1043</v>
      </c>
      <c r="I362" s="9" t="s">
        <v>1087</v>
      </c>
      <c r="J362" s="9" t="str">
        <f t="shared" si="5"/>
        <v>Junior 1</v>
      </c>
      <c r="K362" s="9" t="s">
        <v>1054</v>
      </c>
      <c r="L362" s="14" t="s">
        <v>826</v>
      </c>
      <c r="M362" s="14" t="s">
        <v>837</v>
      </c>
    </row>
    <row r="363" spans="1:13" ht="17" x14ac:dyDescent="0.2">
      <c r="A363">
        <v>362</v>
      </c>
      <c r="B363" s="19">
        <v>44342.75</v>
      </c>
      <c r="C363" s="19" t="s">
        <v>912</v>
      </c>
      <c r="D363" s="19" t="s">
        <v>920</v>
      </c>
      <c r="E363" s="19" t="s">
        <v>930</v>
      </c>
      <c r="F363" s="19" t="s">
        <v>917</v>
      </c>
      <c r="G363" s="9" t="s">
        <v>933</v>
      </c>
      <c r="H363" s="9" t="s">
        <v>1058</v>
      </c>
      <c r="I363" s="9" t="s">
        <v>35</v>
      </c>
      <c r="J363" s="9" t="str">
        <f t="shared" si="5"/>
        <v>Juniors</v>
      </c>
      <c r="K363" s="25" t="s">
        <v>1029</v>
      </c>
      <c r="L363" s="14" t="s">
        <v>831</v>
      </c>
      <c r="M363" s="14" t="s">
        <v>838</v>
      </c>
    </row>
    <row r="364" spans="1:13" ht="17" x14ac:dyDescent="0.2">
      <c r="A364">
        <v>363</v>
      </c>
      <c r="B364" s="19">
        <v>44342.75</v>
      </c>
      <c r="C364" s="19" t="s">
        <v>912</v>
      </c>
      <c r="D364" s="19" t="s">
        <v>920</v>
      </c>
      <c r="E364" s="19" t="s">
        <v>930</v>
      </c>
      <c r="F364" s="19" t="s">
        <v>917</v>
      </c>
      <c r="G364" s="9" t="s">
        <v>933</v>
      </c>
      <c r="H364" s="9" t="s">
        <v>1068</v>
      </c>
      <c r="I364" s="9" t="s">
        <v>185</v>
      </c>
      <c r="J364" s="9" t="str">
        <f t="shared" si="5"/>
        <v>Junior</v>
      </c>
      <c r="K364" s="25" t="s">
        <v>1059</v>
      </c>
      <c r="L364" s="14" t="s">
        <v>832</v>
      </c>
      <c r="M364" s="14" t="s">
        <v>839</v>
      </c>
    </row>
    <row r="365" spans="1:13" ht="17" x14ac:dyDescent="0.2">
      <c r="A365">
        <v>364</v>
      </c>
      <c r="B365" s="19">
        <v>44342.75</v>
      </c>
      <c r="C365" s="19" t="s">
        <v>912</v>
      </c>
      <c r="D365" s="19" t="s">
        <v>920</v>
      </c>
      <c r="E365" s="19" t="s">
        <v>930</v>
      </c>
      <c r="F365" s="19" t="s">
        <v>917</v>
      </c>
      <c r="G365" s="9" t="s">
        <v>933</v>
      </c>
      <c r="H365" s="9" t="s">
        <v>1071</v>
      </c>
      <c r="I365" s="9" t="s">
        <v>149</v>
      </c>
      <c r="J365" s="9" t="str">
        <f t="shared" si="5"/>
        <v>Juniors 1</v>
      </c>
      <c r="K365" s="9" t="s">
        <v>1042</v>
      </c>
      <c r="L365" s="14" t="s">
        <v>833</v>
      </c>
      <c r="M365" s="14" t="s">
        <v>840</v>
      </c>
    </row>
    <row r="366" spans="1:13" ht="17" x14ac:dyDescent="0.2">
      <c r="A366">
        <v>365</v>
      </c>
      <c r="B366" s="19">
        <v>44343.75</v>
      </c>
      <c r="C366" s="19" t="s">
        <v>912</v>
      </c>
      <c r="D366" s="19" t="s">
        <v>916</v>
      </c>
      <c r="E366" s="19"/>
      <c r="F366" s="19" t="s">
        <v>918</v>
      </c>
      <c r="G366" s="9"/>
      <c r="H366" s="9" t="s">
        <v>939</v>
      </c>
      <c r="I366" s="9" t="s">
        <v>89</v>
      </c>
      <c r="J366" s="9" t="str">
        <f t="shared" si="5"/>
        <v>Juniors</v>
      </c>
      <c r="K366" s="9" t="s">
        <v>985</v>
      </c>
      <c r="L366" s="13" t="s">
        <v>841</v>
      </c>
      <c r="M366" s="9"/>
    </row>
    <row r="367" spans="1:13" ht="17" x14ac:dyDescent="0.2">
      <c r="A367">
        <v>366</v>
      </c>
      <c r="B367" s="19">
        <v>44343.75</v>
      </c>
      <c r="C367" s="19" t="s">
        <v>912</v>
      </c>
      <c r="D367" s="19" t="s">
        <v>916</v>
      </c>
      <c r="E367" s="19"/>
      <c r="F367" s="19" t="s">
        <v>918</v>
      </c>
      <c r="G367" s="9"/>
      <c r="H367" s="9" t="s">
        <v>987</v>
      </c>
      <c r="I367" s="9" t="s">
        <v>137</v>
      </c>
      <c r="J367" s="9" t="str">
        <f t="shared" si="5"/>
        <v>Juniors</v>
      </c>
      <c r="K367" s="9" t="s">
        <v>1013</v>
      </c>
      <c r="L367" s="13" t="s">
        <v>842</v>
      </c>
      <c r="M367" s="9"/>
    </row>
    <row r="368" spans="1:13" ht="17" x14ac:dyDescent="0.2">
      <c r="A368">
        <v>367</v>
      </c>
      <c r="B368" s="19">
        <v>44343.75</v>
      </c>
      <c r="C368" s="19" t="s">
        <v>912</v>
      </c>
      <c r="D368" s="19" t="s">
        <v>916</v>
      </c>
      <c r="E368" s="19"/>
      <c r="F368" s="19" t="s">
        <v>918</v>
      </c>
      <c r="G368" s="9"/>
      <c r="H368" s="9" t="s">
        <v>1018</v>
      </c>
      <c r="I368" s="9" t="s">
        <v>113</v>
      </c>
      <c r="J368" s="9" t="str">
        <f t="shared" si="5"/>
        <v>Juniors</v>
      </c>
      <c r="K368" s="9" t="s">
        <v>1038</v>
      </c>
      <c r="L368" s="13" t="s">
        <v>843</v>
      </c>
      <c r="M368" s="9"/>
    </row>
    <row r="369" spans="1:13" ht="17" x14ac:dyDescent="0.2">
      <c r="A369">
        <v>368</v>
      </c>
      <c r="B369" s="19">
        <v>44343.75</v>
      </c>
      <c r="C369" s="19" t="s">
        <v>912</v>
      </c>
      <c r="D369" s="19" t="s">
        <v>916</v>
      </c>
      <c r="E369" s="19"/>
      <c r="F369" s="19" t="s">
        <v>918</v>
      </c>
      <c r="G369" s="9"/>
      <c r="H369" s="9" t="s">
        <v>1043</v>
      </c>
      <c r="I369" s="9" t="s">
        <v>124</v>
      </c>
      <c r="J369" s="9" t="str">
        <f t="shared" si="5"/>
        <v>Junior</v>
      </c>
      <c r="K369" s="25" t="s">
        <v>991</v>
      </c>
      <c r="L369" s="13" t="s">
        <v>844</v>
      </c>
      <c r="M369" s="9"/>
    </row>
    <row r="370" spans="1:13" ht="17" x14ac:dyDescent="0.2">
      <c r="A370">
        <v>369</v>
      </c>
      <c r="B370" s="19">
        <v>44343.75</v>
      </c>
      <c r="C370" s="19" t="s">
        <v>912</v>
      </c>
      <c r="D370" s="19" t="s">
        <v>916</v>
      </c>
      <c r="E370" s="19"/>
      <c r="F370" s="19" t="s">
        <v>918</v>
      </c>
      <c r="G370" s="9"/>
      <c r="H370" s="9" t="s">
        <v>1058</v>
      </c>
      <c r="I370" s="9" t="s">
        <v>102</v>
      </c>
      <c r="J370" s="9" t="str">
        <f t="shared" si="5"/>
        <v>Junior</v>
      </c>
      <c r="K370" s="25" t="s">
        <v>957</v>
      </c>
      <c r="L370" s="13" t="s">
        <v>845</v>
      </c>
      <c r="M370" s="9"/>
    </row>
    <row r="371" spans="1:13" ht="17" x14ac:dyDescent="0.2">
      <c r="A371">
        <v>370</v>
      </c>
      <c r="B371" s="19">
        <v>44343.75</v>
      </c>
      <c r="C371" s="19" t="s">
        <v>912</v>
      </c>
      <c r="D371" s="19" t="s">
        <v>924</v>
      </c>
      <c r="E371" s="19"/>
      <c r="F371" s="19" t="s">
        <v>918</v>
      </c>
      <c r="G371" s="9"/>
      <c r="H371" s="9" t="s">
        <v>939</v>
      </c>
      <c r="I371" s="9" t="s">
        <v>89</v>
      </c>
      <c r="J371" s="9" t="str">
        <f t="shared" si="5"/>
        <v>Juniors</v>
      </c>
      <c r="K371" s="9" t="s">
        <v>985</v>
      </c>
      <c r="L371" s="13" t="s">
        <v>841</v>
      </c>
      <c r="M371" s="9"/>
    </row>
    <row r="372" spans="1:13" ht="17" x14ac:dyDescent="0.2">
      <c r="A372">
        <v>371</v>
      </c>
      <c r="B372" s="19">
        <v>44343.75</v>
      </c>
      <c r="C372" s="19" t="s">
        <v>912</v>
      </c>
      <c r="D372" s="19" t="s">
        <v>924</v>
      </c>
      <c r="E372" s="19"/>
      <c r="F372" s="19" t="s">
        <v>918</v>
      </c>
      <c r="G372" s="9"/>
      <c r="H372" s="9" t="s">
        <v>987</v>
      </c>
      <c r="I372" s="9" t="s">
        <v>124</v>
      </c>
      <c r="J372" s="9" t="str">
        <f t="shared" si="5"/>
        <v>Junior</v>
      </c>
      <c r="K372" s="25" t="s">
        <v>991</v>
      </c>
      <c r="L372" s="13" t="s">
        <v>846</v>
      </c>
      <c r="M372" s="9"/>
    </row>
    <row r="373" spans="1:13" ht="17" x14ac:dyDescent="0.2">
      <c r="A373">
        <v>372</v>
      </c>
      <c r="B373" s="19">
        <v>44343.75</v>
      </c>
      <c r="C373" s="19" t="s">
        <v>912</v>
      </c>
      <c r="D373" s="19" t="s">
        <v>924</v>
      </c>
      <c r="E373" s="19"/>
      <c r="F373" s="19" t="s">
        <v>918</v>
      </c>
      <c r="G373" s="9"/>
      <c r="H373" s="9" t="s">
        <v>1018</v>
      </c>
      <c r="I373" s="9" t="s">
        <v>102</v>
      </c>
      <c r="J373" s="9" t="str">
        <f t="shared" si="5"/>
        <v>Junior</v>
      </c>
      <c r="K373" s="25" t="s">
        <v>957</v>
      </c>
      <c r="L373" s="13" t="s">
        <v>847</v>
      </c>
      <c r="M373" s="9"/>
    </row>
    <row r="374" spans="1:13" ht="17" x14ac:dyDescent="0.2">
      <c r="A374">
        <v>373</v>
      </c>
      <c r="B374" s="19">
        <v>44343.75</v>
      </c>
      <c r="C374" s="19" t="s">
        <v>912</v>
      </c>
      <c r="D374" s="19" t="s">
        <v>924</v>
      </c>
      <c r="E374" s="19"/>
      <c r="F374" s="19" t="s">
        <v>918</v>
      </c>
      <c r="G374" s="9"/>
      <c r="H374" s="9" t="s">
        <v>1043</v>
      </c>
      <c r="I374" s="9" t="s">
        <v>113</v>
      </c>
      <c r="J374" s="9" t="str">
        <f t="shared" si="5"/>
        <v>Juniors</v>
      </c>
      <c r="K374" s="9" t="s">
        <v>1038</v>
      </c>
      <c r="L374" s="13" t="s">
        <v>848</v>
      </c>
      <c r="M374" s="9"/>
    </row>
    <row r="375" spans="1:13" ht="17" x14ac:dyDescent="0.2">
      <c r="A375">
        <v>374</v>
      </c>
      <c r="B375" s="19">
        <v>44343.75</v>
      </c>
      <c r="C375" s="19" t="s">
        <v>912</v>
      </c>
      <c r="D375" s="19" t="s">
        <v>924</v>
      </c>
      <c r="E375" s="19"/>
      <c r="F375" s="19" t="s">
        <v>918</v>
      </c>
      <c r="G375" s="9"/>
      <c r="H375" s="9" t="s">
        <v>1058</v>
      </c>
      <c r="I375" s="9" t="s">
        <v>137</v>
      </c>
      <c r="J375" s="9" t="str">
        <f t="shared" si="5"/>
        <v>Juniors</v>
      </c>
      <c r="K375" s="9" t="s">
        <v>1013</v>
      </c>
      <c r="L375" s="13" t="s">
        <v>849</v>
      </c>
      <c r="M375" s="9"/>
    </row>
    <row r="376" spans="1:13" ht="17" x14ac:dyDescent="0.2">
      <c r="A376">
        <v>375</v>
      </c>
      <c r="B376" s="19">
        <v>44343.75</v>
      </c>
      <c r="C376" s="19" t="s">
        <v>912</v>
      </c>
      <c r="D376" s="19" t="s">
        <v>920</v>
      </c>
      <c r="E376" s="19" t="s">
        <v>930</v>
      </c>
      <c r="F376" s="19" t="s">
        <v>918</v>
      </c>
      <c r="G376" s="9"/>
      <c r="H376" s="9" t="s">
        <v>939</v>
      </c>
      <c r="I376" s="9" t="s">
        <v>102</v>
      </c>
      <c r="J376" s="9" t="str">
        <f t="shared" si="5"/>
        <v>Junior</v>
      </c>
      <c r="K376" s="25" t="s">
        <v>957</v>
      </c>
      <c r="L376" s="14" t="s">
        <v>850</v>
      </c>
      <c r="M376" s="14" t="s">
        <v>854</v>
      </c>
    </row>
    <row r="377" spans="1:13" ht="17" x14ac:dyDescent="0.2">
      <c r="A377">
        <v>376</v>
      </c>
      <c r="B377" s="19">
        <v>44343.75</v>
      </c>
      <c r="C377" s="19" t="s">
        <v>912</v>
      </c>
      <c r="D377" s="19" t="s">
        <v>920</v>
      </c>
      <c r="E377" s="19" t="s">
        <v>930</v>
      </c>
      <c r="F377" s="19" t="s">
        <v>918</v>
      </c>
      <c r="G377" s="9"/>
      <c r="H377" s="9" t="s">
        <v>987</v>
      </c>
      <c r="I377" s="9" t="s">
        <v>89</v>
      </c>
      <c r="J377" s="9" t="str">
        <f t="shared" si="5"/>
        <v>Juniors</v>
      </c>
      <c r="K377" s="9" t="s">
        <v>985</v>
      </c>
      <c r="L377" s="14" t="s">
        <v>851</v>
      </c>
      <c r="M377" s="14" t="s">
        <v>855</v>
      </c>
    </row>
    <row r="378" spans="1:13" ht="17" x14ac:dyDescent="0.2">
      <c r="A378">
        <v>377</v>
      </c>
      <c r="B378" s="19">
        <v>44343.75</v>
      </c>
      <c r="C378" s="19" t="s">
        <v>912</v>
      </c>
      <c r="D378" s="19" t="s">
        <v>920</v>
      </c>
      <c r="E378" s="19" t="s">
        <v>930</v>
      </c>
      <c r="F378" s="19" t="s">
        <v>918</v>
      </c>
      <c r="G378" s="9"/>
      <c r="H378" s="9" t="s">
        <v>1018</v>
      </c>
      <c r="I378" s="9" t="s">
        <v>137</v>
      </c>
      <c r="J378" s="9" t="str">
        <f t="shared" si="5"/>
        <v>Juniors</v>
      </c>
      <c r="K378" s="9" t="s">
        <v>1013</v>
      </c>
      <c r="L378" s="14" t="s">
        <v>852</v>
      </c>
      <c r="M378" s="14" t="s">
        <v>856</v>
      </c>
    </row>
    <row r="379" spans="1:13" ht="17" x14ac:dyDescent="0.2">
      <c r="A379">
        <v>378</v>
      </c>
      <c r="B379" s="19">
        <v>44343.75</v>
      </c>
      <c r="C379" s="19" t="s">
        <v>912</v>
      </c>
      <c r="D379" s="19" t="s">
        <v>920</v>
      </c>
      <c r="E379" s="19" t="s">
        <v>930</v>
      </c>
      <c r="F379" s="19" t="s">
        <v>918</v>
      </c>
      <c r="G379" s="9"/>
      <c r="H379" s="9" t="s">
        <v>1043</v>
      </c>
      <c r="I379" s="9" t="s">
        <v>113</v>
      </c>
      <c r="J379" s="9" t="str">
        <f t="shared" si="5"/>
        <v>Juniors</v>
      </c>
      <c r="K379" s="9" t="s">
        <v>1038</v>
      </c>
      <c r="L379" s="14" t="s">
        <v>848</v>
      </c>
      <c r="M379" s="14" t="s">
        <v>857</v>
      </c>
    </row>
    <row r="380" spans="1:13" ht="17" x14ac:dyDescent="0.2">
      <c r="A380">
        <v>379</v>
      </c>
      <c r="B380" s="19">
        <v>44343.75</v>
      </c>
      <c r="C380" s="19" t="s">
        <v>912</v>
      </c>
      <c r="D380" s="19" t="s">
        <v>920</v>
      </c>
      <c r="E380" s="19" t="s">
        <v>930</v>
      </c>
      <c r="F380" s="19" t="s">
        <v>918</v>
      </c>
      <c r="G380" s="9"/>
      <c r="H380" s="9" t="s">
        <v>1058</v>
      </c>
      <c r="I380" s="9" t="s">
        <v>124</v>
      </c>
      <c r="J380" s="9" t="str">
        <f t="shared" si="5"/>
        <v>Junior</v>
      </c>
      <c r="K380" s="25" t="s">
        <v>991</v>
      </c>
      <c r="L380" s="14" t="s">
        <v>853</v>
      </c>
      <c r="M380" s="14" t="s">
        <v>837</v>
      </c>
    </row>
    <row r="381" spans="1:13" ht="17" x14ac:dyDescent="0.2">
      <c r="A381">
        <v>380</v>
      </c>
      <c r="B381" s="19">
        <v>44343.8125</v>
      </c>
      <c r="C381" s="19" t="s">
        <v>912</v>
      </c>
      <c r="D381" s="19" t="s">
        <v>916</v>
      </c>
      <c r="E381" s="19"/>
      <c r="F381" s="19" t="s">
        <v>923</v>
      </c>
      <c r="G381" s="9" t="s">
        <v>933</v>
      </c>
      <c r="H381" s="9" t="s">
        <v>939</v>
      </c>
      <c r="I381" s="9" t="s">
        <v>1075</v>
      </c>
      <c r="J381" s="9" t="str">
        <f t="shared" si="5"/>
        <v>Junior 2 2</v>
      </c>
      <c r="K381" s="25" t="s">
        <v>948</v>
      </c>
      <c r="L381" s="13" t="s">
        <v>858</v>
      </c>
      <c r="M381" s="9"/>
    </row>
    <row r="382" spans="1:13" ht="17" x14ac:dyDescent="0.2">
      <c r="A382">
        <v>381</v>
      </c>
      <c r="B382" s="19">
        <v>44343.8125</v>
      </c>
      <c r="C382" s="19" t="s">
        <v>912</v>
      </c>
      <c r="D382" s="19" t="s">
        <v>916</v>
      </c>
      <c r="E382" s="19"/>
      <c r="F382" s="19" t="s">
        <v>923</v>
      </c>
      <c r="G382" s="9" t="s">
        <v>933</v>
      </c>
      <c r="H382" s="9" t="s">
        <v>987</v>
      </c>
      <c r="I382" s="9" t="s">
        <v>145</v>
      </c>
      <c r="J382" s="9" t="str">
        <f t="shared" si="5"/>
        <v>Junior 2</v>
      </c>
      <c r="K382" s="25" t="s">
        <v>954</v>
      </c>
      <c r="L382" s="13" t="s">
        <v>859</v>
      </c>
      <c r="M382" s="9"/>
    </row>
    <row r="383" spans="1:13" ht="17" x14ac:dyDescent="0.2">
      <c r="A383">
        <v>382</v>
      </c>
      <c r="B383" s="19">
        <v>44343.8125</v>
      </c>
      <c r="C383" s="19" t="s">
        <v>912</v>
      </c>
      <c r="D383" s="19" t="s">
        <v>916</v>
      </c>
      <c r="E383" s="19"/>
      <c r="F383" s="19" t="s">
        <v>923</v>
      </c>
      <c r="G383" s="9" t="s">
        <v>933</v>
      </c>
      <c r="H383" s="9" t="s">
        <v>1018</v>
      </c>
      <c r="I383" s="9" t="s">
        <v>1076</v>
      </c>
      <c r="J383" s="9" t="str">
        <f t="shared" si="5"/>
        <v>Junior</v>
      </c>
      <c r="K383" s="25" t="s">
        <v>1079</v>
      </c>
      <c r="L383" s="13" t="s">
        <v>860</v>
      </c>
      <c r="M383" s="9"/>
    </row>
    <row r="384" spans="1:13" ht="17" x14ac:dyDescent="0.2">
      <c r="A384">
        <v>383</v>
      </c>
      <c r="B384" s="19">
        <v>44343.8125</v>
      </c>
      <c r="C384" s="19" t="s">
        <v>912</v>
      </c>
      <c r="D384" s="19" t="s">
        <v>916</v>
      </c>
      <c r="E384" s="19"/>
      <c r="F384" s="19" t="s">
        <v>923</v>
      </c>
      <c r="G384" s="9" t="s">
        <v>933</v>
      </c>
      <c r="H384" s="9" t="s">
        <v>1043</v>
      </c>
      <c r="I384" s="9" t="s">
        <v>145</v>
      </c>
      <c r="J384" s="9" t="str">
        <f t="shared" si="5"/>
        <v>Junior</v>
      </c>
      <c r="K384" s="25" t="s">
        <v>1046</v>
      </c>
      <c r="L384" s="13" t="s">
        <v>861</v>
      </c>
      <c r="M384" s="9"/>
    </row>
    <row r="385" spans="1:13" ht="17" x14ac:dyDescent="0.2">
      <c r="A385">
        <v>384</v>
      </c>
      <c r="B385" s="19">
        <v>44343.8125</v>
      </c>
      <c r="C385" s="19" t="s">
        <v>912</v>
      </c>
      <c r="D385" s="19" t="s">
        <v>916</v>
      </c>
      <c r="E385" s="19"/>
      <c r="F385" s="19" t="s">
        <v>923</v>
      </c>
      <c r="G385" s="9" t="s">
        <v>933</v>
      </c>
      <c r="H385" s="9" t="s">
        <v>1058</v>
      </c>
      <c r="I385" s="9" t="s">
        <v>1005</v>
      </c>
      <c r="J385" s="9" t="str">
        <f t="shared" si="5"/>
        <v/>
      </c>
      <c r="K385" s="9" t="s">
        <v>1005</v>
      </c>
      <c r="L385" s="13" t="s">
        <v>722</v>
      </c>
      <c r="M385" s="9"/>
    </row>
    <row r="386" spans="1:13" ht="17" x14ac:dyDescent="0.2">
      <c r="A386">
        <v>385</v>
      </c>
      <c r="B386" s="19">
        <v>44343.8125</v>
      </c>
      <c r="C386" s="19" t="s">
        <v>912</v>
      </c>
      <c r="D386" s="19" t="s">
        <v>916</v>
      </c>
      <c r="E386" s="19"/>
      <c r="F386" s="19" t="s">
        <v>923</v>
      </c>
      <c r="G386" s="9" t="s">
        <v>933</v>
      </c>
      <c r="H386" s="9" t="s">
        <v>1068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1061</v>
      </c>
      <c r="L386" s="13" t="s">
        <v>862</v>
      </c>
      <c r="M386" s="9"/>
    </row>
    <row r="387" spans="1:13" ht="17" x14ac:dyDescent="0.2">
      <c r="A387">
        <v>386</v>
      </c>
      <c r="B387" s="19">
        <v>44343.8125</v>
      </c>
      <c r="C387" s="19" t="s">
        <v>912</v>
      </c>
      <c r="D387" s="19" t="s">
        <v>916</v>
      </c>
      <c r="E387" s="19"/>
      <c r="F387" s="19" t="s">
        <v>923</v>
      </c>
      <c r="G387" s="9" t="s">
        <v>933</v>
      </c>
      <c r="H387" s="9" t="s">
        <v>1071</v>
      </c>
      <c r="I387" s="9" t="s">
        <v>1075</v>
      </c>
      <c r="J387" s="9" t="str">
        <f t="shared" si="6"/>
        <v>Junior 1</v>
      </c>
      <c r="K387" s="25" t="s">
        <v>1019</v>
      </c>
      <c r="L387" s="13" t="s">
        <v>863</v>
      </c>
      <c r="M387" s="9"/>
    </row>
    <row r="388" spans="1:13" ht="17" x14ac:dyDescent="0.2">
      <c r="A388">
        <v>387</v>
      </c>
      <c r="B388" s="19">
        <v>44343.8125</v>
      </c>
      <c r="C388" s="19" t="s">
        <v>912</v>
      </c>
      <c r="D388" s="19" t="s">
        <v>916</v>
      </c>
      <c r="E388" s="19"/>
      <c r="F388" s="19" t="s">
        <v>923</v>
      </c>
      <c r="G388" s="9" t="s">
        <v>933</v>
      </c>
      <c r="H388" s="9" t="s">
        <v>1072</v>
      </c>
      <c r="I388" s="9" t="s">
        <v>16</v>
      </c>
      <c r="J388" s="9" t="str">
        <f t="shared" si="6"/>
        <v>Juniors</v>
      </c>
      <c r="K388" s="25" t="s">
        <v>1047</v>
      </c>
      <c r="L388" s="13" t="s">
        <v>864</v>
      </c>
      <c r="M388" s="9"/>
    </row>
    <row r="389" spans="1:13" ht="17" x14ac:dyDescent="0.2">
      <c r="A389">
        <v>388</v>
      </c>
      <c r="B389" s="19">
        <v>44343.8125</v>
      </c>
      <c r="C389" s="19" t="s">
        <v>912</v>
      </c>
      <c r="D389" s="19" t="s">
        <v>924</v>
      </c>
      <c r="E389" s="19"/>
      <c r="F389" s="19" t="s">
        <v>923</v>
      </c>
      <c r="G389" s="9" t="s">
        <v>933</v>
      </c>
      <c r="H389" s="9" t="s">
        <v>939</v>
      </c>
      <c r="I389" s="9" t="s">
        <v>145</v>
      </c>
      <c r="J389" s="9" t="str">
        <f t="shared" si="6"/>
        <v>Junior 2</v>
      </c>
      <c r="K389" s="25" t="s">
        <v>954</v>
      </c>
      <c r="L389" s="13" t="s">
        <v>865</v>
      </c>
      <c r="M389" s="9"/>
    </row>
    <row r="390" spans="1:13" ht="17" x14ac:dyDescent="0.2">
      <c r="A390">
        <v>389</v>
      </c>
      <c r="B390" s="19">
        <v>44343.8125</v>
      </c>
      <c r="C390" s="19" t="s">
        <v>912</v>
      </c>
      <c r="D390" s="19" t="s">
        <v>924</v>
      </c>
      <c r="E390" s="19"/>
      <c r="F390" s="19" t="s">
        <v>923</v>
      </c>
      <c r="G390" s="9" t="s">
        <v>933</v>
      </c>
      <c r="H390" s="9" t="s">
        <v>987</v>
      </c>
      <c r="I390" s="9" t="s">
        <v>1075</v>
      </c>
      <c r="J390" s="9" t="str">
        <f t="shared" si="6"/>
        <v>Junior 2</v>
      </c>
      <c r="K390" s="25" t="s">
        <v>947</v>
      </c>
      <c r="L390" s="13" t="s">
        <v>866</v>
      </c>
      <c r="M390" s="9"/>
    </row>
    <row r="391" spans="1:13" ht="17" x14ac:dyDescent="0.2">
      <c r="A391">
        <v>390</v>
      </c>
      <c r="B391" s="19">
        <v>44343.8125</v>
      </c>
      <c r="C391" s="19" t="s">
        <v>912</v>
      </c>
      <c r="D391" s="19" t="s">
        <v>924</v>
      </c>
      <c r="E391" s="19"/>
      <c r="F391" s="19" t="s">
        <v>923</v>
      </c>
      <c r="G391" s="9" t="s">
        <v>933</v>
      </c>
      <c r="H391" s="9" t="s">
        <v>1018</v>
      </c>
      <c r="I391" s="9" t="s">
        <v>1005</v>
      </c>
      <c r="J391" s="9" t="str">
        <f t="shared" si="6"/>
        <v/>
      </c>
      <c r="K391" s="9" t="s">
        <v>1005</v>
      </c>
      <c r="L391" s="13" t="s">
        <v>1084</v>
      </c>
      <c r="M391" s="9"/>
    </row>
    <row r="392" spans="1:13" ht="17" x14ac:dyDescent="0.2">
      <c r="A392">
        <v>391</v>
      </c>
      <c r="B392" s="19">
        <v>44343.8125</v>
      </c>
      <c r="C392" s="19" t="s">
        <v>912</v>
      </c>
      <c r="D392" s="19" t="s">
        <v>924</v>
      </c>
      <c r="E392" s="19"/>
      <c r="F392" s="19" t="s">
        <v>923</v>
      </c>
      <c r="G392" s="9" t="s">
        <v>933</v>
      </c>
      <c r="H392" s="9" t="s">
        <v>1043</v>
      </c>
      <c r="I392" s="9" t="s">
        <v>16</v>
      </c>
      <c r="J392" s="9" t="str">
        <f t="shared" si="6"/>
        <v>Juniors</v>
      </c>
      <c r="K392" s="25" t="s">
        <v>1047</v>
      </c>
      <c r="L392" s="13" t="s">
        <v>867</v>
      </c>
      <c r="M392" s="9"/>
    </row>
    <row r="393" spans="1:13" ht="17" x14ac:dyDescent="0.2">
      <c r="A393">
        <v>392</v>
      </c>
      <c r="B393" s="19">
        <v>44343.8125</v>
      </c>
      <c r="C393" s="19" t="s">
        <v>912</v>
      </c>
      <c r="D393" s="19" t="s">
        <v>924</v>
      </c>
      <c r="E393" s="19"/>
      <c r="F393" s="19" t="s">
        <v>923</v>
      </c>
      <c r="G393" s="9" t="s">
        <v>933</v>
      </c>
      <c r="H393" s="9" t="s">
        <v>1058</v>
      </c>
      <c r="I393" s="9" t="s">
        <v>127</v>
      </c>
      <c r="J393" s="9" t="str">
        <f t="shared" si="6"/>
        <v>Junior</v>
      </c>
      <c r="K393" s="25" t="s">
        <v>1061</v>
      </c>
      <c r="L393" s="13" t="s">
        <v>868</v>
      </c>
      <c r="M393" s="9"/>
    </row>
    <row r="394" spans="1:13" ht="17" x14ac:dyDescent="0.2">
      <c r="A394">
        <v>393</v>
      </c>
      <c r="B394" s="19">
        <v>44343.8125</v>
      </c>
      <c r="C394" s="19" t="s">
        <v>912</v>
      </c>
      <c r="D394" s="19" t="s">
        <v>924</v>
      </c>
      <c r="E394" s="19"/>
      <c r="F394" s="19" t="s">
        <v>923</v>
      </c>
      <c r="G394" s="9" t="s">
        <v>933</v>
      </c>
      <c r="H394" s="9" t="s">
        <v>1068</v>
      </c>
      <c r="I394" s="9" t="s">
        <v>1075</v>
      </c>
      <c r="J394" s="9" t="str">
        <f t="shared" si="6"/>
        <v>Junior 1</v>
      </c>
      <c r="K394" s="25" t="s">
        <v>1019</v>
      </c>
      <c r="L394" s="13" t="s">
        <v>869</v>
      </c>
      <c r="M394" s="9"/>
    </row>
    <row r="395" spans="1:13" ht="17" x14ac:dyDescent="0.2">
      <c r="A395">
        <v>394</v>
      </c>
      <c r="B395" s="19">
        <v>44343.8125</v>
      </c>
      <c r="C395" s="19" t="s">
        <v>912</v>
      </c>
      <c r="D395" s="19" t="s">
        <v>924</v>
      </c>
      <c r="E395" s="19"/>
      <c r="F395" s="19" t="s">
        <v>923</v>
      </c>
      <c r="G395" s="9" t="s">
        <v>933</v>
      </c>
      <c r="H395" s="9" t="s">
        <v>1071</v>
      </c>
      <c r="I395" s="9" t="s">
        <v>1076</v>
      </c>
      <c r="J395" s="9" t="str">
        <f t="shared" si="6"/>
        <v>Junior</v>
      </c>
      <c r="K395" s="25" t="s">
        <v>1079</v>
      </c>
      <c r="L395" s="13" t="s">
        <v>870</v>
      </c>
      <c r="M395" s="9"/>
    </row>
    <row r="396" spans="1:13" ht="17" x14ac:dyDescent="0.2">
      <c r="A396">
        <v>395</v>
      </c>
      <c r="B396" s="19">
        <v>44343.8125</v>
      </c>
      <c r="C396" s="19" t="s">
        <v>912</v>
      </c>
      <c r="D396" s="19" t="s">
        <v>924</v>
      </c>
      <c r="E396" s="19"/>
      <c r="F396" s="19" t="s">
        <v>923</v>
      </c>
      <c r="G396" s="9" t="s">
        <v>933</v>
      </c>
      <c r="H396" s="9" t="s">
        <v>1072</v>
      </c>
      <c r="I396" s="9" t="s">
        <v>145</v>
      </c>
      <c r="J396" s="9" t="str">
        <f t="shared" si="6"/>
        <v>Junior</v>
      </c>
      <c r="K396" s="25" t="s">
        <v>1046</v>
      </c>
      <c r="L396" s="13" t="s">
        <v>871</v>
      </c>
      <c r="M396" s="9"/>
    </row>
    <row r="397" spans="1:13" ht="17" x14ac:dyDescent="0.2">
      <c r="A397">
        <v>396</v>
      </c>
      <c r="B397" s="19">
        <v>44343.8125</v>
      </c>
      <c r="C397" s="19" t="s">
        <v>912</v>
      </c>
      <c r="D397" s="19" t="s">
        <v>920</v>
      </c>
      <c r="E397" s="19" t="s">
        <v>930</v>
      </c>
      <c r="F397" s="19" t="s">
        <v>923</v>
      </c>
      <c r="G397" s="9" t="s">
        <v>933</v>
      </c>
      <c r="H397" s="9" t="s">
        <v>939</v>
      </c>
      <c r="I397" s="9" t="s">
        <v>1075</v>
      </c>
      <c r="J397" s="9" t="str">
        <f t="shared" si="6"/>
        <v>Junior 2</v>
      </c>
      <c r="K397" s="25" t="s">
        <v>947</v>
      </c>
      <c r="L397" s="14" t="s">
        <v>872</v>
      </c>
      <c r="M397" s="14" t="s">
        <v>877</v>
      </c>
    </row>
    <row r="398" spans="1:13" ht="17" x14ac:dyDescent="0.2">
      <c r="A398">
        <v>397</v>
      </c>
      <c r="B398" s="19">
        <v>44343.8125</v>
      </c>
      <c r="C398" s="19" t="s">
        <v>912</v>
      </c>
      <c r="D398" s="19" t="s">
        <v>920</v>
      </c>
      <c r="E398" s="19" t="s">
        <v>930</v>
      </c>
      <c r="F398" s="19" t="s">
        <v>923</v>
      </c>
      <c r="G398" s="9" t="s">
        <v>933</v>
      </c>
      <c r="H398" s="9" t="s">
        <v>987</v>
      </c>
      <c r="I398" s="9" t="s">
        <v>1005</v>
      </c>
      <c r="J398" s="9" t="str">
        <f t="shared" si="6"/>
        <v/>
      </c>
      <c r="K398" s="9" t="s">
        <v>1005</v>
      </c>
      <c r="L398" s="14" t="s">
        <v>717</v>
      </c>
      <c r="M398" s="14" t="s">
        <v>878</v>
      </c>
    </row>
    <row r="399" spans="1:13" ht="17" x14ac:dyDescent="0.2">
      <c r="A399">
        <v>398</v>
      </c>
      <c r="B399" s="19">
        <v>44343.8125</v>
      </c>
      <c r="C399" s="19" t="s">
        <v>912</v>
      </c>
      <c r="D399" s="19" t="s">
        <v>920</v>
      </c>
      <c r="E399" s="19" t="s">
        <v>930</v>
      </c>
      <c r="F399" s="19" t="s">
        <v>923</v>
      </c>
      <c r="G399" s="9" t="s">
        <v>933</v>
      </c>
      <c r="H399" s="9" t="s">
        <v>1018</v>
      </c>
      <c r="I399" s="9" t="s">
        <v>1075</v>
      </c>
      <c r="J399" s="9" t="str">
        <f t="shared" si="6"/>
        <v>Junior 1</v>
      </c>
      <c r="K399" s="25" t="s">
        <v>1019</v>
      </c>
      <c r="L399" s="16" t="s">
        <v>874</v>
      </c>
      <c r="M399" s="17"/>
    </row>
    <row r="400" spans="1:13" ht="17" x14ac:dyDescent="0.2">
      <c r="A400">
        <v>399</v>
      </c>
      <c r="B400" s="19">
        <v>44343.8125</v>
      </c>
      <c r="C400" s="19" t="s">
        <v>912</v>
      </c>
      <c r="D400" s="19" t="s">
        <v>920</v>
      </c>
      <c r="E400" s="19" t="s">
        <v>930</v>
      </c>
      <c r="F400" s="19" t="s">
        <v>923</v>
      </c>
      <c r="G400" s="9" t="s">
        <v>933</v>
      </c>
      <c r="H400" s="9" t="s">
        <v>1043</v>
      </c>
      <c r="I400" s="9" t="s">
        <v>145</v>
      </c>
      <c r="J400" s="9" t="str">
        <f t="shared" si="6"/>
        <v>Junior</v>
      </c>
      <c r="K400" s="25" t="s">
        <v>1046</v>
      </c>
      <c r="L400" s="16" t="s">
        <v>861</v>
      </c>
      <c r="M400" s="17"/>
    </row>
    <row r="401" spans="1:13" ht="17" x14ac:dyDescent="0.2">
      <c r="A401">
        <v>400</v>
      </c>
      <c r="B401" s="19">
        <v>44343.8125</v>
      </c>
      <c r="C401" s="19" t="s">
        <v>912</v>
      </c>
      <c r="D401" s="19" t="s">
        <v>920</v>
      </c>
      <c r="E401" s="19" t="s">
        <v>930</v>
      </c>
      <c r="F401" s="19" t="s">
        <v>923</v>
      </c>
      <c r="G401" s="9" t="s">
        <v>933</v>
      </c>
      <c r="H401" s="9" t="s">
        <v>1058</v>
      </c>
      <c r="I401" s="9" t="s">
        <v>1076</v>
      </c>
      <c r="J401" s="9" t="str">
        <f t="shared" si="6"/>
        <v>Junior</v>
      </c>
      <c r="K401" s="25" t="s">
        <v>1079</v>
      </c>
      <c r="L401" s="14" t="s">
        <v>875</v>
      </c>
      <c r="M401" s="14" t="s">
        <v>879</v>
      </c>
    </row>
    <row r="402" spans="1:13" ht="17" x14ac:dyDescent="0.2">
      <c r="A402">
        <v>401</v>
      </c>
      <c r="B402" s="19">
        <v>44343.8125</v>
      </c>
      <c r="C402" s="19" t="s">
        <v>912</v>
      </c>
      <c r="D402" s="19" t="s">
        <v>920</v>
      </c>
      <c r="E402" s="19" t="s">
        <v>930</v>
      </c>
      <c r="F402" s="19" t="s">
        <v>923</v>
      </c>
      <c r="G402" s="9" t="s">
        <v>933</v>
      </c>
      <c r="H402" s="9" t="s">
        <v>1068</v>
      </c>
      <c r="I402" s="9" t="s">
        <v>127</v>
      </c>
      <c r="J402" s="9" t="str">
        <f t="shared" si="6"/>
        <v>Junior</v>
      </c>
      <c r="K402" s="25" t="s">
        <v>1061</v>
      </c>
      <c r="L402" s="14" t="s">
        <v>862</v>
      </c>
      <c r="M402" s="14" t="s">
        <v>880</v>
      </c>
    </row>
    <row r="403" spans="1:13" ht="17" x14ac:dyDescent="0.2">
      <c r="A403">
        <v>402</v>
      </c>
      <c r="B403" s="19">
        <v>44343.8125</v>
      </c>
      <c r="C403" s="19" t="s">
        <v>912</v>
      </c>
      <c r="D403" s="19" t="s">
        <v>920</v>
      </c>
      <c r="E403" s="19" t="s">
        <v>930</v>
      </c>
      <c r="F403" s="19" t="s">
        <v>923</v>
      </c>
      <c r="G403" s="9" t="s">
        <v>933</v>
      </c>
      <c r="H403" s="9" t="s">
        <v>1071</v>
      </c>
      <c r="I403" s="9" t="s">
        <v>16</v>
      </c>
      <c r="J403" s="9" t="str">
        <f t="shared" si="6"/>
        <v>Juniors</v>
      </c>
      <c r="K403" s="25" t="s">
        <v>1047</v>
      </c>
      <c r="L403" s="14" t="s">
        <v>876</v>
      </c>
      <c r="M403" s="14" t="s">
        <v>881</v>
      </c>
    </row>
    <row r="404" spans="1:13" ht="17" x14ac:dyDescent="0.2">
      <c r="A404">
        <v>403</v>
      </c>
      <c r="B404" s="19">
        <v>44344.75</v>
      </c>
      <c r="C404" s="19" t="s">
        <v>912</v>
      </c>
      <c r="D404" s="19" t="s">
        <v>916</v>
      </c>
      <c r="E404" s="19"/>
      <c r="F404" s="19" t="s">
        <v>922</v>
      </c>
      <c r="G404" s="9" t="s">
        <v>934</v>
      </c>
      <c r="H404" s="9" t="s">
        <v>939</v>
      </c>
      <c r="I404" s="9" t="s">
        <v>131</v>
      </c>
      <c r="J404" s="9" t="str">
        <f t="shared" si="6"/>
        <v>3</v>
      </c>
      <c r="K404" s="9" t="s">
        <v>978</v>
      </c>
      <c r="L404" s="13" t="s">
        <v>882</v>
      </c>
      <c r="M404" s="9"/>
    </row>
    <row r="405" spans="1:13" ht="17" x14ac:dyDescent="0.2">
      <c r="A405">
        <v>404</v>
      </c>
      <c r="B405" s="19">
        <v>44344.75</v>
      </c>
      <c r="C405" s="19" t="s">
        <v>912</v>
      </c>
      <c r="D405" s="19" t="s">
        <v>916</v>
      </c>
      <c r="E405" s="19"/>
      <c r="F405" s="19" t="s">
        <v>922</v>
      </c>
      <c r="G405" s="9" t="s">
        <v>934</v>
      </c>
      <c r="H405" s="9" t="s">
        <v>987</v>
      </c>
      <c r="I405" s="9" t="s">
        <v>1080</v>
      </c>
      <c r="J405" s="9" t="str">
        <f t="shared" si="6"/>
        <v>Junior 2</v>
      </c>
      <c r="K405" s="25" t="s">
        <v>960</v>
      </c>
      <c r="L405" s="13" t="s">
        <v>883</v>
      </c>
      <c r="M405" s="9"/>
    </row>
    <row r="406" spans="1:13" ht="17" x14ac:dyDescent="0.2">
      <c r="A406">
        <v>405</v>
      </c>
      <c r="B406" s="19">
        <v>44344.75</v>
      </c>
      <c r="C406" s="19" t="s">
        <v>912</v>
      </c>
      <c r="D406" s="19" t="s">
        <v>916</v>
      </c>
      <c r="E406" s="19"/>
      <c r="F406" s="19" t="s">
        <v>922</v>
      </c>
      <c r="G406" s="9" t="s">
        <v>934</v>
      </c>
      <c r="H406" s="9" t="s">
        <v>1018</v>
      </c>
      <c r="I406" s="9" t="s">
        <v>131</v>
      </c>
      <c r="J406" s="9" t="str">
        <f t="shared" si="6"/>
        <v>2</v>
      </c>
      <c r="K406" s="9" t="s">
        <v>977</v>
      </c>
      <c r="L406" s="13" t="s">
        <v>884</v>
      </c>
      <c r="M406" s="9"/>
    </row>
    <row r="407" spans="1:13" ht="17" x14ac:dyDescent="0.2">
      <c r="A407">
        <v>406</v>
      </c>
      <c r="B407" s="19">
        <v>44344.75</v>
      </c>
      <c r="C407" s="19" t="s">
        <v>912</v>
      </c>
      <c r="D407" s="19" t="s">
        <v>916</v>
      </c>
      <c r="E407" s="19"/>
      <c r="F407" s="19" t="s">
        <v>922</v>
      </c>
      <c r="G407" s="9" t="s">
        <v>934</v>
      </c>
      <c r="H407" s="9" t="s">
        <v>1043</v>
      </c>
      <c r="I407" s="9" t="s">
        <v>975</v>
      </c>
      <c r="J407" s="9" t="str">
        <f t="shared" si="6"/>
        <v>2</v>
      </c>
      <c r="K407" s="9" t="s">
        <v>976</v>
      </c>
      <c r="L407" s="13" t="s">
        <v>885</v>
      </c>
      <c r="M407" s="9"/>
    </row>
    <row r="408" spans="1:13" ht="17" x14ac:dyDescent="0.2">
      <c r="A408">
        <v>407</v>
      </c>
      <c r="B408" s="19">
        <v>44344.75</v>
      </c>
      <c r="C408" s="19" t="s">
        <v>912</v>
      </c>
      <c r="D408" s="19" t="s">
        <v>916</v>
      </c>
      <c r="E408" s="19"/>
      <c r="F408" s="19" t="s">
        <v>922</v>
      </c>
      <c r="G408" s="9" t="s">
        <v>934</v>
      </c>
      <c r="H408" s="9" t="s">
        <v>1058</v>
      </c>
      <c r="I408" s="9" t="s">
        <v>967</v>
      </c>
      <c r="J408" s="9" t="str">
        <f t="shared" si="6"/>
        <v>2</v>
      </c>
      <c r="K408" s="9" t="s">
        <v>968</v>
      </c>
      <c r="L408" s="13" t="s">
        <v>886</v>
      </c>
      <c r="M408" s="9"/>
    </row>
    <row r="409" spans="1:13" ht="17" x14ac:dyDescent="0.2">
      <c r="A409">
        <v>408</v>
      </c>
      <c r="B409" s="19">
        <v>44344.75</v>
      </c>
      <c r="C409" s="19" t="s">
        <v>912</v>
      </c>
      <c r="D409" s="19" t="s">
        <v>916</v>
      </c>
      <c r="E409" s="19"/>
      <c r="F409" s="19" t="s">
        <v>922</v>
      </c>
      <c r="G409" s="9" t="s">
        <v>934</v>
      </c>
      <c r="H409" s="9" t="s">
        <v>1068</v>
      </c>
      <c r="I409" s="9" t="s">
        <v>49</v>
      </c>
      <c r="J409" s="9" t="str">
        <f t="shared" si="6"/>
        <v>Junior 2</v>
      </c>
      <c r="K409" s="9" t="s">
        <v>1009</v>
      </c>
      <c r="L409" s="13" t="s">
        <v>887</v>
      </c>
      <c r="M409" s="9"/>
    </row>
    <row r="410" spans="1:13" ht="17" x14ac:dyDescent="0.2">
      <c r="A410">
        <v>409</v>
      </c>
      <c r="B410" s="19">
        <v>44344.75</v>
      </c>
      <c r="C410" s="19" t="s">
        <v>912</v>
      </c>
      <c r="D410" s="19" t="s">
        <v>924</v>
      </c>
      <c r="E410" s="19"/>
      <c r="F410" s="19" t="s">
        <v>922</v>
      </c>
      <c r="G410" s="9" t="s">
        <v>934</v>
      </c>
      <c r="H410" s="9" t="s">
        <v>939</v>
      </c>
      <c r="I410" s="9" t="s">
        <v>1080</v>
      </c>
      <c r="J410" s="9" t="str">
        <f t="shared" si="6"/>
        <v>Junior 2</v>
      </c>
      <c r="K410" s="25" t="s">
        <v>960</v>
      </c>
      <c r="L410" s="13" t="s">
        <v>888</v>
      </c>
      <c r="M410" s="9"/>
    </row>
    <row r="411" spans="1:13" ht="17" x14ac:dyDescent="0.2">
      <c r="A411">
        <v>410</v>
      </c>
      <c r="B411" s="19">
        <v>44344.75</v>
      </c>
      <c r="C411" s="19" t="s">
        <v>912</v>
      </c>
      <c r="D411" s="19" t="s">
        <v>924</v>
      </c>
      <c r="E411" s="19"/>
      <c r="F411" s="19" t="s">
        <v>922</v>
      </c>
      <c r="G411" s="9" t="s">
        <v>934</v>
      </c>
      <c r="H411" s="9" t="s">
        <v>987</v>
      </c>
      <c r="I411" s="9" t="s">
        <v>131</v>
      </c>
      <c r="J411" s="9" t="str">
        <f t="shared" si="6"/>
        <v>2</v>
      </c>
      <c r="K411" s="9" t="s">
        <v>977</v>
      </c>
      <c r="L411" s="13" t="s">
        <v>560</v>
      </c>
      <c r="M411" s="9"/>
    </row>
    <row r="412" spans="1:13" ht="17" x14ac:dyDescent="0.2">
      <c r="A412">
        <v>411</v>
      </c>
      <c r="B412" s="19">
        <v>44344.75</v>
      </c>
      <c r="C412" s="19" t="s">
        <v>912</v>
      </c>
      <c r="D412" s="19" t="s">
        <v>924</v>
      </c>
      <c r="E412" s="19"/>
      <c r="F412" s="19" t="s">
        <v>922</v>
      </c>
      <c r="G412" s="9" t="s">
        <v>934</v>
      </c>
      <c r="H412" s="9" t="s">
        <v>1018</v>
      </c>
      <c r="I412" s="9" t="s">
        <v>967</v>
      </c>
      <c r="J412" s="9" t="str">
        <f t="shared" si="6"/>
        <v>2</v>
      </c>
      <c r="K412" s="9" t="s">
        <v>968</v>
      </c>
      <c r="L412" s="13" t="s">
        <v>561</v>
      </c>
      <c r="M412" s="9"/>
    </row>
    <row r="413" spans="1:13" ht="17" x14ac:dyDescent="0.2">
      <c r="A413">
        <v>412</v>
      </c>
      <c r="B413" s="19">
        <v>44344.75</v>
      </c>
      <c r="C413" s="19" t="s">
        <v>912</v>
      </c>
      <c r="D413" s="19" t="s">
        <v>924</v>
      </c>
      <c r="E413" s="19"/>
      <c r="F413" s="19" t="s">
        <v>922</v>
      </c>
      <c r="G413" s="9" t="s">
        <v>934</v>
      </c>
      <c r="H413" s="9" t="s">
        <v>1043</v>
      </c>
      <c r="I413" s="9" t="s">
        <v>49</v>
      </c>
      <c r="J413" s="9" t="str">
        <f t="shared" si="6"/>
        <v>Junior 2</v>
      </c>
      <c r="K413" s="9" t="s">
        <v>1009</v>
      </c>
      <c r="L413" s="13" t="s">
        <v>889</v>
      </c>
      <c r="M413" s="9"/>
    </row>
    <row r="414" spans="1:13" ht="17" x14ac:dyDescent="0.2">
      <c r="A414">
        <v>413</v>
      </c>
      <c r="B414" s="19">
        <v>44344.75</v>
      </c>
      <c r="C414" s="19" t="s">
        <v>912</v>
      </c>
      <c r="D414" s="19" t="s">
        <v>924</v>
      </c>
      <c r="E414" s="19"/>
      <c r="F414" s="19" t="s">
        <v>922</v>
      </c>
      <c r="G414" s="9" t="s">
        <v>934</v>
      </c>
      <c r="H414" s="9" t="s">
        <v>1058</v>
      </c>
      <c r="I414" s="9" t="s">
        <v>975</v>
      </c>
      <c r="J414" s="9" t="str">
        <f t="shared" si="6"/>
        <v>2</v>
      </c>
      <c r="K414" s="9" t="s">
        <v>976</v>
      </c>
      <c r="L414" s="13" t="s">
        <v>890</v>
      </c>
      <c r="M414" s="9"/>
    </row>
    <row r="415" spans="1:13" ht="17" x14ac:dyDescent="0.2">
      <c r="A415">
        <v>414</v>
      </c>
      <c r="B415" s="19">
        <v>44344.75</v>
      </c>
      <c r="C415" s="19" t="s">
        <v>912</v>
      </c>
      <c r="D415" s="19" t="s">
        <v>920</v>
      </c>
      <c r="E415" s="19" t="s">
        <v>930</v>
      </c>
      <c r="F415" s="19" t="s">
        <v>922</v>
      </c>
      <c r="G415" s="9" t="s">
        <v>934</v>
      </c>
      <c r="H415" s="9" t="s">
        <v>939</v>
      </c>
      <c r="I415" s="9" t="s">
        <v>1080</v>
      </c>
      <c r="J415" s="9" t="str">
        <f t="shared" si="6"/>
        <v>Junior 2</v>
      </c>
      <c r="K415" s="25" t="s">
        <v>960</v>
      </c>
      <c r="L415" s="14" t="s">
        <v>888</v>
      </c>
      <c r="M415" s="14" t="s">
        <v>893</v>
      </c>
    </row>
    <row r="416" spans="1:13" ht="17" x14ac:dyDescent="0.2">
      <c r="A416">
        <v>415</v>
      </c>
      <c r="B416" s="19">
        <v>44344.75</v>
      </c>
      <c r="C416" s="19" t="s">
        <v>912</v>
      </c>
      <c r="D416" s="19" t="s">
        <v>920</v>
      </c>
      <c r="E416" s="19" t="s">
        <v>930</v>
      </c>
      <c r="F416" s="19" t="s">
        <v>922</v>
      </c>
      <c r="G416" s="9" t="s">
        <v>934</v>
      </c>
      <c r="H416" s="9" t="s">
        <v>987</v>
      </c>
      <c r="I416" s="9" t="s">
        <v>49</v>
      </c>
      <c r="J416" s="9" t="str">
        <f t="shared" si="6"/>
        <v>Junior 2</v>
      </c>
      <c r="K416" s="9" t="s">
        <v>1009</v>
      </c>
      <c r="L416" s="14" t="s">
        <v>891</v>
      </c>
      <c r="M416" s="14" t="s">
        <v>894</v>
      </c>
    </row>
    <row r="417" spans="1:13" ht="17" x14ac:dyDescent="0.2">
      <c r="A417">
        <v>416</v>
      </c>
      <c r="B417" s="19">
        <v>44344.75</v>
      </c>
      <c r="C417" s="19" t="s">
        <v>912</v>
      </c>
      <c r="D417" s="19" t="s">
        <v>920</v>
      </c>
      <c r="E417" s="19" t="s">
        <v>930</v>
      </c>
      <c r="F417" s="19" t="s">
        <v>922</v>
      </c>
      <c r="G417" s="9" t="s">
        <v>934</v>
      </c>
      <c r="H417" s="9" t="s">
        <v>1018</v>
      </c>
      <c r="I417" s="9" t="s">
        <v>975</v>
      </c>
      <c r="J417" s="9" t="str">
        <f t="shared" si="6"/>
        <v>2</v>
      </c>
      <c r="K417" s="9" t="s">
        <v>976</v>
      </c>
      <c r="L417" s="14" t="s">
        <v>892</v>
      </c>
      <c r="M417" s="14" t="s">
        <v>622</v>
      </c>
    </row>
    <row r="418" spans="1:13" ht="17" x14ac:dyDescent="0.2">
      <c r="A418">
        <v>417</v>
      </c>
      <c r="B418" s="19">
        <v>44344.8125</v>
      </c>
      <c r="C418" s="19" t="s">
        <v>912</v>
      </c>
      <c r="D418" s="19" t="s">
        <v>916</v>
      </c>
      <c r="E418" s="19"/>
      <c r="F418" s="19" t="s">
        <v>922</v>
      </c>
      <c r="G418" s="9" t="s">
        <v>932</v>
      </c>
      <c r="H418" s="9" t="s">
        <v>939</v>
      </c>
      <c r="I418" s="9" t="s">
        <v>950</v>
      </c>
      <c r="J418" s="9" t="str">
        <f t="shared" si="6"/>
        <v>Junior</v>
      </c>
      <c r="K418" s="25" t="s">
        <v>951</v>
      </c>
      <c r="L418" s="13" t="s">
        <v>895</v>
      </c>
      <c r="M418" s="9"/>
    </row>
    <row r="419" spans="1:13" ht="17" x14ac:dyDescent="0.2">
      <c r="A419">
        <v>418</v>
      </c>
      <c r="B419" s="19">
        <v>44344.8125</v>
      </c>
      <c r="C419" s="19" t="s">
        <v>912</v>
      </c>
      <c r="D419" s="19" t="s">
        <v>916</v>
      </c>
      <c r="E419" s="19"/>
      <c r="F419" s="19" t="s">
        <v>922</v>
      </c>
      <c r="G419" s="9" t="s">
        <v>932</v>
      </c>
      <c r="H419" s="9" t="s">
        <v>987</v>
      </c>
      <c r="I419" s="9" t="s">
        <v>967</v>
      </c>
      <c r="J419" s="9" t="str">
        <f t="shared" si="6"/>
        <v/>
      </c>
      <c r="K419" s="9" t="s">
        <v>967</v>
      </c>
      <c r="L419" s="13" t="s">
        <v>712</v>
      </c>
      <c r="M419" s="9"/>
    </row>
    <row r="420" spans="1:13" ht="17" x14ac:dyDescent="0.2">
      <c r="A420">
        <v>419</v>
      </c>
      <c r="B420" s="19">
        <v>44344.8125</v>
      </c>
      <c r="C420" s="19" t="s">
        <v>912</v>
      </c>
      <c r="D420" s="19" t="s">
        <v>916</v>
      </c>
      <c r="E420" s="19"/>
      <c r="F420" s="19" t="s">
        <v>922</v>
      </c>
      <c r="G420" s="9" t="s">
        <v>932</v>
      </c>
      <c r="H420" s="9" t="s">
        <v>1018</v>
      </c>
      <c r="I420" s="9" t="s">
        <v>131</v>
      </c>
      <c r="J420" s="9" t="str">
        <f t="shared" si="6"/>
        <v/>
      </c>
      <c r="K420" s="9" t="s">
        <v>131</v>
      </c>
      <c r="L420" s="13" t="s">
        <v>896</v>
      </c>
      <c r="M420" s="9"/>
    </row>
    <row r="421" spans="1:13" ht="17" x14ac:dyDescent="0.2">
      <c r="A421">
        <v>420</v>
      </c>
      <c r="B421" s="19">
        <v>44344.8125</v>
      </c>
      <c r="C421" s="19" t="s">
        <v>912</v>
      </c>
      <c r="D421" s="19" t="s">
        <v>916</v>
      </c>
      <c r="E421" s="19"/>
      <c r="F421" s="19" t="s">
        <v>922</v>
      </c>
      <c r="G421" s="9" t="s">
        <v>932</v>
      </c>
      <c r="H421" s="9" t="s">
        <v>1043</v>
      </c>
      <c r="I421" s="9" t="s">
        <v>975</v>
      </c>
      <c r="J421" s="9" t="str">
        <f t="shared" si="6"/>
        <v/>
      </c>
      <c r="K421" s="9" t="s">
        <v>975</v>
      </c>
      <c r="L421" s="13" t="s">
        <v>686</v>
      </c>
      <c r="M421" s="9"/>
    </row>
    <row r="422" spans="1:13" ht="17" x14ac:dyDescent="0.2">
      <c r="A422">
        <v>421</v>
      </c>
      <c r="B422" s="19">
        <v>44344.8125</v>
      </c>
      <c r="C422" s="19" t="s">
        <v>912</v>
      </c>
      <c r="D422" s="19" t="s">
        <v>916</v>
      </c>
      <c r="E422" s="19"/>
      <c r="F422" s="19" t="s">
        <v>922</v>
      </c>
      <c r="G422" s="9" t="s">
        <v>932</v>
      </c>
      <c r="H422" s="9" t="s">
        <v>1058</v>
      </c>
      <c r="I422" s="9" t="s">
        <v>49</v>
      </c>
      <c r="J422" s="9" t="str">
        <f t="shared" si="6"/>
        <v>Junior</v>
      </c>
      <c r="K422" s="9" t="s">
        <v>1062</v>
      </c>
      <c r="L422" s="13" t="s">
        <v>897</v>
      </c>
      <c r="M422" s="9"/>
    </row>
    <row r="423" spans="1:13" ht="17" x14ac:dyDescent="0.2">
      <c r="A423">
        <v>422</v>
      </c>
      <c r="B423" s="19">
        <v>44344.8125</v>
      </c>
      <c r="C423" s="19" t="s">
        <v>912</v>
      </c>
      <c r="D423" s="19" t="s">
        <v>916</v>
      </c>
      <c r="E423" s="19"/>
      <c r="F423" s="19" t="s">
        <v>922</v>
      </c>
      <c r="G423" s="9" t="s">
        <v>932</v>
      </c>
      <c r="H423" s="9" t="s">
        <v>1068</v>
      </c>
      <c r="I423" s="9" t="s">
        <v>1080</v>
      </c>
      <c r="J423" s="9" t="str">
        <f t="shared" si="6"/>
        <v>Junior 1</v>
      </c>
      <c r="K423" s="25" t="s">
        <v>1069</v>
      </c>
      <c r="L423" s="13" t="s">
        <v>898</v>
      </c>
      <c r="M423" s="9"/>
    </row>
    <row r="424" spans="1:13" ht="17" x14ac:dyDescent="0.2">
      <c r="A424">
        <v>423</v>
      </c>
      <c r="B424" s="19">
        <v>44344.8125</v>
      </c>
      <c r="C424" s="19" t="s">
        <v>912</v>
      </c>
      <c r="D424" s="19" t="s">
        <v>924</v>
      </c>
      <c r="E424" s="19"/>
      <c r="F424" s="19" t="s">
        <v>922</v>
      </c>
      <c r="G424" s="9" t="s">
        <v>932</v>
      </c>
      <c r="H424" s="9" t="s">
        <v>939</v>
      </c>
      <c r="I424" s="9" t="s">
        <v>967</v>
      </c>
      <c r="J424" s="9" t="str">
        <f t="shared" si="6"/>
        <v/>
      </c>
      <c r="K424" s="9" t="s">
        <v>967</v>
      </c>
      <c r="L424" s="13" t="s">
        <v>361</v>
      </c>
      <c r="M424" s="9"/>
    </row>
    <row r="425" spans="1:13" ht="17" x14ac:dyDescent="0.2">
      <c r="A425">
        <v>424</v>
      </c>
      <c r="B425" s="19">
        <v>44344.8125</v>
      </c>
      <c r="C425" s="19" t="s">
        <v>912</v>
      </c>
      <c r="D425" s="19" t="s">
        <v>924</v>
      </c>
      <c r="E425" s="19"/>
      <c r="F425" s="19" t="s">
        <v>922</v>
      </c>
      <c r="G425" s="9" t="s">
        <v>932</v>
      </c>
      <c r="H425" s="9" t="s">
        <v>987</v>
      </c>
      <c r="I425" s="9" t="s">
        <v>975</v>
      </c>
      <c r="J425" s="9" t="str">
        <f t="shared" si="6"/>
        <v/>
      </c>
      <c r="K425" s="9" t="s">
        <v>975</v>
      </c>
      <c r="L425" s="13" t="s">
        <v>899</v>
      </c>
      <c r="M425" s="9"/>
    </row>
    <row r="426" spans="1:13" ht="17" x14ac:dyDescent="0.2">
      <c r="A426">
        <v>425</v>
      </c>
      <c r="B426" s="19">
        <v>44344.8125</v>
      </c>
      <c r="C426" s="19" t="s">
        <v>912</v>
      </c>
      <c r="D426" s="19" t="s">
        <v>924</v>
      </c>
      <c r="E426" s="19"/>
      <c r="F426" s="19" t="s">
        <v>922</v>
      </c>
      <c r="G426" s="9" t="s">
        <v>932</v>
      </c>
      <c r="H426" s="9" t="s">
        <v>1018</v>
      </c>
      <c r="I426" s="9" t="s">
        <v>950</v>
      </c>
      <c r="J426" s="9" t="str">
        <f t="shared" si="6"/>
        <v>Junior</v>
      </c>
      <c r="K426" s="25" t="s">
        <v>951</v>
      </c>
      <c r="L426" s="13" t="s">
        <v>900</v>
      </c>
      <c r="M426" s="9"/>
    </row>
    <row r="427" spans="1:13" ht="17" x14ac:dyDescent="0.2">
      <c r="A427">
        <v>426</v>
      </c>
      <c r="B427" s="19">
        <v>44344.8125</v>
      </c>
      <c r="C427" s="19" t="s">
        <v>912</v>
      </c>
      <c r="D427" s="19" t="s">
        <v>924</v>
      </c>
      <c r="E427" s="19"/>
      <c r="F427" s="19" t="s">
        <v>922</v>
      </c>
      <c r="G427" s="9" t="s">
        <v>932</v>
      </c>
      <c r="H427" s="9" t="s">
        <v>1043</v>
      </c>
      <c r="I427" s="9" t="s">
        <v>131</v>
      </c>
      <c r="J427" s="9" t="str">
        <f t="shared" si="6"/>
        <v/>
      </c>
      <c r="K427" s="9" t="s">
        <v>131</v>
      </c>
      <c r="L427" s="13" t="s">
        <v>647</v>
      </c>
      <c r="M427" s="9"/>
    </row>
    <row r="428" spans="1:13" ht="17" x14ac:dyDescent="0.2">
      <c r="A428">
        <v>427</v>
      </c>
      <c r="B428" s="19">
        <v>44344.8125</v>
      </c>
      <c r="C428" s="19" t="s">
        <v>912</v>
      </c>
      <c r="D428" s="19" t="s">
        <v>924</v>
      </c>
      <c r="E428" s="19"/>
      <c r="F428" s="19" t="s">
        <v>922</v>
      </c>
      <c r="G428" s="9" t="s">
        <v>932</v>
      </c>
      <c r="H428" s="9" t="s">
        <v>1058</v>
      </c>
      <c r="I428" s="9" t="s">
        <v>49</v>
      </c>
      <c r="J428" s="9" t="str">
        <f t="shared" si="6"/>
        <v>Junior</v>
      </c>
      <c r="K428" s="9" t="s">
        <v>1062</v>
      </c>
      <c r="L428" s="13" t="s">
        <v>897</v>
      </c>
      <c r="M428" s="9"/>
    </row>
    <row r="429" spans="1:13" ht="17" x14ac:dyDescent="0.2">
      <c r="A429">
        <v>428</v>
      </c>
      <c r="B429" s="19">
        <v>44344.8125</v>
      </c>
      <c r="C429" s="19" t="s">
        <v>912</v>
      </c>
      <c r="D429" s="19" t="s">
        <v>924</v>
      </c>
      <c r="E429" s="19"/>
      <c r="F429" s="19" t="s">
        <v>922</v>
      </c>
      <c r="G429" s="9" t="s">
        <v>932</v>
      </c>
      <c r="H429" s="9" t="s">
        <v>1068</v>
      </c>
      <c r="I429" s="9" t="s">
        <v>1080</v>
      </c>
      <c r="J429" s="9" t="str">
        <f t="shared" si="6"/>
        <v>Junior 1</v>
      </c>
      <c r="K429" s="25" t="s">
        <v>1069</v>
      </c>
      <c r="L429" s="13" t="s">
        <v>898</v>
      </c>
      <c r="M429" s="9"/>
    </row>
    <row r="430" spans="1:13" ht="17" x14ac:dyDescent="0.2">
      <c r="A430">
        <v>429</v>
      </c>
      <c r="B430" s="19">
        <v>44344.8125</v>
      </c>
      <c r="C430" s="19" t="s">
        <v>912</v>
      </c>
      <c r="D430" s="19" t="s">
        <v>920</v>
      </c>
      <c r="E430" s="19" t="s">
        <v>930</v>
      </c>
      <c r="F430" s="19" t="s">
        <v>922</v>
      </c>
      <c r="G430" s="9" t="s">
        <v>932</v>
      </c>
      <c r="H430" s="9" t="s">
        <v>939</v>
      </c>
      <c r="I430" s="9" t="s">
        <v>975</v>
      </c>
      <c r="J430" s="9" t="str">
        <f t="shared" si="6"/>
        <v/>
      </c>
      <c r="K430" s="9" t="s">
        <v>975</v>
      </c>
      <c r="L430" s="14" t="s">
        <v>811</v>
      </c>
      <c r="M430" s="14" t="s">
        <v>902</v>
      </c>
    </row>
    <row r="431" spans="1:13" ht="17" x14ac:dyDescent="0.2">
      <c r="A431">
        <v>430</v>
      </c>
      <c r="B431" s="19">
        <v>44344.8125</v>
      </c>
      <c r="C431" s="19" t="s">
        <v>912</v>
      </c>
      <c r="D431" s="19" t="s">
        <v>920</v>
      </c>
      <c r="E431" s="19" t="s">
        <v>930</v>
      </c>
      <c r="F431" s="19" t="s">
        <v>922</v>
      </c>
      <c r="G431" s="9" t="s">
        <v>932</v>
      </c>
      <c r="H431" s="9" t="s">
        <v>987</v>
      </c>
      <c r="I431" s="9" t="s">
        <v>967</v>
      </c>
      <c r="J431" s="9" t="str">
        <f t="shared" si="6"/>
        <v/>
      </c>
      <c r="K431" s="9" t="s">
        <v>967</v>
      </c>
      <c r="L431" s="14" t="s">
        <v>712</v>
      </c>
      <c r="M431" s="14" t="s">
        <v>903</v>
      </c>
    </row>
    <row r="432" spans="1:13" ht="17" x14ac:dyDescent="0.2">
      <c r="A432">
        <v>431</v>
      </c>
      <c r="B432" s="19">
        <v>44344.8125</v>
      </c>
      <c r="C432" s="19" t="s">
        <v>912</v>
      </c>
      <c r="D432" s="19" t="s">
        <v>920</v>
      </c>
      <c r="E432" s="19" t="s">
        <v>930</v>
      </c>
      <c r="F432" s="19" t="s">
        <v>922</v>
      </c>
      <c r="G432" s="9" t="s">
        <v>932</v>
      </c>
      <c r="H432" s="9" t="s">
        <v>1018</v>
      </c>
      <c r="I432" s="9" t="s">
        <v>131</v>
      </c>
      <c r="J432" s="9" t="str">
        <f t="shared" si="6"/>
        <v/>
      </c>
      <c r="K432" s="9" t="s">
        <v>131</v>
      </c>
      <c r="L432" s="14" t="s">
        <v>896</v>
      </c>
      <c r="M432" s="14" t="s">
        <v>904</v>
      </c>
    </row>
    <row r="433" spans="1:13" ht="17" x14ac:dyDescent="0.2">
      <c r="A433">
        <v>432</v>
      </c>
      <c r="B433" s="19">
        <v>44344.8125</v>
      </c>
      <c r="C433" s="19" t="s">
        <v>912</v>
      </c>
      <c r="D433" s="19" t="s">
        <v>920</v>
      </c>
      <c r="E433" s="19" t="s">
        <v>930</v>
      </c>
      <c r="F433" s="19" t="s">
        <v>922</v>
      </c>
      <c r="G433" s="9" t="s">
        <v>932</v>
      </c>
      <c r="H433" s="9" t="s">
        <v>1043</v>
      </c>
      <c r="I433" s="9" t="s">
        <v>950</v>
      </c>
      <c r="J433" s="9" t="str">
        <f t="shared" si="6"/>
        <v>Junior</v>
      </c>
      <c r="K433" s="25" t="s">
        <v>951</v>
      </c>
      <c r="L433" s="14" t="s">
        <v>901</v>
      </c>
      <c r="M433" s="14" t="s">
        <v>905</v>
      </c>
    </row>
    <row r="434" spans="1:13" ht="17" x14ac:dyDescent="0.2">
      <c r="A434">
        <v>433</v>
      </c>
      <c r="B434" s="19">
        <v>44344.8125</v>
      </c>
      <c r="C434" s="19" t="s">
        <v>912</v>
      </c>
      <c r="D434" s="19" t="s">
        <v>920</v>
      </c>
      <c r="E434" s="19" t="s">
        <v>930</v>
      </c>
      <c r="F434" s="19" t="s">
        <v>922</v>
      </c>
      <c r="G434" s="9" t="s">
        <v>932</v>
      </c>
      <c r="H434" s="9" t="s">
        <v>1058</v>
      </c>
      <c r="I434" s="9" t="s">
        <v>49</v>
      </c>
      <c r="J434" s="9" t="str">
        <f t="shared" si="6"/>
        <v>Junior</v>
      </c>
      <c r="K434" s="9" t="s">
        <v>1062</v>
      </c>
      <c r="L434" s="14" t="s">
        <v>897</v>
      </c>
      <c r="M434" s="14" t="s">
        <v>906</v>
      </c>
    </row>
    <row r="435" spans="1:13" ht="17" x14ac:dyDescent="0.2">
      <c r="A435">
        <v>434</v>
      </c>
      <c r="B435" s="19">
        <v>44344.8125</v>
      </c>
      <c r="C435" s="19" t="s">
        <v>912</v>
      </c>
      <c r="D435" s="19" t="s">
        <v>920</v>
      </c>
      <c r="E435" s="19" t="s">
        <v>930</v>
      </c>
      <c r="F435" s="19" t="s">
        <v>922</v>
      </c>
      <c r="G435" s="9" t="s">
        <v>932</v>
      </c>
      <c r="H435" s="9" t="s">
        <v>1068</v>
      </c>
      <c r="I435" s="9" t="s">
        <v>1080</v>
      </c>
      <c r="J435" s="9" t="str">
        <f t="shared" si="6"/>
        <v>Junior 1</v>
      </c>
      <c r="K435" s="25" t="s">
        <v>1069</v>
      </c>
      <c r="L435" s="14" t="s">
        <v>898</v>
      </c>
      <c r="M435" s="14" t="s">
        <v>907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L435"/>
  <sheetViews>
    <sheetView tabSelected="1" workbookViewId="0">
      <pane ySplit="1" topLeftCell="A2" activePane="bottomLeft" state="frozen"/>
      <selection pane="bottomLeft" activeCell="L15" sqref="L15"/>
    </sheetView>
  </sheetViews>
  <sheetFormatPr baseColWidth="10" defaultRowHeight="16" x14ac:dyDescent="0.2"/>
  <cols>
    <col min="1" max="1" width="4.6640625" style="30" bestFit="1" customWidth="1"/>
    <col min="2" max="2" width="12.83203125" style="30" bestFit="1" customWidth="1"/>
    <col min="3" max="3" width="8" style="65" bestFit="1" customWidth="1"/>
    <col min="4" max="4" width="12.83203125" style="30" bestFit="1" customWidth="1"/>
    <col min="5" max="5" width="9.33203125" style="30" bestFit="1" customWidth="1"/>
    <col min="6" max="6" width="20.83203125" style="30" bestFit="1" customWidth="1"/>
    <col min="7" max="7" width="11.5" style="30" bestFit="1" customWidth="1"/>
    <col min="8" max="8" width="10.1640625" style="65" bestFit="1" customWidth="1"/>
    <col min="9" max="9" width="10.83203125" style="30" bestFit="1" customWidth="1"/>
    <col min="10" max="10" width="19.6640625" style="30" bestFit="1" customWidth="1"/>
    <col min="11" max="11" width="17" style="30" bestFit="1" customWidth="1"/>
    <col min="12" max="12" width="10.83203125" style="30" bestFit="1" customWidth="1"/>
    <col min="13" max="13" width="10.83203125" style="30" customWidth="1"/>
    <col min="14" max="14" width="16.5" style="30" bestFit="1" customWidth="1"/>
    <col min="15" max="15" width="8.33203125" style="30" bestFit="1" customWidth="1"/>
    <col min="16" max="16" width="27.5" style="30" bestFit="1" customWidth="1"/>
    <col min="17" max="17" width="8.1640625" style="30" bestFit="1" customWidth="1"/>
    <col min="18" max="18" width="7.6640625" style="30" bestFit="1" customWidth="1"/>
    <col min="19" max="19" width="10.83203125" style="30"/>
    <col min="20" max="20" width="12.83203125" style="30" bestFit="1" customWidth="1"/>
    <col min="21" max="21" width="10.6640625" style="30" bestFit="1" customWidth="1"/>
    <col min="22" max="22" width="43.5" style="30" bestFit="1" customWidth="1"/>
    <col min="23" max="23" width="26.83203125" style="30" customWidth="1"/>
    <col min="24" max="16384" width="10.83203125" style="30"/>
  </cols>
  <sheetData>
    <row r="1" spans="1:38" s="38" customFormat="1" x14ac:dyDescent="0.2">
      <c r="A1" s="38" t="s">
        <v>168</v>
      </c>
      <c r="B1" s="38" t="s">
        <v>297</v>
      </c>
      <c r="C1" s="63" t="s">
        <v>1171</v>
      </c>
      <c r="D1" s="38" t="s">
        <v>1096</v>
      </c>
      <c r="E1" s="38" t="s">
        <v>1177</v>
      </c>
      <c r="F1" s="38" t="s">
        <v>240</v>
      </c>
      <c r="G1" s="38" t="s">
        <v>1112</v>
      </c>
      <c r="H1" s="63" t="s">
        <v>1178</v>
      </c>
      <c r="I1" s="38" t="s">
        <v>1204</v>
      </c>
      <c r="J1" s="38" t="s">
        <v>931</v>
      </c>
      <c r="K1" s="60" t="s">
        <v>1111</v>
      </c>
      <c r="L1" s="38" t="s">
        <v>1115</v>
      </c>
      <c r="M1" s="38" t="s">
        <v>1180</v>
      </c>
      <c r="N1" s="60" t="s">
        <v>1074</v>
      </c>
      <c r="O1" s="60" t="s">
        <v>937</v>
      </c>
      <c r="P1" s="60" t="s">
        <v>1108</v>
      </c>
      <c r="Q1" s="60" t="s">
        <v>1093</v>
      </c>
      <c r="R1" s="60" t="s">
        <v>1094</v>
      </c>
      <c r="T1" s="38" t="s">
        <v>1202</v>
      </c>
      <c r="U1" s="38" t="s">
        <v>1201</v>
      </c>
      <c r="V1" s="38" t="s">
        <v>1203</v>
      </c>
      <c r="W1" s="38" t="s">
        <v>1205</v>
      </c>
      <c r="X1" s="38" t="s">
        <v>1179</v>
      </c>
      <c r="Y1" s="38" t="s">
        <v>1179</v>
      </c>
      <c r="Z1" s="38" t="s">
        <v>1179</v>
      </c>
      <c r="AA1" s="38" t="s">
        <v>1179</v>
      </c>
      <c r="AB1" s="38" t="s">
        <v>1179</v>
      </c>
      <c r="AC1" s="38" t="s">
        <v>1179</v>
      </c>
      <c r="AD1" s="38" t="s">
        <v>1179</v>
      </c>
      <c r="AE1" s="38" t="s">
        <v>1179</v>
      </c>
      <c r="AF1" s="38" t="s">
        <v>1179</v>
      </c>
      <c r="AG1" s="38" t="s">
        <v>1179</v>
      </c>
      <c r="AH1" s="38" t="s">
        <v>1179</v>
      </c>
      <c r="AI1" s="38" t="s">
        <v>1179</v>
      </c>
      <c r="AJ1" s="38" t="s">
        <v>1179</v>
      </c>
      <c r="AK1" s="38" t="s">
        <v>1179</v>
      </c>
      <c r="AL1" s="38" t="s">
        <v>1179</v>
      </c>
    </row>
    <row r="2" spans="1:38" x14ac:dyDescent="0.2">
      <c r="A2" s="30">
        <v>279</v>
      </c>
      <c r="B2" s="31">
        <v>44340.75</v>
      </c>
      <c r="C2" s="64">
        <f>VLOOKUP(D2,'Age Groups'!B:C,2,FALSE)</f>
        <v>4</v>
      </c>
      <c r="D2" s="31" t="s">
        <v>1092</v>
      </c>
      <c r="E2" s="64">
        <f>VLOOKUP(F2,Items!J:L,3,FALSE)</f>
        <v>4</v>
      </c>
      <c r="F2" s="31" t="s">
        <v>916</v>
      </c>
      <c r="G2" s="31" t="s">
        <v>1110</v>
      </c>
      <c r="H2" s="64" t="str">
        <f>RIGHT(J2,1)</f>
        <v>5</v>
      </c>
      <c r="I2" s="31" t="str">
        <f>MID(J2,10,1)</f>
        <v>4</v>
      </c>
      <c r="J2" s="32" t="s">
        <v>919</v>
      </c>
      <c r="K2" s="36"/>
      <c r="L2" s="36" t="s">
        <v>939</v>
      </c>
      <c r="M2" s="61">
        <f>VLOOKUP(N2,Clubs!D:E,2,FALSE)</f>
        <v>25</v>
      </c>
      <c r="N2" s="36" t="s">
        <v>93</v>
      </c>
      <c r="O2" s="61">
        <v>1</v>
      </c>
      <c r="P2" s="32"/>
      <c r="T2" s="201" t="str">
        <f t="shared" ref="T2:T65" si="0">"c"&amp;M2&amp;"ag"&amp;C2&amp;"y2d10"&amp;H2</f>
        <v>c25ag4y2d105</v>
      </c>
      <c r="U2" s="201">
        <f>VLOOKUP(T2,Cohorts!A:B,2,FALSE)</f>
        <v>101</v>
      </c>
      <c r="V2" s="201" t="str">
        <f t="shared" ref="V2:V65" si="1">"            [ 'cohort_id' =&gt; "&amp;U2&amp;",  'team_rank_id' =&gt; "&amp;O2&amp;" ],"</f>
        <v xml:space="preserve">            [ 'cohort_id' =&gt; 101,  'team_rank_id' =&gt; 1 ],</v>
      </c>
      <c r="W2" s="30" t="str">
        <f>"                'competition_id' =&gt; 1, // this is May 2021###                'age_group_id'   =&gt; "&amp;C2&amp;", ###                'start'          =&gt; '"&amp;TEXT(B2,"yyyy-mm-dd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X2" s="30" t="s">
        <v>1161</v>
      </c>
    </row>
    <row r="3" spans="1:38" x14ac:dyDescent="0.2">
      <c r="A3" s="30">
        <v>285</v>
      </c>
      <c r="B3" s="31">
        <v>44340.75</v>
      </c>
      <c r="C3" s="64">
        <f>VLOOKUP(D3,'Age Groups'!B:C,2,FALSE)</f>
        <v>4</v>
      </c>
      <c r="D3" s="31" t="s">
        <v>1092</v>
      </c>
      <c r="E3" s="64">
        <f>VLOOKUP(F3,Items!J:L,3,FALSE)</f>
        <v>2</v>
      </c>
      <c r="F3" s="31" t="s">
        <v>924</v>
      </c>
      <c r="G3" s="31" t="s">
        <v>1110</v>
      </c>
      <c r="H3" s="64" t="str">
        <f>RIGHT(J3,1)</f>
        <v>5</v>
      </c>
      <c r="I3" s="31" t="str">
        <f>MID(J3,10,1)</f>
        <v>4</v>
      </c>
      <c r="J3" s="32" t="s">
        <v>919</v>
      </c>
      <c r="K3" s="36"/>
      <c r="L3" s="36" t="s">
        <v>939</v>
      </c>
      <c r="M3" s="61">
        <f>VLOOKUP(N3,Clubs!D:E,2,FALSE)</f>
        <v>25</v>
      </c>
      <c r="N3" s="36" t="s">
        <v>93</v>
      </c>
      <c r="O3" s="61">
        <v>1</v>
      </c>
      <c r="P3" s="32"/>
      <c r="T3" s="201" t="str">
        <f t="shared" si="0"/>
        <v>c25ag4y2d105</v>
      </c>
      <c r="U3" s="201">
        <f>VLOOKUP(T3,Cohorts!A:B,2,FALSE)</f>
        <v>101</v>
      </c>
      <c r="V3" s="201" t="str">
        <f t="shared" si="1"/>
        <v xml:space="preserve">            [ 'cohort_id' =&gt; 101,  'team_rank_id' =&gt; 1 ],</v>
      </c>
      <c r="W3" s="30" t="str">
        <f t="shared" ref="W3:W66" si="2">"                'competition_id' =&gt; 1, // this is May 2021###                'age_group_id'   =&gt; "&amp;C3&amp;", ###                'start'          =&gt; '"&amp;TEXT(B3,"yyyy-mm-dd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X3" s="30" t="s">
        <v>1161</v>
      </c>
    </row>
    <row r="4" spans="1:38" ht="17" x14ac:dyDescent="0.2">
      <c r="A4" s="30">
        <v>292</v>
      </c>
      <c r="B4" s="31">
        <v>44340.75</v>
      </c>
      <c r="C4" s="64">
        <f>VLOOKUP(D4,'Age Groups'!B:C,2,FALSE)</f>
        <v>4</v>
      </c>
      <c r="D4" s="31" t="s">
        <v>1092</v>
      </c>
      <c r="E4" s="64">
        <f>VLOOKUP(F4,Items!J:L,3,FALSE)</f>
        <v>8</v>
      </c>
      <c r="F4" s="31" t="s">
        <v>920</v>
      </c>
      <c r="G4" s="31" t="s">
        <v>1109</v>
      </c>
      <c r="H4" s="64" t="str">
        <f>RIGHT(J4,1)</f>
        <v>5</v>
      </c>
      <c r="I4" s="31" t="str">
        <f>MID(J4,10,1)</f>
        <v>4</v>
      </c>
      <c r="J4" s="32" t="s">
        <v>919</v>
      </c>
      <c r="K4" s="36"/>
      <c r="L4" s="36" t="s">
        <v>987</v>
      </c>
      <c r="M4" s="61">
        <f>VLOOKUP(N4,Clubs!D:E,2,FALSE)</f>
        <v>25</v>
      </c>
      <c r="N4" s="36" t="s">
        <v>93</v>
      </c>
      <c r="O4" s="61">
        <v>1</v>
      </c>
      <c r="P4" s="34" t="s">
        <v>770</v>
      </c>
      <c r="T4" s="201" t="str">
        <f t="shared" si="0"/>
        <v>c25ag4y2d105</v>
      </c>
      <c r="U4" s="201">
        <f>VLOOKUP(T4,Cohorts!A:B,2,FALSE)</f>
        <v>101</v>
      </c>
      <c r="V4" s="201" t="str">
        <f t="shared" si="1"/>
        <v xml:space="preserve">            [ 'cohort_id' =&gt; 101,  'team_rank_id' =&gt; 1 ],</v>
      </c>
      <c r="W4" s="30" t="str">
        <f t="shared" si="2"/>
        <v xml:space="preserve">                'competition_id' =&gt; 1, // this is May 2021###                'age_group_id'   =&gt; 4, ###                'start'          =&gt; '2021-05-24 18:00:00', ###            ], [</v>
      </c>
      <c r="X4" s="30" t="s">
        <v>1161</v>
      </c>
    </row>
    <row r="5" spans="1:38" x14ac:dyDescent="0.2">
      <c r="A5" s="30">
        <v>38</v>
      </c>
      <c r="B5" s="31">
        <v>44327.75</v>
      </c>
      <c r="C5" s="64">
        <f>VLOOKUP(D5,'Age Groups'!B:C,2,FALSE)</f>
        <v>3</v>
      </c>
      <c r="D5" s="31" t="s">
        <v>1149</v>
      </c>
      <c r="E5" s="64">
        <f>VLOOKUP(F5,Items!J:L,3,FALSE)</f>
        <v>1</v>
      </c>
      <c r="F5" s="31" t="s">
        <v>921</v>
      </c>
      <c r="G5" s="31" t="s">
        <v>1110</v>
      </c>
      <c r="H5" s="64" t="str">
        <f t="shared" ref="H5:H10" si="3">MID(J5,10,1)</f>
        <v>4</v>
      </c>
      <c r="I5" s="31" t="str">
        <f t="shared" ref="I5:I10" si="4">RIGHT(J5,1)</f>
        <v>5</v>
      </c>
      <c r="J5" s="32" t="s">
        <v>919</v>
      </c>
      <c r="K5" s="36"/>
      <c r="L5" s="36" t="s">
        <v>1043</v>
      </c>
      <c r="M5" s="61">
        <f>VLOOKUP(N5,Clubs!D:E,2,FALSE)</f>
        <v>26</v>
      </c>
      <c r="N5" s="36" t="s">
        <v>96</v>
      </c>
      <c r="O5" s="61">
        <v>1</v>
      </c>
      <c r="P5" s="32"/>
      <c r="T5" s="30" t="str">
        <f t="shared" si="0"/>
        <v>c26ag3y2d104</v>
      </c>
      <c r="U5" s="30">
        <f>VLOOKUP(T5,Cohorts!A:B,2,FALSE)</f>
        <v>104</v>
      </c>
      <c r="V5" s="30" t="str">
        <f t="shared" si="1"/>
        <v xml:space="preserve">            [ 'cohort_id' =&gt; 104,  'team_rank_id' =&gt; 1 ],</v>
      </c>
      <c r="W5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X5" s="30" t="s">
        <v>1161</v>
      </c>
    </row>
    <row r="6" spans="1:38" x14ac:dyDescent="0.2">
      <c r="A6" s="30">
        <v>52</v>
      </c>
      <c r="B6" s="31">
        <v>44327.75</v>
      </c>
      <c r="C6" s="64">
        <f>VLOOKUP(D6,'Age Groups'!B:C,2,FALSE)</f>
        <v>3</v>
      </c>
      <c r="D6" s="31" t="s">
        <v>1149</v>
      </c>
      <c r="E6" s="64">
        <f>VLOOKUP(F6,Items!J:L,3,FALSE)</f>
        <v>3</v>
      </c>
      <c r="F6" s="31" t="s">
        <v>928</v>
      </c>
      <c r="G6" s="31" t="s">
        <v>1110</v>
      </c>
      <c r="H6" s="64" t="str">
        <f t="shared" si="3"/>
        <v>4</v>
      </c>
      <c r="I6" s="31" t="str">
        <f t="shared" si="4"/>
        <v>5</v>
      </c>
      <c r="J6" s="32" t="s">
        <v>919</v>
      </c>
      <c r="K6" s="36"/>
      <c r="L6" s="36" t="s">
        <v>1073</v>
      </c>
      <c r="M6" s="61">
        <f>VLOOKUP(N6,Clubs!D:E,2,FALSE)</f>
        <v>26</v>
      </c>
      <c r="N6" s="36" t="s">
        <v>96</v>
      </c>
      <c r="O6" s="61">
        <v>1</v>
      </c>
      <c r="P6" s="32"/>
      <c r="T6" s="30" t="str">
        <f t="shared" si="0"/>
        <v>c26ag3y2d104</v>
      </c>
      <c r="U6" s="30">
        <f>VLOOKUP(T6,Cohorts!A:B,2,FALSE)</f>
        <v>104</v>
      </c>
      <c r="V6" s="30" t="str">
        <f t="shared" si="1"/>
        <v xml:space="preserve">            [ 'cohort_id' =&gt; 104,  'team_rank_id' =&gt; 1 ],</v>
      </c>
      <c r="W6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X6" s="30" t="s">
        <v>1161</v>
      </c>
    </row>
    <row r="7" spans="1:38" ht="17" x14ac:dyDescent="0.2">
      <c r="A7" s="30">
        <v>55</v>
      </c>
      <c r="B7" s="31">
        <v>44327.75</v>
      </c>
      <c r="C7" s="64">
        <f>VLOOKUP(D7,'Age Groups'!B:C,2,FALSE)</f>
        <v>3</v>
      </c>
      <c r="D7" s="31" t="s">
        <v>1149</v>
      </c>
      <c r="E7" s="64">
        <f>VLOOKUP(F7,Items!J:L,3,FALSE)</f>
        <v>13</v>
      </c>
      <c r="F7" s="31" t="s">
        <v>929</v>
      </c>
      <c r="G7" s="31" t="s">
        <v>1109</v>
      </c>
      <c r="H7" s="64" t="str">
        <f t="shared" si="3"/>
        <v>4</v>
      </c>
      <c r="I7" s="31" t="str">
        <f t="shared" si="4"/>
        <v>5</v>
      </c>
      <c r="J7" s="32" t="s">
        <v>919</v>
      </c>
      <c r="K7" s="36"/>
      <c r="L7" s="36" t="s">
        <v>1018</v>
      </c>
      <c r="M7" s="61">
        <f>VLOOKUP(N7,Clubs!D:E,2,FALSE)</f>
        <v>26</v>
      </c>
      <c r="N7" s="36" t="s">
        <v>96</v>
      </c>
      <c r="O7" s="61">
        <v>1</v>
      </c>
      <c r="P7" s="34" t="s">
        <v>534</v>
      </c>
      <c r="T7" s="30" t="str">
        <f t="shared" si="0"/>
        <v>c26ag3y2d104</v>
      </c>
      <c r="U7" s="30">
        <f>VLOOKUP(T7,Cohorts!A:B,2,FALSE)</f>
        <v>104</v>
      </c>
      <c r="V7" s="30" t="str">
        <f t="shared" si="1"/>
        <v xml:space="preserve">            [ 'cohort_id' =&gt; 104,  'team_rank_id' =&gt; 1 ],</v>
      </c>
      <c r="W7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X7" s="30" t="s">
        <v>1161</v>
      </c>
    </row>
    <row r="8" spans="1:38" x14ac:dyDescent="0.2">
      <c r="A8" s="30">
        <v>282</v>
      </c>
      <c r="B8" s="31">
        <v>44340.75</v>
      </c>
      <c r="C8" s="64">
        <f>VLOOKUP(D8,'Age Groups'!B:C,2,FALSE)</f>
        <v>4</v>
      </c>
      <c r="D8" s="31" t="s">
        <v>1092</v>
      </c>
      <c r="E8" s="64">
        <f>VLOOKUP(F8,Items!J:L,3,FALSE)</f>
        <v>4</v>
      </c>
      <c r="F8" s="31" t="s">
        <v>916</v>
      </c>
      <c r="G8" s="31" t="s">
        <v>1110</v>
      </c>
      <c r="H8" s="64" t="str">
        <f t="shared" si="3"/>
        <v>4</v>
      </c>
      <c r="I8" s="31" t="str">
        <f t="shared" si="4"/>
        <v>5</v>
      </c>
      <c r="J8" s="32" t="s">
        <v>919</v>
      </c>
      <c r="K8" s="36"/>
      <c r="L8" s="36" t="s">
        <v>1043</v>
      </c>
      <c r="M8" s="61">
        <f>VLOOKUP(N8,Clubs!D:E,2,FALSE)</f>
        <v>26</v>
      </c>
      <c r="N8" s="36" t="s">
        <v>96</v>
      </c>
      <c r="O8" s="61">
        <v>1</v>
      </c>
      <c r="P8" s="32"/>
      <c r="T8" s="30" t="str">
        <f t="shared" si="0"/>
        <v>c26ag4y2d104</v>
      </c>
      <c r="U8" s="30">
        <f>VLOOKUP(T8,Cohorts!A:B,2,FALSE)</f>
        <v>106</v>
      </c>
      <c r="V8" s="30" t="str">
        <f t="shared" si="1"/>
        <v xml:space="preserve">            [ 'cohort_id' =&gt; 106,  'team_rank_id' =&gt; 1 ],</v>
      </c>
      <c r="W8" s="30" t="str">
        <f t="shared" si="2"/>
        <v xml:space="preserve">                'competition_id' =&gt; 1, // this is May 2021###                'age_group_id'   =&gt; 4, ###                'start'          =&gt; '2021-05-24 18:00:00', ###            ], [</v>
      </c>
      <c r="X8" s="30" t="s">
        <v>1161</v>
      </c>
    </row>
    <row r="9" spans="1:38" x14ac:dyDescent="0.2">
      <c r="A9" s="30">
        <v>287</v>
      </c>
      <c r="B9" s="31">
        <v>44340.75</v>
      </c>
      <c r="C9" s="64">
        <f>VLOOKUP(D9,'Age Groups'!B:C,2,FALSE)</f>
        <v>4</v>
      </c>
      <c r="D9" s="31" t="s">
        <v>1092</v>
      </c>
      <c r="E9" s="64">
        <f>VLOOKUP(F9,Items!J:L,3,FALSE)</f>
        <v>2</v>
      </c>
      <c r="F9" s="31" t="s">
        <v>924</v>
      </c>
      <c r="G9" s="31" t="s">
        <v>1110</v>
      </c>
      <c r="H9" s="64" t="str">
        <f t="shared" si="3"/>
        <v>4</v>
      </c>
      <c r="I9" s="31" t="str">
        <f t="shared" si="4"/>
        <v>5</v>
      </c>
      <c r="J9" s="32" t="s">
        <v>919</v>
      </c>
      <c r="K9" s="36"/>
      <c r="L9" s="36" t="s">
        <v>1018</v>
      </c>
      <c r="M9" s="61">
        <f>VLOOKUP(N9,Clubs!D:E,2,FALSE)</f>
        <v>26</v>
      </c>
      <c r="N9" s="36" t="s">
        <v>96</v>
      </c>
      <c r="O9" s="61">
        <v>1</v>
      </c>
      <c r="P9" s="32"/>
      <c r="T9" s="30" t="str">
        <f t="shared" si="0"/>
        <v>c26ag4y2d104</v>
      </c>
      <c r="U9" s="30">
        <f>VLOOKUP(T9,Cohorts!A:B,2,FALSE)</f>
        <v>106</v>
      </c>
      <c r="V9" s="30" t="str">
        <f t="shared" si="1"/>
        <v xml:space="preserve">            [ 'cohort_id' =&gt; 106,  'team_rank_id' =&gt; 1 ],</v>
      </c>
      <c r="W9" s="30" t="str">
        <f t="shared" si="2"/>
        <v xml:space="preserve">                'competition_id' =&gt; 1, // this is May 2021###                'age_group_id'   =&gt; 4, ###                'start'          =&gt; '2021-05-24 18:00:00', ###            ], [</v>
      </c>
      <c r="X9" s="30" t="s">
        <v>1161</v>
      </c>
    </row>
    <row r="10" spans="1:38" ht="17" x14ac:dyDescent="0.2">
      <c r="A10" s="30">
        <v>295</v>
      </c>
      <c r="B10" s="31">
        <v>44340.75</v>
      </c>
      <c r="C10" s="64">
        <f>VLOOKUP(D10,'Age Groups'!B:C,2,FALSE)</f>
        <v>4</v>
      </c>
      <c r="D10" s="31" t="s">
        <v>1092</v>
      </c>
      <c r="E10" s="64">
        <f>VLOOKUP(F10,Items!J:L,3,FALSE)</f>
        <v>8</v>
      </c>
      <c r="F10" s="31" t="s">
        <v>920</v>
      </c>
      <c r="G10" s="31" t="s">
        <v>1109</v>
      </c>
      <c r="H10" s="64" t="str">
        <f t="shared" si="3"/>
        <v>4</v>
      </c>
      <c r="I10" s="31" t="str">
        <f t="shared" si="4"/>
        <v>5</v>
      </c>
      <c r="J10" s="32" t="s">
        <v>919</v>
      </c>
      <c r="K10" s="36"/>
      <c r="L10" s="36" t="s">
        <v>1058</v>
      </c>
      <c r="M10" s="61">
        <f>VLOOKUP(N10,Clubs!D:E,2,FALSE)</f>
        <v>26</v>
      </c>
      <c r="N10" s="36" t="s">
        <v>96</v>
      </c>
      <c r="O10" s="61">
        <v>1</v>
      </c>
      <c r="P10" s="34" t="s">
        <v>622</v>
      </c>
      <c r="T10" s="30" t="str">
        <f t="shared" si="0"/>
        <v>c26ag4y2d104</v>
      </c>
      <c r="U10" s="30">
        <f>VLOOKUP(T10,Cohorts!A:B,2,FALSE)</f>
        <v>106</v>
      </c>
      <c r="V10" s="30" t="str">
        <f t="shared" si="1"/>
        <v xml:space="preserve">            [ 'cohort_id' =&gt; 106,  'team_rank_id' =&gt; 1 ],</v>
      </c>
      <c r="W10" s="30" t="str">
        <f t="shared" si="2"/>
        <v xml:space="preserve">                'competition_id' =&gt; 1, // this is May 2021###                'age_group_id'   =&gt; 4, ###                'start'          =&gt; '2021-05-24 18:00:00', ###            ], [</v>
      </c>
      <c r="X10" s="30" t="s">
        <v>1161</v>
      </c>
    </row>
    <row r="11" spans="1:38" x14ac:dyDescent="0.2">
      <c r="A11" s="30">
        <v>127</v>
      </c>
      <c r="B11" s="31">
        <v>44330.8125</v>
      </c>
      <c r="C11" s="64">
        <f>VLOOKUP(D11,'Age Groups'!B:C,2,FALSE)</f>
        <v>3</v>
      </c>
      <c r="D11" s="31" t="s">
        <v>1149</v>
      </c>
      <c r="E11" s="64">
        <f>VLOOKUP(F11,Items!J:L,3,FALSE)</f>
        <v>1</v>
      </c>
      <c r="F11" s="31" t="s">
        <v>921</v>
      </c>
      <c r="G11" s="31" t="s">
        <v>1110</v>
      </c>
      <c r="H11" s="64" t="str">
        <f t="shared" ref="H11:H46" si="5">RIGHT(J11,1)</f>
        <v>2</v>
      </c>
      <c r="I11" s="31"/>
      <c r="J11" s="31" t="s">
        <v>917</v>
      </c>
      <c r="K11" s="32" t="s">
        <v>932</v>
      </c>
      <c r="L11" s="32" t="s">
        <v>939</v>
      </c>
      <c r="M11" s="61">
        <f>VLOOKUP(N11,Clubs!D:E,2,FALSE)</f>
        <v>27</v>
      </c>
      <c r="N11" s="32" t="s">
        <v>98</v>
      </c>
      <c r="O11" s="32" t="s">
        <v>939</v>
      </c>
      <c r="P11" s="32"/>
      <c r="T11" s="30" t="str">
        <f t="shared" si="0"/>
        <v>c27ag3y2d102</v>
      </c>
      <c r="U11" s="30">
        <f>VLOOKUP(T11,Cohorts!A:B,2,FALSE)</f>
        <v>108</v>
      </c>
      <c r="V11" s="30" t="str">
        <f t="shared" si="1"/>
        <v xml:space="preserve">            [ 'cohort_id' =&gt; 108,  'team_rank_id' =&gt; 1 ],</v>
      </c>
      <c r="W11" s="30" t="str">
        <f t="shared" si="2"/>
        <v xml:space="preserve">                'competition_id' =&gt; 1, // this is May 2021###                'age_group_id'   =&gt; 3, ###                'start'          =&gt; '2021-05-14 19:30:00', ###            ], [</v>
      </c>
      <c r="X11" s="30" t="s">
        <v>1161</v>
      </c>
    </row>
    <row r="12" spans="1:38" x14ac:dyDescent="0.2">
      <c r="A12" s="30">
        <v>132</v>
      </c>
      <c r="B12" s="31">
        <v>44330.8125</v>
      </c>
      <c r="C12" s="64">
        <f>VLOOKUP(D12,'Age Groups'!B:C,2,FALSE)</f>
        <v>3</v>
      </c>
      <c r="D12" s="31" t="s">
        <v>1149</v>
      </c>
      <c r="E12" s="64">
        <f>VLOOKUP(F12,Items!J:L,3,FALSE)</f>
        <v>3</v>
      </c>
      <c r="F12" s="31" t="s">
        <v>928</v>
      </c>
      <c r="G12" s="31" t="s">
        <v>1110</v>
      </c>
      <c r="H12" s="64" t="str">
        <f t="shared" si="5"/>
        <v>2</v>
      </c>
      <c r="I12" s="31"/>
      <c r="J12" s="31" t="s">
        <v>917</v>
      </c>
      <c r="K12" s="32" t="s">
        <v>932</v>
      </c>
      <c r="L12" s="32" t="s">
        <v>939</v>
      </c>
      <c r="M12" s="61">
        <f>VLOOKUP(N12,Clubs!D:E,2,FALSE)</f>
        <v>27</v>
      </c>
      <c r="N12" s="32" t="s">
        <v>98</v>
      </c>
      <c r="O12" s="32" t="s">
        <v>939</v>
      </c>
      <c r="P12" s="32"/>
      <c r="T12" s="30" t="str">
        <f t="shared" si="0"/>
        <v>c27ag3y2d102</v>
      </c>
      <c r="U12" s="30">
        <f>VLOOKUP(T12,Cohorts!A:B,2,FALSE)</f>
        <v>108</v>
      </c>
      <c r="V12" s="30" t="str">
        <f t="shared" si="1"/>
        <v xml:space="preserve">            [ 'cohort_id' =&gt; 108,  'team_rank_id' =&gt; 1 ],</v>
      </c>
      <c r="W12" s="30" t="str">
        <f t="shared" si="2"/>
        <v xml:space="preserve">                'competition_id' =&gt; 1, // this is May 2021###                'age_group_id'   =&gt; 3, ###                'start'          =&gt; '2021-05-14 19:30:00', ###            ], [</v>
      </c>
      <c r="X12" s="30" t="s">
        <v>1161</v>
      </c>
    </row>
    <row r="13" spans="1:38" ht="17" x14ac:dyDescent="0.2">
      <c r="A13" s="30">
        <v>139</v>
      </c>
      <c r="B13" s="31">
        <v>44330.8125</v>
      </c>
      <c r="C13" s="64">
        <f>VLOOKUP(D13,'Age Groups'!B:C,2,FALSE)</f>
        <v>3</v>
      </c>
      <c r="D13" s="31" t="s">
        <v>1149</v>
      </c>
      <c r="E13" s="64">
        <f>VLOOKUP(F13,Items!J:L,3,FALSE)</f>
        <v>13</v>
      </c>
      <c r="F13" s="31" t="s">
        <v>929</v>
      </c>
      <c r="G13" s="31" t="s">
        <v>1109</v>
      </c>
      <c r="H13" s="64" t="str">
        <f t="shared" si="5"/>
        <v>2</v>
      </c>
      <c r="I13" s="31"/>
      <c r="J13" s="31" t="s">
        <v>917</v>
      </c>
      <c r="K13" s="32" t="s">
        <v>932</v>
      </c>
      <c r="L13" s="32" t="s">
        <v>1018</v>
      </c>
      <c r="M13" s="61">
        <f>VLOOKUP(N13,Clubs!D:E,2,FALSE)</f>
        <v>27</v>
      </c>
      <c r="N13" s="32" t="s">
        <v>98</v>
      </c>
      <c r="O13" s="32" t="s">
        <v>939</v>
      </c>
      <c r="P13" s="34" t="s">
        <v>621</v>
      </c>
      <c r="T13" s="30" t="str">
        <f t="shared" si="0"/>
        <v>c27ag3y2d102</v>
      </c>
      <c r="U13" s="30">
        <f>VLOOKUP(T13,Cohorts!A:B,2,FALSE)</f>
        <v>108</v>
      </c>
      <c r="V13" s="30" t="str">
        <f t="shared" si="1"/>
        <v xml:space="preserve">            [ 'cohort_id' =&gt; 108,  'team_rank_id' =&gt; 1 ],</v>
      </c>
      <c r="W13" s="30" t="str">
        <f t="shared" si="2"/>
        <v xml:space="preserve">                'competition_id' =&gt; 1, // this is May 2021###                'age_group_id'   =&gt; 3, ###                'start'          =&gt; '2021-05-14 19:30:00', ###            ], [</v>
      </c>
      <c r="X13" s="30" t="s">
        <v>1161</v>
      </c>
    </row>
    <row r="14" spans="1:38" x14ac:dyDescent="0.2">
      <c r="A14" s="30">
        <v>116</v>
      </c>
      <c r="B14" s="31">
        <v>44330.75</v>
      </c>
      <c r="C14" s="64">
        <f>VLOOKUP(D14,'Age Groups'!B:C,2,FALSE)</f>
        <v>3</v>
      </c>
      <c r="D14" s="31" t="s">
        <v>1149</v>
      </c>
      <c r="E14" s="64">
        <f>VLOOKUP(F14,Items!J:L,3,FALSE)</f>
        <v>1</v>
      </c>
      <c r="F14" s="31" t="s">
        <v>921</v>
      </c>
      <c r="G14" s="31" t="s">
        <v>1110</v>
      </c>
      <c r="H14" s="64" t="str">
        <f t="shared" si="5"/>
        <v>2</v>
      </c>
      <c r="I14" s="31"/>
      <c r="J14" s="31" t="s">
        <v>917</v>
      </c>
      <c r="K14" s="32" t="s">
        <v>936</v>
      </c>
      <c r="L14" s="32" t="s">
        <v>1018</v>
      </c>
      <c r="M14" s="61">
        <f>VLOOKUP(N14,Clubs!D:E,2,FALSE)</f>
        <v>27</v>
      </c>
      <c r="N14" s="32" t="s">
        <v>98</v>
      </c>
      <c r="O14" s="32" t="s">
        <v>987</v>
      </c>
      <c r="P14" s="32"/>
      <c r="T14" s="30" t="str">
        <f t="shared" si="0"/>
        <v>c27ag3y2d102</v>
      </c>
      <c r="U14" s="30">
        <f>VLOOKUP(T14,Cohorts!A:B,2,FALSE)</f>
        <v>108</v>
      </c>
      <c r="V14" s="30" t="str">
        <f t="shared" si="1"/>
        <v xml:space="preserve">            [ 'cohort_id' =&gt; 108,  'team_rank_id' =&gt; 2 ],</v>
      </c>
      <c r="W14" s="30" t="str">
        <f t="shared" si="2"/>
        <v xml:space="preserve">                'competition_id' =&gt; 1, // this is May 2021###                'age_group_id'   =&gt; 3, ###                'start'          =&gt; '2021-05-14 18:00:00', ###            ], [</v>
      </c>
      <c r="X14" s="30" t="s">
        <v>1161</v>
      </c>
    </row>
    <row r="15" spans="1:38" x14ac:dyDescent="0.2">
      <c r="A15" s="30">
        <v>122</v>
      </c>
      <c r="B15" s="31">
        <v>44330.75</v>
      </c>
      <c r="C15" s="64">
        <f>VLOOKUP(D15,'Age Groups'!B:C,2,FALSE)</f>
        <v>3</v>
      </c>
      <c r="D15" s="31" t="s">
        <v>1149</v>
      </c>
      <c r="E15" s="64">
        <f>VLOOKUP(F15,Items!J:L,3,FALSE)</f>
        <v>3</v>
      </c>
      <c r="F15" s="31" t="s">
        <v>928</v>
      </c>
      <c r="G15" s="31" t="s">
        <v>1110</v>
      </c>
      <c r="H15" s="64" t="str">
        <f t="shared" si="5"/>
        <v>2</v>
      </c>
      <c r="I15" s="31"/>
      <c r="J15" s="31" t="s">
        <v>917</v>
      </c>
      <c r="K15" s="32" t="s">
        <v>936</v>
      </c>
      <c r="L15" s="32" t="s">
        <v>1058</v>
      </c>
      <c r="M15" s="61">
        <f>VLOOKUP(N15,Clubs!D:E,2,FALSE)</f>
        <v>27</v>
      </c>
      <c r="N15" s="32" t="s">
        <v>98</v>
      </c>
      <c r="O15" s="32" t="s">
        <v>987</v>
      </c>
      <c r="P15" s="32"/>
      <c r="T15" s="30" t="str">
        <f t="shared" si="0"/>
        <v>c27ag3y2d102</v>
      </c>
      <c r="U15" s="30">
        <f>VLOOKUP(T15,Cohorts!A:B,2,FALSE)</f>
        <v>108</v>
      </c>
      <c r="V15" s="30" t="str">
        <f t="shared" si="1"/>
        <v xml:space="preserve">            [ 'cohort_id' =&gt; 108,  'team_rank_id' =&gt; 2 ],</v>
      </c>
      <c r="W15" s="30" t="str">
        <f t="shared" si="2"/>
        <v xml:space="preserve">                'competition_id' =&gt; 1, // this is May 2021###                'age_group_id'   =&gt; 3, ###                'start'          =&gt; '2021-05-14 18:00:00', ###            ], [</v>
      </c>
      <c r="X15" s="30" t="s">
        <v>1161</v>
      </c>
    </row>
    <row r="16" spans="1:38" ht="17" x14ac:dyDescent="0.2">
      <c r="A16" s="30">
        <v>125</v>
      </c>
      <c r="B16" s="31">
        <v>44330.75</v>
      </c>
      <c r="C16" s="64">
        <f>VLOOKUP(D16,'Age Groups'!B:C,2,FALSE)</f>
        <v>3</v>
      </c>
      <c r="D16" s="31" t="s">
        <v>1149</v>
      </c>
      <c r="E16" s="64">
        <f>VLOOKUP(F16,Items!J:L,3,FALSE)</f>
        <v>13</v>
      </c>
      <c r="F16" s="31" t="s">
        <v>929</v>
      </c>
      <c r="G16" s="31" t="s">
        <v>1109</v>
      </c>
      <c r="H16" s="64" t="str">
        <f t="shared" si="5"/>
        <v>2</v>
      </c>
      <c r="I16" s="31"/>
      <c r="J16" s="31" t="s">
        <v>917</v>
      </c>
      <c r="K16" s="32" t="s">
        <v>936</v>
      </c>
      <c r="L16" s="32" t="s">
        <v>1018</v>
      </c>
      <c r="M16" s="61">
        <f>VLOOKUP(N16,Clubs!D:E,2,FALSE)</f>
        <v>27</v>
      </c>
      <c r="N16" s="32" t="s">
        <v>98</v>
      </c>
      <c r="O16" s="32" t="s">
        <v>987</v>
      </c>
      <c r="P16" s="34" t="s">
        <v>606</v>
      </c>
      <c r="T16" s="30" t="str">
        <f t="shared" si="0"/>
        <v>c27ag3y2d102</v>
      </c>
      <c r="U16" s="30">
        <f>VLOOKUP(T16,Cohorts!A:B,2,FALSE)</f>
        <v>108</v>
      </c>
      <c r="V16" s="30" t="str">
        <f t="shared" si="1"/>
        <v xml:space="preserve">            [ 'cohort_id' =&gt; 108,  'team_rank_id' =&gt; 2 ],</v>
      </c>
      <c r="W16" s="30" t="str">
        <f t="shared" si="2"/>
        <v xml:space="preserve">                'competition_id' =&gt; 1, // this is May 2021###                'age_group_id'   =&gt; 3, ###                'start'          =&gt; '2021-05-14 18:00:00', ###            ], [</v>
      </c>
      <c r="X16" s="30" t="s">
        <v>1161</v>
      </c>
    </row>
    <row r="17" spans="1:24" x14ac:dyDescent="0.2">
      <c r="A17" s="30">
        <v>180</v>
      </c>
      <c r="B17" s="31">
        <v>44334.8125</v>
      </c>
      <c r="C17" s="64">
        <f>VLOOKUP(D17,'Age Groups'!B:C,2,FALSE)</f>
        <v>6</v>
      </c>
      <c r="D17" s="31" t="s">
        <v>1091</v>
      </c>
      <c r="E17" s="64">
        <f>VLOOKUP(F17,Items!J:L,3,FALSE)</f>
        <v>1</v>
      </c>
      <c r="F17" s="31" t="s">
        <v>921</v>
      </c>
      <c r="G17" s="31" t="s">
        <v>1110</v>
      </c>
      <c r="H17" s="64" t="str">
        <f t="shared" si="5"/>
        <v>3</v>
      </c>
      <c r="I17" s="31"/>
      <c r="J17" s="31" t="s">
        <v>918</v>
      </c>
      <c r="K17" s="36"/>
      <c r="L17" s="36" t="s">
        <v>939</v>
      </c>
      <c r="M17" s="61">
        <f>VLOOKUP(N17,Clubs!D:E,2,FALSE)</f>
        <v>10</v>
      </c>
      <c r="N17" s="36" t="s">
        <v>31</v>
      </c>
      <c r="O17" s="61">
        <v>1</v>
      </c>
      <c r="P17" s="32"/>
      <c r="T17" s="30" t="str">
        <f t="shared" si="0"/>
        <v>c10ag6y2d103</v>
      </c>
      <c r="U17" s="30">
        <f>VLOOKUP(T17,Cohorts!A:B,2,FALSE)</f>
        <v>11</v>
      </c>
      <c r="V17" s="30" t="str">
        <f t="shared" si="1"/>
        <v xml:space="preserve">            [ 'cohort_id' =&gt; 11,  'team_rank_id' =&gt; 1 ],</v>
      </c>
      <c r="W17" s="30" t="str">
        <f t="shared" si="2"/>
        <v xml:space="preserve">                'competition_id' =&gt; 1, // this is May 2021###                'age_group_id'   =&gt; 6, ###                'start'          =&gt; '2021-05-18 19:30:00', ###            ], [</v>
      </c>
      <c r="X17" s="30" t="s">
        <v>1161</v>
      </c>
    </row>
    <row r="18" spans="1:24" x14ac:dyDescent="0.2">
      <c r="A18" s="30">
        <v>186</v>
      </c>
      <c r="B18" s="31">
        <v>44334.8125</v>
      </c>
      <c r="C18" s="64">
        <f>VLOOKUP(D18,'Age Groups'!B:C,2,FALSE)</f>
        <v>6</v>
      </c>
      <c r="D18" s="31" t="s">
        <v>1091</v>
      </c>
      <c r="E18" s="64">
        <f>VLOOKUP(F18,Items!J:L,3,FALSE)</f>
        <v>4</v>
      </c>
      <c r="F18" s="31" t="s">
        <v>916</v>
      </c>
      <c r="G18" s="31" t="s">
        <v>1110</v>
      </c>
      <c r="H18" s="64" t="str">
        <f t="shared" si="5"/>
        <v>3</v>
      </c>
      <c r="I18" s="31"/>
      <c r="J18" s="31" t="s">
        <v>918</v>
      </c>
      <c r="K18" s="36"/>
      <c r="L18" s="36" t="s">
        <v>987</v>
      </c>
      <c r="M18" s="61">
        <f>VLOOKUP(N18,Clubs!D:E,2,FALSE)</f>
        <v>10</v>
      </c>
      <c r="N18" s="36" t="s">
        <v>31</v>
      </c>
      <c r="O18" s="61">
        <v>1</v>
      </c>
      <c r="P18" s="32"/>
      <c r="T18" s="30" t="str">
        <f t="shared" si="0"/>
        <v>c10ag6y2d103</v>
      </c>
      <c r="U18" s="30">
        <f>VLOOKUP(T18,Cohorts!A:B,2,FALSE)</f>
        <v>11</v>
      </c>
      <c r="V18" s="30" t="str">
        <f t="shared" si="1"/>
        <v xml:space="preserve">            [ 'cohort_id' =&gt; 11,  'team_rank_id' =&gt; 1 ],</v>
      </c>
      <c r="W18" s="30" t="str">
        <f t="shared" si="2"/>
        <v xml:space="preserve">                'competition_id' =&gt; 1, // this is May 2021###                'age_group_id'   =&gt; 6, ###                'start'          =&gt; '2021-05-18 19:30:00', ###            ], [</v>
      </c>
      <c r="X18" s="30" t="s">
        <v>1161</v>
      </c>
    </row>
    <row r="19" spans="1:24" ht="17" x14ac:dyDescent="0.2">
      <c r="A19" s="30">
        <v>194</v>
      </c>
      <c r="B19" s="31">
        <v>44334.8125</v>
      </c>
      <c r="C19" s="64">
        <f>VLOOKUP(D19,'Age Groups'!B:C,2,FALSE)</f>
        <v>6</v>
      </c>
      <c r="D19" s="31" t="s">
        <v>1091</v>
      </c>
      <c r="E19" s="64">
        <f>VLOOKUP(F19,Items!J:L,3,FALSE)</f>
        <v>6</v>
      </c>
      <c r="F19" s="31" t="s">
        <v>927</v>
      </c>
      <c r="G19" s="31" t="s">
        <v>1109</v>
      </c>
      <c r="H19" s="64" t="str">
        <f t="shared" si="5"/>
        <v>3</v>
      </c>
      <c r="I19" s="31"/>
      <c r="J19" s="31" t="s">
        <v>918</v>
      </c>
      <c r="K19" s="36"/>
      <c r="L19" s="36" t="s">
        <v>1058</v>
      </c>
      <c r="M19" s="61">
        <f>VLOOKUP(N19,Clubs!D:E,2,FALSE)</f>
        <v>10</v>
      </c>
      <c r="N19" s="36" t="s">
        <v>31</v>
      </c>
      <c r="O19" s="61">
        <v>1</v>
      </c>
      <c r="P19" s="34" t="s">
        <v>676</v>
      </c>
      <c r="T19" s="30" t="str">
        <f t="shared" si="0"/>
        <v>c10ag6y2d103</v>
      </c>
      <c r="U19" s="30">
        <f>VLOOKUP(T19,Cohorts!A:B,2,FALSE)</f>
        <v>11</v>
      </c>
      <c r="V19" s="30" t="str">
        <f t="shared" si="1"/>
        <v xml:space="preserve">            [ 'cohort_id' =&gt; 11,  'team_rank_id' =&gt; 1 ],</v>
      </c>
      <c r="W19" s="30" t="str">
        <f t="shared" si="2"/>
        <v xml:space="preserve">                'competition_id' =&gt; 1, // this is May 2021###                'age_group_id'   =&gt; 6, ###                'start'          =&gt; '2021-05-18 19:30:00', ###            ], [</v>
      </c>
      <c r="X19" s="30" t="s">
        <v>1161</v>
      </c>
    </row>
    <row r="20" spans="1:24" x14ac:dyDescent="0.2">
      <c r="A20" s="30">
        <v>349</v>
      </c>
      <c r="B20" s="31">
        <v>44342.75</v>
      </c>
      <c r="C20" s="64">
        <f>VLOOKUP(D20,'Age Groups'!B:C,2,FALSE)</f>
        <v>4</v>
      </c>
      <c r="D20" s="31" t="s">
        <v>1092</v>
      </c>
      <c r="E20" s="64">
        <f>VLOOKUP(F20,Items!J:L,3,FALSE)</f>
        <v>4</v>
      </c>
      <c r="F20" s="31" t="s">
        <v>916</v>
      </c>
      <c r="G20" s="31" t="s">
        <v>1110</v>
      </c>
      <c r="H20" s="64" t="str">
        <f t="shared" si="5"/>
        <v>2</v>
      </c>
      <c r="I20" s="31"/>
      <c r="J20" s="31" t="s">
        <v>917</v>
      </c>
      <c r="K20" s="62" t="s">
        <v>933</v>
      </c>
      <c r="L20" s="62" t="s">
        <v>1068</v>
      </c>
      <c r="M20" s="61">
        <f>VLOOKUP(N20,Clubs!D:E,2,FALSE)</f>
        <v>27</v>
      </c>
      <c r="N20" s="62" t="s">
        <v>98</v>
      </c>
      <c r="O20" s="61">
        <v>1</v>
      </c>
      <c r="P20" s="32"/>
      <c r="T20" s="30" t="str">
        <f t="shared" si="0"/>
        <v>c27ag4y2d102</v>
      </c>
      <c r="U20" s="30">
        <f>VLOOKUP(T20,Cohorts!A:B,2,FALSE)</f>
        <v>110</v>
      </c>
      <c r="V20" s="30" t="str">
        <f t="shared" si="1"/>
        <v xml:space="preserve">            [ 'cohort_id' =&gt; 110,  'team_rank_id' =&gt; 1 ],</v>
      </c>
      <c r="W20" s="30" t="str">
        <f t="shared" si="2"/>
        <v xml:space="preserve">                'competition_id' =&gt; 1, // this is May 2021###                'age_group_id'   =&gt; 4, ###                'start'          =&gt; '2021-05-26 18:00:00', ###            ], [</v>
      </c>
      <c r="X20" s="30" t="s">
        <v>1161</v>
      </c>
    </row>
    <row r="21" spans="1:24" x14ac:dyDescent="0.2">
      <c r="A21" s="30">
        <v>356</v>
      </c>
      <c r="B21" s="31">
        <v>44342.75</v>
      </c>
      <c r="C21" s="64">
        <f>VLOOKUP(D21,'Age Groups'!B:C,2,FALSE)</f>
        <v>4</v>
      </c>
      <c r="D21" s="31" t="s">
        <v>1092</v>
      </c>
      <c r="E21" s="64">
        <f>VLOOKUP(F21,Items!J:L,3,FALSE)</f>
        <v>2</v>
      </c>
      <c r="F21" s="31" t="s">
        <v>924</v>
      </c>
      <c r="G21" s="31" t="s">
        <v>1110</v>
      </c>
      <c r="H21" s="64" t="str">
        <f t="shared" si="5"/>
        <v>2</v>
      </c>
      <c r="I21" s="31"/>
      <c r="J21" s="31" t="s">
        <v>917</v>
      </c>
      <c r="K21" s="62" t="s">
        <v>933</v>
      </c>
      <c r="L21" s="62" t="s">
        <v>1068</v>
      </c>
      <c r="M21" s="61">
        <f>VLOOKUP(N21,Clubs!D:E,2,FALSE)</f>
        <v>27</v>
      </c>
      <c r="N21" s="62" t="s">
        <v>98</v>
      </c>
      <c r="O21" s="61">
        <v>1</v>
      </c>
      <c r="P21" s="32"/>
      <c r="T21" s="30" t="str">
        <f t="shared" si="0"/>
        <v>c27ag4y2d102</v>
      </c>
      <c r="U21" s="30">
        <f>VLOOKUP(T21,Cohorts!A:B,2,FALSE)</f>
        <v>110</v>
      </c>
      <c r="V21" s="30" t="str">
        <f t="shared" si="1"/>
        <v xml:space="preserve">            [ 'cohort_id' =&gt; 110,  'team_rank_id' =&gt; 1 ],</v>
      </c>
      <c r="W21" s="30" t="str">
        <f t="shared" si="2"/>
        <v xml:space="preserve">                'competition_id' =&gt; 1, // this is May 2021###                'age_group_id'   =&gt; 4, ###                'start'          =&gt; '2021-05-26 18:00:00', ###            ], [</v>
      </c>
      <c r="X21" s="30" t="s">
        <v>1161</v>
      </c>
    </row>
    <row r="22" spans="1:24" ht="17" x14ac:dyDescent="0.2">
      <c r="A22" s="30">
        <v>359</v>
      </c>
      <c r="B22" s="31">
        <v>44342.75</v>
      </c>
      <c r="C22" s="64">
        <f>VLOOKUP(D22,'Age Groups'!B:C,2,FALSE)</f>
        <v>4</v>
      </c>
      <c r="D22" s="31" t="s">
        <v>1092</v>
      </c>
      <c r="E22" s="64">
        <f>VLOOKUP(F22,Items!J:L,3,FALSE)</f>
        <v>8</v>
      </c>
      <c r="F22" s="31" t="s">
        <v>920</v>
      </c>
      <c r="G22" s="31" t="s">
        <v>1109</v>
      </c>
      <c r="H22" s="64" t="str">
        <f t="shared" si="5"/>
        <v>2</v>
      </c>
      <c r="I22" s="31"/>
      <c r="J22" s="31" t="s">
        <v>917</v>
      </c>
      <c r="K22" s="62" t="s">
        <v>933</v>
      </c>
      <c r="L22" s="62" t="s">
        <v>987</v>
      </c>
      <c r="M22" s="61">
        <f>VLOOKUP(N22,Clubs!D:E,2,FALSE)</f>
        <v>27</v>
      </c>
      <c r="N22" s="62" t="s">
        <v>98</v>
      </c>
      <c r="O22" s="61">
        <v>1</v>
      </c>
      <c r="P22" s="34" t="s">
        <v>835</v>
      </c>
      <c r="T22" s="30" t="str">
        <f t="shared" si="0"/>
        <v>c27ag4y2d102</v>
      </c>
      <c r="U22" s="30">
        <f>VLOOKUP(T22,Cohorts!A:B,2,FALSE)</f>
        <v>110</v>
      </c>
      <c r="V22" s="30" t="str">
        <f t="shared" si="1"/>
        <v xml:space="preserve">            [ 'cohort_id' =&gt; 110,  'team_rank_id' =&gt; 1 ],</v>
      </c>
      <c r="W22" s="30" t="str">
        <f t="shared" si="2"/>
        <v xml:space="preserve">                'competition_id' =&gt; 1, // this is May 2021###                'age_group_id'   =&gt; 4, ###                'start'          =&gt; '2021-05-26 18:00:00', ###            ], [</v>
      </c>
      <c r="X22" s="30" t="s">
        <v>1161</v>
      </c>
    </row>
    <row r="23" spans="1:24" x14ac:dyDescent="0.2">
      <c r="A23" s="30">
        <v>208</v>
      </c>
      <c r="B23" s="31">
        <v>44335.8125</v>
      </c>
      <c r="C23" s="64">
        <f>VLOOKUP(D23,'Age Groups'!B:C,2,FALSE)</f>
        <v>5</v>
      </c>
      <c r="D23" s="31" t="s">
        <v>1090</v>
      </c>
      <c r="E23" s="64">
        <f>VLOOKUP(F23,Items!J:L,3,FALSE)</f>
        <v>2</v>
      </c>
      <c r="F23" s="31" t="s">
        <v>924</v>
      </c>
      <c r="G23" s="31" t="s">
        <v>1110</v>
      </c>
      <c r="H23" s="64" t="str">
        <f t="shared" si="5"/>
        <v>1</v>
      </c>
      <c r="I23" s="31"/>
      <c r="J23" s="31" t="s">
        <v>923</v>
      </c>
      <c r="K23" s="61" t="s">
        <v>932</v>
      </c>
      <c r="L23" s="61" t="s">
        <v>1058</v>
      </c>
      <c r="M23" s="61">
        <f>VLOOKUP(N23,Clubs!D:E,2,FALSE)</f>
        <v>27</v>
      </c>
      <c r="N23" s="61" t="s">
        <v>98</v>
      </c>
      <c r="O23" s="61">
        <v>1</v>
      </c>
      <c r="P23" s="32"/>
      <c r="T23" s="30" t="str">
        <f t="shared" si="0"/>
        <v>c27ag5y2d101</v>
      </c>
      <c r="U23" s="30">
        <f>VLOOKUP(T23,Cohorts!A:B,2,FALSE)</f>
        <v>112</v>
      </c>
      <c r="V23" s="30" t="str">
        <f t="shared" si="1"/>
        <v xml:space="preserve">            [ 'cohort_id' =&gt; 112,  'team_rank_id' =&gt; 1 ],</v>
      </c>
      <c r="W23" s="30" t="str">
        <f t="shared" si="2"/>
        <v xml:space="preserve">                'competition_id' =&gt; 1, // this is May 2021###                'age_group_id'   =&gt; 5, ###                'start'          =&gt; '2021-05-19 19:30:00', ###            ], [</v>
      </c>
      <c r="X23" s="30" t="s">
        <v>1161</v>
      </c>
    </row>
    <row r="24" spans="1:24" x14ac:dyDescent="0.2">
      <c r="A24" s="30">
        <v>214</v>
      </c>
      <c r="B24" s="31">
        <v>44335.8125</v>
      </c>
      <c r="C24" s="64">
        <f>VLOOKUP(D24,'Age Groups'!B:C,2,FALSE)</f>
        <v>5</v>
      </c>
      <c r="D24" s="31" t="s">
        <v>1090</v>
      </c>
      <c r="E24" s="64">
        <f>VLOOKUP(F24,Items!J:L,3,FALSE)</f>
        <v>3</v>
      </c>
      <c r="F24" s="31" t="s">
        <v>928</v>
      </c>
      <c r="G24" s="31" t="s">
        <v>1110</v>
      </c>
      <c r="H24" s="64" t="str">
        <f t="shared" si="5"/>
        <v>1</v>
      </c>
      <c r="I24" s="31"/>
      <c r="J24" s="31" t="s">
        <v>923</v>
      </c>
      <c r="K24" s="61" t="s">
        <v>932</v>
      </c>
      <c r="L24" s="61" t="s">
        <v>1058</v>
      </c>
      <c r="M24" s="61">
        <f>VLOOKUP(N24,Clubs!D:E,2,FALSE)</f>
        <v>27</v>
      </c>
      <c r="N24" s="61" t="s">
        <v>98</v>
      </c>
      <c r="O24" s="61">
        <v>1</v>
      </c>
      <c r="P24" s="32"/>
      <c r="T24" s="30" t="str">
        <f t="shared" si="0"/>
        <v>c27ag5y2d101</v>
      </c>
      <c r="U24" s="30">
        <f>VLOOKUP(T24,Cohorts!A:B,2,FALSE)</f>
        <v>112</v>
      </c>
      <c r="V24" s="30" t="str">
        <f t="shared" si="1"/>
        <v xml:space="preserve">            [ 'cohort_id' =&gt; 112,  'team_rank_id' =&gt; 1 ],</v>
      </c>
      <c r="W24" s="30" t="str">
        <f t="shared" si="2"/>
        <v xml:space="preserve">                'competition_id' =&gt; 1, // this is May 2021###                'age_group_id'   =&gt; 5, ###                'start'          =&gt; '2021-05-19 19:30:00', ###            ], [</v>
      </c>
      <c r="X24" s="30" t="s">
        <v>1161</v>
      </c>
    </row>
    <row r="25" spans="1:24" ht="17" x14ac:dyDescent="0.2">
      <c r="A25" s="30">
        <v>217</v>
      </c>
      <c r="B25" s="31">
        <v>44335.8125</v>
      </c>
      <c r="C25" s="64">
        <f>VLOOKUP(D25,'Age Groups'!B:C,2,FALSE)</f>
        <v>5</v>
      </c>
      <c r="D25" s="31" t="s">
        <v>1090</v>
      </c>
      <c r="E25" s="64">
        <f>VLOOKUP(F25,Items!J:L,3,FALSE)</f>
        <v>7</v>
      </c>
      <c r="F25" s="31" t="s">
        <v>926</v>
      </c>
      <c r="G25" s="31" t="s">
        <v>1109</v>
      </c>
      <c r="H25" s="64" t="str">
        <f t="shared" si="5"/>
        <v>1</v>
      </c>
      <c r="I25" s="31"/>
      <c r="J25" s="31" t="s">
        <v>923</v>
      </c>
      <c r="K25" s="36"/>
      <c r="L25" s="36" t="s">
        <v>987</v>
      </c>
      <c r="M25" s="61">
        <f>VLOOKUP(N25,Clubs!D:E,2,FALSE)</f>
        <v>27</v>
      </c>
      <c r="N25" s="36" t="s">
        <v>98</v>
      </c>
      <c r="O25" s="61">
        <v>1</v>
      </c>
      <c r="P25" s="34" t="s">
        <v>699</v>
      </c>
      <c r="T25" s="30" t="str">
        <f t="shared" si="0"/>
        <v>c27ag5y2d101</v>
      </c>
      <c r="U25" s="30">
        <f>VLOOKUP(T25,Cohorts!A:B,2,FALSE)</f>
        <v>112</v>
      </c>
      <c r="V25" s="30" t="str">
        <f t="shared" si="1"/>
        <v xml:space="preserve">            [ 'cohort_id' =&gt; 112,  'team_rank_id' =&gt; 1 ],</v>
      </c>
      <c r="W25" s="30" t="str">
        <f t="shared" si="2"/>
        <v xml:space="preserve">                'competition_id' =&gt; 1, // this is May 2021###                'age_group_id'   =&gt; 5, ###                'start'          =&gt; '2021-05-19 19:30:00', ###            ], [</v>
      </c>
      <c r="X25" s="30" t="s">
        <v>1161</v>
      </c>
    </row>
    <row r="26" spans="1:24" x14ac:dyDescent="0.2">
      <c r="A26" s="30">
        <v>298</v>
      </c>
      <c r="B26" s="31">
        <v>44340.8125</v>
      </c>
      <c r="C26" s="64">
        <f>VLOOKUP(D26,'Age Groups'!B:C,2,FALSE)</f>
        <v>6</v>
      </c>
      <c r="D26" s="31" t="s">
        <v>1091</v>
      </c>
      <c r="E26" s="64">
        <f>VLOOKUP(F26,Items!J:L,3,FALSE)</f>
        <v>1</v>
      </c>
      <c r="F26" s="31" t="s">
        <v>921</v>
      </c>
      <c r="G26" s="31" t="s">
        <v>1110</v>
      </c>
      <c r="H26" s="64" t="str">
        <f t="shared" si="5"/>
        <v>2</v>
      </c>
      <c r="I26" s="31"/>
      <c r="J26" s="31" t="s">
        <v>917</v>
      </c>
      <c r="K26" s="36"/>
      <c r="L26" s="36" t="s">
        <v>987</v>
      </c>
      <c r="M26" s="61">
        <f>VLOOKUP(N26,Clubs!D:E,2,FALSE)</f>
        <v>27</v>
      </c>
      <c r="N26" s="36" t="s">
        <v>98</v>
      </c>
      <c r="O26" s="61">
        <v>1</v>
      </c>
      <c r="P26" s="32"/>
      <c r="T26" s="30" t="str">
        <f t="shared" si="0"/>
        <v>c27ag6y2d102</v>
      </c>
      <c r="U26" s="30">
        <f>VLOOKUP(T26,Cohorts!A:B,2,FALSE)</f>
        <v>114</v>
      </c>
      <c r="V26" s="30" t="str">
        <f t="shared" si="1"/>
        <v xml:space="preserve">            [ 'cohort_id' =&gt; 114,  'team_rank_id' =&gt; 1 ],</v>
      </c>
      <c r="W26" s="30" t="str">
        <f t="shared" si="2"/>
        <v xml:space="preserve">                'competition_id' =&gt; 1, // this is May 2021###                'age_group_id'   =&gt; 6, ###                'start'          =&gt; '2021-05-24 19:30:00', ###            ], [</v>
      </c>
      <c r="X26" s="30" t="s">
        <v>1161</v>
      </c>
    </row>
    <row r="27" spans="1:24" x14ac:dyDescent="0.2">
      <c r="A27" s="30">
        <v>305</v>
      </c>
      <c r="B27" s="31">
        <v>44340.8125</v>
      </c>
      <c r="C27" s="64">
        <f>VLOOKUP(D27,'Age Groups'!B:C,2,FALSE)</f>
        <v>6</v>
      </c>
      <c r="D27" s="31" t="s">
        <v>1091</v>
      </c>
      <c r="E27" s="64">
        <f>VLOOKUP(F27,Items!J:L,3,FALSE)</f>
        <v>4</v>
      </c>
      <c r="F27" s="31" t="s">
        <v>916</v>
      </c>
      <c r="G27" s="31" t="s">
        <v>1110</v>
      </c>
      <c r="H27" s="64" t="str">
        <f t="shared" si="5"/>
        <v>2</v>
      </c>
      <c r="I27" s="31"/>
      <c r="J27" s="31" t="s">
        <v>917</v>
      </c>
      <c r="K27" s="36"/>
      <c r="L27" s="36" t="s">
        <v>1018</v>
      </c>
      <c r="M27" s="61">
        <f>VLOOKUP(N27,Clubs!D:E,2,FALSE)</f>
        <v>27</v>
      </c>
      <c r="N27" s="36" t="s">
        <v>98</v>
      </c>
      <c r="O27" s="61">
        <v>1</v>
      </c>
      <c r="P27" s="32"/>
      <c r="T27" s="30" t="str">
        <f t="shared" si="0"/>
        <v>c27ag6y2d102</v>
      </c>
      <c r="U27" s="30">
        <f>VLOOKUP(T27,Cohorts!A:B,2,FALSE)</f>
        <v>114</v>
      </c>
      <c r="V27" s="30" t="str">
        <f t="shared" si="1"/>
        <v xml:space="preserve">            [ 'cohort_id' =&gt; 114,  'team_rank_id' =&gt; 1 ],</v>
      </c>
      <c r="W27" s="30" t="str">
        <f t="shared" si="2"/>
        <v xml:space="preserve">                'competition_id' =&gt; 1, // this is May 2021###                'age_group_id'   =&gt; 6, ###                'start'          =&gt; '2021-05-24 19:30:00', ###            ], [</v>
      </c>
      <c r="X27" s="30" t="s">
        <v>1161</v>
      </c>
    </row>
    <row r="28" spans="1:24" ht="17" x14ac:dyDescent="0.2">
      <c r="A28" s="30">
        <v>312</v>
      </c>
      <c r="B28" s="31">
        <v>44340.8125</v>
      </c>
      <c r="C28" s="64">
        <f>VLOOKUP(D28,'Age Groups'!B:C,2,FALSE)</f>
        <v>6</v>
      </c>
      <c r="D28" s="31" t="s">
        <v>1091</v>
      </c>
      <c r="E28" s="64">
        <f>VLOOKUP(F28,Items!J:L,3,FALSE)</f>
        <v>6</v>
      </c>
      <c r="F28" s="31" t="s">
        <v>927</v>
      </c>
      <c r="G28" s="31" t="s">
        <v>1109</v>
      </c>
      <c r="H28" s="64" t="str">
        <f t="shared" si="5"/>
        <v>2</v>
      </c>
      <c r="I28" s="31"/>
      <c r="J28" s="31" t="s">
        <v>917</v>
      </c>
      <c r="K28" s="36"/>
      <c r="L28" s="36" t="s">
        <v>1043</v>
      </c>
      <c r="M28" s="61">
        <f>VLOOKUP(N28,Clubs!D:E,2,FALSE)</f>
        <v>27</v>
      </c>
      <c r="N28" s="36" t="s">
        <v>98</v>
      </c>
      <c r="O28" s="61">
        <v>1</v>
      </c>
      <c r="P28" s="34" t="s">
        <v>793</v>
      </c>
      <c r="T28" s="30" t="str">
        <f t="shared" si="0"/>
        <v>c27ag6y2d102</v>
      </c>
      <c r="U28" s="30">
        <f>VLOOKUP(T28,Cohorts!A:B,2,FALSE)</f>
        <v>114</v>
      </c>
      <c r="V28" s="30" t="str">
        <f t="shared" si="1"/>
        <v xml:space="preserve">            [ 'cohort_id' =&gt; 114,  'team_rank_id' =&gt; 1 ],</v>
      </c>
      <c r="W28" s="30" t="str">
        <f t="shared" si="2"/>
        <v xml:space="preserve">                'competition_id' =&gt; 1, // this is May 2021###                'age_group_id'   =&gt; 6, ###                'start'          =&gt; '2021-05-24 19:30:00', ###            ], [</v>
      </c>
      <c r="X28" s="30" t="s">
        <v>1161</v>
      </c>
    </row>
    <row r="29" spans="1:24" x14ac:dyDescent="0.2">
      <c r="A29" s="30">
        <v>62</v>
      </c>
      <c r="B29" s="31">
        <v>44328.75</v>
      </c>
      <c r="C29" s="64">
        <f>VLOOKUP(D29,'Age Groups'!B:C,2,FALSE)</f>
        <v>3</v>
      </c>
      <c r="D29" s="31" t="s">
        <v>1149</v>
      </c>
      <c r="E29" s="64">
        <f>VLOOKUP(F29,Items!J:L,3,FALSE)</f>
        <v>1</v>
      </c>
      <c r="F29" s="31" t="s">
        <v>921</v>
      </c>
      <c r="G29" s="31" t="s">
        <v>1110</v>
      </c>
      <c r="H29" s="64" t="str">
        <f t="shared" si="5"/>
        <v>3</v>
      </c>
      <c r="I29" s="31"/>
      <c r="J29" s="31" t="s">
        <v>918</v>
      </c>
      <c r="K29" s="62" t="s">
        <v>933</v>
      </c>
      <c r="L29" s="62" t="s">
        <v>987</v>
      </c>
      <c r="M29" s="61">
        <f>VLOOKUP(N29,Clubs!D:E,2,FALSE)</f>
        <v>28</v>
      </c>
      <c r="N29" s="62" t="s">
        <v>102</v>
      </c>
      <c r="O29" s="61">
        <v>1</v>
      </c>
      <c r="P29" s="32"/>
      <c r="T29" s="30" t="str">
        <f t="shared" si="0"/>
        <v>c28ag3y2d103</v>
      </c>
      <c r="U29" s="30">
        <f>VLOOKUP(T29,Cohorts!A:B,2,FALSE)</f>
        <v>116</v>
      </c>
      <c r="V29" s="30" t="str">
        <f t="shared" si="1"/>
        <v xml:space="preserve">            [ 'cohort_id' =&gt; 116,  'team_rank_id' =&gt; 1 ],</v>
      </c>
      <c r="W29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X29" s="30" t="s">
        <v>1161</v>
      </c>
    </row>
    <row r="30" spans="1:24" x14ac:dyDescent="0.2">
      <c r="A30" s="30">
        <v>71</v>
      </c>
      <c r="B30" s="31">
        <v>44328.75</v>
      </c>
      <c r="C30" s="64">
        <f>VLOOKUP(D30,'Age Groups'!B:C,2,FALSE)</f>
        <v>3</v>
      </c>
      <c r="D30" s="31" t="s">
        <v>1149</v>
      </c>
      <c r="E30" s="64">
        <f>VLOOKUP(F30,Items!J:L,3,FALSE)</f>
        <v>3</v>
      </c>
      <c r="F30" s="31" t="s">
        <v>928</v>
      </c>
      <c r="G30" s="31" t="s">
        <v>1110</v>
      </c>
      <c r="H30" s="64" t="str">
        <f t="shared" si="5"/>
        <v>3</v>
      </c>
      <c r="I30" s="31"/>
      <c r="J30" s="31" t="s">
        <v>918</v>
      </c>
      <c r="K30" s="62" t="s">
        <v>933</v>
      </c>
      <c r="L30" s="62" t="s">
        <v>1058</v>
      </c>
      <c r="M30" s="61">
        <f>VLOOKUP(N30,Clubs!D:E,2,FALSE)</f>
        <v>28</v>
      </c>
      <c r="N30" s="62" t="s">
        <v>102</v>
      </c>
      <c r="O30" s="61">
        <v>1</v>
      </c>
      <c r="P30" s="32"/>
      <c r="T30" s="30" t="str">
        <f t="shared" si="0"/>
        <v>c28ag3y2d103</v>
      </c>
      <c r="U30" s="30">
        <f>VLOOKUP(T30,Cohorts!A:B,2,FALSE)</f>
        <v>116</v>
      </c>
      <c r="V30" s="30" t="str">
        <f t="shared" si="1"/>
        <v xml:space="preserve">            [ 'cohort_id' =&gt; 116,  'team_rank_id' =&gt; 1 ],</v>
      </c>
      <c r="W30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X30" s="30" t="s">
        <v>1161</v>
      </c>
    </row>
    <row r="31" spans="1:24" ht="17" x14ac:dyDescent="0.2">
      <c r="A31" s="30">
        <v>77</v>
      </c>
      <c r="B31" s="31">
        <v>44328.75</v>
      </c>
      <c r="C31" s="64">
        <f>VLOOKUP(D31,'Age Groups'!B:C,2,FALSE)</f>
        <v>3</v>
      </c>
      <c r="D31" s="31" t="s">
        <v>1149</v>
      </c>
      <c r="E31" s="64">
        <f>VLOOKUP(F31,Items!J:L,3,FALSE)</f>
        <v>13</v>
      </c>
      <c r="F31" s="31" t="s">
        <v>929</v>
      </c>
      <c r="G31" s="31" t="s">
        <v>1109</v>
      </c>
      <c r="H31" s="64" t="str">
        <f t="shared" si="5"/>
        <v>3</v>
      </c>
      <c r="I31" s="31"/>
      <c r="J31" s="31" t="s">
        <v>918</v>
      </c>
      <c r="K31" s="36"/>
      <c r="L31" s="36" t="s">
        <v>1058</v>
      </c>
      <c r="M31" s="61">
        <f>VLOOKUP(N31,Clubs!D:E,2,FALSE)</f>
        <v>28</v>
      </c>
      <c r="N31" s="36" t="s">
        <v>102</v>
      </c>
      <c r="O31" s="61">
        <v>1</v>
      </c>
      <c r="P31" s="34" t="s">
        <v>558</v>
      </c>
      <c r="T31" s="30" t="str">
        <f t="shared" si="0"/>
        <v>c28ag3y2d103</v>
      </c>
      <c r="U31" s="30">
        <f>VLOOKUP(T31,Cohorts!A:B,2,FALSE)</f>
        <v>116</v>
      </c>
      <c r="V31" s="30" t="str">
        <f t="shared" si="1"/>
        <v xml:space="preserve">            [ 'cohort_id' =&gt; 116,  'team_rank_id' =&gt; 1 ],</v>
      </c>
      <c r="W31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X31" s="30" t="s">
        <v>1161</v>
      </c>
    </row>
    <row r="32" spans="1:24" x14ac:dyDescent="0.2">
      <c r="A32" s="30">
        <v>369</v>
      </c>
      <c r="B32" s="31">
        <v>44343.75</v>
      </c>
      <c r="C32" s="64">
        <f>VLOOKUP(D32,'Age Groups'!B:C,2,FALSE)</f>
        <v>4</v>
      </c>
      <c r="D32" s="31" t="s">
        <v>1092</v>
      </c>
      <c r="E32" s="64">
        <f>VLOOKUP(F32,Items!J:L,3,FALSE)</f>
        <v>4</v>
      </c>
      <c r="F32" s="31" t="s">
        <v>916</v>
      </c>
      <c r="G32" s="31" t="s">
        <v>1110</v>
      </c>
      <c r="H32" s="64" t="str">
        <f t="shared" si="5"/>
        <v>3</v>
      </c>
      <c r="I32" s="31"/>
      <c r="J32" s="31" t="s">
        <v>918</v>
      </c>
      <c r="K32" s="36"/>
      <c r="L32" s="36" t="s">
        <v>1058</v>
      </c>
      <c r="M32" s="61">
        <f>VLOOKUP(N32,Clubs!D:E,2,FALSE)</f>
        <v>28</v>
      </c>
      <c r="N32" s="36" t="s">
        <v>102</v>
      </c>
      <c r="O32" s="61">
        <v>1</v>
      </c>
      <c r="P32" s="32"/>
      <c r="T32" s="30" t="str">
        <f t="shared" si="0"/>
        <v>c28ag4y2d103</v>
      </c>
      <c r="U32" s="30">
        <f>VLOOKUP(T32,Cohorts!A:B,2,FALSE)</f>
        <v>118</v>
      </c>
      <c r="V32" s="30" t="str">
        <f t="shared" si="1"/>
        <v xml:space="preserve">            [ 'cohort_id' =&gt; 118,  'team_rank_id' =&gt; 1 ],</v>
      </c>
      <c r="W32" s="30" t="str">
        <f t="shared" si="2"/>
        <v xml:space="preserve">                'competition_id' =&gt; 1, // this is May 2021###                'age_group_id'   =&gt; 4, ###                'start'          =&gt; '2021-05-27 18:00:00', ###            ], [</v>
      </c>
      <c r="X32" s="30" t="s">
        <v>1161</v>
      </c>
    </row>
    <row r="33" spans="1:24" x14ac:dyDescent="0.2">
      <c r="A33" s="30">
        <v>372</v>
      </c>
      <c r="B33" s="31">
        <v>44343.75</v>
      </c>
      <c r="C33" s="64">
        <f>VLOOKUP(D33,'Age Groups'!B:C,2,FALSE)</f>
        <v>4</v>
      </c>
      <c r="D33" s="31" t="s">
        <v>1092</v>
      </c>
      <c r="E33" s="64">
        <f>VLOOKUP(F33,Items!J:L,3,FALSE)</f>
        <v>2</v>
      </c>
      <c r="F33" s="31" t="s">
        <v>924</v>
      </c>
      <c r="G33" s="31" t="s">
        <v>1110</v>
      </c>
      <c r="H33" s="64" t="str">
        <f t="shared" si="5"/>
        <v>3</v>
      </c>
      <c r="I33" s="31"/>
      <c r="J33" s="31" t="s">
        <v>918</v>
      </c>
      <c r="K33" s="36"/>
      <c r="L33" s="36" t="s">
        <v>1018</v>
      </c>
      <c r="M33" s="61">
        <f>VLOOKUP(N33,Clubs!D:E,2,FALSE)</f>
        <v>28</v>
      </c>
      <c r="N33" s="36" t="s">
        <v>102</v>
      </c>
      <c r="O33" s="61">
        <v>1</v>
      </c>
      <c r="P33" s="32"/>
      <c r="T33" s="30" t="str">
        <f t="shared" si="0"/>
        <v>c28ag4y2d103</v>
      </c>
      <c r="U33" s="30">
        <f>VLOOKUP(T33,Cohorts!A:B,2,FALSE)</f>
        <v>118</v>
      </c>
      <c r="V33" s="30" t="str">
        <f t="shared" si="1"/>
        <v xml:space="preserve">            [ 'cohort_id' =&gt; 118,  'team_rank_id' =&gt; 1 ],</v>
      </c>
      <c r="W33" s="30" t="str">
        <f t="shared" si="2"/>
        <v xml:space="preserve">                'competition_id' =&gt; 1, // this is May 2021###                'age_group_id'   =&gt; 4, ###                'start'          =&gt; '2021-05-27 18:00:00', ###            ], [</v>
      </c>
      <c r="X33" s="30" t="s">
        <v>1161</v>
      </c>
    </row>
    <row r="34" spans="1:24" ht="17" x14ac:dyDescent="0.2">
      <c r="A34" s="30">
        <v>375</v>
      </c>
      <c r="B34" s="31">
        <v>44343.75</v>
      </c>
      <c r="C34" s="64">
        <f>VLOOKUP(D34,'Age Groups'!B:C,2,FALSE)</f>
        <v>4</v>
      </c>
      <c r="D34" s="31" t="s">
        <v>1092</v>
      </c>
      <c r="E34" s="64">
        <f>VLOOKUP(F34,Items!J:L,3,FALSE)</f>
        <v>8</v>
      </c>
      <c r="F34" s="31" t="s">
        <v>920</v>
      </c>
      <c r="G34" s="31" t="s">
        <v>1109</v>
      </c>
      <c r="H34" s="64" t="str">
        <f t="shared" si="5"/>
        <v>3</v>
      </c>
      <c r="I34" s="31"/>
      <c r="J34" s="31" t="s">
        <v>918</v>
      </c>
      <c r="K34" s="36"/>
      <c r="L34" s="36" t="s">
        <v>939</v>
      </c>
      <c r="M34" s="61">
        <f>VLOOKUP(N34,Clubs!D:E,2,FALSE)</f>
        <v>28</v>
      </c>
      <c r="N34" s="36" t="s">
        <v>102</v>
      </c>
      <c r="O34" s="61">
        <v>1</v>
      </c>
      <c r="P34" s="34" t="s">
        <v>854</v>
      </c>
      <c r="T34" s="30" t="str">
        <f t="shared" si="0"/>
        <v>c28ag4y2d103</v>
      </c>
      <c r="U34" s="30">
        <f>VLOOKUP(T34,Cohorts!A:B,2,FALSE)</f>
        <v>118</v>
      </c>
      <c r="V34" s="30" t="str">
        <f t="shared" si="1"/>
        <v xml:space="preserve">            [ 'cohort_id' =&gt; 118,  'team_rank_id' =&gt; 1 ],</v>
      </c>
      <c r="W34" s="30" t="str">
        <f t="shared" si="2"/>
        <v xml:space="preserve">                'competition_id' =&gt; 1, // this is May 2021###                'age_group_id'   =&gt; 4, ###                'start'          =&gt; '2021-05-27 18:00:00', ###            ], [</v>
      </c>
      <c r="X34" s="30" t="s">
        <v>1161</v>
      </c>
    </row>
    <row r="35" spans="1:24" x14ac:dyDescent="0.2">
      <c r="A35" s="30">
        <v>99</v>
      </c>
      <c r="B35" s="31">
        <v>44329.8125</v>
      </c>
      <c r="C35" s="64">
        <f>VLOOKUP(D35,'Age Groups'!B:C,2,FALSE)</f>
        <v>5</v>
      </c>
      <c r="D35" s="31" t="s">
        <v>1090</v>
      </c>
      <c r="E35" s="64">
        <f>VLOOKUP(F35,Items!J:L,3,FALSE)</f>
        <v>2</v>
      </c>
      <c r="F35" s="31" t="s">
        <v>924</v>
      </c>
      <c r="G35" s="31" t="s">
        <v>1110</v>
      </c>
      <c r="H35" s="64" t="str">
        <f t="shared" si="5"/>
        <v>2</v>
      </c>
      <c r="I35" s="31"/>
      <c r="J35" s="31" t="s">
        <v>917</v>
      </c>
      <c r="K35" s="62" t="s">
        <v>933</v>
      </c>
      <c r="L35" s="62" t="s">
        <v>1071</v>
      </c>
      <c r="M35" s="61">
        <f>VLOOKUP(N35,Clubs!D:E,2,FALSE)</f>
        <v>28</v>
      </c>
      <c r="N35" s="62" t="s">
        <v>102</v>
      </c>
      <c r="O35" s="61">
        <v>1</v>
      </c>
      <c r="P35" s="32"/>
      <c r="T35" s="30" t="str">
        <f t="shared" si="0"/>
        <v>c28ag5y2d102</v>
      </c>
      <c r="U35" s="30">
        <f>VLOOKUP(T35,Cohorts!A:B,2,FALSE)</f>
        <v>120</v>
      </c>
      <c r="V35" s="30" t="str">
        <f t="shared" si="1"/>
        <v xml:space="preserve">            [ 'cohort_id' =&gt; 120,  'team_rank_id' =&gt; 1 ],</v>
      </c>
      <c r="W35" s="30" t="str">
        <f t="shared" si="2"/>
        <v xml:space="preserve">                'competition_id' =&gt; 1, // this is May 2021###                'age_group_id'   =&gt; 5, ###                'start'          =&gt; '2021-05-13 19:30:00', ###            ], [</v>
      </c>
      <c r="X35" s="30" t="s">
        <v>1161</v>
      </c>
    </row>
    <row r="36" spans="1:24" x14ac:dyDescent="0.2">
      <c r="A36" s="30">
        <v>102</v>
      </c>
      <c r="B36" s="31">
        <v>44329.8125</v>
      </c>
      <c r="C36" s="64">
        <f>VLOOKUP(D36,'Age Groups'!B:C,2,FALSE)</f>
        <v>5</v>
      </c>
      <c r="D36" s="31" t="s">
        <v>1090</v>
      </c>
      <c r="E36" s="64">
        <f>VLOOKUP(F36,Items!J:L,3,FALSE)</f>
        <v>3</v>
      </c>
      <c r="F36" s="31" t="s">
        <v>928</v>
      </c>
      <c r="G36" s="31" t="s">
        <v>1110</v>
      </c>
      <c r="H36" s="64" t="str">
        <f t="shared" si="5"/>
        <v>2</v>
      </c>
      <c r="I36" s="31"/>
      <c r="J36" s="31" t="s">
        <v>917</v>
      </c>
      <c r="K36" s="62" t="s">
        <v>933</v>
      </c>
      <c r="L36" s="62" t="s">
        <v>1018</v>
      </c>
      <c r="M36" s="61">
        <f>VLOOKUP(N36,Clubs!D:E,2,FALSE)</f>
        <v>28</v>
      </c>
      <c r="N36" s="62" t="s">
        <v>102</v>
      </c>
      <c r="O36" s="61">
        <v>1</v>
      </c>
      <c r="P36" s="32"/>
      <c r="T36" s="30" t="str">
        <f t="shared" si="0"/>
        <v>c28ag5y2d102</v>
      </c>
      <c r="U36" s="30">
        <f>VLOOKUP(T36,Cohorts!A:B,2,FALSE)</f>
        <v>120</v>
      </c>
      <c r="V36" s="30" t="str">
        <f t="shared" si="1"/>
        <v xml:space="preserve">            [ 'cohort_id' =&gt; 120,  'team_rank_id' =&gt; 1 ],</v>
      </c>
      <c r="W36" s="30" t="str">
        <f t="shared" si="2"/>
        <v xml:space="preserve">                'competition_id' =&gt; 1, // this is May 2021###                'age_group_id'   =&gt; 5, ###                'start'          =&gt; '2021-05-13 19:30:00', ###            ], [</v>
      </c>
      <c r="X36" s="30" t="s">
        <v>1161</v>
      </c>
    </row>
    <row r="37" spans="1:24" ht="17" x14ac:dyDescent="0.2">
      <c r="A37" s="30">
        <v>108</v>
      </c>
      <c r="B37" s="31">
        <v>44329.8125</v>
      </c>
      <c r="C37" s="64">
        <f>VLOOKUP(D37,'Age Groups'!B:C,2,FALSE)</f>
        <v>5</v>
      </c>
      <c r="D37" s="31" t="s">
        <v>1090</v>
      </c>
      <c r="E37" s="64">
        <f>VLOOKUP(F37,Items!J:L,3,FALSE)</f>
        <v>7</v>
      </c>
      <c r="F37" s="31" t="s">
        <v>926</v>
      </c>
      <c r="G37" s="31" t="s">
        <v>1109</v>
      </c>
      <c r="H37" s="64" t="str">
        <f t="shared" si="5"/>
        <v>2</v>
      </c>
      <c r="I37" s="31"/>
      <c r="J37" s="31" t="s">
        <v>917</v>
      </c>
      <c r="K37" s="62" t="s">
        <v>933</v>
      </c>
      <c r="L37" s="62" t="s">
        <v>987</v>
      </c>
      <c r="M37" s="61">
        <f>VLOOKUP(N37,Clubs!D:E,2,FALSE)</f>
        <v>28</v>
      </c>
      <c r="N37" s="62" t="s">
        <v>102</v>
      </c>
      <c r="O37" s="61">
        <v>1</v>
      </c>
      <c r="P37" s="34" t="s">
        <v>590</v>
      </c>
      <c r="T37" s="30" t="str">
        <f t="shared" si="0"/>
        <v>c28ag5y2d102</v>
      </c>
      <c r="U37" s="30">
        <f>VLOOKUP(T37,Cohorts!A:B,2,FALSE)</f>
        <v>120</v>
      </c>
      <c r="V37" s="30" t="str">
        <f t="shared" si="1"/>
        <v xml:space="preserve">            [ 'cohort_id' =&gt; 120,  'team_rank_id' =&gt; 1 ],</v>
      </c>
      <c r="W37" s="30" t="str">
        <f t="shared" si="2"/>
        <v xml:space="preserve">                'competition_id' =&gt; 1, // this is May 2021###                'age_group_id'   =&gt; 5, ###                'start'          =&gt; '2021-05-13 19:30:00', ###            ], [</v>
      </c>
      <c r="X37" s="30" t="s">
        <v>1161</v>
      </c>
    </row>
    <row r="38" spans="1:24" x14ac:dyDescent="0.2">
      <c r="A38" s="30">
        <v>297</v>
      </c>
      <c r="B38" s="31">
        <v>44340.8125</v>
      </c>
      <c r="C38" s="64">
        <f>VLOOKUP(D38,'Age Groups'!B:C,2,FALSE)</f>
        <v>6</v>
      </c>
      <c r="D38" s="31" t="s">
        <v>1091</v>
      </c>
      <c r="E38" s="64">
        <f>VLOOKUP(F38,Items!J:L,3,FALSE)</f>
        <v>1</v>
      </c>
      <c r="F38" s="31" t="s">
        <v>921</v>
      </c>
      <c r="G38" s="31" t="s">
        <v>1110</v>
      </c>
      <c r="H38" s="64" t="str">
        <f t="shared" si="5"/>
        <v>2</v>
      </c>
      <c r="I38" s="31"/>
      <c r="J38" s="31" t="s">
        <v>917</v>
      </c>
      <c r="K38" s="36"/>
      <c r="L38" s="36" t="s">
        <v>939</v>
      </c>
      <c r="M38" s="61">
        <f>VLOOKUP(N38,Clubs!D:E,2,FALSE)</f>
        <v>28</v>
      </c>
      <c r="N38" s="36" t="s">
        <v>102</v>
      </c>
      <c r="O38" s="61">
        <v>1</v>
      </c>
      <c r="P38" s="32"/>
      <c r="T38" s="30" t="str">
        <f t="shared" si="0"/>
        <v>c28ag6y2d102</v>
      </c>
      <c r="U38" s="30">
        <f>VLOOKUP(T38,Cohorts!A:B,2,FALSE)</f>
        <v>122</v>
      </c>
      <c r="V38" s="30" t="str">
        <f t="shared" si="1"/>
        <v xml:space="preserve">            [ 'cohort_id' =&gt; 122,  'team_rank_id' =&gt; 1 ],</v>
      </c>
      <c r="W38" s="30" t="str">
        <f t="shared" si="2"/>
        <v xml:space="preserve">                'competition_id' =&gt; 1, // this is May 2021###                'age_group_id'   =&gt; 6, ###                'start'          =&gt; '2021-05-24 19:30:00', ###            ], [</v>
      </c>
      <c r="X38" s="30" t="s">
        <v>1161</v>
      </c>
    </row>
    <row r="39" spans="1:24" x14ac:dyDescent="0.2">
      <c r="A39" s="30">
        <v>306</v>
      </c>
      <c r="B39" s="31">
        <v>44340.8125</v>
      </c>
      <c r="C39" s="64">
        <f>VLOOKUP(D39,'Age Groups'!B:C,2,FALSE)</f>
        <v>6</v>
      </c>
      <c r="D39" s="31" t="s">
        <v>1091</v>
      </c>
      <c r="E39" s="64">
        <f>VLOOKUP(F39,Items!J:L,3,FALSE)</f>
        <v>4</v>
      </c>
      <c r="F39" s="31" t="s">
        <v>916</v>
      </c>
      <c r="G39" s="31" t="s">
        <v>1110</v>
      </c>
      <c r="H39" s="64" t="str">
        <f t="shared" si="5"/>
        <v>2</v>
      </c>
      <c r="I39" s="31"/>
      <c r="J39" s="31" t="s">
        <v>917</v>
      </c>
      <c r="K39" s="36"/>
      <c r="L39" s="36" t="s">
        <v>1043</v>
      </c>
      <c r="M39" s="61">
        <f>VLOOKUP(N39,Clubs!D:E,2,FALSE)</f>
        <v>28</v>
      </c>
      <c r="N39" s="36" t="s">
        <v>102</v>
      </c>
      <c r="O39" s="61">
        <v>1</v>
      </c>
      <c r="P39" s="32"/>
      <c r="T39" s="30" t="str">
        <f t="shared" si="0"/>
        <v>c28ag6y2d102</v>
      </c>
      <c r="U39" s="30">
        <f>VLOOKUP(T39,Cohorts!A:B,2,FALSE)</f>
        <v>122</v>
      </c>
      <c r="V39" s="30" t="str">
        <f t="shared" si="1"/>
        <v xml:space="preserve">            [ 'cohort_id' =&gt; 122,  'team_rank_id' =&gt; 1 ],</v>
      </c>
      <c r="W39" s="30" t="str">
        <f t="shared" si="2"/>
        <v xml:space="preserve">                'competition_id' =&gt; 1, // this is May 2021###                'age_group_id'   =&gt; 6, ###                'start'          =&gt; '2021-05-24 19:30:00', ###            ], [</v>
      </c>
      <c r="X39" s="30" t="s">
        <v>1161</v>
      </c>
    </row>
    <row r="40" spans="1:24" ht="17" x14ac:dyDescent="0.2">
      <c r="A40" s="30">
        <v>311</v>
      </c>
      <c r="B40" s="31">
        <v>44340.8125</v>
      </c>
      <c r="C40" s="64">
        <f>VLOOKUP(D40,'Age Groups'!B:C,2,FALSE)</f>
        <v>6</v>
      </c>
      <c r="D40" s="31" t="s">
        <v>1091</v>
      </c>
      <c r="E40" s="64">
        <f>VLOOKUP(F40,Items!J:L,3,FALSE)</f>
        <v>6</v>
      </c>
      <c r="F40" s="31" t="s">
        <v>927</v>
      </c>
      <c r="G40" s="31" t="s">
        <v>1109</v>
      </c>
      <c r="H40" s="64" t="str">
        <f t="shared" si="5"/>
        <v>2</v>
      </c>
      <c r="I40" s="31"/>
      <c r="J40" s="31" t="s">
        <v>917</v>
      </c>
      <c r="K40" s="36"/>
      <c r="L40" s="36" t="s">
        <v>1018</v>
      </c>
      <c r="M40" s="61">
        <f>VLOOKUP(N40,Clubs!D:E,2,FALSE)</f>
        <v>28</v>
      </c>
      <c r="N40" s="36" t="s">
        <v>102</v>
      </c>
      <c r="O40" s="61">
        <v>1</v>
      </c>
      <c r="P40" s="34" t="s">
        <v>792</v>
      </c>
      <c r="T40" s="30" t="str">
        <f t="shared" si="0"/>
        <v>c28ag6y2d102</v>
      </c>
      <c r="U40" s="30">
        <f>VLOOKUP(T40,Cohorts!A:B,2,FALSE)</f>
        <v>122</v>
      </c>
      <c r="V40" s="30" t="str">
        <f t="shared" si="1"/>
        <v xml:space="preserve">            [ 'cohort_id' =&gt; 122,  'team_rank_id' =&gt; 1 ],</v>
      </c>
      <c r="W40" s="30" t="str">
        <f t="shared" si="2"/>
        <v xml:space="preserve">                'competition_id' =&gt; 1, // this is May 2021###                'age_group_id'   =&gt; 6, ###                'start'          =&gt; '2021-05-24 19:30:00', ###            ], [</v>
      </c>
      <c r="X40" s="30" t="s">
        <v>1161</v>
      </c>
    </row>
    <row r="41" spans="1:24" x14ac:dyDescent="0.2">
      <c r="A41" s="30">
        <v>263</v>
      </c>
      <c r="B41" s="31">
        <v>44337.8125</v>
      </c>
      <c r="C41" s="64">
        <f>VLOOKUP(D41,'Age Groups'!B:C,2,FALSE)</f>
        <v>3</v>
      </c>
      <c r="D41" s="31" t="s">
        <v>1149</v>
      </c>
      <c r="E41" s="64">
        <f>VLOOKUP(F41,Items!J:L,3,FALSE)</f>
        <v>1</v>
      </c>
      <c r="F41" s="31" t="s">
        <v>921</v>
      </c>
      <c r="G41" s="31" t="s">
        <v>1110</v>
      </c>
      <c r="H41" s="64" t="str">
        <f t="shared" si="5"/>
        <v>1</v>
      </c>
      <c r="I41" s="31"/>
      <c r="J41" s="31" t="s">
        <v>923</v>
      </c>
      <c r="K41" s="61" t="s">
        <v>932</v>
      </c>
      <c r="L41" s="61" t="s">
        <v>1018</v>
      </c>
      <c r="M41" s="61">
        <f>VLOOKUP(N41,Clubs!D:E,2,FALSE)</f>
        <v>29</v>
      </c>
      <c r="N41" s="61" t="s">
        <v>1005</v>
      </c>
      <c r="O41" s="61">
        <v>1</v>
      </c>
      <c r="P41" s="32"/>
      <c r="T41" s="30" t="str">
        <f t="shared" si="0"/>
        <v>c29ag3y2d101</v>
      </c>
      <c r="U41" s="30">
        <f>VLOOKUP(T41,Cohorts!A:B,2,FALSE)</f>
        <v>124</v>
      </c>
      <c r="V41" s="30" t="str">
        <f t="shared" si="1"/>
        <v xml:space="preserve">            [ 'cohort_id' =&gt; 124,  'team_rank_id' =&gt; 1 ],</v>
      </c>
      <c r="W41" s="30" t="str">
        <f t="shared" si="2"/>
        <v xml:space="preserve">                'competition_id' =&gt; 1, // this is May 2021###                'age_group_id'   =&gt; 3, ###                'start'          =&gt; '2021-05-21 19:30:00', ###            ], [</v>
      </c>
      <c r="X41" s="30" t="s">
        <v>1161</v>
      </c>
    </row>
    <row r="42" spans="1:24" x14ac:dyDescent="0.2">
      <c r="A42" s="30">
        <v>267</v>
      </c>
      <c r="B42" s="31">
        <v>44337.8125</v>
      </c>
      <c r="C42" s="64">
        <f>VLOOKUP(D42,'Age Groups'!B:C,2,FALSE)</f>
        <v>3</v>
      </c>
      <c r="D42" s="31" t="s">
        <v>1149</v>
      </c>
      <c r="E42" s="64">
        <f>VLOOKUP(F42,Items!J:L,3,FALSE)</f>
        <v>3</v>
      </c>
      <c r="F42" s="31" t="s">
        <v>928</v>
      </c>
      <c r="G42" s="31" t="s">
        <v>1110</v>
      </c>
      <c r="H42" s="64" t="str">
        <f t="shared" si="5"/>
        <v>1</v>
      </c>
      <c r="I42" s="31"/>
      <c r="J42" s="31" t="s">
        <v>923</v>
      </c>
      <c r="K42" s="61" t="s">
        <v>932</v>
      </c>
      <c r="L42" s="61" t="s">
        <v>939</v>
      </c>
      <c r="M42" s="61">
        <f>VLOOKUP(N42,Clubs!D:E,2,FALSE)</f>
        <v>29</v>
      </c>
      <c r="N42" s="61" t="s">
        <v>1005</v>
      </c>
      <c r="O42" s="61">
        <v>1</v>
      </c>
      <c r="P42" s="32"/>
      <c r="T42" s="30" t="str">
        <f t="shared" si="0"/>
        <v>c29ag3y2d101</v>
      </c>
      <c r="U42" s="30">
        <f>VLOOKUP(T42,Cohorts!A:B,2,FALSE)</f>
        <v>124</v>
      </c>
      <c r="V42" s="30" t="str">
        <f t="shared" si="1"/>
        <v xml:space="preserve">            [ 'cohort_id' =&gt; 124,  'team_rank_id' =&gt; 1 ],</v>
      </c>
      <c r="W42" s="30" t="str">
        <f t="shared" si="2"/>
        <v xml:space="preserve">                'competition_id' =&gt; 1, // this is May 2021###                'age_group_id'   =&gt; 3, ###                'start'          =&gt; '2021-05-21 19:30:00', ###            ], [</v>
      </c>
      <c r="X42" s="30" t="s">
        <v>1161</v>
      </c>
    </row>
    <row r="43" spans="1:24" ht="17" x14ac:dyDescent="0.2">
      <c r="A43" s="30">
        <v>277</v>
      </c>
      <c r="B43" s="31">
        <v>44337.8125</v>
      </c>
      <c r="C43" s="64">
        <f>VLOOKUP(D43,'Age Groups'!B:C,2,FALSE)</f>
        <v>3</v>
      </c>
      <c r="D43" s="31" t="s">
        <v>1149</v>
      </c>
      <c r="E43" s="64">
        <f>VLOOKUP(F43,Items!J:L,3,FALSE)</f>
        <v>13</v>
      </c>
      <c r="F43" s="31" t="s">
        <v>929</v>
      </c>
      <c r="G43" s="31" t="s">
        <v>1109</v>
      </c>
      <c r="H43" s="64" t="str">
        <f t="shared" si="5"/>
        <v>1</v>
      </c>
      <c r="I43" s="31"/>
      <c r="J43" s="31" t="s">
        <v>923</v>
      </c>
      <c r="K43" s="61" t="s">
        <v>932</v>
      </c>
      <c r="L43" s="61" t="s">
        <v>1058</v>
      </c>
      <c r="M43" s="61">
        <f>VLOOKUP(N43,Clubs!D:E,2,FALSE)</f>
        <v>29</v>
      </c>
      <c r="N43" s="61" t="s">
        <v>1005</v>
      </c>
      <c r="O43" s="61">
        <v>1</v>
      </c>
      <c r="P43" s="34" t="s">
        <v>755</v>
      </c>
      <c r="T43" s="30" t="str">
        <f t="shared" si="0"/>
        <v>c29ag3y2d101</v>
      </c>
      <c r="U43" s="30">
        <f>VLOOKUP(T43,Cohorts!A:B,2,FALSE)</f>
        <v>124</v>
      </c>
      <c r="V43" s="30" t="str">
        <f t="shared" si="1"/>
        <v xml:space="preserve">            [ 'cohort_id' =&gt; 124,  'team_rank_id' =&gt; 1 ],</v>
      </c>
      <c r="W43" s="30" t="str">
        <f t="shared" si="2"/>
        <v xml:space="preserve">                'competition_id' =&gt; 1, // this is May 2021###                'age_group_id'   =&gt; 3, ###                'start'          =&gt; '2021-05-21 19:30:00', ###            ], [</v>
      </c>
      <c r="X43" s="30" t="s">
        <v>1161</v>
      </c>
    </row>
    <row r="44" spans="1:24" x14ac:dyDescent="0.2">
      <c r="A44" s="30">
        <v>384</v>
      </c>
      <c r="B44" s="31">
        <v>44343.8125</v>
      </c>
      <c r="C44" s="64">
        <f>VLOOKUP(D44,'Age Groups'!B:C,2,FALSE)</f>
        <v>4</v>
      </c>
      <c r="D44" s="31" t="s">
        <v>1092</v>
      </c>
      <c r="E44" s="64">
        <f>VLOOKUP(F44,Items!J:L,3,FALSE)</f>
        <v>4</v>
      </c>
      <c r="F44" s="31" t="s">
        <v>916</v>
      </c>
      <c r="G44" s="31" t="s">
        <v>1110</v>
      </c>
      <c r="H44" s="64" t="str">
        <f t="shared" si="5"/>
        <v>1</v>
      </c>
      <c r="I44" s="31"/>
      <c r="J44" s="31" t="s">
        <v>923</v>
      </c>
      <c r="K44" s="62" t="s">
        <v>933</v>
      </c>
      <c r="L44" s="62" t="s">
        <v>1058</v>
      </c>
      <c r="M44" s="61">
        <f>VLOOKUP(N44,Clubs!D:E,2,FALSE)</f>
        <v>29</v>
      </c>
      <c r="N44" s="62" t="s">
        <v>1005</v>
      </c>
      <c r="O44" s="61">
        <v>1</v>
      </c>
      <c r="P44" s="32"/>
      <c r="T44" s="30" t="str">
        <f t="shared" si="0"/>
        <v>c29ag4y2d101</v>
      </c>
      <c r="U44" s="30">
        <f>VLOOKUP(T44,Cohorts!A:B,2,FALSE)</f>
        <v>126</v>
      </c>
      <c r="V44" s="30" t="str">
        <f t="shared" si="1"/>
        <v xml:space="preserve">            [ 'cohort_id' =&gt; 126,  'team_rank_id' =&gt; 1 ],</v>
      </c>
      <c r="W44" s="30" t="str">
        <f t="shared" si="2"/>
        <v xml:space="preserve">                'competition_id' =&gt; 1, // this is May 2021###                'age_group_id'   =&gt; 4, ###                'start'          =&gt; '2021-05-27 19:30:00', ###            ], [</v>
      </c>
      <c r="X44" s="30" t="s">
        <v>1161</v>
      </c>
    </row>
    <row r="45" spans="1:24" x14ac:dyDescent="0.2">
      <c r="A45" s="30">
        <v>390</v>
      </c>
      <c r="B45" s="31">
        <v>44343.8125</v>
      </c>
      <c r="C45" s="64">
        <f>VLOOKUP(D45,'Age Groups'!B:C,2,FALSE)</f>
        <v>4</v>
      </c>
      <c r="D45" s="31" t="s">
        <v>1092</v>
      </c>
      <c r="E45" s="64">
        <f>VLOOKUP(F45,Items!J:L,3,FALSE)</f>
        <v>2</v>
      </c>
      <c r="F45" s="31" t="s">
        <v>924</v>
      </c>
      <c r="G45" s="31" t="s">
        <v>1110</v>
      </c>
      <c r="H45" s="64" t="str">
        <f t="shared" si="5"/>
        <v>1</v>
      </c>
      <c r="I45" s="31"/>
      <c r="J45" s="31" t="s">
        <v>923</v>
      </c>
      <c r="K45" s="62" t="s">
        <v>933</v>
      </c>
      <c r="L45" s="62" t="s">
        <v>1018</v>
      </c>
      <c r="M45" s="61">
        <f>VLOOKUP(N45,Clubs!D:E,2,FALSE)</f>
        <v>29</v>
      </c>
      <c r="N45" s="62" t="s">
        <v>1005</v>
      </c>
      <c r="O45" s="61">
        <v>1</v>
      </c>
      <c r="P45" s="32"/>
      <c r="T45" s="30" t="str">
        <f t="shared" si="0"/>
        <v>c29ag4y2d101</v>
      </c>
      <c r="U45" s="30">
        <f>VLOOKUP(T45,Cohorts!A:B,2,FALSE)</f>
        <v>126</v>
      </c>
      <c r="V45" s="30" t="str">
        <f t="shared" si="1"/>
        <v xml:space="preserve">            [ 'cohort_id' =&gt; 126,  'team_rank_id' =&gt; 1 ],</v>
      </c>
      <c r="W45" s="30" t="str">
        <f t="shared" si="2"/>
        <v xml:space="preserve">                'competition_id' =&gt; 1, // this is May 2021###                'age_group_id'   =&gt; 4, ###                'start'          =&gt; '2021-05-27 19:30:00', ###            ], [</v>
      </c>
      <c r="X45" s="30" t="s">
        <v>1161</v>
      </c>
    </row>
    <row r="46" spans="1:24" ht="17" x14ac:dyDescent="0.2">
      <c r="A46" s="30">
        <v>397</v>
      </c>
      <c r="B46" s="31">
        <v>44343.8125</v>
      </c>
      <c r="C46" s="64">
        <f>VLOOKUP(D46,'Age Groups'!B:C,2,FALSE)</f>
        <v>4</v>
      </c>
      <c r="D46" s="31" t="s">
        <v>1092</v>
      </c>
      <c r="E46" s="64">
        <f>VLOOKUP(F46,Items!J:L,3,FALSE)</f>
        <v>8</v>
      </c>
      <c r="F46" s="31" t="s">
        <v>920</v>
      </c>
      <c r="G46" s="31" t="s">
        <v>1109</v>
      </c>
      <c r="H46" s="64" t="str">
        <f t="shared" si="5"/>
        <v>1</v>
      </c>
      <c r="I46" s="31"/>
      <c r="J46" s="31" t="s">
        <v>923</v>
      </c>
      <c r="K46" s="62" t="s">
        <v>933</v>
      </c>
      <c r="L46" s="62" t="s">
        <v>987</v>
      </c>
      <c r="M46" s="61">
        <f>VLOOKUP(N46,Clubs!D:E,2,FALSE)</f>
        <v>29</v>
      </c>
      <c r="N46" s="62" t="s">
        <v>1005</v>
      </c>
      <c r="O46" s="61">
        <v>1</v>
      </c>
      <c r="P46" s="34" t="s">
        <v>878</v>
      </c>
      <c r="T46" s="30" t="str">
        <f t="shared" si="0"/>
        <v>c29ag4y2d101</v>
      </c>
      <c r="U46" s="30">
        <f>VLOOKUP(T46,Cohorts!A:B,2,FALSE)</f>
        <v>126</v>
      </c>
      <c r="V46" s="30" t="str">
        <f t="shared" si="1"/>
        <v xml:space="preserve">            [ 'cohort_id' =&gt; 126,  'team_rank_id' =&gt; 1 ],</v>
      </c>
      <c r="W46" s="30" t="str">
        <f t="shared" si="2"/>
        <v xml:space="preserve">                'competition_id' =&gt; 1, // this is May 2021###                'age_group_id'   =&gt; 4, ###                'start'          =&gt; '2021-05-27 19:30:00', ###            ], [</v>
      </c>
      <c r="X46" s="30" t="s">
        <v>1161</v>
      </c>
    </row>
    <row r="47" spans="1:24" x14ac:dyDescent="0.2">
      <c r="A47" s="30">
        <v>235</v>
      </c>
      <c r="B47" s="31">
        <v>44336.8125</v>
      </c>
      <c r="C47" s="64">
        <f>VLOOKUP(D47,'Age Groups'!B:C,2,FALSE)</f>
        <v>5</v>
      </c>
      <c r="D47" s="31" t="s">
        <v>1090</v>
      </c>
      <c r="E47" s="64">
        <f>VLOOKUP(F47,Items!J:L,3,FALSE)</f>
        <v>2</v>
      </c>
      <c r="F47" s="31" t="s">
        <v>924</v>
      </c>
      <c r="G47" s="31" t="s">
        <v>1110</v>
      </c>
      <c r="H47" s="64">
        <v>0</v>
      </c>
      <c r="I47" s="31"/>
      <c r="J47" s="31" t="s">
        <v>922</v>
      </c>
      <c r="K47" s="61" t="s">
        <v>932</v>
      </c>
      <c r="L47" s="61" t="s">
        <v>1043</v>
      </c>
      <c r="M47" s="61">
        <f>VLOOKUP(N47,Clubs!D:E,2,FALSE)</f>
        <v>29</v>
      </c>
      <c r="N47" s="61" t="s">
        <v>1005</v>
      </c>
      <c r="O47" s="61">
        <v>1</v>
      </c>
      <c r="P47" s="32"/>
      <c r="T47" s="30" t="str">
        <f t="shared" si="0"/>
        <v>c29ag5y2d100</v>
      </c>
      <c r="U47" s="30">
        <f>VLOOKUP(T47,Cohorts!A:B,2,FALSE)</f>
        <v>128</v>
      </c>
      <c r="V47" s="30" t="str">
        <f t="shared" si="1"/>
        <v xml:space="preserve">            [ 'cohort_id' =&gt; 128,  'team_rank_id' =&gt; 1 ],</v>
      </c>
      <c r="W47" s="30" t="str">
        <f t="shared" si="2"/>
        <v xml:space="preserve">                'competition_id' =&gt; 1, // this is May 2021###                'age_group_id'   =&gt; 5, ###                'start'          =&gt; '2021-05-20 19:30:00', ###            ], [</v>
      </c>
      <c r="X47" s="30" t="s">
        <v>1161</v>
      </c>
    </row>
    <row r="48" spans="1:24" x14ac:dyDescent="0.2">
      <c r="A48" s="30">
        <v>239</v>
      </c>
      <c r="B48" s="31">
        <v>44336.8125</v>
      </c>
      <c r="C48" s="64">
        <f>VLOOKUP(D48,'Age Groups'!B:C,2,FALSE)</f>
        <v>5</v>
      </c>
      <c r="D48" s="31" t="s">
        <v>1090</v>
      </c>
      <c r="E48" s="64">
        <f>VLOOKUP(F48,Items!J:L,3,FALSE)</f>
        <v>3</v>
      </c>
      <c r="F48" s="31" t="s">
        <v>928</v>
      </c>
      <c r="G48" s="31" t="s">
        <v>1110</v>
      </c>
      <c r="H48" s="64">
        <v>0</v>
      </c>
      <c r="I48" s="31"/>
      <c r="J48" s="31" t="s">
        <v>922</v>
      </c>
      <c r="K48" s="61" t="s">
        <v>932</v>
      </c>
      <c r="L48" s="61" t="s">
        <v>987</v>
      </c>
      <c r="M48" s="61">
        <f>VLOOKUP(N48,Clubs!D:E,2,FALSE)</f>
        <v>29</v>
      </c>
      <c r="N48" s="61" t="s">
        <v>1005</v>
      </c>
      <c r="O48" s="61">
        <v>1</v>
      </c>
      <c r="P48" s="32"/>
      <c r="T48" s="30" t="str">
        <f t="shared" si="0"/>
        <v>c29ag5y2d100</v>
      </c>
      <c r="U48" s="30">
        <f>VLOOKUP(T48,Cohorts!A:B,2,FALSE)</f>
        <v>128</v>
      </c>
      <c r="V48" s="30" t="str">
        <f t="shared" si="1"/>
        <v xml:space="preserve">            [ 'cohort_id' =&gt; 128,  'team_rank_id' =&gt; 1 ],</v>
      </c>
      <c r="W48" s="30" t="str">
        <f t="shared" si="2"/>
        <v xml:space="preserve">                'competition_id' =&gt; 1, // this is May 2021###                'age_group_id'   =&gt; 5, ###                'start'          =&gt; '2021-05-20 19:30:00', ###            ], [</v>
      </c>
      <c r="X48" s="30" t="s">
        <v>1161</v>
      </c>
    </row>
    <row r="49" spans="1:24" ht="17" x14ac:dyDescent="0.2">
      <c r="A49" s="30">
        <v>248</v>
      </c>
      <c r="B49" s="31">
        <v>44336.8125</v>
      </c>
      <c r="C49" s="64">
        <f>VLOOKUP(D49,'Age Groups'!B:C,2,FALSE)</f>
        <v>5</v>
      </c>
      <c r="D49" s="31" t="s">
        <v>1090</v>
      </c>
      <c r="E49" s="64">
        <f>VLOOKUP(F49,Items!J:L,3,FALSE)</f>
        <v>7</v>
      </c>
      <c r="F49" s="31" t="s">
        <v>926</v>
      </c>
      <c r="G49" s="31" t="s">
        <v>1109</v>
      </c>
      <c r="H49" s="64">
        <v>0</v>
      </c>
      <c r="I49" s="31"/>
      <c r="J49" s="31" t="s">
        <v>922</v>
      </c>
      <c r="K49" s="61" t="s">
        <v>932</v>
      </c>
      <c r="L49" s="61" t="s">
        <v>1058</v>
      </c>
      <c r="M49" s="61">
        <f>VLOOKUP(N49,Clubs!D:E,2,FALSE)</f>
        <v>29</v>
      </c>
      <c r="N49" s="61" t="s">
        <v>1005</v>
      </c>
      <c r="O49" s="61">
        <v>1</v>
      </c>
      <c r="P49" s="34" t="s">
        <v>700</v>
      </c>
      <c r="T49" s="30" t="str">
        <f t="shared" si="0"/>
        <v>c29ag5y2d100</v>
      </c>
      <c r="U49" s="30">
        <f>VLOOKUP(T49,Cohorts!A:B,2,FALSE)</f>
        <v>128</v>
      </c>
      <c r="V49" s="30" t="str">
        <f t="shared" si="1"/>
        <v xml:space="preserve">            [ 'cohort_id' =&gt; 128,  'team_rank_id' =&gt; 1 ],</v>
      </c>
      <c r="W49" s="30" t="str">
        <f t="shared" si="2"/>
        <v xml:space="preserve">                'competition_id' =&gt; 1, // this is May 2021###                'age_group_id'   =&gt; 5, ###                'start'          =&gt; '2021-05-20 19:30:00', ###            ], [</v>
      </c>
      <c r="X49" s="30" t="s">
        <v>1161</v>
      </c>
    </row>
    <row r="50" spans="1:24" x14ac:dyDescent="0.2">
      <c r="A50" s="30">
        <v>129</v>
      </c>
      <c r="B50" s="31">
        <v>44330.8125</v>
      </c>
      <c r="C50" s="64">
        <f>VLOOKUP(D50,'Age Groups'!B:C,2,FALSE)</f>
        <v>3</v>
      </c>
      <c r="D50" s="31" t="s">
        <v>1149</v>
      </c>
      <c r="E50" s="64">
        <f>VLOOKUP(F50,Items!J:L,3,FALSE)</f>
        <v>1</v>
      </c>
      <c r="F50" s="31" t="s">
        <v>921</v>
      </c>
      <c r="G50" s="31" t="s">
        <v>1110</v>
      </c>
      <c r="H50" s="64" t="str">
        <f>RIGHT(J50,1)</f>
        <v>2</v>
      </c>
      <c r="I50" s="31"/>
      <c r="J50" s="31" t="s">
        <v>917</v>
      </c>
      <c r="K50" s="61" t="s">
        <v>932</v>
      </c>
      <c r="L50" s="61" t="s">
        <v>1018</v>
      </c>
      <c r="M50" s="61">
        <f>VLOOKUP(N50,Clubs!D:E,2,FALSE)</f>
        <v>11</v>
      </c>
      <c r="N50" s="61" t="s">
        <v>35</v>
      </c>
      <c r="O50" s="61">
        <v>1</v>
      </c>
      <c r="P50" s="32"/>
      <c r="T50" s="30" t="str">
        <f t="shared" si="0"/>
        <v>c11ag3y2d102</v>
      </c>
      <c r="U50" s="30">
        <f>VLOOKUP(T50,Cohorts!A:B,2,FALSE)</f>
        <v>13</v>
      </c>
      <c r="V50" s="30" t="str">
        <f t="shared" si="1"/>
        <v xml:space="preserve">            [ 'cohort_id' =&gt; 13,  'team_rank_id' =&gt; 1 ],</v>
      </c>
      <c r="W50" s="30" t="str">
        <f t="shared" si="2"/>
        <v xml:space="preserve">                'competition_id' =&gt; 1, // this is May 2021###                'age_group_id'   =&gt; 3, ###                'start'          =&gt; '2021-05-14 19:30:00', ###            ], [</v>
      </c>
      <c r="X50" s="30" t="s">
        <v>1161</v>
      </c>
    </row>
    <row r="51" spans="1:24" x14ac:dyDescent="0.2">
      <c r="A51" s="30">
        <v>133</v>
      </c>
      <c r="B51" s="31">
        <v>44330.8125</v>
      </c>
      <c r="C51" s="64">
        <f>VLOOKUP(D51,'Age Groups'!B:C,2,FALSE)</f>
        <v>3</v>
      </c>
      <c r="D51" s="31" t="s">
        <v>1149</v>
      </c>
      <c r="E51" s="64">
        <f>VLOOKUP(F51,Items!J:L,3,FALSE)</f>
        <v>3</v>
      </c>
      <c r="F51" s="31" t="s">
        <v>928</v>
      </c>
      <c r="G51" s="31" t="s">
        <v>1110</v>
      </c>
      <c r="H51" s="64" t="str">
        <f>RIGHT(J51,1)</f>
        <v>2</v>
      </c>
      <c r="I51" s="31"/>
      <c r="J51" s="31" t="s">
        <v>917</v>
      </c>
      <c r="K51" s="61" t="s">
        <v>932</v>
      </c>
      <c r="L51" s="61" t="s">
        <v>987</v>
      </c>
      <c r="M51" s="61">
        <f>VLOOKUP(N51,Clubs!D:E,2,FALSE)</f>
        <v>11</v>
      </c>
      <c r="N51" s="61" t="s">
        <v>35</v>
      </c>
      <c r="O51" s="61">
        <v>1</v>
      </c>
      <c r="P51" s="32"/>
      <c r="T51" s="30" t="str">
        <f t="shared" si="0"/>
        <v>c11ag3y2d102</v>
      </c>
      <c r="U51" s="30">
        <f>VLOOKUP(T51,Cohorts!A:B,2,FALSE)</f>
        <v>13</v>
      </c>
      <c r="V51" s="30" t="str">
        <f t="shared" si="1"/>
        <v xml:space="preserve">            [ 'cohort_id' =&gt; 13,  'team_rank_id' =&gt; 1 ],</v>
      </c>
      <c r="W51" s="30" t="str">
        <f t="shared" si="2"/>
        <v xml:space="preserve">                'competition_id' =&gt; 1, // this is May 2021###                'age_group_id'   =&gt; 3, ###                'start'          =&gt; '2021-05-14 19:30:00', ###            ], [</v>
      </c>
      <c r="X51" s="30" t="s">
        <v>1161</v>
      </c>
    </row>
    <row r="52" spans="1:24" ht="17" x14ac:dyDescent="0.2">
      <c r="A52" s="30">
        <v>141</v>
      </c>
      <c r="B52" s="31">
        <v>44330.8125</v>
      </c>
      <c r="C52" s="64">
        <f>VLOOKUP(D52,'Age Groups'!B:C,2,FALSE)</f>
        <v>3</v>
      </c>
      <c r="D52" s="31" t="s">
        <v>1149</v>
      </c>
      <c r="E52" s="64">
        <f>VLOOKUP(F52,Items!J:L,3,FALSE)</f>
        <v>13</v>
      </c>
      <c r="F52" s="31" t="s">
        <v>929</v>
      </c>
      <c r="G52" s="31" t="s">
        <v>1109</v>
      </c>
      <c r="H52" s="64" t="str">
        <f>RIGHT(J52,1)</f>
        <v>2</v>
      </c>
      <c r="I52" s="31"/>
      <c r="J52" s="31" t="s">
        <v>917</v>
      </c>
      <c r="K52" s="61" t="s">
        <v>932</v>
      </c>
      <c r="L52" s="61" t="s">
        <v>1058</v>
      </c>
      <c r="M52" s="61">
        <f>VLOOKUP(N52,Clubs!D:E,2,FALSE)</f>
        <v>11</v>
      </c>
      <c r="N52" s="61" t="s">
        <v>35</v>
      </c>
      <c r="O52" s="61">
        <v>1</v>
      </c>
      <c r="P52" s="34" t="s">
        <v>556</v>
      </c>
      <c r="T52" s="30" t="str">
        <f t="shared" si="0"/>
        <v>c11ag3y2d102</v>
      </c>
      <c r="U52" s="30">
        <f>VLOOKUP(T52,Cohorts!A:B,2,FALSE)</f>
        <v>13</v>
      </c>
      <c r="V52" s="30" t="str">
        <f t="shared" si="1"/>
        <v xml:space="preserve">            [ 'cohort_id' =&gt; 13,  'team_rank_id' =&gt; 1 ],</v>
      </c>
      <c r="W52" s="30" t="str">
        <f t="shared" si="2"/>
        <v xml:space="preserve">                'competition_id' =&gt; 1, // this is May 2021###                'age_group_id'   =&gt; 3, ###                'start'          =&gt; '2021-05-14 19:30:00', ###            ], [</v>
      </c>
      <c r="X52" s="30" t="s">
        <v>1161</v>
      </c>
    </row>
    <row r="53" spans="1:24" x14ac:dyDescent="0.2">
      <c r="A53" s="30">
        <v>167</v>
      </c>
      <c r="B53" s="31">
        <v>44334.75</v>
      </c>
      <c r="C53" s="64">
        <f>VLOOKUP(D53,'Age Groups'!B:C,2,FALSE)</f>
        <v>3</v>
      </c>
      <c r="D53" s="31" t="s">
        <v>1149</v>
      </c>
      <c r="E53" s="64">
        <f>VLOOKUP(F53,Items!J:L,3,FALSE)</f>
        <v>1</v>
      </c>
      <c r="F53" s="31" t="s">
        <v>921</v>
      </c>
      <c r="G53" s="31" t="s">
        <v>1110</v>
      </c>
      <c r="H53" s="64">
        <v>0</v>
      </c>
      <c r="I53" s="31"/>
      <c r="J53" s="31" t="s">
        <v>922</v>
      </c>
      <c r="K53" s="32" t="s">
        <v>932</v>
      </c>
      <c r="L53" s="32" t="s">
        <v>1068</v>
      </c>
      <c r="M53" s="61">
        <f>VLOOKUP(N53,Clubs!D:E,2,FALSE)</f>
        <v>3</v>
      </c>
      <c r="N53" s="32" t="s">
        <v>1080</v>
      </c>
      <c r="O53" s="32" t="s">
        <v>939</v>
      </c>
      <c r="P53" s="32"/>
      <c r="T53" s="30" t="str">
        <f t="shared" si="0"/>
        <v>c3ag3y2d100</v>
      </c>
      <c r="U53" s="30">
        <f>VLOOKUP(T53,Cohorts!A:B,2,FALSE)</f>
        <v>130</v>
      </c>
      <c r="V53" s="30" t="str">
        <f t="shared" si="1"/>
        <v xml:space="preserve">            [ 'cohort_id' =&gt; 130,  'team_rank_id' =&gt; 1 ],</v>
      </c>
      <c r="W53" s="30" t="str">
        <f t="shared" si="2"/>
        <v xml:space="preserve">                'competition_id' =&gt; 1, // this is May 2021###                'age_group_id'   =&gt; 3, ###                'start'          =&gt; '2021-05-18 18:00:00', ###            ], [</v>
      </c>
      <c r="X53" s="30" t="s">
        <v>1161</v>
      </c>
    </row>
    <row r="54" spans="1:24" x14ac:dyDescent="0.2">
      <c r="A54" s="30">
        <v>171</v>
      </c>
      <c r="B54" s="31">
        <v>44334.75</v>
      </c>
      <c r="C54" s="64">
        <f>VLOOKUP(D54,'Age Groups'!B:C,2,FALSE)</f>
        <v>3</v>
      </c>
      <c r="D54" s="31" t="s">
        <v>1149</v>
      </c>
      <c r="E54" s="64">
        <f>VLOOKUP(F54,Items!J:L,3,FALSE)</f>
        <v>3</v>
      </c>
      <c r="F54" s="31" t="s">
        <v>928</v>
      </c>
      <c r="G54" s="31" t="s">
        <v>1110</v>
      </c>
      <c r="H54" s="64">
        <v>0</v>
      </c>
      <c r="I54" s="31"/>
      <c r="J54" s="31" t="s">
        <v>922</v>
      </c>
      <c r="K54" s="32" t="s">
        <v>932</v>
      </c>
      <c r="L54" s="32" t="s">
        <v>1043</v>
      </c>
      <c r="M54" s="61">
        <f>VLOOKUP(N54,Clubs!D:E,2,FALSE)</f>
        <v>3</v>
      </c>
      <c r="N54" s="32" t="s">
        <v>1080</v>
      </c>
      <c r="O54" s="32" t="s">
        <v>939</v>
      </c>
      <c r="P54" s="32"/>
      <c r="T54" s="30" t="str">
        <f t="shared" si="0"/>
        <v>c3ag3y2d100</v>
      </c>
      <c r="U54" s="30">
        <f>VLOOKUP(T54,Cohorts!A:B,2,FALSE)</f>
        <v>130</v>
      </c>
      <c r="V54" s="30" t="str">
        <f t="shared" si="1"/>
        <v xml:space="preserve">            [ 'cohort_id' =&gt; 130,  'team_rank_id' =&gt; 1 ],</v>
      </c>
      <c r="W54" s="30" t="str">
        <f t="shared" si="2"/>
        <v xml:space="preserve">                'competition_id' =&gt; 1, // this is May 2021###                'age_group_id'   =&gt; 3, ###                'start'          =&gt; '2021-05-18 18:00:00', ###            ], [</v>
      </c>
      <c r="X54" s="30" t="s">
        <v>1161</v>
      </c>
    </row>
    <row r="55" spans="1:24" ht="17" x14ac:dyDescent="0.2">
      <c r="A55" s="30">
        <v>174</v>
      </c>
      <c r="B55" s="31">
        <v>44334.75</v>
      </c>
      <c r="C55" s="64">
        <f>VLOOKUP(D55,'Age Groups'!B:C,2,FALSE)</f>
        <v>3</v>
      </c>
      <c r="D55" s="31" t="s">
        <v>1149</v>
      </c>
      <c r="E55" s="64">
        <f>VLOOKUP(F55,Items!J:L,3,FALSE)</f>
        <v>13</v>
      </c>
      <c r="F55" s="31" t="s">
        <v>929</v>
      </c>
      <c r="G55" s="31" t="s">
        <v>1109</v>
      </c>
      <c r="H55" s="64">
        <v>0</v>
      </c>
      <c r="I55" s="31"/>
      <c r="J55" s="31" t="s">
        <v>922</v>
      </c>
      <c r="K55" s="32" t="s">
        <v>932</v>
      </c>
      <c r="L55" s="32" t="s">
        <v>939</v>
      </c>
      <c r="M55" s="61">
        <f>VLOOKUP(N55,Clubs!D:E,2,FALSE)</f>
        <v>3</v>
      </c>
      <c r="N55" s="32" t="s">
        <v>1080</v>
      </c>
      <c r="O55" s="32" t="s">
        <v>939</v>
      </c>
      <c r="P55" s="34" t="s">
        <v>656</v>
      </c>
      <c r="T55" s="30" t="str">
        <f t="shared" si="0"/>
        <v>c3ag3y2d100</v>
      </c>
      <c r="U55" s="30">
        <f>VLOOKUP(T55,Cohorts!A:B,2,FALSE)</f>
        <v>130</v>
      </c>
      <c r="V55" s="30" t="str">
        <f t="shared" si="1"/>
        <v xml:space="preserve">            [ 'cohort_id' =&gt; 130,  'team_rank_id' =&gt; 1 ],</v>
      </c>
      <c r="W55" s="30" t="str">
        <f t="shared" si="2"/>
        <v xml:space="preserve">                'competition_id' =&gt; 1, // this is May 2021###                'age_group_id'   =&gt; 3, ###                'start'          =&gt; '2021-05-18 18:00:00', ###            ], [</v>
      </c>
      <c r="X55" s="30" t="s">
        <v>1161</v>
      </c>
    </row>
    <row r="56" spans="1:24" x14ac:dyDescent="0.2">
      <c r="A56" s="30">
        <v>81</v>
      </c>
      <c r="B56" s="31">
        <v>44329.75</v>
      </c>
      <c r="C56" s="64">
        <f>VLOOKUP(D56,'Age Groups'!B:C,2,FALSE)</f>
        <v>3</v>
      </c>
      <c r="D56" s="31" t="s">
        <v>1149</v>
      </c>
      <c r="E56" s="64">
        <f>VLOOKUP(F56,Items!J:L,3,FALSE)</f>
        <v>1</v>
      </c>
      <c r="F56" s="31" t="s">
        <v>921</v>
      </c>
      <c r="G56" s="31" t="s">
        <v>1110</v>
      </c>
      <c r="H56" s="64">
        <v>0</v>
      </c>
      <c r="I56" s="31"/>
      <c r="J56" s="31" t="s">
        <v>922</v>
      </c>
      <c r="K56" s="32" t="s">
        <v>934</v>
      </c>
      <c r="L56" s="32" t="s">
        <v>1043</v>
      </c>
      <c r="M56" s="61">
        <f>VLOOKUP(N56,Clubs!D:E,2,FALSE)</f>
        <v>3</v>
      </c>
      <c r="N56" s="32" t="s">
        <v>1080</v>
      </c>
      <c r="O56" s="32" t="s">
        <v>987</v>
      </c>
      <c r="P56" s="32"/>
      <c r="T56" s="30" t="str">
        <f t="shared" si="0"/>
        <v>c3ag3y2d100</v>
      </c>
      <c r="U56" s="30">
        <f>VLOOKUP(T56,Cohorts!A:B,2,FALSE)</f>
        <v>130</v>
      </c>
      <c r="V56" s="30" t="str">
        <f t="shared" si="1"/>
        <v xml:space="preserve">            [ 'cohort_id' =&gt; 130,  'team_rank_id' =&gt; 2 ],</v>
      </c>
      <c r="W56" s="30" t="str">
        <f t="shared" si="2"/>
        <v xml:space="preserve">                'competition_id' =&gt; 1, // this is May 2021###                'age_group_id'   =&gt; 3, ###                'start'          =&gt; '2021-05-13 18:00:00', ###            ], [</v>
      </c>
      <c r="X56" s="30" t="s">
        <v>1161</v>
      </c>
    </row>
    <row r="57" spans="1:24" x14ac:dyDescent="0.2">
      <c r="A57" s="30">
        <v>85</v>
      </c>
      <c r="B57" s="31">
        <v>44329.75</v>
      </c>
      <c r="C57" s="64">
        <f>VLOOKUP(D57,'Age Groups'!B:C,2,FALSE)</f>
        <v>3</v>
      </c>
      <c r="D57" s="31" t="s">
        <v>1149</v>
      </c>
      <c r="E57" s="64">
        <f>VLOOKUP(F57,Items!J:L,3,FALSE)</f>
        <v>3</v>
      </c>
      <c r="F57" s="31" t="s">
        <v>928</v>
      </c>
      <c r="G57" s="31" t="s">
        <v>1110</v>
      </c>
      <c r="H57" s="64">
        <v>0</v>
      </c>
      <c r="I57" s="31"/>
      <c r="J57" s="31" t="s">
        <v>922</v>
      </c>
      <c r="K57" s="32" t="s">
        <v>934</v>
      </c>
      <c r="L57" s="32" t="s">
        <v>1018</v>
      </c>
      <c r="M57" s="61">
        <f>VLOOKUP(N57,Clubs!D:E,2,FALSE)</f>
        <v>3</v>
      </c>
      <c r="N57" s="32" t="s">
        <v>1080</v>
      </c>
      <c r="O57" s="32" t="s">
        <v>987</v>
      </c>
      <c r="P57" s="32"/>
      <c r="T57" s="30" t="str">
        <f t="shared" si="0"/>
        <v>c3ag3y2d100</v>
      </c>
      <c r="U57" s="30">
        <f>VLOOKUP(T57,Cohorts!A:B,2,FALSE)</f>
        <v>130</v>
      </c>
      <c r="V57" s="30" t="str">
        <f t="shared" si="1"/>
        <v xml:space="preserve">            [ 'cohort_id' =&gt; 130,  'team_rank_id' =&gt; 2 ],</v>
      </c>
      <c r="W57" s="30" t="str">
        <f t="shared" si="2"/>
        <v xml:space="preserve">                'competition_id' =&gt; 1, // this is May 2021###                'age_group_id'   =&gt; 3, ###                'start'          =&gt; '2021-05-13 18:00:00', ###            ], [</v>
      </c>
      <c r="X57" s="30" t="s">
        <v>1161</v>
      </c>
    </row>
    <row r="58" spans="1:24" ht="17" x14ac:dyDescent="0.2">
      <c r="A58" s="30">
        <v>91</v>
      </c>
      <c r="B58" s="31">
        <v>44329.75</v>
      </c>
      <c r="C58" s="64">
        <f>VLOOKUP(D58,'Age Groups'!B:C,2,FALSE)</f>
        <v>3</v>
      </c>
      <c r="D58" s="31" t="s">
        <v>1149</v>
      </c>
      <c r="E58" s="64">
        <f>VLOOKUP(F58,Items!J:L,3,FALSE)</f>
        <v>13</v>
      </c>
      <c r="F58" s="31" t="s">
        <v>929</v>
      </c>
      <c r="G58" s="31" t="s">
        <v>1109</v>
      </c>
      <c r="H58" s="64">
        <v>0</v>
      </c>
      <c r="I58" s="31"/>
      <c r="J58" s="31" t="s">
        <v>922</v>
      </c>
      <c r="K58" s="32" t="s">
        <v>934</v>
      </c>
      <c r="L58" s="32" t="s">
        <v>1043</v>
      </c>
      <c r="M58" s="61">
        <f>VLOOKUP(N58,Clubs!D:E,2,FALSE)</f>
        <v>3</v>
      </c>
      <c r="N58" s="32" t="s">
        <v>1080</v>
      </c>
      <c r="O58" s="32" t="s">
        <v>987</v>
      </c>
      <c r="P58" s="34" t="s">
        <v>572</v>
      </c>
      <c r="T58" s="30" t="str">
        <f t="shared" si="0"/>
        <v>c3ag3y2d100</v>
      </c>
      <c r="U58" s="30">
        <f>VLOOKUP(T58,Cohorts!A:B,2,FALSE)</f>
        <v>130</v>
      </c>
      <c r="V58" s="30" t="str">
        <f t="shared" si="1"/>
        <v xml:space="preserve">            [ 'cohort_id' =&gt; 130,  'team_rank_id' =&gt; 2 ],</v>
      </c>
      <c r="W58" s="30" t="str">
        <f t="shared" si="2"/>
        <v xml:space="preserve">                'competition_id' =&gt; 1, // this is May 2021###                'age_group_id'   =&gt; 3, ###                'start'          =&gt; '2021-05-13 18:00:00', ###            ], [</v>
      </c>
      <c r="X58" s="30" t="s">
        <v>1161</v>
      </c>
    </row>
    <row r="59" spans="1:24" x14ac:dyDescent="0.2">
      <c r="A59" s="30">
        <v>4</v>
      </c>
      <c r="B59" s="31">
        <v>44326.75</v>
      </c>
      <c r="C59" s="64">
        <f>VLOOKUP(D59,'Age Groups'!B:C,2,FALSE)</f>
        <v>3</v>
      </c>
      <c r="D59" s="31" t="s">
        <v>1149</v>
      </c>
      <c r="E59" s="64">
        <f>VLOOKUP(F59,Items!J:L,3,FALSE)</f>
        <v>1</v>
      </c>
      <c r="F59" s="31" t="s">
        <v>921</v>
      </c>
      <c r="G59" s="31" t="s">
        <v>1110</v>
      </c>
      <c r="H59" s="64">
        <v>0</v>
      </c>
      <c r="I59" s="31"/>
      <c r="J59" s="31" t="s">
        <v>922</v>
      </c>
      <c r="K59" s="32" t="s">
        <v>935</v>
      </c>
      <c r="L59" s="32" t="s">
        <v>1043</v>
      </c>
      <c r="M59" s="61">
        <f>VLOOKUP(N59,Clubs!D:E,2,FALSE)</f>
        <v>3</v>
      </c>
      <c r="N59" s="32" t="s">
        <v>1080</v>
      </c>
      <c r="O59" s="32" t="s">
        <v>1018</v>
      </c>
      <c r="P59" s="35"/>
      <c r="T59" s="30" t="str">
        <f t="shared" si="0"/>
        <v>c3ag3y2d100</v>
      </c>
      <c r="U59" s="30">
        <f>VLOOKUP(T59,Cohorts!A:B,2,FALSE)</f>
        <v>130</v>
      </c>
      <c r="V59" s="30" t="str">
        <f t="shared" si="1"/>
        <v xml:space="preserve">            [ 'cohort_id' =&gt; 130,  'team_rank_id' =&gt; 3 ],</v>
      </c>
      <c r="W59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X59" s="30" t="s">
        <v>1161</v>
      </c>
    </row>
    <row r="60" spans="1:24" x14ac:dyDescent="0.2">
      <c r="A60" s="30">
        <v>8</v>
      </c>
      <c r="B60" s="31">
        <v>44326.75</v>
      </c>
      <c r="C60" s="64">
        <f>VLOOKUP(D60,'Age Groups'!B:C,2,FALSE)</f>
        <v>3</v>
      </c>
      <c r="D60" s="31" t="s">
        <v>1149</v>
      </c>
      <c r="E60" s="64">
        <f>VLOOKUP(F60,Items!J:L,3,FALSE)</f>
        <v>3</v>
      </c>
      <c r="F60" s="31" t="s">
        <v>928</v>
      </c>
      <c r="G60" s="31" t="s">
        <v>1110</v>
      </c>
      <c r="H60" s="64">
        <v>0</v>
      </c>
      <c r="I60" s="31"/>
      <c r="J60" s="31" t="s">
        <v>922</v>
      </c>
      <c r="K60" s="32" t="s">
        <v>935</v>
      </c>
      <c r="L60" s="32" t="s">
        <v>1043</v>
      </c>
      <c r="M60" s="61">
        <f>VLOOKUP(N60,Clubs!D:E,2,FALSE)</f>
        <v>3</v>
      </c>
      <c r="N60" s="32" t="s">
        <v>1080</v>
      </c>
      <c r="O60" s="32" t="s">
        <v>1018</v>
      </c>
      <c r="P60" s="35"/>
      <c r="T60" s="30" t="str">
        <f t="shared" si="0"/>
        <v>c3ag3y2d100</v>
      </c>
      <c r="U60" s="30">
        <f>VLOOKUP(T60,Cohorts!A:B,2,FALSE)</f>
        <v>130</v>
      </c>
      <c r="V60" s="30" t="str">
        <f t="shared" si="1"/>
        <v xml:space="preserve">            [ 'cohort_id' =&gt; 130,  'team_rank_id' =&gt; 3 ],</v>
      </c>
      <c r="W60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X60" s="30" t="s">
        <v>1161</v>
      </c>
    </row>
    <row r="61" spans="1:24" ht="17" x14ac:dyDescent="0.2">
      <c r="A61" s="30">
        <v>12</v>
      </c>
      <c r="B61" s="31">
        <v>44326.75</v>
      </c>
      <c r="C61" s="64">
        <f>VLOOKUP(D61,'Age Groups'!B:C,2,FALSE)</f>
        <v>3</v>
      </c>
      <c r="D61" s="31" t="s">
        <v>1149</v>
      </c>
      <c r="E61" s="64">
        <f>VLOOKUP(F61,Items!J:L,3,FALSE)</f>
        <v>13</v>
      </c>
      <c r="F61" s="31" t="s">
        <v>929</v>
      </c>
      <c r="G61" s="31" t="s">
        <v>1109</v>
      </c>
      <c r="H61" s="64">
        <v>0</v>
      </c>
      <c r="I61" s="31"/>
      <c r="J61" s="31" t="s">
        <v>922</v>
      </c>
      <c r="K61" s="32" t="s">
        <v>935</v>
      </c>
      <c r="L61" s="32" t="s">
        <v>1018</v>
      </c>
      <c r="M61" s="61">
        <f>VLOOKUP(N61,Clubs!D:E,2,FALSE)</f>
        <v>3</v>
      </c>
      <c r="N61" s="32" t="s">
        <v>1080</v>
      </c>
      <c r="O61" s="32" t="s">
        <v>1018</v>
      </c>
      <c r="P61" s="34" t="s">
        <v>490</v>
      </c>
      <c r="T61" s="30" t="str">
        <f t="shared" si="0"/>
        <v>c3ag3y2d100</v>
      </c>
      <c r="U61" s="30">
        <f>VLOOKUP(T61,Cohorts!A:B,2,FALSE)</f>
        <v>130</v>
      </c>
      <c r="V61" s="30" t="str">
        <f t="shared" si="1"/>
        <v xml:space="preserve">            [ 'cohort_id' =&gt; 130,  'team_rank_id' =&gt; 3 ],</v>
      </c>
      <c r="W61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X61" s="30" t="s">
        <v>1161</v>
      </c>
    </row>
    <row r="62" spans="1:24" x14ac:dyDescent="0.2">
      <c r="A62" s="30">
        <v>1</v>
      </c>
      <c r="B62" s="31">
        <v>44326.75</v>
      </c>
      <c r="C62" s="64">
        <f>VLOOKUP(D62,'Age Groups'!B:C,2,FALSE)</f>
        <v>3</v>
      </c>
      <c r="D62" s="31" t="s">
        <v>1149</v>
      </c>
      <c r="E62" s="64">
        <f>VLOOKUP(F62,Items!J:L,3,FALSE)</f>
        <v>1</v>
      </c>
      <c r="F62" s="31" t="s">
        <v>921</v>
      </c>
      <c r="G62" s="31" t="s">
        <v>1110</v>
      </c>
      <c r="H62" s="64">
        <v>0</v>
      </c>
      <c r="I62" s="31"/>
      <c r="J62" s="31" t="s">
        <v>922</v>
      </c>
      <c r="K62" s="32" t="s">
        <v>935</v>
      </c>
      <c r="L62" s="32" t="s">
        <v>939</v>
      </c>
      <c r="M62" s="61">
        <f>VLOOKUP(N62,Clubs!D:E,2,FALSE)</f>
        <v>3</v>
      </c>
      <c r="N62" s="32" t="s">
        <v>1080</v>
      </c>
      <c r="O62" s="32" t="s">
        <v>1043</v>
      </c>
      <c r="P62" s="35"/>
      <c r="T62" s="30" t="str">
        <f t="shared" si="0"/>
        <v>c3ag3y2d100</v>
      </c>
      <c r="U62" s="30">
        <f>VLOOKUP(T62,Cohorts!A:B,2,FALSE)</f>
        <v>130</v>
      </c>
      <c r="V62" s="30" t="str">
        <f t="shared" si="1"/>
        <v xml:space="preserve">            [ 'cohort_id' =&gt; 130,  'team_rank_id' =&gt; 4 ],</v>
      </c>
      <c r="W62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X62" s="30" t="s">
        <v>1161</v>
      </c>
    </row>
    <row r="63" spans="1:24" x14ac:dyDescent="0.2">
      <c r="A63" s="30">
        <v>5</v>
      </c>
      <c r="B63" s="31">
        <v>44326.75</v>
      </c>
      <c r="C63" s="64">
        <f>VLOOKUP(D63,'Age Groups'!B:C,2,FALSE)</f>
        <v>3</v>
      </c>
      <c r="D63" s="31" t="s">
        <v>1149</v>
      </c>
      <c r="E63" s="64">
        <f>VLOOKUP(F63,Items!J:L,3,FALSE)</f>
        <v>3</v>
      </c>
      <c r="F63" s="31" t="s">
        <v>928</v>
      </c>
      <c r="G63" s="31" t="s">
        <v>1110</v>
      </c>
      <c r="H63" s="64">
        <v>0</v>
      </c>
      <c r="I63" s="31"/>
      <c r="J63" s="31" t="s">
        <v>922</v>
      </c>
      <c r="K63" s="32" t="s">
        <v>935</v>
      </c>
      <c r="L63" s="32" t="s">
        <v>939</v>
      </c>
      <c r="M63" s="61">
        <f>VLOOKUP(N63,Clubs!D:E,2,FALSE)</f>
        <v>3</v>
      </c>
      <c r="N63" s="32" t="s">
        <v>1080</v>
      </c>
      <c r="O63" s="32" t="s">
        <v>1043</v>
      </c>
      <c r="P63" s="35"/>
      <c r="T63" s="30" t="str">
        <f t="shared" si="0"/>
        <v>c3ag3y2d100</v>
      </c>
      <c r="U63" s="30">
        <f>VLOOKUP(T63,Cohorts!A:B,2,FALSE)</f>
        <v>130</v>
      </c>
      <c r="V63" s="30" t="str">
        <f t="shared" si="1"/>
        <v xml:space="preserve">            [ 'cohort_id' =&gt; 130,  'team_rank_id' =&gt; 4 ],</v>
      </c>
      <c r="W63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X63" s="30" t="s">
        <v>1161</v>
      </c>
    </row>
    <row r="64" spans="1:24" ht="17" x14ac:dyDescent="0.2">
      <c r="A64" s="30">
        <v>10</v>
      </c>
      <c r="B64" s="31">
        <v>44326.75</v>
      </c>
      <c r="C64" s="64">
        <f>VLOOKUP(D64,'Age Groups'!B:C,2,FALSE)</f>
        <v>3</v>
      </c>
      <c r="D64" s="31" t="s">
        <v>1149</v>
      </c>
      <c r="E64" s="64">
        <f>VLOOKUP(F64,Items!J:L,3,FALSE)</f>
        <v>13</v>
      </c>
      <c r="F64" s="31" t="s">
        <v>929</v>
      </c>
      <c r="G64" s="31" t="s">
        <v>1109</v>
      </c>
      <c r="H64" s="64">
        <v>0</v>
      </c>
      <c r="I64" s="31"/>
      <c r="J64" s="31" t="s">
        <v>922</v>
      </c>
      <c r="K64" s="32" t="s">
        <v>935</v>
      </c>
      <c r="L64" s="32" t="s">
        <v>939</v>
      </c>
      <c r="M64" s="61">
        <f>VLOOKUP(N64,Clubs!D:E,2,FALSE)</f>
        <v>3</v>
      </c>
      <c r="N64" s="32" t="s">
        <v>1080</v>
      </c>
      <c r="O64" s="32" t="s">
        <v>1043</v>
      </c>
      <c r="P64" s="34" t="s">
        <v>488</v>
      </c>
      <c r="T64" s="30" t="str">
        <f t="shared" si="0"/>
        <v>c3ag3y2d100</v>
      </c>
      <c r="U64" s="30">
        <f>VLOOKUP(T64,Cohorts!A:B,2,FALSE)</f>
        <v>130</v>
      </c>
      <c r="V64" s="30" t="str">
        <f t="shared" si="1"/>
        <v xml:space="preserve">            [ 'cohort_id' =&gt; 130,  'team_rank_id' =&gt; 4 ],</v>
      </c>
      <c r="W64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X64" s="30" t="s">
        <v>1161</v>
      </c>
    </row>
    <row r="65" spans="1:24" x14ac:dyDescent="0.2">
      <c r="A65" s="30">
        <v>422</v>
      </c>
      <c r="B65" s="31">
        <v>44344.8125</v>
      </c>
      <c r="C65" s="64">
        <f>VLOOKUP(D65,'Age Groups'!B:C,2,FALSE)</f>
        <v>4</v>
      </c>
      <c r="D65" s="31" t="s">
        <v>1092</v>
      </c>
      <c r="E65" s="64">
        <f>VLOOKUP(F65,Items!J:L,3,FALSE)</f>
        <v>4</v>
      </c>
      <c r="F65" s="31" t="s">
        <v>916</v>
      </c>
      <c r="G65" s="31" t="s">
        <v>1110</v>
      </c>
      <c r="H65" s="64">
        <v>0</v>
      </c>
      <c r="I65" s="31"/>
      <c r="J65" s="31" t="s">
        <v>922</v>
      </c>
      <c r="K65" s="32" t="s">
        <v>932</v>
      </c>
      <c r="L65" s="32" t="s">
        <v>1068</v>
      </c>
      <c r="M65" s="61">
        <f>VLOOKUP(N65,Clubs!D:E,2,FALSE)</f>
        <v>3</v>
      </c>
      <c r="N65" s="32" t="s">
        <v>1080</v>
      </c>
      <c r="O65" s="32" t="s">
        <v>939</v>
      </c>
      <c r="P65" s="32"/>
      <c r="T65" s="30" t="str">
        <f t="shared" si="0"/>
        <v>c3ag4y2d100</v>
      </c>
      <c r="U65" s="30">
        <f>VLOOKUP(T65,Cohorts!A:B,2,FALSE)</f>
        <v>132</v>
      </c>
      <c r="V65" s="30" t="str">
        <f t="shared" si="1"/>
        <v xml:space="preserve">            [ 'cohort_id' =&gt; 132,  'team_rank_id' =&gt; 1 ],</v>
      </c>
      <c r="W65" s="30" t="str">
        <f t="shared" si="2"/>
        <v xml:space="preserve">                'competition_id' =&gt; 1, // this is May 2021###                'age_group_id'   =&gt; 4, ###                'start'          =&gt; '2021-05-28 19:30:00', ###            ], [</v>
      </c>
      <c r="X65" s="30" t="s">
        <v>1161</v>
      </c>
    </row>
    <row r="66" spans="1:24" x14ac:dyDescent="0.2">
      <c r="A66" s="30">
        <v>428</v>
      </c>
      <c r="B66" s="31">
        <v>44344.8125</v>
      </c>
      <c r="C66" s="64">
        <f>VLOOKUP(D66,'Age Groups'!B:C,2,FALSE)</f>
        <v>4</v>
      </c>
      <c r="D66" s="31" t="s">
        <v>1092</v>
      </c>
      <c r="E66" s="64">
        <f>VLOOKUP(F66,Items!J:L,3,FALSE)</f>
        <v>2</v>
      </c>
      <c r="F66" s="31" t="s">
        <v>924</v>
      </c>
      <c r="G66" s="31" t="s">
        <v>1110</v>
      </c>
      <c r="H66" s="64">
        <v>0</v>
      </c>
      <c r="I66" s="31"/>
      <c r="J66" s="31" t="s">
        <v>922</v>
      </c>
      <c r="K66" s="32" t="s">
        <v>932</v>
      </c>
      <c r="L66" s="32" t="s">
        <v>1068</v>
      </c>
      <c r="M66" s="61">
        <f>VLOOKUP(N66,Clubs!D:E,2,FALSE)</f>
        <v>3</v>
      </c>
      <c r="N66" s="32" t="s">
        <v>1080</v>
      </c>
      <c r="O66" s="32" t="s">
        <v>939</v>
      </c>
      <c r="P66" s="32"/>
      <c r="T66" s="30" t="str">
        <f t="shared" ref="T66:T129" si="6">"c"&amp;M66&amp;"ag"&amp;C66&amp;"y2d10"&amp;H66</f>
        <v>c3ag4y2d100</v>
      </c>
      <c r="U66" s="30">
        <f>VLOOKUP(T66,Cohorts!A:B,2,FALSE)</f>
        <v>132</v>
      </c>
      <c r="V66" s="30" t="str">
        <f t="shared" ref="V66:V129" si="7">"            [ 'cohort_id' =&gt; "&amp;U66&amp;",  'team_rank_id' =&gt; "&amp;O66&amp;" ],"</f>
        <v xml:space="preserve">            [ 'cohort_id' =&gt; 132,  'team_rank_id' =&gt; 1 ],</v>
      </c>
      <c r="W66" s="30" t="str">
        <f t="shared" si="2"/>
        <v xml:space="preserve">                'competition_id' =&gt; 1, // this is May 2021###                'age_group_id'   =&gt; 4, ###                'start'          =&gt; '2021-05-28 19:30:00', ###            ], [</v>
      </c>
      <c r="X66" s="30" t="s">
        <v>1161</v>
      </c>
    </row>
    <row r="67" spans="1:24" ht="17" x14ac:dyDescent="0.2">
      <c r="A67" s="30">
        <v>434</v>
      </c>
      <c r="B67" s="31">
        <v>44344.8125</v>
      </c>
      <c r="C67" s="64">
        <f>VLOOKUP(D67,'Age Groups'!B:C,2,FALSE)</f>
        <v>4</v>
      </c>
      <c r="D67" s="31" t="s">
        <v>1092</v>
      </c>
      <c r="E67" s="64">
        <f>VLOOKUP(F67,Items!J:L,3,FALSE)</f>
        <v>8</v>
      </c>
      <c r="F67" s="31" t="s">
        <v>920</v>
      </c>
      <c r="G67" s="31" t="s">
        <v>1109</v>
      </c>
      <c r="H67" s="64">
        <v>0</v>
      </c>
      <c r="I67" s="31"/>
      <c r="J67" s="31" t="s">
        <v>922</v>
      </c>
      <c r="K67" s="32" t="s">
        <v>932</v>
      </c>
      <c r="L67" s="32" t="s">
        <v>1068</v>
      </c>
      <c r="M67" s="61">
        <f>VLOOKUP(N67,Clubs!D:E,2,FALSE)</f>
        <v>3</v>
      </c>
      <c r="N67" s="32" t="s">
        <v>1080</v>
      </c>
      <c r="O67" s="32" t="s">
        <v>939</v>
      </c>
      <c r="P67" s="34" t="s">
        <v>907</v>
      </c>
      <c r="T67" s="30" t="str">
        <f t="shared" si="6"/>
        <v>c3ag4y2d100</v>
      </c>
      <c r="U67" s="30">
        <f>VLOOKUP(T67,Cohorts!A:B,2,FALSE)</f>
        <v>132</v>
      </c>
      <c r="V67" s="30" t="str">
        <f t="shared" si="7"/>
        <v xml:space="preserve">            [ 'cohort_id' =&gt; 132,  'team_rank_id' =&gt; 1 ],</v>
      </c>
      <c r="W67" s="30" t="str">
        <f t="shared" ref="W67:W130" si="8">"                'competition_id' =&gt; 1, // this is May 2021###                'age_group_id'   =&gt; "&amp;C67&amp;", ###                'start'          =&gt; '"&amp;TEXT(B67,"yyyy-mm-dd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X67" s="30" t="s">
        <v>1161</v>
      </c>
    </row>
    <row r="68" spans="1:24" x14ac:dyDescent="0.2">
      <c r="A68" s="30">
        <v>404</v>
      </c>
      <c r="B68" s="31">
        <v>44344.75</v>
      </c>
      <c r="C68" s="64">
        <f>VLOOKUP(D68,'Age Groups'!B:C,2,FALSE)</f>
        <v>4</v>
      </c>
      <c r="D68" s="31" t="s">
        <v>1092</v>
      </c>
      <c r="E68" s="64">
        <f>VLOOKUP(F68,Items!J:L,3,FALSE)</f>
        <v>4</v>
      </c>
      <c r="F68" s="31" t="s">
        <v>916</v>
      </c>
      <c r="G68" s="31" t="s">
        <v>1110</v>
      </c>
      <c r="H68" s="64">
        <v>0</v>
      </c>
      <c r="I68" s="31"/>
      <c r="J68" s="31" t="s">
        <v>922</v>
      </c>
      <c r="K68" s="32" t="s">
        <v>934</v>
      </c>
      <c r="L68" s="32" t="s">
        <v>987</v>
      </c>
      <c r="M68" s="61">
        <f>VLOOKUP(N68,Clubs!D:E,2,FALSE)</f>
        <v>3</v>
      </c>
      <c r="N68" s="32" t="s">
        <v>1080</v>
      </c>
      <c r="O68" s="32" t="s">
        <v>987</v>
      </c>
      <c r="P68" s="32"/>
      <c r="T68" s="30" t="str">
        <f t="shared" si="6"/>
        <v>c3ag4y2d100</v>
      </c>
      <c r="U68" s="30">
        <f>VLOOKUP(T68,Cohorts!A:B,2,FALSE)</f>
        <v>132</v>
      </c>
      <c r="V68" s="30" t="str">
        <f t="shared" si="7"/>
        <v xml:space="preserve">            [ 'cohort_id' =&gt; 132,  'team_rank_id' =&gt; 2 ],</v>
      </c>
      <c r="W68" s="30" t="str">
        <f t="shared" si="8"/>
        <v xml:space="preserve">                'competition_id' =&gt; 1, // this is May 2021###                'age_group_id'   =&gt; 4, ###                'start'          =&gt; '2021-05-28 18:00:00', ###            ], [</v>
      </c>
      <c r="X68" s="30" t="s">
        <v>1161</v>
      </c>
    </row>
    <row r="69" spans="1:24" x14ac:dyDescent="0.2">
      <c r="A69" s="30">
        <v>409</v>
      </c>
      <c r="B69" s="31">
        <v>44344.75</v>
      </c>
      <c r="C69" s="64">
        <f>VLOOKUP(D69,'Age Groups'!B:C,2,FALSE)</f>
        <v>4</v>
      </c>
      <c r="D69" s="31" t="s">
        <v>1092</v>
      </c>
      <c r="E69" s="64">
        <f>VLOOKUP(F69,Items!J:L,3,FALSE)</f>
        <v>2</v>
      </c>
      <c r="F69" s="31" t="s">
        <v>924</v>
      </c>
      <c r="G69" s="31" t="s">
        <v>1110</v>
      </c>
      <c r="H69" s="64">
        <v>0</v>
      </c>
      <c r="I69" s="31"/>
      <c r="J69" s="31" t="s">
        <v>922</v>
      </c>
      <c r="K69" s="32" t="s">
        <v>934</v>
      </c>
      <c r="L69" s="32" t="s">
        <v>939</v>
      </c>
      <c r="M69" s="61">
        <f>VLOOKUP(N69,Clubs!D:E,2,FALSE)</f>
        <v>3</v>
      </c>
      <c r="N69" s="32" t="s">
        <v>1080</v>
      </c>
      <c r="O69" s="32" t="s">
        <v>987</v>
      </c>
      <c r="P69" s="32"/>
      <c r="T69" s="30" t="str">
        <f t="shared" si="6"/>
        <v>c3ag4y2d100</v>
      </c>
      <c r="U69" s="30">
        <f>VLOOKUP(T69,Cohorts!A:B,2,FALSE)</f>
        <v>132</v>
      </c>
      <c r="V69" s="30" t="str">
        <f t="shared" si="7"/>
        <v xml:space="preserve">            [ 'cohort_id' =&gt; 132,  'team_rank_id' =&gt; 2 ],</v>
      </c>
      <c r="W69" s="30" t="str">
        <f t="shared" si="8"/>
        <v xml:space="preserve">                'competition_id' =&gt; 1, // this is May 2021###                'age_group_id'   =&gt; 4, ###                'start'          =&gt; '2021-05-28 18:00:00', ###            ], [</v>
      </c>
      <c r="X69" s="30" t="s">
        <v>1161</v>
      </c>
    </row>
    <row r="70" spans="1:24" ht="17" x14ac:dyDescent="0.2">
      <c r="A70" s="30">
        <v>414</v>
      </c>
      <c r="B70" s="31">
        <v>44344.75</v>
      </c>
      <c r="C70" s="64">
        <f>VLOOKUP(D70,'Age Groups'!B:C,2,FALSE)</f>
        <v>4</v>
      </c>
      <c r="D70" s="31" t="s">
        <v>1092</v>
      </c>
      <c r="E70" s="64">
        <f>VLOOKUP(F70,Items!J:L,3,FALSE)</f>
        <v>8</v>
      </c>
      <c r="F70" s="31" t="s">
        <v>920</v>
      </c>
      <c r="G70" s="31" t="s">
        <v>1109</v>
      </c>
      <c r="H70" s="64">
        <v>0</v>
      </c>
      <c r="I70" s="31"/>
      <c r="J70" s="31" t="s">
        <v>922</v>
      </c>
      <c r="K70" s="32" t="s">
        <v>934</v>
      </c>
      <c r="L70" s="32" t="s">
        <v>939</v>
      </c>
      <c r="M70" s="61">
        <f>VLOOKUP(N70,Clubs!D:E,2,FALSE)</f>
        <v>3</v>
      </c>
      <c r="N70" s="32" t="s">
        <v>1080</v>
      </c>
      <c r="O70" s="32" t="s">
        <v>987</v>
      </c>
      <c r="P70" s="34" t="s">
        <v>893</v>
      </c>
      <c r="T70" s="30" t="str">
        <f t="shared" si="6"/>
        <v>c3ag4y2d100</v>
      </c>
      <c r="U70" s="30">
        <f>VLOOKUP(T70,Cohorts!A:B,2,FALSE)</f>
        <v>132</v>
      </c>
      <c r="V70" s="30" t="str">
        <f t="shared" si="7"/>
        <v xml:space="preserve">            [ 'cohort_id' =&gt; 132,  'team_rank_id' =&gt; 2 ],</v>
      </c>
      <c r="W70" s="30" t="str">
        <f t="shared" si="8"/>
        <v xml:space="preserve">                'competition_id' =&gt; 1, // this is May 2021###                'age_group_id'   =&gt; 4, ###                'start'          =&gt; '2021-05-28 18:00:00', ###            ], [</v>
      </c>
      <c r="X70" s="30" t="s">
        <v>1161</v>
      </c>
    </row>
    <row r="71" spans="1:24" x14ac:dyDescent="0.2">
      <c r="A71" s="30">
        <v>316</v>
      </c>
      <c r="B71" s="31">
        <v>44341.75</v>
      </c>
      <c r="C71" s="64">
        <f>VLOOKUP(D71,'Age Groups'!B:C,2,FALSE)</f>
        <v>4</v>
      </c>
      <c r="D71" s="31" t="s">
        <v>1092</v>
      </c>
      <c r="E71" s="64">
        <f>VLOOKUP(F71,Items!J:L,3,FALSE)</f>
        <v>4</v>
      </c>
      <c r="F71" s="31" t="s">
        <v>916</v>
      </c>
      <c r="G71" s="31" t="s">
        <v>1110</v>
      </c>
      <c r="H71" s="64">
        <v>0</v>
      </c>
      <c r="I71" s="31"/>
      <c r="J71" s="31" t="s">
        <v>922</v>
      </c>
      <c r="K71" s="32" t="s">
        <v>935</v>
      </c>
      <c r="L71" s="32" t="s">
        <v>987</v>
      </c>
      <c r="M71" s="61">
        <f>VLOOKUP(N71,Clubs!D:E,2,FALSE)</f>
        <v>3</v>
      </c>
      <c r="N71" s="32" t="s">
        <v>1080</v>
      </c>
      <c r="O71" s="32" t="s">
        <v>1018</v>
      </c>
      <c r="P71" s="32"/>
      <c r="T71" s="30" t="str">
        <f t="shared" si="6"/>
        <v>c3ag4y2d100</v>
      </c>
      <c r="U71" s="30">
        <f>VLOOKUP(T71,Cohorts!A:B,2,FALSE)</f>
        <v>132</v>
      </c>
      <c r="V71" s="30" t="str">
        <f t="shared" si="7"/>
        <v xml:space="preserve">            [ 'cohort_id' =&gt; 132,  'team_rank_id' =&gt; 3 ],</v>
      </c>
      <c r="W71" s="30" t="str">
        <f t="shared" si="8"/>
        <v xml:space="preserve">                'competition_id' =&gt; 1, // this is May 2021###                'age_group_id'   =&gt; 4, ###                'start'          =&gt; '2021-05-25 18:00:00', ###            ], [</v>
      </c>
      <c r="X71" s="30" t="s">
        <v>1161</v>
      </c>
    </row>
    <row r="72" spans="1:24" x14ac:dyDescent="0.2">
      <c r="A72" s="30">
        <v>319</v>
      </c>
      <c r="B72" s="31">
        <v>44341.75</v>
      </c>
      <c r="C72" s="64">
        <f>VLOOKUP(D72,'Age Groups'!B:C,2,FALSE)</f>
        <v>4</v>
      </c>
      <c r="D72" s="31" t="s">
        <v>1092</v>
      </c>
      <c r="E72" s="64">
        <f>VLOOKUP(F72,Items!J:L,3,FALSE)</f>
        <v>2</v>
      </c>
      <c r="F72" s="31" t="s">
        <v>924</v>
      </c>
      <c r="G72" s="31" t="s">
        <v>1110</v>
      </c>
      <c r="H72" s="64">
        <v>0</v>
      </c>
      <c r="I72" s="31"/>
      <c r="J72" s="31" t="s">
        <v>922</v>
      </c>
      <c r="K72" s="32" t="s">
        <v>935</v>
      </c>
      <c r="L72" s="32" t="s">
        <v>939</v>
      </c>
      <c r="M72" s="61">
        <f>VLOOKUP(N72,Clubs!D:E,2,FALSE)</f>
        <v>3</v>
      </c>
      <c r="N72" s="32" t="s">
        <v>1080</v>
      </c>
      <c r="O72" s="32" t="s">
        <v>1018</v>
      </c>
      <c r="P72" s="32"/>
      <c r="T72" s="30" t="str">
        <f t="shared" si="6"/>
        <v>c3ag4y2d100</v>
      </c>
      <c r="U72" s="30">
        <f>VLOOKUP(T72,Cohorts!A:B,2,FALSE)</f>
        <v>132</v>
      </c>
      <c r="V72" s="30" t="str">
        <f t="shared" si="7"/>
        <v xml:space="preserve">            [ 'cohort_id' =&gt; 132,  'team_rank_id' =&gt; 3 ],</v>
      </c>
      <c r="W72" s="30" t="str">
        <f t="shared" si="8"/>
        <v xml:space="preserve">                'competition_id' =&gt; 1, // this is May 2021###                'age_group_id'   =&gt; 4, ###                'start'          =&gt; '2021-05-25 18:00:00', ###            ], [</v>
      </c>
      <c r="X72" s="30" t="s">
        <v>1161</v>
      </c>
    </row>
    <row r="73" spans="1:24" ht="17" x14ac:dyDescent="0.2">
      <c r="A73" s="30">
        <v>323</v>
      </c>
      <c r="B73" s="31">
        <v>44341.75</v>
      </c>
      <c r="C73" s="64">
        <f>VLOOKUP(D73,'Age Groups'!B:C,2,FALSE)</f>
        <v>4</v>
      </c>
      <c r="D73" s="31" t="s">
        <v>1092</v>
      </c>
      <c r="E73" s="64">
        <f>VLOOKUP(F73,Items!J:L,3,FALSE)</f>
        <v>8</v>
      </c>
      <c r="F73" s="31" t="s">
        <v>920</v>
      </c>
      <c r="G73" s="31" t="s">
        <v>1109</v>
      </c>
      <c r="H73" s="64">
        <v>0</v>
      </c>
      <c r="I73" s="31"/>
      <c r="J73" s="31" t="s">
        <v>922</v>
      </c>
      <c r="K73" s="32" t="s">
        <v>935</v>
      </c>
      <c r="L73" s="32" t="s">
        <v>987</v>
      </c>
      <c r="M73" s="61">
        <f>VLOOKUP(N73,Clubs!D:E,2,FALSE)</f>
        <v>3</v>
      </c>
      <c r="N73" s="32" t="s">
        <v>1080</v>
      </c>
      <c r="O73" s="32" t="s">
        <v>1018</v>
      </c>
      <c r="P73" s="34" t="s">
        <v>802</v>
      </c>
      <c r="T73" s="30" t="str">
        <f t="shared" si="6"/>
        <v>c3ag4y2d100</v>
      </c>
      <c r="U73" s="30">
        <f>VLOOKUP(T73,Cohorts!A:B,2,FALSE)</f>
        <v>132</v>
      </c>
      <c r="V73" s="30" t="str">
        <f t="shared" si="7"/>
        <v xml:space="preserve">            [ 'cohort_id' =&gt; 132,  'team_rank_id' =&gt; 3 ],</v>
      </c>
      <c r="W73" s="30" t="str">
        <f t="shared" si="8"/>
        <v xml:space="preserve">                'competition_id' =&gt; 1, // this is May 2021###                'age_group_id'   =&gt; 4, ###                'start'          =&gt; '2021-05-25 18:00:00', ###            ], [</v>
      </c>
      <c r="X73" s="30" t="s">
        <v>1161</v>
      </c>
    </row>
    <row r="74" spans="1:24" x14ac:dyDescent="0.2">
      <c r="A74" s="30">
        <v>234</v>
      </c>
      <c r="B74" s="31">
        <v>44336.8125</v>
      </c>
      <c r="C74" s="64">
        <f>VLOOKUP(D74,'Age Groups'!B:C,2,FALSE)</f>
        <v>5</v>
      </c>
      <c r="D74" s="31" t="s">
        <v>1090</v>
      </c>
      <c r="E74" s="64">
        <f>VLOOKUP(F74,Items!J:L,3,FALSE)</f>
        <v>2</v>
      </c>
      <c r="F74" s="31" t="s">
        <v>924</v>
      </c>
      <c r="G74" s="31" t="s">
        <v>1110</v>
      </c>
      <c r="H74" s="64">
        <v>0</v>
      </c>
      <c r="I74" s="31"/>
      <c r="J74" s="31" t="s">
        <v>922</v>
      </c>
      <c r="K74" s="32" t="s">
        <v>932</v>
      </c>
      <c r="L74" s="32" t="s">
        <v>1018</v>
      </c>
      <c r="M74" s="61">
        <f>VLOOKUP(N74,Clubs!D:E,2,FALSE)</f>
        <v>3</v>
      </c>
      <c r="N74" s="32" t="s">
        <v>1080</v>
      </c>
      <c r="O74" s="32" t="s">
        <v>939</v>
      </c>
      <c r="P74" s="32"/>
      <c r="T74" s="30" t="str">
        <f t="shared" si="6"/>
        <v>c3ag5y2d100</v>
      </c>
      <c r="U74" s="30">
        <f>VLOOKUP(T74,Cohorts!A:B,2,FALSE)</f>
        <v>134</v>
      </c>
      <c r="V74" s="30" t="str">
        <f t="shared" si="7"/>
        <v xml:space="preserve">            [ 'cohort_id' =&gt; 134,  'team_rank_id' =&gt; 1 ],</v>
      </c>
      <c r="W74" s="30" t="str">
        <f t="shared" si="8"/>
        <v xml:space="preserve">                'competition_id' =&gt; 1, // this is May 2021###                'age_group_id'   =&gt; 5, ###                'start'          =&gt; '2021-05-20 19:30:00', ###            ], [</v>
      </c>
      <c r="X74" s="30" t="s">
        <v>1161</v>
      </c>
    </row>
    <row r="75" spans="1:24" x14ac:dyDescent="0.2">
      <c r="A75" s="30">
        <v>241</v>
      </c>
      <c r="B75" s="31">
        <v>44336.8125</v>
      </c>
      <c r="C75" s="64">
        <f>VLOOKUP(D75,'Age Groups'!B:C,2,FALSE)</f>
        <v>5</v>
      </c>
      <c r="D75" s="31" t="s">
        <v>1090</v>
      </c>
      <c r="E75" s="64">
        <f>VLOOKUP(F75,Items!J:L,3,FALSE)</f>
        <v>3</v>
      </c>
      <c r="F75" s="31" t="s">
        <v>928</v>
      </c>
      <c r="G75" s="31" t="s">
        <v>1110</v>
      </c>
      <c r="H75" s="64">
        <v>0</v>
      </c>
      <c r="I75" s="31"/>
      <c r="J75" s="31" t="s">
        <v>922</v>
      </c>
      <c r="K75" s="32" t="s">
        <v>932</v>
      </c>
      <c r="L75" s="32" t="s">
        <v>1043</v>
      </c>
      <c r="M75" s="61">
        <f>VLOOKUP(N75,Clubs!D:E,2,FALSE)</f>
        <v>3</v>
      </c>
      <c r="N75" s="32" t="s">
        <v>1080</v>
      </c>
      <c r="O75" s="32" t="s">
        <v>939</v>
      </c>
      <c r="P75" s="32"/>
      <c r="T75" s="30" t="str">
        <f t="shared" si="6"/>
        <v>c3ag5y2d100</v>
      </c>
      <c r="U75" s="30">
        <f>VLOOKUP(T75,Cohorts!A:B,2,FALSE)</f>
        <v>134</v>
      </c>
      <c r="V75" s="30" t="str">
        <f t="shared" si="7"/>
        <v xml:space="preserve">            [ 'cohort_id' =&gt; 134,  'team_rank_id' =&gt; 1 ],</v>
      </c>
      <c r="W75" s="30" t="str">
        <f t="shared" si="8"/>
        <v xml:space="preserve">                'competition_id' =&gt; 1, // this is May 2021###                'age_group_id'   =&gt; 5, ###                'start'          =&gt; '2021-05-20 19:30:00', ###            ], [</v>
      </c>
      <c r="X75" s="30" t="s">
        <v>1161</v>
      </c>
    </row>
    <row r="76" spans="1:24" ht="17" x14ac:dyDescent="0.2">
      <c r="A76" s="30">
        <v>249</v>
      </c>
      <c r="B76" s="31">
        <v>44336.8125</v>
      </c>
      <c r="C76" s="64">
        <f>VLOOKUP(D76,'Age Groups'!B:C,2,FALSE)</f>
        <v>5</v>
      </c>
      <c r="D76" s="31" t="s">
        <v>1090</v>
      </c>
      <c r="E76" s="64">
        <f>VLOOKUP(F76,Items!J:L,3,FALSE)</f>
        <v>7</v>
      </c>
      <c r="F76" s="31" t="s">
        <v>926</v>
      </c>
      <c r="G76" s="31" t="s">
        <v>1109</v>
      </c>
      <c r="H76" s="64">
        <v>0</v>
      </c>
      <c r="I76" s="31"/>
      <c r="J76" s="31" t="s">
        <v>922</v>
      </c>
      <c r="K76" s="32" t="s">
        <v>932</v>
      </c>
      <c r="L76" s="32" t="s">
        <v>1068</v>
      </c>
      <c r="M76" s="61">
        <f>VLOOKUP(N76,Clubs!D:E,2,FALSE)</f>
        <v>3</v>
      </c>
      <c r="N76" s="32" t="s">
        <v>1080</v>
      </c>
      <c r="O76" s="32" t="s">
        <v>939</v>
      </c>
      <c r="P76" s="34" t="s">
        <v>728</v>
      </c>
      <c r="T76" s="30" t="str">
        <f t="shared" si="6"/>
        <v>c3ag5y2d100</v>
      </c>
      <c r="U76" s="30">
        <f>VLOOKUP(T76,Cohorts!A:B,2,FALSE)</f>
        <v>134</v>
      </c>
      <c r="V76" s="30" t="str">
        <f t="shared" si="7"/>
        <v xml:space="preserve">            [ 'cohort_id' =&gt; 134,  'team_rank_id' =&gt; 1 ],</v>
      </c>
      <c r="W76" s="30" t="str">
        <f t="shared" si="8"/>
        <v xml:space="preserve">                'competition_id' =&gt; 1, // this is May 2021###                'age_group_id'   =&gt; 5, ###                'start'          =&gt; '2021-05-20 19:30:00', ###            ], [</v>
      </c>
      <c r="X76" s="30" t="s">
        <v>1161</v>
      </c>
    </row>
    <row r="77" spans="1:24" x14ac:dyDescent="0.2">
      <c r="A77" s="30">
        <v>224</v>
      </c>
      <c r="B77" s="31">
        <v>44336.75</v>
      </c>
      <c r="C77" s="64">
        <f>VLOOKUP(D77,'Age Groups'!B:C,2,FALSE)</f>
        <v>5</v>
      </c>
      <c r="D77" s="31" t="s">
        <v>1090</v>
      </c>
      <c r="E77" s="64">
        <f>VLOOKUP(F77,Items!J:L,3,FALSE)</f>
        <v>2</v>
      </c>
      <c r="F77" s="31" t="s">
        <v>924</v>
      </c>
      <c r="G77" s="31" t="s">
        <v>1110</v>
      </c>
      <c r="H77" s="64">
        <v>0</v>
      </c>
      <c r="I77" s="31"/>
      <c r="J77" s="31" t="s">
        <v>922</v>
      </c>
      <c r="K77" s="32" t="s">
        <v>934</v>
      </c>
      <c r="L77" s="32" t="s">
        <v>1018</v>
      </c>
      <c r="M77" s="61">
        <f>VLOOKUP(N77,Clubs!D:E,2,FALSE)</f>
        <v>3</v>
      </c>
      <c r="N77" s="32" t="s">
        <v>1080</v>
      </c>
      <c r="O77" s="32" t="s">
        <v>987</v>
      </c>
      <c r="P77" s="32"/>
      <c r="T77" s="30" t="str">
        <f t="shared" si="6"/>
        <v>c3ag5y2d100</v>
      </c>
      <c r="U77" s="30">
        <f>VLOOKUP(T77,Cohorts!A:B,2,FALSE)</f>
        <v>134</v>
      </c>
      <c r="V77" s="30" t="str">
        <f t="shared" si="7"/>
        <v xml:space="preserve">            [ 'cohort_id' =&gt; 134,  'team_rank_id' =&gt; 2 ],</v>
      </c>
      <c r="W77" s="30" t="str">
        <f t="shared" si="8"/>
        <v xml:space="preserve">                'competition_id' =&gt; 1, // this is May 2021###                'age_group_id'   =&gt; 5, ###                'start'          =&gt; '2021-05-20 18:00:00', ###            ], [</v>
      </c>
      <c r="X77" s="30" t="s">
        <v>1161</v>
      </c>
    </row>
    <row r="78" spans="1:24" x14ac:dyDescent="0.2">
      <c r="A78" s="30">
        <v>228</v>
      </c>
      <c r="B78" s="31">
        <v>44336.75</v>
      </c>
      <c r="C78" s="64">
        <f>VLOOKUP(D78,'Age Groups'!B:C,2,FALSE)</f>
        <v>5</v>
      </c>
      <c r="D78" s="31" t="s">
        <v>1090</v>
      </c>
      <c r="E78" s="64">
        <f>VLOOKUP(F78,Items!J:L,3,FALSE)</f>
        <v>3</v>
      </c>
      <c r="F78" s="31" t="s">
        <v>928</v>
      </c>
      <c r="G78" s="31" t="s">
        <v>1110</v>
      </c>
      <c r="H78" s="64">
        <v>0</v>
      </c>
      <c r="I78" s="31"/>
      <c r="J78" s="31" t="s">
        <v>922</v>
      </c>
      <c r="K78" s="32" t="s">
        <v>934</v>
      </c>
      <c r="L78" s="32" t="s">
        <v>1018</v>
      </c>
      <c r="M78" s="61">
        <f>VLOOKUP(N78,Clubs!D:E,2,FALSE)</f>
        <v>3</v>
      </c>
      <c r="N78" s="32" t="s">
        <v>1080</v>
      </c>
      <c r="O78" s="32" t="s">
        <v>987</v>
      </c>
      <c r="P78" s="32"/>
      <c r="T78" s="30" t="str">
        <f t="shared" si="6"/>
        <v>c3ag5y2d100</v>
      </c>
      <c r="U78" s="30">
        <f>VLOOKUP(T78,Cohorts!A:B,2,FALSE)</f>
        <v>134</v>
      </c>
      <c r="V78" s="30" t="str">
        <f t="shared" si="7"/>
        <v xml:space="preserve">            [ 'cohort_id' =&gt; 134,  'team_rank_id' =&gt; 2 ],</v>
      </c>
      <c r="W78" s="30" t="str">
        <f t="shared" si="8"/>
        <v xml:space="preserve">                'competition_id' =&gt; 1, // this is May 2021###                'age_group_id'   =&gt; 5, ###                'start'          =&gt; '2021-05-20 18:00:00', ###            ], [</v>
      </c>
      <c r="X78" s="30" t="s">
        <v>1161</v>
      </c>
    </row>
    <row r="79" spans="1:24" ht="17" x14ac:dyDescent="0.2">
      <c r="A79" s="30">
        <v>231</v>
      </c>
      <c r="B79" s="31">
        <v>44336.75</v>
      </c>
      <c r="C79" s="64">
        <f>VLOOKUP(D79,'Age Groups'!B:C,2,FALSE)</f>
        <v>5</v>
      </c>
      <c r="D79" s="31" t="s">
        <v>1090</v>
      </c>
      <c r="E79" s="64">
        <f>VLOOKUP(F79,Items!J:L,3,FALSE)</f>
        <v>7</v>
      </c>
      <c r="F79" s="31" t="s">
        <v>926</v>
      </c>
      <c r="G79" s="31" t="s">
        <v>1109</v>
      </c>
      <c r="H79" s="64">
        <v>0</v>
      </c>
      <c r="I79" s="31"/>
      <c r="J79" s="31" t="s">
        <v>922</v>
      </c>
      <c r="K79" s="32" t="s">
        <v>934</v>
      </c>
      <c r="L79" s="32" t="s">
        <v>987</v>
      </c>
      <c r="M79" s="61">
        <f>VLOOKUP(N79,Clubs!D:E,2,FALSE)</f>
        <v>3</v>
      </c>
      <c r="N79" s="32" t="s">
        <v>1080</v>
      </c>
      <c r="O79" s="32" t="s">
        <v>987</v>
      </c>
      <c r="P79" s="34" t="s">
        <v>710</v>
      </c>
      <c r="T79" s="30" t="str">
        <f t="shared" si="6"/>
        <v>c3ag5y2d100</v>
      </c>
      <c r="U79" s="30">
        <f>VLOOKUP(T79,Cohorts!A:B,2,FALSE)</f>
        <v>134</v>
      </c>
      <c r="V79" s="30" t="str">
        <f t="shared" si="7"/>
        <v xml:space="preserve">            [ 'cohort_id' =&gt; 134,  'team_rank_id' =&gt; 2 ],</v>
      </c>
      <c r="W79" s="30" t="str">
        <f t="shared" si="8"/>
        <v xml:space="preserve">                'competition_id' =&gt; 1, // this is May 2021###                'age_group_id'   =&gt; 5, ###                'start'          =&gt; '2021-05-20 18:00:00', ###            ], [</v>
      </c>
      <c r="X79" s="30" t="s">
        <v>1161</v>
      </c>
    </row>
    <row r="80" spans="1:24" x14ac:dyDescent="0.2">
      <c r="A80" s="30">
        <v>150</v>
      </c>
      <c r="B80" s="31">
        <v>44333.75</v>
      </c>
      <c r="C80" s="64">
        <f>VLOOKUP(D80,'Age Groups'!B:C,2,FALSE)</f>
        <v>6</v>
      </c>
      <c r="D80" s="31" t="s">
        <v>1091</v>
      </c>
      <c r="E80" s="64">
        <f>VLOOKUP(F80,Items!J:L,3,FALSE)</f>
        <v>4</v>
      </c>
      <c r="F80" s="31" t="s">
        <v>916</v>
      </c>
      <c r="G80" s="31" t="s">
        <v>1110</v>
      </c>
      <c r="H80" s="64">
        <v>0</v>
      </c>
      <c r="I80" s="31"/>
      <c r="J80" s="31" t="s">
        <v>922</v>
      </c>
      <c r="K80" s="62" t="s">
        <v>933</v>
      </c>
      <c r="L80" s="62" t="s">
        <v>1018</v>
      </c>
      <c r="M80" s="61">
        <f>VLOOKUP(N80,Clubs!D:E,2,FALSE)</f>
        <v>3</v>
      </c>
      <c r="N80" s="62" t="s">
        <v>1080</v>
      </c>
      <c r="O80" s="61">
        <v>1</v>
      </c>
      <c r="P80" s="32"/>
      <c r="T80" s="30" t="str">
        <f t="shared" si="6"/>
        <v>c3ag6y2d100</v>
      </c>
      <c r="U80" s="30">
        <f>VLOOKUP(T80,Cohorts!A:B,2,FALSE)</f>
        <v>136</v>
      </c>
      <c r="V80" s="30" t="str">
        <f t="shared" si="7"/>
        <v xml:space="preserve">            [ 'cohort_id' =&gt; 136,  'team_rank_id' =&gt; 1 ],</v>
      </c>
      <c r="W80" s="30" t="str">
        <f t="shared" si="8"/>
        <v xml:space="preserve">                'competition_id' =&gt; 1, // this is May 2021###                'age_group_id'   =&gt; 6, ###                'start'          =&gt; '2021-05-17 18:00:00', ###            ], [</v>
      </c>
      <c r="X80" s="30" t="s">
        <v>1161</v>
      </c>
    </row>
    <row r="81" spans="1:24" x14ac:dyDescent="0.2">
      <c r="A81" s="30">
        <v>146</v>
      </c>
      <c r="B81" s="31">
        <v>44333.75</v>
      </c>
      <c r="C81" s="64">
        <f>VLOOKUP(D81,'Age Groups'!B:C,2,FALSE)</f>
        <v>6</v>
      </c>
      <c r="D81" s="31" t="s">
        <v>1091</v>
      </c>
      <c r="E81" s="64">
        <f>VLOOKUP(F81,Items!J:L,3,FALSE)</f>
        <v>1</v>
      </c>
      <c r="F81" s="31" t="s">
        <v>921</v>
      </c>
      <c r="G81" s="31" t="s">
        <v>1110</v>
      </c>
      <c r="H81" s="64">
        <v>0</v>
      </c>
      <c r="I81" s="31"/>
      <c r="J81" s="31" t="s">
        <v>922</v>
      </c>
      <c r="K81" s="36"/>
      <c r="L81" s="36" t="s">
        <v>1058</v>
      </c>
      <c r="M81" s="61">
        <f>VLOOKUP(N81,Clubs!D:E,2,FALSE)</f>
        <v>3</v>
      </c>
      <c r="N81" s="36" t="s">
        <v>1080</v>
      </c>
      <c r="O81" s="61">
        <v>1</v>
      </c>
      <c r="P81" s="32"/>
      <c r="T81" s="30" t="str">
        <f t="shared" si="6"/>
        <v>c3ag6y2d100</v>
      </c>
      <c r="U81" s="30">
        <f>VLOOKUP(T81,Cohorts!A:B,2,FALSE)</f>
        <v>136</v>
      </c>
      <c r="V81" s="30" t="str">
        <f t="shared" si="7"/>
        <v xml:space="preserve">            [ 'cohort_id' =&gt; 136,  'team_rank_id' =&gt; 1 ],</v>
      </c>
      <c r="W81" s="30" t="str">
        <f t="shared" si="8"/>
        <v xml:space="preserve">                'competition_id' =&gt; 1, // this is May 2021###                'age_group_id'   =&gt; 6, ###                'start'          =&gt; '2021-05-17 18:00:00', ###            ], [</v>
      </c>
      <c r="X81" s="30" t="s">
        <v>1161</v>
      </c>
    </row>
    <row r="82" spans="1:24" ht="17" x14ac:dyDescent="0.2">
      <c r="A82" s="30">
        <v>158</v>
      </c>
      <c r="B82" s="31">
        <v>44333.75</v>
      </c>
      <c r="C82" s="64">
        <f>VLOOKUP(D82,'Age Groups'!B:C,2,FALSE)</f>
        <v>6</v>
      </c>
      <c r="D82" s="31" t="s">
        <v>1091</v>
      </c>
      <c r="E82" s="64">
        <f>VLOOKUP(F82,Items!J:L,3,FALSE)</f>
        <v>6</v>
      </c>
      <c r="F82" s="31" t="s">
        <v>927</v>
      </c>
      <c r="G82" s="31" t="s">
        <v>1109</v>
      </c>
      <c r="H82" s="64">
        <v>0</v>
      </c>
      <c r="I82" s="31"/>
      <c r="J82" s="31" t="s">
        <v>922</v>
      </c>
      <c r="K82" s="36"/>
      <c r="L82" s="36" t="s">
        <v>1018</v>
      </c>
      <c r="M82" s="61">
        <f>VLOOKUP(N82,Clubs!D:E,2,FALSE)</f>
        <v>3</v>
      </c>
      <c r="N82" s="36" t="s">
        <v>1080</v>
      </c>
      <c r="O82" s="61">
        <v>1</v>
      </c>
      <c r="P82" s="34" t="s">
        <v>641</v>
      </c>
      <c r="T82" s="30" t="str">
        <f t="shared" si="6"/>
        <v>c3ag6y2d100</v>
      </c>
      <c r="U82" s="30">
        <f>VLOOKUP(T82,Cohorts!A:B,2,FALSE)</f>
        <v>136</v>
      </c>
      <c r="V82" s="30" t="str">
        <f t="shared" si="7"/>
        <v xml:space="preserve">            [ 'cohort_id' =&gt; 136,  'team_rank_id' =&gt; 1 ],</v>
      </c>
      <c r="W82" s="30" t="str">
        <f t="shared" si="8"/>
        <v xml:space="preserve">                'competition_id' =&gt; 1, // this is May 2021###                'age_group_id'   =&gt; 6, ###                'start'          =&gt; '2021-05-17 18:00:00', ###            ], [</v>
      </c>
      <c r="X82" s="30" t="s">
        <v>1161</v>
      </c>
    </row>
    <row r="83" spans="1:24" x14ac:dyDescent="0.2">
      <c r="A83" s="30">
        <v>148</v>
      </c>
      <c r="B83" s="31">
        <v>44333.75</v>
      </c>
      <c r="C83" s="64">
        <f>VLOOKUP(D83,'Age Groups'!B:C,2,FALSE)</f>
        <v>6</v>
      </c>
      <c r="D83" s="31" t="s">
        <v>1091</v>
      </c>
      <c r="E83" s="64">
        <f>VLOOKUP(F83,Items!J:L,3,FALSE)</f>
        <v>4</v>
      </c>
      <c r="F83" s="31" t="s">
        <v>916</v>
      </c>
      <c r="G83" s="31" t="s">
        <v>1110</v>
      </c>
      <c r="H83" s="64">
        <v>0</v>
      </c>
      <c r="I83" s="31"/>
      <c r="J83" s="31" t="s">
        <v>922</v>
      </c>
      <c r="K83" s="32" t="s">
        <v>933</v>
      </c>
      <c r="L83" s="32" t="s">
        <v>939</v>
      </c>
      <c r="M83" s="61">
        <f>VLOOKUP(N83,Clubs!D:E,2,FALSE)</f>
        <v>3</v>
      </c>
      <c r="N83" s="32" t="s">
        <v>1080</v>
      </c>
      <c r="O83" s="32" t="s">
        <v>987</v>
      </c>
      <c r="P83" s="32"/>
      <c r="T83" s="30" t="str">
        <f t="shared" si="6"/>
        <v>c3ag6y2d100</v>
      </c>
      <c r="U83" s="30">
        <f>VLOOKUP(T83,Cohorts!A:B,2,FALSE)</f>
        <v>136</v>
      </c>
      <c r="V83" s="30" t="str">
        <f t="shared" si="7"/>
        <v xml:space="preserve">            [ 'cohort_id' =&gt; 136,  'team_rank_id' =&gt; 2 ],</v>
      </c>
      <c r="W83" s="30" t="str">
        <f t="shared" si="8"/>
        <v xml:space="preserve">                'competition_id' =&gt; 1, // this is May 2021###                'age_group_id'   =&gt; 6, ###                'start'          =&gt; '2021-05-17 18:00:00', ###            ], [</v>
      </c>
      <c r="X83" s="30" t="s">
        <v>1161</v>
      </c>
    </row>
    <row r="84" spans="1:24" x14ac:dyDescent="0.2">
      <c r="A84" s="30">
        <v>66</v>
      </c>
      <c r="B84" s="31">
        <v>44328.75</v>
      </c>
      <c r="C84" s="64">
        <f>VLOOKUP(D84,'Age Groups'!B:C,2,FALSE)</f>
        <v>3</v>
      </c>
      <c r="D84" s="31" t="s">
        <v>1149</v>
      </c>
      <c r="E84" s="64">
        <f>VLOOKUP(F84,Items!J:L,3,FALSE)</f>
        <v>1</v>
      </c>
      <c r="F84" s="31" t="s">
        <v>921</v>
      </c>
      <c r="G84" s="31" t="s">
        <v>1110</v>
      </c>
      <c r="H84" s="64" t="str">
        <f t="shared" ref="H84:H95" si="9">RIGHT(J84,1)</f>
        <v>3</v>
      </c>
      <c r="I84" s="31"/>
      <c r="J84" s="31" t="s">
        <v>918</v>
      </c>
      <c r="K84" s="62" t="s">
        <v>933</v>
      </c>
      <c r="L84" s="62" t="s">
        <v>1068</v>
      </c>
      <c r="M84" s="61">
        <f>VLOOKUP(N84,Clubs!D:E,2,FALSE)</f>
        <v>31</v>
      </c>
      <c r="N84" s="62" t="s">
        <v>113</v>
      </c>
      <c r="O84" s="61">
        <v>1</v>
      </c>
      <c r="P84" s="32"/>
      <c r="T84" s="30" t="str">
        <f t="shared" si="6"/>
        <v>c31ag3y2d103</v>
      </c>
      <c r="U84" s="30">
        <f>VLOOKUP(T84,Cohorts!A:B,2,FALSE)</f>
        <v>138</v>
      </c>
      <c r="V84" s="30" t="str">
        <f t="shared" si="7"/>
        <v xml:space="preserve">            [ 'cohort_id' =&gt; 138,  'team_rank_id' =&gt; 1 ],</v>
      </c>
      <c r="W84" s="30" t="str">
        <f t="shared" si="8"/>
        <v xml:space="preserve">                'competition_id' =&gt; 1, // this is May 2021###                'age_group_id'   =&gt; 3, ###                'start'          =&gt; '2021-05-12 18:00:00', ###            ], [</v>
      </c>
      <c r="X84" s="30" t="s">
        <v>1161</v>
      </c>
    </row>
    <row r="85" spans="1:24" x14ac:dyDescent="0.2">
      <c r="A85" s="30">
        <v>69</v>
      </c>
      <c r="B85" s="31">
        <v>44328.75</v>
      </c>
      <c r="C85" s="64">
        <f>VLOOKUP(D85,'Age Groups'!B:C,2,FALSE)</f>
        <v>3</v>
      </c>
      <c r="D85" s="31" t="s">
        <v>1149</v>
      </c>
      <c r="E85" s="64">
        <f>VLOOKUP(F85,Items!J:L,3,FALSE)</f>
        <v>3</v>
      </c>
      <c r="F85" s="31" t="s">
        <v>928</v>
      </c>
      <c r="G85" s="31" t="s">
        <v>1110</v>
      </c>
      <c r="H85" s="64" t="str">
        <f t="shared" si="9"/>
        <v>3</v>
      </c>
      <c r="I85" s="31"/>
      <c r="J85" s="31" t="s">
        <v>918</v>
      </c>
      <c r="K85" s="62" t="s">
        <v>933</v>
      </c>
      <c r="L85" s="62" t="s">
        <v>1018</v>
      </c>
      <c r="M85" s="61">
        <f>VLOOKUP(N85,Clubs!D:E,2,FALSE)</f>
        <v>31</v>
      </c>
      <c r="N85" s="62" t="s">
        <v>113</v>
      </c>
      <c r="O85" s="61">
        <v>1</v>
      </c>
      <c r="P85" s="32"/>
      <c r="T85" s="30" t="str">
        <f t="shared" si="6"/>
        <v>c31ag3y2d103</v>
      </c>
      <c r="U85" s="30">
        <f>VLOOKUP(T85,Cohorts!A:B,2,FALSE)</f>
        <v>138</v>
      </c>
      <c r="V85" s="30" t="str">
        <f t="shared" si="7"/>
        <v xml:space="preserve">            [ 'cohort_id' =&gt; 138,  'team_rank_id' =&gt; 1 ],</v>
      </c>
      <c r="W85" s="30" t="str">
        <f t="shared" si="8"/>
        <v xml:space="preserve">                'competition_id' =&gt; 1, // this is May 2021###                'age_group_id'   =&gt; 3, ###                'start'          =&gt; '2021-05-12 18:00:00', ###            ], [</v>
      </c>
      <c r="X85" s="30" t="s">
        <v>1161</v>
      </c>
    </row>
    <row r="86" spans="1:24" ht="17" x14ac:dyDescent="0.2">
      <c r="A86" s="30">
        <v>73</v>
      </c>
      <c r="B86" s="31">
        <v>44328.75</v>
      </c>
      <c r="C86" s="64">
        <f>VLOOKUP(D86,'Age Groups'!B:C,2,FALSE)</f>
        <v>3</v>
      </c>
      <c r="D86" s="31" t="s">
        <v>1149</v>
      </c>
      <c r="E86" s="64">
        <f>VLOOKUP(F86,Items!J:L,3,FALSE)</f>
        <v>13</v>
      </c>
      <c r="F86" s="31" t="s">
        <v>929</v>
      </c>
      <c r="G86" s="31" t="s">
        <v>1109</v>
      </c>
      <c r="H86" s="64" t="str">
        <f t="shared" si="9"/>
        <v>3</v>
      </c>
      <c r="I86" s="31"/>
      <c r="J86" s="31" t="s">
        <v>918</v>
      </c>
      <c r="K86" s="36"/>
      <c r="L86" s="36" t="s">
        <v>939</v>
      </c>
      <c r="M86" s="61">
        <f>VLOOKUP(N86,Clubs!D:E,2,FALSE)</f>
        <v>31</v>
      </c>
      <c r="N86" s="36" t="s">
        <v>113</v>
      </c>
      <c r="O86" s="61">
        <v>1</v>
      </c>
      <c r="P86" s="34" t="s">
        <v>555</v>
      </c>
      <c r="T86" s="30" t="str">
        <f t="shared" si="6"/>
        <v>c31ag3y2d103</v>
      </c>
      <c r="U86" s="30">
        <f>VLOOKUP(T86,Cohorts!A:B,2,FALSE)</f>
        <v>138</v>
      </c>
      <c r="V86" s="30" t="str">
        <f t="shared" si="7"/>
        <v xml:space="preserve">            [ 'cohort_id' =&gt; 138,  'team_rank_id' =&gt; 1 ],</v>
      </c>
      <c r="W86" s="30" t="str">
        <f t="shared" si="8"/>
        <v xml:space="preserve">                'competition_id' =&gt; 1, // this is May 2021###                'age_group_id'   =&gt; 3, ###                'start'          =&gt; '2021-05-12 18:00:00', ###            ], [</v>
      </c>
      <c r="X86" s="30" t="s">
        <v>1161</v>
      </c>
    </row>
    <row r="87" spans="1:24" x14ac:dyDescent="0.2">
      <c r="A87" s="30">
        <v>367</v>
      </c>
      <c r="B87" s="31">
        <v>44343.75</v>
      </c>
      <c r="C87" s="64">
        <f>VLOOKUP(D87,'Age Groups'!B:C,2,FALSE)</f>
        <v>4</v>
      </c>
      <c r="D87" s="31" t="s">
        <v>1092</v>
      </c>
      <c r="E87" s="64">
        <f>VLOOKUP(F87,Items!J:L,3,FALSE)</f>
        <v>4</v>
      </c>
      <c r="F87" s="31" t="s">
        <v>916</v>
      </c>
      <c r="G87" s="31" t="s">
        <v>1110</v>
      </c>
      <c r="H87" s="64" t="str">
        <f t="shared" si="9"/>
        <v>3</v>
      </c>
      <c r="I87" s="31"/>
      <c r="J87" s="31" t="s">
        <v>918</v>
      </c>
      <c r="K87" s="36"/>
      <c r="L87" s="36" t="s">
        <v>1018</v>
      </c>
      <c r="M87" s="61">
        <f>VLOOKUP(N87,Clubs!D:E,2,FALSE)</f>
        <v>31</v>
      </c>
      <c r="N87" s="36" t="s">
        <v>113</v>
      </c>
      <c r="O87" s="61">
        <v>1</v>
      </c>
      <c r="P87" s="32"/>
      <c r="T87" s="30" t="str">
        <f t="shared" si="6"/>
        <v>c31ag4y2d103</v>
      </c>
      <c r="U87" s="30">
        <f>VLOOKUP(T87,Cohorts!A:B,2,FALSE)</f>
        <v>140</v>
      </c>
      <c r="V87" s="30" t="str">
        <f t="shared" si="7"/>
        <v xml:space="preserve">            [ 'cohort_id' =&gt; 140,  'team_rank_id' =&gt; 1 ],</v>
      </c>
      <c r="W87" s="30" t="str">
        <f t="shared" si="8"/>
        <v xml:space="preserve">                'competition_id' =&gt; 1, // this is May 2021###                'age_group_id'   =&gt; 4, ###                'start'          =&gt; '2021-05-27 18:00:00', ###            ], [</v>
      </c>
      <c r="X87" s="30" t="s">
        <v>1161</v>
      </c>
    </row>
    <row r="88" spans="1:24" x14ac:dyDescent="0.2">
      <c r="A88" s="30">
        <v>373</v>
      </c>
      <c r="B88" s="31">
        <v>44343.75</v>
      </c>
      <c r="C88" s="64">
        <f>VLOOKUP(D88,'Age Groups'!B:C,2,FALSE)</f>
        <v>4</v>
      </c>
      <c r="D88" s="31" t="s">
        <v>1092</v>
      </c>
      <c r="E88" s="64">
        <f>VLOOKUP(F88,Items!J:L,3,FALSE)</f>
        <v>2</v>
      </c>
      <c r="F88" s="31" t="s">
        <v>924</v>
      </c>
      <c r="G88" s="31" t="s">
        <v>1110</v>
      </c>
      <c r="H88" s="64" t="str">
        <f t="shared" si="9"/>
        <v>3</v>
      </c>
      <c r="I88" s="31"/>
      <c r="J88" s="31" t="s">
        <v>918</v>
      </c>
      <c r="K88" s="36"/>
      <c r="L88" s="36" t="s">
        <v>1043</v>
      </c>
      <c r="M88" s="61">
        <f>VLOOKUP(N88,Clubs!D:E,2,FALSE)</f>
        <v>31</v>
      </c>
      <c r="N88" s="36" t="s">
        <v>113</v>
      </c>
      <c r="O88" s="61">
        <v>1</v>
      </c>
      <c r="P88" s="32"/>
      <c r="T88" s="30" t="str">
        <f t="shared" si="6"/>
        <v>c31ag4y2d103</v>
      </c>
      <c r="U88" s="30">
        <f>VLOOKUP(T88,Cohorts!A:B,2,FALSE)</f>
        <v>140</v>
      </c>
      <c r="V88" s="30" t="str">
        <f t="shared" si="7"/>
        <v xml:space="preserve">            [ 'cohort_id' =&gt; 140,  'team_rank_id' =&gt; 1 ],</v>
      </c>
      <c r="W88" s="30" t="str">
        <f t="shared" si="8"/>
        <v xml:space="preserve">                'competition_id' =&gt; 1, // this is May 2021###                'age_group_id'   =&gt; 4, ###                'start'          =&gt; '2021-05-27 18:00:00', ###            ], [</v>
      </c>
      <c r="X88" s="30" t="s">
        <v>1161</v>
      </c>
    </row>
    <row r="89" spans="1:24" ht="17" x14ac:dyDescent="0.2">
      <c r="A89" s="30">
        <v>378</v>
      </c>
      <c r="B89" s="31">
        <v>44343.75</v>
      </c>
      <c r="C89" s="64">
        <f>VLOOKUP(D89,'Age Groups'!B:C,2,FALSE)</f>
        <v>4</v>
      </c>
      <c r="D89" s="31" t="s">
        <v>1092</v>
      </c>
      <c r="E89" s="64">
        <f>VLOOKUP(F89,Items!J:L,3,FALSE)</f>
        <v>8</v>
      </c>
      <c r="F89" s="31" t="s">
        <v>920</v>
      </c>
      <c r="G89" s="31" t="s">
        <v>1109</v>
      </c>
      <c r="H89" s="64" t="str">
        <f t="shared" si="9"/>
        <v>3</v>
      </c>
      <c r="I89" s="31"/>
      <c r="J89" s="31" t="s">
        <v>918</v>
      </c>
      <c r="K89" s="36"/>
      <c r="L89" s="36" t="s">
        <v>1043</v>
      </c>
      <c r="M89" s="61">
        <f>VLOOKUP(N89,Clubs!D:E,2,FALSE)</f>
        <v>31</v>
      </c>
      <c r="N89" s="36" t="s">
        <v>113</v>
      </c>
      <c r="O89" s="61">
        <v>1</v>
      </c>
      <c r="P89" s="34" t="s">
        <v>857</v>
      </c>
      <c r="T89" s="30" t="str">
        <f t="shared" si="6"/>
        <v>c31ag4y2d103</v>
      </c>
      <c r="U89" s="30">
        <f>VLOOKUP(T89,Cohorts!A:B,2,FALSE)</f>
        <v>140</v>
      </c>
      <c r="V89" s="30" t="str">
        <f t="shared" si="7"/>
        <v xml:space="preserve">            [ 'cohort_id' =&gt; 140,  'team_rank_id' =&gt; 1 ],</v>
      </c>
      <c r="W89" s="30" t="str">
        <f t="shared" si="8"/>
        <v xml:space="preserve">                'competition_id' =&gt; 1, // this is May 2021###                'age_group_id'   =&gt; 4, ###                'start'          =&gt; '2021-05-27 18:00:00', ###            ], [</v>
      </c>
      <c r="X89" s="30" t="s">
        <v>1161</v>
      </c>
    </row>
    <row r="90" spans="1:24" x14ac:dyDescent="0.2">
      <c r="A90" s="30">
        <v>183</v>
      </c>
      <c r="B90" s="31">
        <v>44334.8125</v>
      </c>
      <c r="C90" s="64">
        <f>VLOOKUP(D90,'Age Groups'!B:C,2,FALSE)</f>
        <v>6</v>
      </c>
      <c r="D90" s="31" t="s">
        <v>1091</v>
      </c>
      <c r="E90" s="64">
        <f>VLOOKUP(F90,Items!J:L,3,FALSE)</f>
        <v>1</v>
      </c>
      <c r="F90" s="31" t="s">
        <v>921</v>
      </c>
      <c r="G90" s="31" t="s">
        <v>1110</v>
      </c>
      <c r="H90" s="64" t="str">
        <f t="shared" si="9"/>
        <v>3</v>
      </c>
      <c r="I90" s="31"/>
      <c r="J90" s="31" t="s">
        <v>918</v>
      </c>
      <c r="K90" s="36"/>
      <c r="L90" s="36" t="s">
        <v>1043</v>
      </c>
      <c r="M90" s="61">
        <f>VLOOKUP(N90,Clubs!D:E,2,FALSE)</f>
        <v>31</v>
      </c>
      <c r="N90" s="36" t="s">
        <v>113</v>
      </c>
      <c r="O90" s="61">
        <v>1</v>
      </c>
      <c r="P90" s="32"/>
      <c r="T90" s="30" t="str">
        <f t="shared" si="6"/>
        <v>c31ag6y2d103</v>
      </c>
      <c r="U90" s="30">
        <f>VLOOKUP(T90,Cohorts!A:B,2,FALSE)</f>
        <v>143</v>
      </c>
      <c r="V90" s="30" t="str">
        <f t="shared" si="7"/>
        <v xml:space="preserve">            [ 'cohort_id' =&gt; 143,  'team_rank_id' =&gt; 1 ],</v>
      </c>
      <c r="W90" s="30" t="str">
        <f t="shared" si="8"/>
        <v xml:space="preserve">                'competition_id' =&gt; 1, // this is May 2021###                'age_group_id'   =&gt; 6, ###                'start'          =&gt; '2021-05-18 19:30:00', ###            ], [</v>
      </c>
      <c r="X90" s="30" t="s">
        <v>1161</v>
      </c>
    </row>
    <row r="91" spans="1:24" x14ac:dyDescent="0.2">
      <c r="A91" s="30">
        <v>188</v>
      </c>
      <c r="B91" s="31">
        <v>44334.8125</v>
      </c>
      <c r="C91" s="64">
        <f>VLOOKUP(D91,'Age Groups'!B:C,2,FALSE)</f>
        <v>6</v>
      </c>
      <c r="D91" s="31" t="s">
        <v>1091</v>
      </c>
      <c r="E91" s="64">
        <f>VLOOKUP(F91,Items!J:L,3,FALSE)</f>
        <v>4</v>
      </c>
      <c r="F91" s="31" t="s">
        <v>916</v>
      </c>
      <c r="G91" s="31" t="s">
        <v>1110</v>
      </c>
      <c r="H91" s="64" t="str">
        <f t="shared" si="9"/>
        <v>3</v>
      </c>
      <c r="I91" s="31"/>
      <c r="J91" s="31" t="s">
        <v>918</v>
      </c>
      <c r="K91" s="36"/>
      <c r="L91" s="36" t="s">
        <v>1043</v>
      </c>
      <c r="M91" s="61">
        <f>VLOOKUP(N91,Clubs!D:E,2,FALSE)</f>
        <v>31</v>
      </c>
      <c r="N91" s="36" t="s">
        <v>113</v>
      </c>
      <c r="O91" s="61">
        <v>1</v>
      </c>
      <c r="P91" s="32"/>
      <c r="T91" s="30" t="str">
        <f t="shared" si="6"/>
        <v>c31ag6y2d103</v>
      </c>
      <c r="U91" s="30">
        <f>VLOOKUP(T91,Cohorts!A:B,2,FALSE)</f>
        <v>143</v>
      </c>
      <c r="V91" s="30" t="str">
        <f t="shared" si="7"/>
        <v xml:space="preserve">            [ 'cohort_id' =&gt; 143,  'team_rank_id' =&gt; 1 ],</v>
      </c>
      <c r="W91" s="30" t="str">
        <f t="shared" si="8"/>
        <v xml:space="preserve">                'competition_id' =&gt; 1, // this is May 2021###                'age_group_id'   =&gt; 6, ###                'start'          =&gt; '2021-05-18 19:30:00', ###            ], [</v>
      </c>
      <c r="X91" s="30" t="s">
        <v>1161</v>
      </c>
    </row>
    <row r="92" spans="1:24" ht="17" x14ac:dyDescent="0.2">
      <c r="A92" s="30">
        <v>193</v>
      </c>
      <c r="B92" s="31">
        <v>44334.8125</v>
      </c>
      <c r="C92" s="64">
        <f>VLOOKUP(D92,'Age Groups'!B:C,2,FALSE)</f>
        <v>6</v>
      </c>
      <c r="D92" s="31" t="s">
        <v>1091</v>
      </c>
      <c r="E92" s="64">
        <f>VLOOKUP(F92,Items!J:L,3,FALSE)</f>
        <v>6</v>
      </c>
      <c r="F92" s="31" t="s">
        <v>927</v>
      </c>
      <c r="G92" s="31" t="s">
        <v>1109</v>
      </c>
      <c r="H92" s="64" t="str">
        <f t="shared" si="9"/>
        <v>3</v>
      </c>
      <c r="I92" s="31"/>
      <c r="J92" s="31" t="s">
        <v>918</v>
      </c>
      <c r="K92" s="36"/>
      <c r="L92" s="36" t="s">
        <v>1043</v>
      </c>
      <c r="M92" s="61">
        <f>VLOOKUP(N92,Clubs!D:E,2,FALSE)</f>
        <v>31</v>
      </c>
      <c r="N92" s="36" t="s">
        <v>113</v>
      </c>
      <c r="O92" s="61">
        <v>1</v>
      </c>
      <c r="P92" s="34" t="s">
        <v>675</v>
      </c>
      <c r="T92" s="30" t="str">
        <f t="shared" si="6"/>
        <v>c31ag6y2d103</v>
      </c>
      <c r="U92" s="30">
        <f>VLOOKUP(T92,Cohorts!A:B,2,FALSE)</f>
        <v>143</v>
      </c>
      <c r="V92" s="30" t="str">
        <f t="shared" si="7"/>
        <v xml:space="preserve">            [ 'cohort_id' =&gt; 143,  'team_rank_id' =&gt; 1 ],</v>
      </c>
      <c r="W92" s="30" t="str">
        <f t="shared" si="8"/>
        <v xml:space="preserve">                'competition_id' =&gt; 1, // this is May 2021###                'age_group_id'   =&gt; 6, ###                'start'          =&gt; '2021-05-18 19:30:00', ###            ], [</v>
      </c>
      <c r="X92" s="30" t="s">
        <v>1161</v>
      </c>
    </row>
    <row r="93" spans="1:24" x14ac:dyDescent="0.2">
      <c r="A93" s="30">
        <v>41</v>
      </c>
      <c r="B93" s="31">
        <v>44327.75</v>
      </c>
      <c r="C93" s="64">
        <f>VLOOKUP(D93,'Age Groups'!B:C,2,FALSE)</f>
        <v>3</v>
      </c>
      <c r="D93" s="31" t="s">
        <v>1149</v>
      </c>
      <c r="E93" s="64">
        <f>VLOOKUP(F93,Items!J:L,3,FALSE)</f>
        <v>1</v>
      </c>
      <c r="F93" s="31" t="s">
        <v>921</v>
      </c>
      <c r="G93" s="31" t="s">
        <v>1110</v>
      </c>
      <c r="H93" s="64" t="str">
        <f t="shared" si="9"/>
        <v>5</v>
      </c>
      <c r="I93" s="31" t="str">
        <f>MID(J93,10,1)</f>
        <v>4</v>
      </c>
      <c r="J93" s="32" t="s">
        <v>919</v>
      </c>
      <c r="K93" s="36"/>
      <c r="L93" s="36" t="s">
        <v>1071</v>
      </c>
      <c r="M93" s="61">
        <f>VLOOKUP(N93,Clubs!D:E,2,FALSE)</f>
        <v>32</v>
      </c>
      <c r="N93" s="36" t="s">
        <v>1007</v>
      </c>
      <c r="O93" s="61">
        <v>1</v>
      </c>
      <c r="P93" s="32"/>
      <c r="T93" s="201" t="str">
        <f t="shared" si="6"/>
        <v>c32ag3y2d105</v>
      </c>
      <c r="U93" s="201">
        <f>VLOOKUP(T93,Cohorts!A:B,2,FALSE)</f>
        <v>144</v>
      </c>
      <c r="V93" s="201" t="str">
        <f t="shared" si="7"/>
        <v xml:space="preserve">            [ 'cohort_id' =&gt; 144,  'team_rank_id' =&gt; 1 ],</v>
      </c>
      <c r="W93" s="30" t="str">
        <f t="shared" si="8"/>
        <v xml:space="preserve">                'competition_id' =&gt; 1, // this is May 2021###                'age_group_id'   =&gt; 3, ###                'start'          =&gt; '2021-05-11 18:00:00', ###            ], [</v>
      </c>
      <c r="X93" s="30" t="s">
        <v>1161</v>
      </c>
    </row>
    <row r="94" spans="1:24" x14ac:dyDescent="0.2">
      <c r="A94" s="30">
        <v>50</v>
      </c>
      <c r="B94" s="31">
        <v>44327.75</v>
      </c>
      <c r="C94" s="64">
        <f>VLOOKUP(D94,'Age Groups'!B:C,2,FALSE)</f>
        <v>3</v>
      </c>
      <c r="D94" s="31" t="s">
        <v>1149</v>
      </c>
      <c r="E94" s="64">
        <f>VLOOKUP(F94,Items!J:L,3,FALSE)</f>
        <v>3</v>
      </c>
      <c r="F94" s="31" t="s">
        <v>928</v>
      </c>
      <c r="G94" s="31" t="s">
        <v>1110</v>
      </c>
      <c r="H94" s="64" t="str">
        <f t="shared" si="9"/>
        <v>5</v>
      </c>
      <c r="I94" s="31" t="str">
        <f>MID(J94,10,1)</f>
        <v>4</v>
      </c>
      <c r="J94" s="32" t="s">
        <v>919</v>
      </c>
      <c r="K94" s="36"/>
      <c r="L94" s="36" t="s">
        <v>1071</v>
      </c>
      <c r="M94" s="61">
        <f>VLOOKUP(N94,Clubs!D:E,2,FALSE)</f>
        <v>32</v>
      </c>
      <c r="N94" s="36" t="s">
        <v>1007</v>
      </c>
      <c r="O94" s="61">
        <v>1</v>
      </c>
      <c r="P94" s="32"/>
      <c r="T94" s="201" t="str">
        <f t="shared" si="6"/>
        <v>c32ag3y2d105</v>
      </c>
      <c r="U94" s="201">
        <f>VLOOKUP(T94,Cohorts!A:B,2,FALSE)</f>
        <v>144</v>
      </c>
      <c r="V94" s="201" t="str">
        <f t="shared" si="7"/>
        <v xml:space="preserve">            [ 'cohort_id' =&gt; 144,  'team_rank_id' =&gt; 1 ],</v>
      </c>
      <c r="W94" s="30" t="str">
        <f t="shared" si="8"/>
        <v xml:space="preserve">                'competition_id' =&gt; 1, // this is May 2021###                'age_group_id'   =&gt; 3, ###                'start'          =&gt; '2021-05-11 18:00:00', ###            ], [</v>
      </c>
      <c r="X94" s="30" t="s">
        <v>1161</v>
      </c>
    </row>
    <row r="95" spans="1:24" ht="17" x14ac:dyDescent="0.2">
      <c r="A95" s="30">
        <v>54</v>
      </c>
      <c r="B95" s="31">
        <v>44327.75</v>
      </c>
      <c r="C95" s="64">
        <f>VLOOKUP(D95,'Age Groups'!B:C,2,FALSE)</f>
        <v>3</v>
      </c>
      <c r="D95" s="31" t="s">
        <v>1149</v>
      </c>
      <c r="E95" s="64">
        <f>VLOOKUP(F95,Items!J:L,3,FALSE)</f>
        <v>13</v>
      </c>
      <c r="F95" s="31" t="s">
        <v>929</v>
      </c>
      <c r="G95" s="31" t="s">
        <v>1109</v>
      </c>
      <c r="H95" s="64" t="str">
        <f t="shared" si="9"/>
        <v>5</v>
      </c>
      <c r="I95" s="31" t="str">
        <f>MID(J95,10,1)</f>
        <v>4</v>
      </c>
      <c r="J95" s="32" t="s">
        <v>919</v>
      </c>
      <c r="K95" s="36"/>
      <c r="L95" s="36" t="s">
        <v>987</v>
      </c>
      <c r="M95" s="61">
        <f>VLOOKUP(N95,Clubs!D:E,2,FALSE)</f>
        <v>32</v>
      </c>
      <c r="N95" s="36" t="s">
        <v>1007</v>
      </c>
      <c r="O95" s="61">
        <v>1</v>
      </c>
      <c r="P95" s="34" t="s">
        <v>533</v>
      </c>
      <c r="T95" s="201" t="str">
        <f t="shared" si="6"/>
        <v>c32ag3y2d105</v>
      </c>
      <c r="U95" s="201">
        <f>VLOOKUP(T95,Cohorts!A:B,2,FALSE)</f>
        <v>144</v>
      </c>
      <c r="V95" s="201" t="str">
        <f t="shared" si="7"/>
        <v xml:space="preserve">            [ 'cohort_id' =&gt; 144,  'team_rank_id' =&gt; 1 ],</v>
      </c>
      <c r="W95" s="30" t="str">
        <f t="shared" si="8"/>
        <v xml:space="preserve">                'competition_id' =&gt; 1, // this is May 2021###                'age_group_id'   =&gt; 3, ###                'start'          =&gt; '2021-05-11 18:00:00', ###            ], [</v>
      </c>
      <c r="X95" s="30" t="s">
        <v>1161</v>
      </c>
    </row>
    <row r="96" spans="1:24" x14ac:dyDescent="0.2">
      <c r="A96" s="30">
        <v>281</v>
      </c>
      <c r="B96" s="31">
        <v>44340.75</v>
      </c>
      <c r="C96" s="64">
        <f>VLOOKUP(D96,'Age Groups'!B:C,2,FALSE)</f>
        <v>4</v>
      </c>
      <c r="D96" s="31" t="s">
        <v>1092</v>
      </c>
      <c r="E96" s="64">
        <f>VLOOKUP(F96,Items!J:L,3,FALSE)</f>
        <v>4</v>
      </c>
      <c r="F96" s="31" t="s">
        <v>916</v>
      </c>
      <c r="G96" s="31" t="s">
        <v>1110</v>
      </c>
      <c r="H96" s="64" t="str">
        <f t="shared" ref="H96:H101" si="10">MID(J96,10,1)</f>
        <v>4</v>
      </c>
      <c r="I96" s="31" t="str">
        <f t="shared" ref="I96:I101" si="11">RIGHT(J96,1)</f>
        <v>5</v>
      </c>
      <c r="J96" s="32" t="s">
        <v>919</v>
      </c>
      <c r="K96" s="36"/>
      <c r="L96" s="36" t="s">
        <v>1018</v>
      </c>
      <c r="M96" s="61">
        <f>VLOOKUP(N96,Clubs!D:E,2,FALSE)</f>
        <v>32</v>
      </c>
      <c r="N96" s="36" t="s">
        <v>1007</v>
      </c>
      <c r="O96" s="61">
        <v>1</v>
      </c>
      <c r="P96" s="32"/>
      <c r="T96" s="30" t="str">
        <f t="shared" si="6"/>
        <v>c32ag4y2d104</v>
      </c>
      <c r="U96" s="30">
        <f>VLOOKUP(T96,Cohorts!A:B,2,FALSE)</f>
        <v>146</v>
      </c>
      <c r="V96" s="30" t="str">
        <f t="shared" si="7"/>
        <v xml:space="preserve">            [ 'cohort_id' =&gt; 146,  'team_rank_id' =&gt; 1 ],</v>
      </c>
      <c r="W96" s="30" t="str">
        <f t="shared" si="8"/>
        <v xml:space="preserve">                'competition_id' =&gt; 1, // this is May 2021###                'age_group_id'   =&gt; 4, ###                'start'          =&gt; '2021-05-24 18:00:00', ###            ], [</v>
      </c>
      <c r="X96" s="30" t="s">
        <v>1161</v>
      </c>
    </row>
    <row r="97" spans="1:24" x14ac:dyDescent="0.2">
      <c r="A97" s="30">
        <v>290</v>
      </c>
      <c r="B97" s="31">
        <v>44340.75</v>
      </c>
      <c r="C97" s="64">
        <f>VLOOKUP(D97,'Age Groups'!B:C,2,FALSE)</f>
        <v>4</v>
      </c>
      <c r="D97" s="31" t="s">
        <v>1092</v>
      </c>
      <c r="E97" s="64">
        <f>VLOOKUP(F97,Items!J:L,3,FALSE)</f>
        <v>2</v>
      </c>
      <c r="F97" s="31" t="s">
        <v>924</v>
      </c>
      <c r="G97" s="31" t="s">
        <v>1110</v>
      </c>
      <c r="H97" s="64" t="str">
        <f t="shared" si="10"/>
        <v>4</v>
      </c>
      <c r="I97" s="31" t="str">
        <f t="shared" si="11"/>
        <v>5</v>
      </c>
      <c r="J97" s="32" t="s">
        <v>919</v>
      </c>
      <c r="K97" s="36"/>
      <c r="L97" s="36" t="s">
        <v>1068</v>
      </c>
      <c r="M97" s="61">
        <f>VLOOKUP(N97,Clubs!D:E,2,FALSE)</f>
        <v>32</v>
      </c>
      <c r="N97" s="36" t="s">
        <v>1007</v>
      </c>
      <c r="O97" s="61">
        <v>1</v>
      </c>
      <c r="P97" s="32"/>
      <c r="T97" s="30" t="str">
        <f t="shared" si="6"/>
        <v>c32ag4y2d104</v>
      </c>
      <c r="U97" s="30">
        <f>VLOOKUP(T97,Cohorts!A:B,2,FALSE)</f>
        <v>146</v>
      </c>
      <c r="V97" s="30" t="str">
        <f t="shared" si="7"/>
        <v xml:space="preserve">            [ 'cohort_id' =&gt; 146,  'team_rank_id' =&gt; 1 ],</v>
      </c>
      <c r="W97" s="30" t="str">
        <f t="shared" si="8"/>
        <v xml:space="preserve">                'competition_id' =&gt; 1, // this is May 2021###                'age_group_id'   =&gt; 4, ###                'start'          =&gt; '2021-05-24 18:00:00', ###            ], [</v>
      </c>
      <c r="X97" s="30" t="s">
        <v>1161</v>
      </c>
    </row>
    <row r="98" spans="1:24" ht="17" x14ac:dyDescent="0.2">
      <c r="A98" s="30">
        <v>294</v>
      </c>
      <c r="B98" s="31">
        <v>44340.75</v>
      </c>
      <c r="C98" s="64">
        <f>VLOOKUP(D98,'Age Groups'!B:C,2,FALSE)</f>
        <v>4</v>
      </c>
      <c r="D98" s="31" t="s">
        <v>1092</v>
      </c>
      <c r="E98" s="64">
        <f>VLOOKUP(F98,Items!J:L,3,FALSE)</f>
        <v>8</v>
      </c>
      <c r="F98" s="31" t="s">
        <v>920</v>
      </c>
      <c r="G98" s="31" t="s">
        <v>1109</v>
      </c>
      <c r="H98" s="64" t="str">
        <f t="shared" si="10"/>
        <v>4</v>
      </c>
      <c r="I98" s="31" t="str">
        <f t="shared" si="11"/>
        <v>5</v>
      </c>
      <c r="J98" s="32" t="s">
        <v>919</v>
      </c>
      <c r="K98" s="36"/>
      <c r="L98" s="36" t="s">
        <v>1043</v>
      </c>
      <c r="M98" s="61">
        <f>VLOOKUP(N98,Clubs!D:E,2,FALSE)</f>
        <v>32</v>
      </c>
      <c r="N98" s="36" t="s">
        <v>1007</v>
      </c>
      <c r="O98" s="61">
        <v>1</v>
      </c>
      <c r="P98" s="34" t="s">
        <v>772</v>
      </c>
      <c r="T98" s="30" t="str">
        <f t="shared" si="6"/>
        <v>c32ag4y2d104</v>
      </c>
      <c r="U98" s="30">
        <f>VLOOKUP(T98,Cohorts!A:B,2,FALSE)</f>
        <v>146</v>
      </c>
      <c r="V98" s="30" t="str">
        <f t="shared" si="7"/>
        <v xml:space="preserve">            [ 'cohort_id' =&gt; 146,  'team_rank_id' =&gt; 1 ],</v>
      </c>
      <c r="W98" s="30" t="str">
        <f t="shared" si="8"/>
        <v xml:space="preserve">                'competition_id' =&gt; 1, // this is May 2021###                'age_group_id'   =&gt; 4, ###                'start'          =&gt; '2021-05-24 18:00:00', ###            ], [</v>
      </c>
      <c r="X98" s="30" t="s">
        <v>1161</v>
      </c>
    </row>
    <row r="99" spans="1:24" x14ac:dyDescent="0.2">
      <c r="A99" s="30">
        <v>19</v>
      </c>
      <c r="B99" s="31">
        <v>44326.8125</v>
      </c>
      <c r="C99" s="64">
        <f>VLOOKUP(D99,'Age Groups'!B:C,2,FALSE)</f>
        <v>5</v>
      </c>
      <c r="D99" s="31" t="s">
        <v>1090</v>
      </c>
      <c r="E99" s="64">
        <f>VLOOKUP(F99,Items!J:L,3,FALSE)</f>
        <v>2</v>
      </c>
      <c r="F99" s="31" t="s">
        <v>924</v>
      </c>
      <c r="G99" s="31" t="s">
        <v>1110</v>
      </c>
      <c r="H99" s="64" t="str">
        <f t="shared" si="10"/>
        <v>3</v>
      </c>
      <c r="I99" s="31" t="str">
        <f t="shared" si="11"/>
        <v>4</v>
      </c>
      <c r="J99" s="31" t="s">
        <v>925</v>
      </c>
      <c r="K99" s="36"/>
      <c r="L99" s="36" t="s">
        <v>1068</v>
      </c>
      <c r="M99" s="61">
        <f>VLOOKUP(N99,Clubs!D:E,2,FALSE)</f>
        <v>32</v>
      </c>
      <c r="N99" s="36" t="s">
        <v>1007</v>
      </c>
      <c r="O99" s="61">
        <v>1</v>
      </c>
      <c r="P99" s="32"/>
      <c r="T99" s="30" t="str">
        <f t="shared" si="6"/>
        <v>c32ag5y2d103</v>
      </c>
      <c r="U99" s="30">
        <f>VLOOKUP(T99,Cohorts!A:B,2,FALSE)</f>
        <v>148</v>
      </c>
      <c r="V99" s="30" t="str">
        <f t="shared" si="7"/>
        <v xml:space="preserve">            [ 'cohort_id' =&gt; 148,  'team_rank_id' =&gt; 1 ],</v>
      </c>
      <c r="W99" s="30" t="str">
        <f t="shared" si="8"/>
        <v xml:space="preserve">                'competition_id' =&gt; 1, // this is May 2021###                'age_group_id'   =&gt; 5, ###                'start'          =&gt; '2021-05-10 19:30:00', ###            ], [</v>
      </c>
      <c r="X99" s="30" t="s">
        <v>1161</v>
      </c>
    </row>
    <row r="100" spans="1:24" x14ac:dyDescent="0.2">
      <c r="A100" s="30">
        <v>24</v>
      </c>
      <c r="B100" s="31">
        <v>44326.8125</v>
      </c>
      <c r="C100" s="64">
        <f>VLOOKUP(D100,'Age Groups'!B:C,2,FALSE)</f>
        <v>5</v>
      </c>
      <c r="D100" s="31" t="s">
        <v>1090</v>
      </c>
      <c r="E100" s="64">
        <f>VLOOKUP(F100,Items!J:L,3,FALSE)</f>
        <v>3</v>
      </c>
      <c r="F100" s="31" t="s">
        <v>928</v>
      </c>
      <c r="G100" s="31" t="s">
        <v>1110</v>
      </c>
      <c r="H100" s="64" t="str">
        <f t="shared" si="10"/>
        <v>3</v>
      </c>
      <c r="I100" s="31" t="str">
        <f t="shared" si="11"/>
        <v>4</v>
      </c>
      <c r="J100" s="31" t="s">
        <v>925</v>
      </c>
      <c r="K100" s="36"/>
      <c r="L100" s="36" t="s">
        <v>1043</v>
      </c>
      <c r="M100" s="61">
        <f>VLOOKUP(N100,Clubs!D:E,2,FALSE)</f>
        <v>32</v>
      </c>
      <c r="N100" s="36" t="s">
        <v>1007</v>
      </c>
      <c r="O100" s="61">
        <v>1</v>
      </c>
      <c r="P100" s="32"/>
      <c r="T100" s="30" t="str">
        <f t="shared" si="6"/>
        <v>c32ag5y2d103</v>
      </c>
      <c r="U100" s="30">
        <f>VLOOKUP(T100,Cohorts!A:B,2,FALSE)</f>
        <v>148</v>
      </c>
      <c r="V100" s="30" t="str">
        <f t="shared" si="7"/>
        <v xml:space="preserve">            [ 'cohort_id' =&gt; 148,  'team_rank_id' =&gt; 1 ],</v>
      </c>
      <c r="W100" s="30" t="str">
        <f t="shared" si="8"/>
        <v xml:space="preserve">                'competition_id' =&gt; 1, // this is May 2021###                'age_group_id'   =&gt; 5, ###                'start'          =&gt; '2021-05-10 19:30:00', ###            ], [</v>
      </c>
      <c r="X100" s="30" t="s">
        <v>1161</v>
      </c>
    </row>
    <row r="101" spans="1:24" ht="17" x14ac:dyDescent="0.2">
      <c r="A101" s="30">
        <v>30</v>
      </c>
      <c r="B101" s="31">
        <v>44326.8125</v>
      </c>
      <c r="C101" s="64">
        <f>VLOOKUP(D101,'Age Groups'!B:C,2,FALSE)</f>
        <v>5</v>
      </c>
      <c r="D101" s="31" t="s">
        <v>1090</v>
      </c>
      <c r="E101" s="64">
        <f>VLOOKUP(F101,Items!J:L,3,FALSE)</f>
        <v>7</v>
      </c>
      <c r="F101" s="31" t="s">
        <v>926</v>
      </c>
      <c r="G101" s="31" t="s">
        <v>1109</v>
      </c>
      <c r="H101" s="64" t="str">
        <f t="shared" si="10"/>
        <v>3</v>
      </c>
      <c r="I101" s="31" t="str">
        <f t="shared" si="11"/>
        <v>4</v>
      </c>
      <c r="J101" s="31" t="s">
        <v>925</v>
      </c>
      <c r="K101" s="36"/>
      <c r="L101" s="36" t="s">
        <v>1018</v>
      </c>
      <c r="M101" s="61">
        <f>VLOOKUP(N101,Clubs!D:E,2,FALSE)</f>
        <v>32</v>
      </c>
      <c r="N101" s="36" t="s">
        <v>1007</v>
      </c>
      <c r="O101" s="61">
        <v>1</v>
      </c>
      <c r="P101" s="34" t="s">
        <v>908</v>
      </c>
      <c r="T101" s="30" t="str">
        <f t="shared" si="6"/>
        <v>c32ag5y2d103</v>
      </c>
      <c r="U101" s="30">
        <f>VLOOKUP(T101,Cohorts!A:B,2,FALSE)</f>
        <v>148</v>
      </c>
      <c r="V101" s="30" t="str">
        <f t="shared" si="7"/>
        <v xml:space="preserve">            [ 'cohort_id' =&gt; 148,  'team_rank_id' =&gt; 1 ],</v>
      </c>
      <c r="W101" s="30" t="str">
        <f t="shared" si="8"/>
        <v xml:space="preserve">                'competition_id' =&gt; 1, // this is May 2021###                'age_group_id'   =&gt; 5, ###                'start'          =&gt; '2021-05-10 19:30:00', ###            ], [</v>
      </c>
      <c r="X101" s="30" t="s">
        <v>1161</v>
      </c>
    </row>
    <row r="102" spans="1:24" x14ac:dyDescent="0.2">
      <c r="A102" s="30">
        <v>347</v>
      </c>
      <c r="B102" s="31">
        <v>44342.75</v>
      </c>
      <c r="C102" s="64">
        <f>VLOOKUP(D102,'Age Groups'!B:C,2,FALSE)</f>
        <v>4</v>
      </c>
      <c r="D102" s="31" t="s">
        <v>1092</v>
      </c>
      <c r="E102" s="64">
        <f>VLOOKUP(F102,Items!J:L,3,FALSE)</f>
        <v>4</v>
      </c>
      <c r="F102" s="31" t="s">
        <v>916</v>
      </c>
      <c r="G102" s="31" t="s">
        <v>1110</v>
      </c>
      <c r="H102" s="64" t="str">
        <f t="shared" ref="H102:H122" si="12">RIGHT(J102,1)</f>
        <v>2</v>
      </c>
      <c r="I102" s="31"/>
      <c r="J102" s="31" t="s">
        <v>917</v>
      </c>
      <c r="K102" s="62" t="s">
        <v>933</v>
      </c>
      <c r="L102" s="62" t="s">
        <v>1043</v>
      </c>
      <c r="M102" s="61">
        <f>VLOOKUP(N102,Clubs!D:E,2,FALSE)</f>
        <v>11</v>
      </c>
      <c r="N102" s="62" t="s">
        <v>35</v>
      </c>
      <c r="O102" s="61">
        <v>1</v>
      </c>
      <c r="P102" s="32"/>
      <c r="T102" s="30" t="str">
        <f t="shared" si="6"/>
        <v>c11ag4y2d102</v>
      </c>
      <c r="U102" s="30">
        <f>VLOOKUP(T102,Cohorts!A:B,2,FALSE)</f>
        <v>15</v>
      </c>
      <c r="V102" s="30" t="str">
        <f t="shared" si="7"/>
        <v xml:space="preserve">            [ 'cohort_id' =&gt; 15,  'team_rank_id' =&gt; 1 ],</v>
      </c>
      <c r="W102" s="30" t="str">
        <f t="shared" si="8"/>
        <v xml:space="preserve">                'competition_id' =&gt; 1, // this is May 2021###                'age_group_id'   =&gt; 4, ###                'start'          =&gt; '2021-05-26 18:00:00', ###            ], [</v>
      </c>
      <c r="X102" s="30" t="s">
        <v>1161</v>
      </c>
    </row>
    <row r="103" spans="1:24" x14ac:dyDescent="0.2">
      <c r="A103" s="30">
        <v>353</v>
      </c>
      <c r="B103" s="31">
        <v>44342.75</v>
      </c>
      <c r="C103" s="64">
        <f>VLOOKUP(D103,'Age Groups'!B:C,2,FALSE)</f>
        <v>4</v>
      </c>
      <c r="D103" s="31" t="s">
        <v>1092</v>
      </c>
      <c r="E103" s="64">
        <f>VLOOKUP(F103,Items!J:L,3,FALSE)</f>
        <v>2</v>
      </c>
      <c r="F103" s="31" t="s">
        <v>924</v>
      </c>
      <c r="G103" s="31" t="s">
        <v>1110</v>
      </c>
      <c r="H103" s="64" t="str">
        <f t="shared" si="12"/>
        <v>2</v>
      </c>
      <c r="I103" s="31"/>
      <c r="J103" s="31" t="s">
        <v>917</v>
      </c>
      <c r="K103" s="62" t="s">
        <v>933</v>
      </c>
      <c r="L103" s="62" t="s">
        <v>1018</v>
      </c>
      <c r="M103" s="61">
        <f>VLOOKUP(N103,Clubs!D:E,2,FALSE)</f>
        <v>11</v>
      </c>
      <c r="N103" s="62" t="s">
        <v>35</v>
      </c>
      <c r="O103" s="61">
        <v>1</v>
      </c>
      <c r="P103" s="32"/>
      <c r="T103" s="30" t="str">
        <f t="shared" si="6"/>
        <v>c11ag4y2d102</v>
      </c>
      <c r="U103" s="30">
        <f>VLOOKUP(T103,Cohorts!A:B,2,FALSE)</f>
        <v>15</v>
      </c>
      <c r="V103" s="30" t="str">
        <f t="shared" si="7"/>
        <v xml:space="preserve">            [ 'cohort_id' =&gt; 15,  'team_rank_id' =&gt; 1 ],</v>
      </c>
      <c r="W103" s="30" t="str">
        <f t="shared" si="8"/>
        <v xml:space="preserve">                'competition_id' =&gt; 1, // this is May 2021###                'age_group_id'   =&gt; 4, ###                'start'          =&gt; '2021-05-26 18:00:00', ###            ], [</v>
      </c>
      <c r="X103" s="30" t="s">
        <v>1161</v>
      </c>
    </row>
    <row r="104" spans="1:24" ht="17" x14ac:dyDescent="0.2">
      <c r="A104" s="30">
        <v>362</v>
      </c>
      <c r="B104" s="31">
        <v>44342.75</v>
      </c>
      <c r="C104" s="64">
        <f>VLOOKUP(D104,'Age Groups'!B:C,2,FALSE)</f>
        <v>4</v>
      </c>
      <c r="D104" s="31" t="s">
        <v>1092</v>
      </c>
      <c r="E104" s="64">
        <f>VLOOKUP(F104,Items!J:L,3,FALSE)</f>
        <v>8</v>
      </c>
      <c r="F104" s="31" t="s">
        <v>920</v>
      </c>
      <c r="G104" s="31" t="s">
        <v>1109</v>
      </c>
      <c r="H104" s="64" t="str">
        <f t="shared" si="12"/>
        <v>2</v>
      </c>
      <c r="I104" s="31"/>
      <c r="J104" s="31" t="s">
        <v>917</v>
      </c>
      <c r="K104" s="62" t="s">
        <v>933</v>
      </c>
      <c r="L104" s="62" t="s">
        <v>1058</v>
      </c>
      <c r="M104" s="61">
        <f>VLOOKUP(N104,Clubs!D:E,2,FALSE)</f>
        <v>11</v>
      </c>
      <c r="N104" s="62" t="s">
        <v>35</v>
      </c>
      <c r="O104" s="61">
        <v>1</v>
      </c>
      <c r="P104" s="34" t="s">
        <v>838</v>
      </c>
      <c r="T104" s="30" t="str">
        <f t="shared" si="6"/>
        <v>c11ag4y2d102</v>
      </c>
      <c r="U104" s="30">
        <f>VLOOKUP(T104,Cohorts!A:B,2,FALSE)</f>
        <v>15</v>
      </c>
      <c r="V104" s="30" t="str">
        <f t="shared" si="7"/>
        <v xml:space="preserve">            [ 'cohort_id' =&gt; 15,  'team_rank_id' =&gt; 1 ],</v>
      </c>
      <c r="W104" s="30" t="str">
        <f t="shared" si="8"/>
        <v xml:space="preserve">                'competition_id' =&gt; 1, // this is May 2021###                'age_group_id'   =&gt; 4, ###                'start'          =&gt; '2021-05-26 18:00:00', ###            ], [</v>
      </c>
      <c r="X104" s="30" t="s">
        <v>1161</v>
      </c>
    </row>
    <row r="105" spans="1:24" x14ac:dyDescent="0.2">
      <c r="A105" s="30">
        <v>368</v>
      </c>
      <c r="B105" s="31">
        <v>44343.75</v>
      </c>
      <c r="C105" s="64">
        <f>VLOOKUP(D105,'Age Groups'!B:C,2,FALSE)</f>
        <v>4</v>
      </c>
      <c r="D105" s="31" t="s">
        <v>1092</v>
      </c>
      <c r="E105" s="64">
        <f>VLOOKUP(F105,Items!J:L,3,FALSE)</f>
        <v>4</v>
      </c>
      <c r="F105" s="31" t="s">
        <v>916</v>
      </c>
      <c r="G105" s="31" t="s">
        <v>1110</v>
      </c>
      <c r="H105" s="64" t="str">
        <f t="shared" si="12"/>
        <v>3</v>
      </c>
      <c r="I105" s="31"/>
      <c r="J105" s="31" t="s">
        <v>918</v>
      </c>
      <c r="K105" s="36"/>
      <c r="L105" s="36" t="s">
        <v>1043</v>
      </c>
      <c r="M105" s="61">
        <f>VLOOKUP(N105,Clubs!D:E,2,FALSE)</f>
        <v>34</v>
      </c>
      <c r="N105" s="36" t="s">
        <v>124</v>
      </c>
      <c r="O105" s="61">
        <v>1</v>
      </c>
      <c r="P105" s="32"/>
      <c r="T105" s="30" t="str">
        <f t="shared" si="6"/>
        <v>c34ag4y2d103</v>
      </c>
      <c r="U105" s="30">
        <f>VLOOKUP(T105,Cohorts!A:B,2,FALSE)</f>
        <v>151</v>
      </c>
      <c r="V105" s="30" t="str">
        <f t="shared" si="7"/>
        <v xml:space="preserve">            [ 'cohort_id' =&gt; 151,  'team_rank_id' =&gt; 1 ],</v>
      </c>
      <c r="W105" s="30" t="str">
        <f t="shared" si="8"/>
        <v xml:space="preserve">                'competition_id' =&gt; 1, // this is May 2021###                'age_group_id'   =&gt; 4, ###                'start'          =&gt; '2021-05-27 18:00:00', ###            ], [</v>
      </c>
      <c r="X105" s="30" t="s">
        <v>1161</v>
      </c>
    </row>
    <row r="106" spans="1:24" x14ac:dyDescent="0.2">
      <c r="A106" s="30">
        <v>371</v>
      </c>
      <c r="B106" s="31">
        <v>44343.75</v>
      </c>
      <c r="C106" s="64">
        <f>VLOOKUP(D106,'Age Groups'!B:C,2,FALSE)</f>
        <v>4</v>
      </c>
      <c r="D106" s="31" t="s">
        <v>1092</v>
      </c>
      <c r="E106" s="64">
        <f>VLOOKUP(F106,Items!J:L,3,FALSE)</f>
        <v>2</v>
      </c>
      <c r="F106" s="31" t="s">
        <v>924</v>
      </c>
      <c r="G106" s="31" t="s">
        <v>1110</v>
      </c>
      <c r="H106" s="64" t="str">
        <f t="shared" si="12"/>
        <v>3</v>
      </c>
      <c r="I106" s="31"/>
      <c r="J106" s="31" t="s">
        <v>918</v>
      </c>
      <c r="K106" s="36"/>
      <c r="L106" s="36" t="s">
        <v>987</v>
      </c>
      <c r="M106" s="61">
        <f>VLOOKUP(N106,Clubs!D:E,2,FALSE)</f>
        <v>34</v>
      </c>
      <c r="N106" s="36" t="s">
        <v>124</v>
      </c>
      <c r="O106" s="61">
        <v>1</v>
      </c>
      <c r="P106" s="32"/>
      <c r="T106" s="30" t="str">
        <f t="shared" si="6"/>
        <v>c34ag4y2d103</v>
      </c>
      <c r="U106" s="30">
        <f>VLOOKUP(T106,Cohorts!A:B,2,FALSE)</f>
        <v>151</v>
      </c>
      <c r="V106" s="30" t="str">
        <f t="shared" si="7"/>
        <v xml:space="preserve">            [ 'cohort_id' =&gt; 151,  'team_rank_id' =&gt; 1 ],</v>
      </c>
      <c r="W106" s="30" t="str">
        <f t="shared" si="8"/>
        <v xml:space="preserve">                'competition_id' =&gt; 1, // this is May 2021###                'age_group_id'   =&gt; 4, ###                'start'          =&gt; '2021-05-27 18:00:00', ###            ], [</v>
      </c>
      <c r="X106" s="30" t="s">
        <v>1161</v>
      </c>
    </row>
    <row r="107" spans="1:24" ht="17" x14ac:dyDescent="0.2">
      <c r="A107" s="30">
        <v>379</v>
      </c>
      <c r="B107" s="31">
        <v>44343.75</v>
      </c>
      <c r="C107" s="64">
        <f>VLOOKUP(D107,'Age Groups'!B:C,2,FALSE)</f>
        <v>4</v>
      </c>
      <c r="D107" s="31" t="s">
        <v>1092</v>
      </c>
      <c r="E107" s="64">
        <f>VLOOKUP(F107,Items!J:L,3,FALSE)</f>
        <v>8</v>
      </c>
      <c r="F107" s="31" t="s">
        <v>920</v>
      </c>
      <c r="G107" s="31" t="s">
        <v>1109</v>
      </c>
      <c r="H107" s="64" t="str">
        <f t="shared" si="12"/>
        <v>3</v>
      </c>
      <c r="I107" s="31"/>
      <c r="J107" s="31" t="s">
        <v>918</v>
      </c>
      <c r="K107" s="36"/>
      <c r="L107" s="36" t="s">
        <v>1058</v>
      </c>
      <c r="M107" s="61">
        <f>VLOOKUP(N107,Clubs!D:E,2,FALSE)</f>
        <v>34</v>
      </c>
      <c r="N107" s="36" t="s">
        <v>124</v>
      </c>
      <c r="O107" s="61">
        <v>1</v>
      </c>
      <c r="P107" s="34" t="s">
        <v>837</v>
      </c>
      <c r="T107" s="30" t="str">
        <f t="shared" si="6"/>
        <v>c34ag4y2d103</v>
      </c>
      <c r="U107" s="30">
        <f>VLOOKUP(T107,Cohorts!A:B,2,FALSE)</f>
        <v>151</v>
      </c>
      <c r="V107" s="30" t="str">
        <f t="shared" si="7"/>
        <v xml:space="preserve">            [ 'cohort_id' =&gt; 151,  'team_rank_id' =&gt; 1 ],</v>
      </c>
      <c r="W107" s="30" t="str">
        <f t="shared" si="8"/>
        <v xml:space="preserve">                'competition_id' =&gt; 1, // this is May 2021###                'age_group_id'   =&gt; 4, ###                'start'          =&gt; '2021-05-27 18:00:00', ###            ], [</v>
      </c>
      <c r="X107" s="30" t="s">
        <v>1161</v>
      </c>
    </row>
    <row r="108" spans="1:24" x14ac:dyDescent="0.2">
      <c r="A108" s="30">
        <v>184</v>
      </c>
      <c r="B108" s="31">
        <v>44334.8125</v>
      </c>
      <c r="C108" s="64">
        <f>VLOOKUP(D108,'Age Groups'!B:C,2,FALSE)</f>
        <v>6</v>
      </c>
      <c r="D108" s="31" t="s">
        <v>1091</v>
      </c>
      <c r="E108" s="64">
        <f>VLOOKUP(F108,Items!J:L,3,FALSE)</f>
        <v>1</v>
      </c>
      <c r="F108" s="31" t="s">
        <v>921</v>
      </c>
      <c r="G108" s="31" t="s">
        <v>1110</v>
      </c>
      <c r="H108" s="64" t="str">
        <f t="shared" si="12"/>
        <v>3</v>
      </c>
      <c r="I108" s="31"/>
      <c r="J108" s="31" t="s">
        <v>918</v>
      </c>
      <c r="K108" s="36"/>
      <c r="L108" s="36" t="s">
        <v>1058</v>
      </c>
      <c r="M108" s="61">
        <f>VLOOKUP(N108,Clubs!D:E,2,FALSE)</f>
        <v>34</v>
      </c>
      <c r="N108" s="36" t="s">
        <v>124</v>
      </c>
      <c r="O108" s="61">
        <v>1</v>
      </c>
      <c r="P108" s="32"/>
      <c r="T108" s="30" t="str">
        <f t="shared" si="6"/>
        <v>c34ag6y2d103</v>
      </c>
      <c r="U108" s="30">
        <f>VLOOKUP(T108,Cohorts!A:B,2,FALSE)</f>
        <v>153</v>
      </c>
      <c r="V108" s="30" t="str">
        <f t="shared" si="7"/>
        <v xml:space="preserve">            [ 'cohort_id' =&gt; 153,  'team_rank_id' =&gt; 1 ],</v>
      </c>
      <c r="W108" s="30" t="str">
        <f t="shared" si="8"/>
        <v xml:space="preserve">                'competition_id' =&gt; 1, // this is May 2021###                'age_group_id'   =&gt; 6, ###                'start'          =&gt; '2021-05-18 19:30:00', ###            ], [</v>
      </c>
      <c r="X108" s="30" t="s">
        <v>1161</v>
      </c>
    </row>
    <row r="109" spans="1:24" x14ac:dyDescent="0.2">
      <c r="A109" s="30">
        <v>187</v>
      </c>
      <c r="B109" s="31">
        <v>44334.8125</v>
      </c>
      <c r="C109" s="64">
        <f>VLOOKUP(D109,'Age Groups'!B:C,2,FALSE)</f>
        <v>6</v>
      </c>
      <c r="D109" s="31" t="s">
        <v>1091</v>
      </c>
      <c r="E109" s="64">
        <f>VLOOKUP(F109,Items!J:L,3,FALSE)</f>
        <v>4</v>
      </c>
      <c r="F109" s="31" t="s">
        <v>916</v>
      </c>
      <c r="G109" s="31" t="s">
        <v>1110</v>
      </c>
      <c r="H109" s="64" t="str">
        <f t="shared" si="12"/>
        <v>3</v>
      </c>
      <c r="I109" s="31"/>
      <c r="J109" s="31" t="s">
        <v>918</v>
      </c>
      <c r="K109" s="36"/>
      <c r="L109" s="36" t="s">
        <v>1018</v>
      </c>
      <c r="M109" s="61">
        <f>VLOOKUP(N109,Clubs!D:E,2,FALSE)</f>
        <v>34</v>
      </c>
      <c r="N109" s="36" t="s">
        <v>124</v>
      </c>
      <c r="O109" s="61">
        <v>1</v>
      </c>
      <c r="P109" s="32"/>
      <c r="T109" s="30" t="str">
        <f t="shared" si="6"/>
        <v>c34ag6y2d103</v>
      </c>
      <c r="U109" s="30">
        <f>VLOOKUP(T109,Cohorts!A:B,2,FALSE)</f>
        <v>153</v>
      </c>
      <c r="V109" s="30" t="str">
        <f t="shared" si="7"/>
        <v xml:space="preserve">            [ 'cohort_id' =&gt; 153,  'team_rank_id' =&gt; 1 ],</v>
      </c>
      <c r="W109" s="30" t="str">
        <f t="shared" si="8"/>
        <v xml:space="preserve">                'competition_id' =&gt; 1, // this is May 2021###                'age_group_id'   =&gt; 6, ###                'start'          =&gt; '2021-05-18 19:30:00', ###            ], [</v>
      </c>
      <c r="X109" s="30" t="s">
        <v>1161</v>
      </c>
    </row>
    <row r="110" spans="1:24" ht="17" x14ac:dyDescent="0.2">
      <c r="A110" s="30">
        <v>190</v>
      </c>
      <c r="B110" s="31">
        <v>44334.8125</v>
      </c>
      <c r="C110" s="64">
        <f>VLOOKUP(D110,'Age Groups'!B:C,2,FALSE)</f>
        <v>6</v>
      </c>
      <c r="D110" s="31" t="s">
        <v>1091</v>
      </c>
      <c r="E110" s="64">
        <f>VLOOKUP(F110,Items!J:L,3,FALSE)</f>
        <v>6</v>
      </c>
      <c r="F110" s="31" t="s">
        <v>927</v>
      </c>
      <c r="G110" s="31" t="s">
        <v>1109</v>
      </c>
      <c r="H110" s="64" t="str">
        <f t="shared" si="12"/>
        <v>3</v>
      </c>
      <c r="I110" s="31"/>
      <c r="J110" s="31" t="s">
        <v>918</v>
      </c>
      <c r="K110" s="36"/>
      <c r="L110" s="36" t="s">
        <v>939</v>
      </c>
      <c r="M110" s="61">
        <f>VLOOKUP(N110,Clubs!D:E,2,FALSE)</f>
        <v>34</v>
      </c>
      <c r="N110" s="36" t="s">
        <v>124</v>
      </c>
      <c r="O110" s="61">
        <v>1</v>
      </c>
      <c r="P110" s="34" t="s">
        <v>672</v>
      </c>
      <c r="T110" s="30" t="str">
        <f t="shared" si="6"/>
        <v>c34ag6y2d103</v>
      </c>
      <c r="U110" s="30">
        <f>VLOOKUP(T110,Cohorts!A:B,2,FALSE)</f>
        <v>153</v>
      </c>
      <c r="V110" s="30" t="str">
        <f t="shared" si="7"/>
        <v xml:space="preserve">            [ 'cohort_id' =&gt; 153,  'team_rank_id' =&gt; 1 ],</v>
      </c>
      <c r="W110" s="30" t="str">
        <f t="shared" si="8"/>
        <v xml:space="preserve">                'competition_id' =&gt; 1, // this is May 2021###                'age_group_id'   =&gt; 6, ###                'start'          =&gt; '2021-05-18 19:30:00', ###            ], [</v>
      </c>
      <c r="X110" s="30" t="s">
        <v>1161</v>
      </c>
    </row>
    <row r="111" spans="1:24" x14ac:dyDescent="0.2">
      <c r="A111" s="30">
        <v>261</v>
      </c>
      <c r="B111" s="31">
        <v>44337.8125</v>
      </c>
      <c r="C111" s="64">
        <f>VLOOKUP(D111,'Age Groups'!B:C,2,FALSE)</f>
        <v>3</v>
      </c>
      <c r="D111" s="31" t="s">
        <v>1149</v>
      </c>
      <c r="E111" s="64">
        <f>VLOOKUP(F111,Items!J:L,3,FALSE)</f>
        <v>1</v>
      </c>
      <c r="F111" s="31" t="s">
        <v>921</v>
      </c>
      <c r="G111" s="31" t="s">
        <v>1110</v>
      </c>
      <c r="H111" s="64" t="str">
        <f t="shared" si="12"/>
        <v>1</v>
      </c>
      <c r="I111" s="31"/>
      <c r="J111" s="31" t="s">
        <v>923</v>
      </c>
      <c r="K111" s="61" t="s">
        <v>932</v>
      </c>
      <c r="L111" s="61" t="s">
        <v>939</v>
      </c>
      <c r="M111" s="61">
        <f>VLOOKUP(N111,Clubs!D:E,2,FALSE)</f>
        <v>35</v>
      </c>
      <c r="N111" s="61" t="s">
        <v>127</v>
      </c>
      <c r="O111" s="61">
        <v>1</v>
      </c>
      <c r="P111" s="32"/>
      <c r="T111" s="30" t="str">
        <f t="shared" si="6"/>
        <v>c35ag3y2d101</v>
      </c>
      <c r="U111" s="30">
        <f>VLOOKUP(T111,Cohorts!A:B,2,FALSE)</f>
        <v>155</v>
      </c>
      <c r="V111" s="30" t="str">
        <f t="shared" si="7"/>
        <v xml:space="preserve">            [ 'cohort_id' =&gt; 155,  'team_rank_id' =&gt; 1 ],</v>
      </c>
      <c r="W111" s="30" t="str">
        <f t="shared" si="8"/>
        <v xml:space="preserve">                'competition_id' =&gt; 1, // this is May 2021###                'age_group_id'   =&gt; 3, ###                'start'          =&gt; '2021-05-21 19:30:00', ###            ], [</v>
      </c>
      <c r="X111" s="30" t="s">
        <v>1161</v>
      </c>
    </row>
    <row r="112" spans="1:24" x14ac:dyDescent="0.2">
      <c r="A112" s="30">
        <v>271</v>
      </c>
      <c r="B112" s="31">
        <v>44337.8125</v>
      </c>
      <c r="C112" s="64">
        <f>VLOOKUP(D112,'Age Groups'!B:C,2,FALSE)</f>
        <v>3</v>
      </c>
      <c r="D112" s="31" t="s">
        <v>1149</v>
      </c>
      <c r="E112" s="64">
        <f>VLOOKUP(F112,Items!J:L,3,FALSE)</f>
        <v>3</v>
      </c>
      <c r="F112" s="31" t="s">
        <v>928</v>
      </c>
      <c r="G112" s="31" t="s">
        <v>1110</v>
      </c>
      <c r="H112" s="64" t="str">
        <f t="shared" si="12"/>
        <v>1</v>
      </c>
      <c r="I112" s="31"/>
      <c r="J112" s="31" t="s">
        <v>923</v>
      </c>
      <c r="K112" s="61" t="s">
        <v>932</v>
      </c>
      <c r="L112" s="61" t="s">
        <v>1058</v>
      </c>
      <c r="M112" s="61">
        <f>VLOOKUP(N112,Clubs!D:E,2,FALSE)</f>
        <v>35</v>
      </c>
      <c r="N112" s="61" t="s">
        <v>127</v>
      </c>
      <c r="O112" s="61">
        <v>1</v>
      </c>
      <c r="P112" s="32"/>
      <c r="T112" s="30" t="str">
        <f t="shared" si="6"/>
        <v>c35ag3y2d101</v>
      </c>
      <c r="U112" s="30">
        <f>VLOOKUP(T112,Cohorts!A:B,2,FALSE)</f>
        <v>155</v>
      </c>
      <c r="V112" s="30" t="str">
        <f t="shared" si="7"/>
        <v xml:space="preserve">            [ 'cohort_id' =&gt; 155,  'team_rank_id' =&gt; 1 ],</v>
      </c>
      <c r="W112" s="30" t="str">
        <f t="shared" si="8"/>
        <v xml:space="preserve">                'competition_id' =&gt; 1, // this is May 2021###                'age_group_id'   =&gt; 3, ###                'start'          =&gt; '2021-05-21 19:30:00', ###            ], [</v>
      </c>
      <c r="X112" s="30" t="s">
        <v>1161</v>
      </c>
    </row>
    <row r="113" spans="1:24" ht="17" x14ac:dyDescent="0.2">
      <c r="A113" s="30">
        <v>274</v>
      </c>
      <c r="B113" s="31">
        <v>44337.8125</v>
      </c>
      <c r="C113" s="64">
        <f>VLOOKUP(D113,'Age Groups'!B:C,2,FALSE)</f>
        <v>3</v>
      </c>
      <c r="D113" s="31" t="s">
        <v>1149</v>
      </c>
      <c r="E113" s="64">
        <f>VLOOKUP(F113,Items!J:L,3,FALSE)</f>
        <v>13</v>
      </c>
      <c r="F113" s="31" t="s">
        <v>929</v>
      </c>
      <c r="G113" s="31" t="s">
        <v>1109</v>
      </c>
      <c r="H113" s="64" t="str">
        <f t="shared" si="12"/>
        <v>1</v>
      </c>
      <c r="I113" s="31"/>
      <c r="J113" s="31" t="s">
        <v>923</v>
      </c>
      <c r="K113" s="61" t="s">
        <v>932</v>
      </c>
      <c r="L113" s="61" t="s">
        <v>987</v>
      </c>
      <c r="M113" s="61">
        <f>VLOOKUP(N113,Clubs!D:E,2,FALSE)</f>
        <v>35</v>
      </c>
      <c r="N113" s="61" t="s">
        <v>127</v>
      </c>
      <c r="O113" s="61">
        <v>1</v>
      </c>
      <c r="P113" s="34" t="s">
        <v>753</v>
      </c>
      <c r="T113" s="30" t="str">
        <f t="shared" si="6"/>
        <v>c35ag3y2d101</v>
      </c>
      <c r="U113" s="30">
        <f>VLOOKUP(T113,Cohorts!A:B,2,FALSE)</f>
        <v>155</v>
      </c>
      <c r="V113" s="30" t="str">
        <f t="shared" si="7"/>
        <v xml:space="preserve">            [ 'cohort_id' =&gt; 155,  'team_rank_id' =&gt; 1 ],</v>
      </c>
      <c r="W113" s="30" t="str">
        <f t="shared" si="8"/>
        <v xml:space="preserve">                'competition_id' =&gt; 1, // this is May 2021###                'age_group_id'   =&gt; 3, ###                'start'          =&gt; '2021-05-21 19:30:00', ###            ], [</v>
      </c>
      <c r="X113" s="30" t="s">
        <v>1161</v>
      </c>
    </row>
    <row r="114" spans="1:24" x14ac:dyDescent="0.2">
      <c r="A114" s="30">
        <v>385</v>
      </c>
      <c r="B114" s="31">
        <v>44343.8125</v>
      </c>
      <c r="C114" s="64">
        <f>VLOOKUP(D114,'Age Groups'!B:C,2,FALSE)</f>
        <v>4</v>
      </c>
      <c r="D114" s="31" t="s">
        <v>1092</v>
      </c>
      <c r="E114" s="64">
        <f>VLOOKUP(F114,Items!J:L,3,FALSE)</f>
        <v>4</v>
      </c>
      <c r="F114" s="31" t="s">
        <v>916</v>
      </c>
      <c r="G114" s="31" t="s">
        <v>1110</v>
      </c>
      <c r="H114" s="64" t="str">
        <f t="shared" si="12"/>
        <v>1</v>
      </c>
      <c r="I114" s="31"/>
      <c r="J114" s="31" t="s">
        <v>923</v>
      </c>
      <c r="K114" s="62" t="s">
        <v>933</v>
      </c>
      <c r="L114" s="62" t="s">
        <v>1068</v>
      </c>
      <c r="M114" s="61">
        <f>VLOOKUP(N114,Clubs!D:E,2,FALSE)</f>
        <v>35</v>
      </c>
      <c r="N114" s="62" t="s">
        <v>127</v>
      </c>
      <c r="O114" s="61">
        <v>1</v>
      </c>
      <c r="P114" s="32"/>
      <c r="T114" s="30" t="str">
        <f t="shared" si="6"/>
        <v>c35ag4y2d101</v>
      </c>
      <c r="U114" s="30">
        <f>VLOOKUP(T114,Cohorts!A:B,2,FALSE)</f>
        <v>157</v>
      </c>
      <c r="V114" s="30" t="str">
        <f t="shared" si="7"/>
        <v xml:space="preserve">            [ 'cohort_id' =&gt; 157,  'team_rank_id' =&gt; 1 ],</v>
      </c>
      <c r="W114" s="30" t="str">
        <f t="shared" si="8"/>
        <v xml:space="preserve">                'competition_id' =&gt; 1, // this is May 2021###                'age_group_id'   =&gt; 4, ###                'start'          =&gt; '2021-05-27 19:30:00', ###            ], [</v>
      </c>
      <c r="X114" s="30" t="s">
        <v>1161</v>
      </c>
    </row>
    <row r="115" spans="1:24" x14ac:dyDescent="0.2">
      <c r="A115" s="30">
        <v>392</v>
      </c>
      <c r="B115" s="31">
        <v>44343.8125</v>
      </c>
      <c r="C115" s="64">
        <f>VLOOKUP(D115,'Age Groups'!B:C,2,FALSE)</f>
        <v>4</v>
      </c>
      <c r="D115" s="31" t="s">
        <v>1092</v>
      </c>
      <c r="E115" s="64">
        <f>VLOOKUP(F115,Items!J:L,3,FALSE)</f>
        <v>2</v>
      </c>
      <c r="F115" s="31" t="s">
        <v>924</v>
      </c>
      <c r="G115" s="31" t="s">
        <v>1110</v>
      </c>
      <c r="H115" s="64" t="str">
        <f t="shared" si="12"/>
        <v>1</v>
      </c>
      <c r="I115" s="31"/>
      <c r="J115" s="31" t="s">
        <v>923</v>
      </c>
      <c r="K115" s="62" t="s">
        <v>933</v>
      </c>
      <c r="L115" s="62" t="s">
        <v>1058</v>
      </c>
      <c r="M115" s="61">
        <f>VLOOKUP(N115,Clubs!D:E,2,FALSE)</f>
        <v>35</v>
      </c>
      <c r="N115" s="62" t="s">
        <v>127</v>
      </c>
      <c r="O115" s="61">
        <v>1</v>
      </c>
      <c r="P115" s="32"/>
      <c r="T115" s="30" t="str">
        <f t="shared" si="6"/>
        <v>c35ag4y2d101</v>
      </c>
      <c r="U115" s="30">
        <f>VLOOKUP(T115,Cohorts!A:B,2,FALSE)</f>
        <v>157</v>
      </c>
      <c r="V115" s="30" t="str">
        <f t="shared" si="7"/>
        <v xml:space="preserve">            [ 'cohort_id' =&gt; 157,  'team_rank_id' =&gt; 1 ],</v>
      </c>
      <c r="W115" s="30" t="str">
        <f t="shared" si="8"/>
        <v xml:space="preserve">                'competition_id' =&gt; 1, // this is May 2021###                'age_group_id'   =&gt; 4, ###                'start'          =&gt; '2021-05-27 19:30:00', ###            ], [</v>
      </c>
      <c r="X115" s="30" t="s">
        <v>1161</v>
      </c>
    </row>
    <row r="116" spans="1:24" ht="17" x14ac:dyDescent="0.2">
      <c r="A116" s="30">
        <v>401</v>
      </c>
      <c r="B116" s="31">
        <v>44343.8125</v>
      </c>
      <c r="C116" s="64">
        <f>VLOOKUP(D116,'Age Groups'!B:C,2,FALSE)</f>
        <v>4</v>
      </c>
      <c r="D116" s="31" t="s">
        <v>1092</v>
      </c>
      <c r="E116" s="64">
        <f>VLOOKUP(F116,Items!J:L,3,FALSE)</f>
        <v>8</v>
      </c>
      <c r="F116" s="31" t="s">
        <v>920</v>
      </c>
      <c r="G116" s="31" t="s">
        <v>1109</v>
      </c>
      <c r="H116" s="64" t="str">
        <f t="shared" si="12"/>
        <v>1</v>
      </c>
      <c r="I116" s="31"/>
      <c r="J116" s="31" t="s">
        <v>923</v>
      </c>
      <c r="K116" s="62" t="s">
        <v>933</v>
      </c>
      <c r="L116" s="62" t="s">
        <v>1068</v>
      </c>
      <c r="M116" s="61">
        <f>VLOOKUP(N116,Clubs!D:E,2,FALSE)</f>
        <v>35</v>
      </c>
      <c r="N116" s="62" t="s">
        <v>127</v>
      </c>
      <c r="O116" s="61">
        <v>1</v>
      </c>
      <c r="P116" s="34" t="s">
        <v>880</v>
      </c>
      <c r="T116" s="30" t="str">
        <f t="shared" si="6"/>
        <v>c35ag4y2d101</v>
      </c>
      <c r="U116" s="30">
        <f>VLOOKUP(T116,Cohorts!A:B,2,FALSE)</f>
        <v>157</v>
      </c>
      <c r="V116" s="30" t="str">
        <f t="shared" si="7"/>
        <v xml:space="preserve">            [ 'cohort_id' =&gt; 157,  'team_rank_id' =&gt; 1 ],</v>
      </c>
      <c r="W116" s="30" t="str">
        <f t="shared" si="8"/>
        <v xml:space="preserve">                'competition_id' =&gt; 1, // this is May 2021###                'age_group_id'   =&gt; 4, ###                'start'          =&gt; '2021-05-27 19:30:00', ###            ], [</v>
      </c>
      <c r="X116" s="30" t="s">
        <v>1161</v>
      </c>
    </row>
    <row r="117" spans="1:24" x14ac:dyDescent="0.2">
      <c r="A117" s="30">
        <v>98</v>
      </c>
      <c r="B117" s="31">
        <v>44329.8125</v>
      </c>
      <c r="C117" s="64">
        <f>VLOOKUP(D117,'Age Groups'!B:C,2,FALSE)</f>
        <v>5</v>
      </c>
      <c r="D117" s="31" t="s">
        <v>1090</v>
      </c>
      <c r="E117" s="64">
        <f>VLOOKUP(F117,Items!J:L,3,FALSE)</f>
        <v>2</v>
      </c>
      <c r="F117" s="31" t="s">
        <v>924</v>
      </c>
      <c r="G117" s="31" t="s">
        <v>1110</v>
      </c>
      <c r="H117" s="64" t="str">
        <f t="shared" si="12"/>
        <v>2</v>
      </c>
      <c r="I117" s="31"/>
      <c r="J117" s="31" t="s">
        <v>917</v>
      </c>
      <c r="K117" s="62" t="s">
        <v>933</v>
      </c>
      <c r="L117" s="62" t="s">
        <v>1068</v>
      </c>
      <c r="M117" s="61">
        <f>VLOOKUP(N117,Clubs!D:E,2,FALSE)</f>
        <v>35</v>
      </c>
      <c r="N117" s="62" t="s">
        <v>127</v>
      </c>
      <c r="O117" s="61">
        <v>1</v>
      </c>
      <c r="P117" s="32"/>
      <c r="T117" s="30" t="str">
        <f t="shared" si="6"/>
        <v>c35ag5y2d102</v>
      </c>
      <c r="U117" s="30">
        <f>VLOOKUP(T117,Cohorts!A:B,2,FALSE)</f>
        <v>159</v>
      </c>
      <c r="V117" s="30" t="str">
        <f t="shared" si="7"/>
        <v xml:space="preserve">            [ 'cohort_id' =&gt; 159,  'team_rank_id' =&gt; 1 ],</v>
      </c>
      <c r="W117" s="30" t="str">
        <f t="shared" si="8"/>
        <v xml:space="preserve">                'competition_id' =&gt; 1, // this is May 2021###                'age_group_id'   =&gt; 5, ###                'start'          =&gt; '2021-05-13 19:30:00', ###            ], [</v>
      </c>
      <c r="X117" s="30" t="s">
        <v>1161</v>
      </c>
    </row>
    <row r="118" spans="1:24" x14ac:dyDescent="0.2">
      <c r="A118" s="30">
        <v>105</v>
      </c>
      <c r="B118" s="31">
        <v>44329.8125</v>
      </c>
      <c r="C118" s="64">
        <f>VLOOKUP(D118,'Age Groups'!B:C,2,FALSE)</f>
        <v>5</v>
      </c>
      <c r="D118" s="31" t="s">
        <v>1090</v>
      </c>
      <c r="E118" s="64">
        <f>VLOOKUP(F118,Items!J:L,3,FALSE)</f>
        <v>3</v>
      </c>
      <c r="F118" s="31" t="s">
        <v>928</v>
      </c>
      <c r="G118" s="31" t="s">
        <v>1110</v>
      </c>
      <c r="H118" s="64" t="str">
        <f t="shared" si="12"/>
        <v>2</v>
      </c>
      <c r="I118" s="31"/>
      <c r="J118" s="31" t="s">
        <v>917</v>
      </c>
      <c r="K118" s="62" t="s">
        <v>933</v>
      </c>
      <c r="L118" s="62" t="s">
        <v>1068</v>
      </c>
      <c r="M118" s="61">
        <f>VLOOKUP(N118,Clubs!D:E,2,FALSE)</f>
        <v>35</v>
      </c>
      <c r="N118" s="62" t="s">
        <v>127</v>
      </c>
      <c r="O118" s="61">
        <v>1</v>
      </c>
      <c r="P118" s="32"/>
      <c r="T118" s="30" t="str">
        <f t="shared" si="6"/>
        <v>c35ag5y2d102</v>
      </c>
      <c r="U118" s="30">
        <f>VLOOKUP(T118,Cohorts!A:B,2,FALSE)</f>
        <v>159</v>
      </c>
      <c r="V118" s="30" t="str">
        <f t="shared" si="7"/>
        <v xml:space="preserve">            [ 'cohort_id' =&gt; 159,  'team_rank_id' =&gt; 1 ],</v>
      </c>
      <c r="W118" s="30" t="str">
        <f t="shared" si="8"/>
        <v xml:space="preserve">                'competition_id' =&gt; 1, // this is May 2021###                'age_group_id'   =&gt; 5, ###                'start'          =&gt; '2021-05-13 19:30:00', ###            ], [</v>
      </c>
      <c r="X118" s="30" t="s">
        <v>1161</v>
      </c>
    </row>
    <row r="119" spans="1:24" ht="17" x14ac:dyDescent="0.2">
      <c r="A119" s="30">
        <v>110</v>
      </c>
      <c r="B119" s="31">
        <v>44329.8125</v>
      </c>
      <c r="C119" s="64">
        <f>VLOOKUP(D119,'Age Groups'!B:C,2,FALSE)</f>
        <v>5</v>
      </c>
      <c r="D119" s="31" t="s">
        <v>1090</v>
      </c>
      <c r="E119" s="64">
        <f>VLOOKUP(F119,Items!J:L,3,FALSE)</f>
        <v>7</v>
      </c>
      <c r="F119" s="31" t="s">
        <v>926</v>
      </c>
      <c r="G119" s="31" t="s">
        <v>1109</v>
      </c>
      <c r="H119" s="64" t="str">
        <f t="shared" si="12"/>
        <v>2</v>
      </c>
      <c r="I119" s="31"/>
      <c r="J119" s="31" t="s">
        <v>917</v>
      </c>
      <c r="K119" s="62" t="s">
        <v>933</v>
      </c>
      <c r="L119" s="62" t="s">
        <v>1043</v>
      </c>
      <c r="M119" s="61">
        <f>VLOOKUP(N119,Clubs!D:E,2,FALSE)</f>
        <v>35</v>
      </c>
      <c r="N119" s="62" t="s">
        <v>127</v>
      </c>
      <c r="O119" s="61">
        <v>1</v>
      </c>
      <c r="P119" s="34" t="s">
        <v>592</v>
      </c>
      <c r="T119" s="30" t="str">
        <f t="shared" si="6"/>
        <v>c35ag5y2d102</v>
      </c>
      <c r="U119" s="30">
        <f>VLOOKUP(T119,Cohorts!A:B,2,FALSE)</f>
        <v>159</v>
      </c>
      <c r="V119" s="30" t="str">
        <f t="shared" si="7"/>
        <v xml:space="preserve">            [ 'cohort_id' =&gt; 159,  'team_rank_id' =&gt; 1 ],</v>
      </c>
      <c r="W119" s="30" t="str">
        <f t="shared" si="8"/>
        <v xml:space="preserve">                'competition_id' =&gt; 1, // this is May 2021###                'age_group_id'   =&gt; 5, ###                'start'          =&gt; '2021-05-13 19:30:00', ###            ], [</v>
      </c>
      <c r="X119" s="30" t="s">
        <v>1161</v>
      </c>
    </row>
    <row r="120" spans="1:24" x14ac:dyDescent="0.2">
      <c r="A120" s="30">
        <v>336</v>
      </c>
      <c r="B120" s="31">
        <v>44341.8125</v>
      </c>
      <c r="C120" s="64">
        <f>VLOOKUP(D120,'Age Groups'!B:C,2,FALSE)</f>
        <v>6</v>
      </c>
      <c r="D120" s="31" t="s">
        <v>1091</v>
      </c>
      <c r="E120" s="64">
        <f>VLOOKUP(F120,Items!J:L,3,FALSE)</f>
        <v>4</v>
      </c>
      <c r="F120" s="31" t="s">
        <v>916</v>
      </c>
      <c r="G120" s="31" t="s">
        <v>1110</v>
      </c>
      <c r="H120" s="64" t="str">
        <f t="shared" si="12"/>
        <v>1</v>
      </c>
      <c r="I120" s="31"/>
      <c r="J120" s="31" t="s">
        <v>923</v>
      </c>
      <c r="K120" s="62" t="s">
        <v>933</v>
      </c>
      <c r="L120" s="62" t="s">
        <v>1071</v>
      </c>
      <c r="M120" s="61">
        <f>VLOOKUP(N120,Clubs!D:E,2,FALSE)</f>
        <v>35</v>
      </c>
      <c r="N120" s="62" t="s">
        <v>127</v>
      </c>
      <c r="O120" s="61">
        <v>1</v>
      </c>
      <c r="P120" s="32"/>
      <c r="T120" s="30" t="str">
        <f t="shared" si="6"/>
        <v>c35ag6y2d101</v>
      </c>
      <c r="U120" s="30">
        <f>VLOOKUP(T120,Cohorts!A:B,2,FALSE)</f>
        <v>161</v>
      </c>
      <c r="V120" s="30" t="str">
        <f t="shared" si="7"/>
        <v xml:space="preserve">            [ 'cohort_id' =&gt; 161,  'team_rank_id' =&gt; 1 ],</v>
      </c>
      <c r="W120" s="30" t="str">
        <f t="shared" si="8"/>
        <v xml:space="preserve">                'competition_id' =&gt; 1, // this is May 2021###                'age_group_id'   =&gt; 6, ###                'start'          =&gt; '2021-05-25 19:30:00', ###            ], [</v>
      </c>
      <c r="X120" s="30" t="s">
        <v>1161</v>
      </c>
    </row>
    <row r="121" spans="1:24" x14ac:dyDescent="0.2">
      <c r="A121" s="30">
        <v>327</v>
      </c>
      <c r="B121" s="31">
        <v>44341.8125</v>
      </c>
      <c r="C121" s="64">
        <f>VLOOKUP(D121,'Age Groups'!B:C,2,FALSE)</f>
        <v>6</v>
      </c>
      <c r="D121" s="31" t="s">
        <v>1091</v>
      </c>
      <c r="E121" s="64">
        <f>VLOOKUP(F121,Items!J:L,3,FALSE)</f>
        <v>1</v>
      </c>
      <c r="F121" s="31" t="s">
        <v>921</v>
      </c>
      <c r="G121" s="31" t="s">
        <v>1110</v>
      </c>
      <c r="H121" s="64" t="str">
        <f t="shared" si="12"/>
        <v>1</v>
      </c>
      <c r="I121" s="31"/>
      <c r="J121" s="31" t="s">
        <v>923</v>
      </c>
      <c r="K121" s="36"/>
      <c r="L121" s="36" t="s">
        <v>1043</v>
      </c>
      <c r="M121" s="61">
        <f>VLOOKUP(N121,Clubs!D:E,2,FALSE)</f>
        <v>35</v>
      </c>
      <c r="N121" s="36" t="s">
        <v>127</v>
      </c>
      <c r="O121" s="61">
        <v>1</v>
      </c>
      <c r="P121" s="32"/>
      <c r="T121" s="30" t="str">
        <f t="shared" si="6"/>
        <v>c35ag6y2d101</v>
      </c>
      <c r="U121" s="30">
        <f>VLOOKUP(T121,Cohorts!A:B,2,FALSE)</f>
        <v>161</v>
      </c>
      <c r="V121" s="30" t="str">
        <f t="shared" si="7"/>
        <v xml:space="preserve">            [ 'cohort_id' =&gt; 161,  'team_rank_id' =&gt; 1 ],</v>
      </c>
      <c r="W121" s="30" t="str">
        <f t="shared" si="8"/>
        <v xml:space="preserve">                'competition_id' =&gt; 1, // this is May 2021###                'age_group_id'   =&gt; 6, ###                'start'          =&gt; '2021-05-25 19:30:00', ###            ], [</v>
      </c>
      <c r="X121" s="30" t="s">
        <v>1161</v>
      </c>
    </row>
    <row r="122" spans="1:24" ht="17" x14ac:dyDescent="0.2">
      <c r="A122" s="30">
        <v>341</v>
      </c>
      <c r="B122" s="31">
        <v>44341.8125</v>
      </c>
      <c r="C122" s="64">
        <f>VLOOKUP(D122,'Age Groups'!B:C,2,FALSE)</f>
        <v>6</v>
      </c>
      <c r="D122" s="31" t="s">
        <v>1091</v>
      </c>
      <c r="E122" s="64">
        <f>VLOOKUP(F122,Items!J:L,3,FALSE)</f>
        <v>6</v>
      </c>
      <c r="F122" s="31" t="s">
        <v>927</v>
      </c>
      <c r="G122" s="31" t="s">
        <v>1109</v>
      </c>
      <c r="H122" s="64" t="str">
        <f t="shared" si="12"/>
        <v>1</v>
      </c>
      <c r="I122" s="31"/>
      <c r="J122" s="31" t="s">
        <v>923</v>
      </c>
      <c r="K122" s="36"/>
      <c r="L122" s="36" t="s">
        <v>1043</v>
      </c>
      <c r="M122" s="61">
        <f>VLOOKUP(N122,Clubs!D:E,2,FALSE)</f>
        <v>35</v>
      </c>
      <c r="N122" s="36" t="s">
        <v>127</v>
      </c>
      <c r="O122" s="61">
        <v>1</v>
      </c>
      <c r="P122" s="34" t="s">
        <v>592</v>
      </c>
      <c r="T122" s="30" t="str">
        <f t="shared" si="6"/>
        <v>c35ag6y2d101</v>
      </c>
      <c r="U122" s="30">
        <f>VLOOKUP(T122,Cohorts!A:B,2,FALSE)</f>
        <v>161</v>
      </c>
      <c r="V122" s="30" t="str">
        <f t="shared" si="7"/>
        <v xml:space="preserve">            [ 'cohort_id' =&gt; 161,  'team_rank_id' =&gt; 1 ],</v>
      </c>
      <c r="W122" s="30" t="str">
        <f t="shared" si="8"/>
        <v xml:space="preserve">                'competition_id' =&gt; 1, // this is May 2021###                'age_group_id'   =&gt; 6, ###                'start'          =&gt; '2021-05-25 19:30:00', ###            ], [</v>
      </c>
      <c r="X122" s="30" t="s">
        <v>1161</v>
      </c>
    </row>
    <row r="123" spans="1:24" x14ac:dyDescent="0.2">
      <c r="A123" s="30">
        <v>165</v>
      </c>
      <c r="B123" s="31">
        <v>44334.75</v>
      </c>
      <c r="C123" s="64">
        <f>VLOOKUP(D123,'Age Groups'!B:C,2,FALSE)</f>
        <v>3</v>
      </c>
      <c r="D123" s="31" t="s">
        <v>1149</v>
      </c>
      <c r="E123" s="64">
        <f>VLOOKUP(F123,Items!J:L,3,FALSE)</f>
        <v>1</v>
      </c>
      <c r="F123" s="31" t="s">
        <v>921</v>
      </c>
      <c r="G123" s="31" t="s">
        <v>1110</v>
      </c>
      <c r="H123" s="64">
        <v>0</v>
      </c>
      <c r="I123" s="31"/>
      <c r="J123" s="31" t="s">
        <v>922</v>
      </c>
      <c r="K123" s="61" t="s">
        <v>932</v>
      </c>
      <c r="L123" s="61" t="s">
        <v>1043</v>
      </c>
      <c r="M123" s="61">
        <f>VLOOKUP(N123,Clubs!D:E,2,FALSE)</f>
        <v>36</v>
      </c>
      <c r="N123" s="61" t="s">
        <v>131</v>
      </c>
      <c r="O123" s="61">
        <v>1</v>
      </c>
      <c r="P123" s="32"/>
      <c r="T123" s="30" t="str">
        <f t="shared" si="6"/>
        <v>c36ag3y2d100</v>
      </c>
      <c r="U123" s="30">
        <f>VLOOKUP(T123,Cohorts!A:B,2,FALSE)</f>
        <v>163</v>
      </c>
      <c r="V123" s="30" t="str">
        <f t="shared" si="7"/>
        <v xml:space="preserve">            [ 'cohort_id' =&gt; 163,  'team_rank_id' =&gt; 1 ],</v>
      </c>
      <c r="W123" s="30" t="str">
        <f t="shared" si="8"/>
        <v xml:space="preserve">                'competition_id' =&gt; 1, // this is May 2021###                'age_group_id'   =&gt; 3, ###                'start'          =&gt; '2021-05-18 18:00:00', ###            ], [</v>
      </c>
      <c r="X123" s="30" t="s">
        <v>1161</v>
      </c>
    </row>
    <row r="124" spans="1:24" x14ac:dyDescent="0.2">
      <c r="A124" s="30">
        <v>169</v>
      </c>
      <c r="B124" s="31">
        <v>44334.75</v>
      </c>
      <c r="C124" s="64">
        <f>VLOOKUP(D124,'Age Groups'!B:C,2,FALSE)</f>
        <v>3</v>
      </c>
      <c r="D124" s="31" t="s">
        <v>1149</v>
      </c>
      <c r="E124" s="64">
        <f>VLOOKUP(F124,Items!J:L,3,FALSE)</f>
        <v>3</v>
      </c>
      <c r="F124" s="31" t="s">
        <v>928</v>
      </c>
      <c r="G124" s="31" t="s">
        <v>1110</v>
      </c>
      <c r="H124" s="64">
        <v>0</v>
      </c>
      <c r="I124" s="31"/>
      <c r="J124" s="31" t="s">
        <v>922</v>
      </c>
      <c r="K124" s="61" t="s">
        <v>932</v>
      </c>
      <c r="L124" s="61" t="s">
        <v>987</v>
      </c>
      <c r="M124" s="61">
        <f>VLOOKUP(N124,Clubs!D:E,2,FALSE)</f>
        <v>36</v>
      </c>
      <c r="N124" s="61" t="s">
        <v>131</v>
      </c>
      <c r="O124" s="61">
        <v>1</v>
      </c>
      <c r="P124" s="32"/>
      <c r="T124" s="30" t="str">
        <f t="shared" si="6"/>
        <v>c36ag3y2d100</v>
      </c>
      <c r="U124" s="30">
        <f>VLOOKUP(T124,Cohorts!A:B,2,FALSE)</f>
        <v>163</v>
      </c>
      <c r="V124" s="30" t="str">
        <f t="shared" si="7"/>
        <v xml:space="preserve">            [ 'cohort_id' =&gt; 163,  'team_rank_id' =&gt; 1 ],</v>
      </c>
      <c r="W124" s="30" t="str">
        <f t="shared" si="8"/>
        <v xml:space="preserve">                'competition_id' =&gt; 1, // this is May 2021###                'age_group_id'   =&gt; 3, ###                'start'          =&gt; '2021-05-18 18:00:00', ###            ], [</v>
      </c>
      <c r="X124" s="30" t="s">
        <v>1161</v>
      </c>
    </row>
    <row r="125" spans="1:24" ht="17" x14ac:dyDescent="0.2">
      <c r="A125" s="30">
        <v>177</v>
      </c>
      <c r="B125" s="31">
        <v>44334.75</v>
      </c>
      <c r="C125" s="64">
        <f>VLOOKUP(D125,'Age Groups'!B:C,2,FALSE)</f>
        <v>3</v>
      </c>
      <c r="D125" s="31" t="s">
        <v>1149</v>
      </c>
      <c r="E125" s="64">
        <f>VLOOKUP(F125,Items!J:L,3,FALSE)</f>
        <v>13</v>
      </c>
      <c r="F125" s="31" t="s">
        <v>929</v>
      </c>
      <c r="G125" s="31" t="s">
        <v>1109</v>
      </c>
      <c r="H125" s="64">
        <v>0</v>
      </c>
      <c r="I125" s="31"/>
      <c r="J125" s="31" t="s">
        <v>922</v>
      </c>
      <c r="K125" s="61" t="s">
        <v>932</v>
      </c>
      <c r="L125" s="61" t="s">
        <v>1043</v>
      </c>
      <c r="M125" s="61">
        <f>VLOOKUP(N125,Clubs!D:E,2,FALSE)</f>
        <v>36</v>
      </c>
      <c r="N125" s="61" t="s">
        <v>131</v>
      </c>
      <c r="O125" s="61">
        <v>1</v>
      </c>
      <c r="P125" s="34" t="s">
        <v>659</v>
      </c>
      <c r="T125" s="30" t="str">
        <f t="shared" si="6"/>
        <v>c36ag3y2d100</v>
      </c>
      <c r="U125" s="30">
        <f>VLOOKUP(T125,Cohorts!A:B,2,FALSE)</f>
        <v>163</v>
      </c>
      <c r="V125" s="30" t="str">
        <f t="shared" si="7"/>
        <v xml:space="preserve">            [ 'cohort_id' =&gt; 163,  'team_rank_id' =&gt; 1 ],</v>
      </c>
      <c r="W125" s="30" t="str">
        <f t="shared" si="8"/>
        <v xml:space="preserve">                'competition_id' =&gt; 1, // this is May 2021###                'age_group_id'   =&gt; 3, ###                'start'          =&gt; '2021-05-18 18:00:00', ###            ], [</v>
      </c>
      <c r="X125" s="30" t="s">
        <v>1161</v>
      </c>
    </row>
    <row r="126" spans="1:24" x14ac:dyDescent="0.2">
      <c r="A126" s="30">
        <v>79</v>
      </c>
      <c r="B126" s="31">
        <v>44329.75</v>
      </c>
      <c r="C126" s="64">
        <f>VLOOKUP(D126,'Age Groups'!B:C,2,FALSE)</f>
        <v>3</v>
      </c>
      <c r="D126" s="31" t="s">
        <v>1149</v>
      </c>
      <c r="E126" s="64">
        <f>VLOOKUP(F126,Items!J:L,3,FALSE)</f>
        <v>1</v>
      </c>
      <c r="F126" s="31" t="s">
        <v>921</v>
      </c>
      <c r="G126" s="31" t="s">
        <v>1110</v>
      </c>
      <c r="H126" s="64">
        <v>0</v>
      </c>
      <c r="I126" s="31"/>
      <c r="J126" s="31" t="s">
        <v>922</v>
      </c>
      <c r="K126" s="32" t="s">
        <v>934</v>
      </c>
      <c r="L126" s="32" t="s">
        <v>987</v>
      </c>
      <c r="M126" s="61">
        <f>VLOOKUP(N126,Clubs!D:E,2,FALSE)</f>
        <v>36</v>
      </c>
      <c r="N126" s="32" t="s">
        <v>131</v>
      </c>
      <c r="O126" s="32" t="s">
        <v>987</v>
      </c>
      <c r="P126" s="32"/>
      <c r="T126" s="30" t="str">
        <f t="shared" si="6"/>
        <v>c36ag3y2d100</v>
      </c>
      <c r="U126" s="30">
        <f>VLOOKUP(T126,Cohorts!A:B,2,FALSE)</f>
        <v>163</v>
      </c>
      <c r="V126" s="30" t="str">
        <f t="shared" si="7"/>
        <v xml:space="preserve">            [ 'cohort_id' =&gt; 163,  'team_rank_id' =&gt; 2 ],</v>
      </c>
      <c r="W126" s="30" t="str">
        <f t="shared" si="8"/>
        <v xml:space="preserve">                'competition_id' =&gt; 1, // this is May 2021###                'age_group_id'   =&gt; 3, ###                'start'          =&gt; '2021-05-13 18:00:00', ###            ], [</v>
      </c>
      <c r="X126" s="30" t="s">
        <v>1161</v>
      </c>
    </row>
    <row r="127" spans="1:24" x14ac:dyDescent="0.2">
      <c r="A127" s="30">
        <v>87</v>
      </c>
      <c r="B127" s="31">
        <v>44329.75</v>
      </c>
      <c r="C127" s="64">
        <f>VLOOKUP(D127,'Age Groups'!B:C,2,FALSE)</f>
        <v>3</v>
      </c>
      <c r="D127" s="31" t="s">
        <v>1149</v>
      </c>
      <c r="E127" s="64">
        <f>VLOOKUP(F127,Items!J:L,3,FALSE)</f>
        <v>3</v>
      </c>
      <c r="F127" s="31" t="s">
        <v>928</v>
      </c>
      <c r="G127" s="31" t="s">
        <v>1110</v>
      </c>
      <c r="H127" s="64">
        <v>0</v>
      </c>
      <c r="I127" s="31"/>
      <c r="J127" s="31" t="s">
        <v>922</v>
      </c>
      <c r="K127" s="32" t="s">
        <v>934</v>
      </c>
      <c r="L127" s="32" t="s">
        <v>1058</v>
      </c>
      <c r="M127" s="61">
        <f>VLOOKUP(N127,Clubs!D:E,2,FALSE)</f>
        <v>36</v>
      </c>
      <c r="N127" s="32" t="s">
        <v>131</v>
      </c>
      <c r="O127" s="32" t="s">
        <v>987</v>
      </c>
      <c r="P127" s="32"/>
      <c r="T127" s="30" t="str">
        <f t="shared" si="6"/>
        <v>c36ag3y2d100</v>
      </c>
      <c r="U127" s="30">
        <f>VLOOKUP(T127,Cohorts!A:B,2,FALSE)</f>
        <v>163</v>
      </c>
      <c r="V127" s="30" t="str">
        <f t="shared" si="7"/>
        <v xml:space="preserve">            [ 'cohort_id' =&gt; 163,  'team_rank_id' =&gt; 2 ],</v>
      </c>
      <c r="W127" s="30" t="str">
        <f t="shared" si="8"/>
        <v xml:space="preserve">                'competition_id' =&gt; 1, // this is May 2021###                'age_group_id'   =&gt; 3, ###                'start'          =&gt; '2021-05-13 18:00:00', ###            ], [</v>
      </c>
      <c r="X127" s="30" t="s">
        <v>1161</v>
      </c>
    </row>
    <row r="128" spans="1:24" ht="17" x14ac:dyDescent="0.2">
      <c r="A128" s="30">
        <v>92</v>
      </c>
      <c r="B128" s="31">
        <v>44329.75</v>
      </c>
      <c r="C128" s="64">
        <f>VLOOKUP(D128,'Age Groups'!B:C,2,FALSE)</f>
        <v>3</v>
      </c>
      <c r="D128" s="31" t="s">
        <v>1149</v>
      </c>
      <c r="E128" s="64">
        <f>VLOOKUP(F128,Items!J:L,3,FALSE)</f>
        <v>13</v>
      </c>
      <c r="F128" s="31" t="s">
        <v>929</v>
      </c>
      <c r="G128" s="31" t="s">
        <v>1109</v>
      </c>
      <c r="H128" s="64">
        <v>0</v>
      </c>
      <c r="I128" s="31"/>
      <c r="J128" s="31" t="s">
        <v>922</v>
      </c>
      <c r="K128" s="32" t="s">
        <v>934</v>
      </c>
      <c r="L128" s="32" t="s">
        <v>1058</v>
      </c>
      <c r="M128" s="61">
        <f>VLOOKUP(N128,Clubs!D:E,2,FALSE)</f>
        <v>36</v>
      </c>
      <c r="N128" s="32" t="s">
        <v>131</v>
      </c>
      <c r="O128" s="32" t="s">
        <v>987</v>
      </c>
      <c r="P128" s="34" t="s">
        <v>573</v>
      </c>
      <c r="T128" s="30" t="str">
        <f t="shared" si="6"/>
        <v>c36ag3y2d100</v>
      </c>
      <c r="U128" s="30">
        <f>VLOOKUP(T128,Cohorts!A:B,2,FALSE)</f>
        <v>163</v>
      </c>
      <c r="V128" s="30" t="str">
        <f t="shared" si="7"/>
        <v xml:space="preserve">            [ 'cohort_id' =&gt; 163,  'team_rank_id' =&gt; 2 ],</v>
      </c>
      <c r="W128" s="30" t="str">
        <f t="shared" si="8"/>
        <v xml:space="preserve">                'competition_id' =&gt; 1, // this is May 2021###                'age_group_id'   =&gt; 3, ###                'start'          =&gt; '2021-05-13 18:00:00', ###            ], [</v>
      </c>
      <c r="X128" s="30" t="s">
        <v>1161</v>
      </c>
    </row>
    <row r="129" spans="1:24" x14ac:dyDescent="0.2">
      <c r="A129" s="30">
        <v>419</v>
      </c>
      <c r="B129" s="31">
        <v>44344.8125</v>
      </c>
      <c r="C129" s="64">
        <f>VLOOKUP(D129,'Age Groups'!B:C,2,FALSE)</f>
        <v>4</v>
      </c>
      <c r="D129" s="31" t="s">
        <v>1092</v>
      </c>
      <c r="E129" s="64">
        <f>VLOOKUP(F129,Items!J:L,3,FALSE)</f>
        <v>4</v>
      </c>
      <c r="F129" s="31" t="s">
        <v>916</v>
      </c>
      <c r="G129" s="31" t="s">
        <v>1110</v>
      </c>
      <c r="H129" s="64">
        <v>0</v>
      </c>
      <c r="I129" s="31"/>
      <c r="J129" s="31" t="s">
        <v>922</v>
      </c>
      <c r="K129" s="61" t="s">
        <v>932</v>
      </c>
      <c r="L129" s="61" t="s">
        <v>1018</v>
      </c>
      <c r="M129" s="61">
        <f>VLOOKUP(N129,Clubs!D:E,2,FALSE)</f>
        <v>36</v>
      </c>
      <c r="N129" s="61" t="s">
        <v>131</v>
      </c>
      <c r="O129" s="61">
        <v>1</v>
      </c>
      <c r="P129" s="32"/>
      <c r="T129" s="30" t="str">
        <f t="shared" si="6"/>
        <v>c36ag4y2d100</v>
      </c>
      <c r="U129" s="30">
        <f>VLOOKUP(T129,Cohorts!A:B,2,FALSE)</f>
        <v>165</v>
      </c>
      <c r="V129" s="30" t="str">
        <f t="shared" si="7"/>
        <v xml:space="preserve">            [ 'cohort_id' =&gt; 165,  'team_rank_id' =&gt; 1 ],</v>
      </c>
      <c r="W129" s="30" t="str">
        <f t="shared" si="8"/>
        <v xml:space="preserve">                'competition_id' =&gt; 1, // this is May 2021###                'age_group_id'   =&gt; 4, ###                'start'          =&gt; '2021-05-28 19:30:00', ###            ], [</v>
      </c>
      <c r="X129" s="30" t="s">
        <v>1161</v>
      </c>
    </row>
    <row r="130" spans="1:24" x14ac:dyDescent="0.2">
      <c r="A130" s="30">
        <v>426</v>
      </c>
      <c r="B130" s="31">
        <v>44344.8125</v>
      </c>
      <c r="C130" s="64">
        <f>VLOOKUP(D130,'Age Groups'!B:C,2,FALSE)</f>
        <v>4</v>
      </c>
      <c r="D130" s="31" t="s">
        <v>1092</v>
      </c>
      <c r="E130" s="64">
        <f>VLOOKUP(F130,Items!J:L,3,FALSE)</f>
        <v>2</v>
      </c>
      <c r="F130" s="31" t="s">
        <v>924</v>
      </c>
      <c r="G130" s="31" t="s">
        <v>1110</v>
      </c>
      <c r="H130" s="64">
        <v>0</v>
      </c>
      <c r="I130" s="31"/>
      <c r="J130" s="31" t="s">
        <v>922</v>
      </c>
      <c r="K130" s="61" t="s">
        <v>932</v>
      </c>
      <c r="L130" s="61" t="s">
        <v>1043</v>
      </c>
      <c r="M130" s="61">
        <f>VLOOKUP(N130,Clubs!D:E,2,FALSE)</f>
        <v>36</v>
      </c>
      <c r="N130" s="61" t="s">
        <v>131</v>
      </c>
      <c r="O130" s="61">
        <v>1</v>
      </c>
      <c r="P130" s="32"/>
      <c r="T130" s="30" t="str">
        <f t="shared" ref="T130:T193" si="13">"c"&amp;M130&amp;"ag"&amp;C130&amp;"y2d10"&amp;H130</f>
        <v>c36ag4y2d100</v>
      </c>
      <c r="U130" s="30">
        <f>VLOOKUP(T130,Cohorts!A:B,2,FALSE)</f>
        <v>165</v>
      </c>
      <c r="V130" s="30" t="str">
        <f t="shared" ref="V130:V193" si="14">"            [ 'cohort_id' =&gt; "&amp;U130&amp;",  'team_rank_id' =&gt; "&amp;O130&amp;" ],"</f>
        <v xml:space="preserve">            [ 'cohort_id' =&gt; 165,  'team_rank_id' =&gt; 1 ],</v>
      </c>
      <c r="W130" s="30" t="str">
        <f t="shared" si="8"/>
        <v xml:space="preserve">                'competition_id' =&gt; 1, // this is May 2021###                'age_group_id'   =&gt; 4, ###                'start'          =&gt; '2021-05-28 19:30:00', ###            ], [</v>
      </c>
      <c r="X130" s="30" t="s">
        <v>1161</v>
      </c>
    </row>
    <row r="131" spans="1:24" ht="17" x14ac:dyDescent="0.2">
      <c r="A131" s="30">
        <v>431</v>
      </c>
      <c r="B131" s="31">
        <v>44344.8125</v>
      </c>
      <c r="C131" s="64">
        <f>VLOOKUP(D131,'Age Groups'!B:C,2,FALSE)</f>
        <v>4</v>
      </c>
      <c r="D131" s="31" t="s">
        <v>1092</v>
      </c>
      <c r="E131" s="64">
        <f>VLOOKUP(F131,Items!J:L,3,FALSE)</f>
        <v>8</v>
      </c>
      <c r="F131" s="31" t="s">
        <v>920</v>
      </c>
      <c r="G131" s="31" t="s">
        <v>1109</v>
      </c>
      <c r="H131" s="64">
        <v>0</v>
      </c>
      <c r="I131" s="31"/>
      <c r="J131" s="31" t="s">
        <v>922</v>
      </c>
      <c r="K131" s="61" t="s">
        <v>932</v>
      </c>
      <c r="L131" s="61" t="s">
        <v>1018</v>
      </c>
      <c r="M131" s="61">
        <f>VLOOKUP(N131,Clubs!D:E,2,FALSE)</f>
        <v>36</v>
      </c>
      <c r="N131" s="61" t="s">
        <v>131</v>
      </c>
      <c r="O131" s="61">
        <v>1</v>
      </c>
      <c r="P131" s="34" t="s">
        <v>904</v>
      </c>
      <c r="T131" s="30" t="str">
        <f t="shared" si="13"/>
        <v>c36ag4y2d100</v>
      </c>
      <c r="U131" s="30">
        <f>VLOOKUP(T131,Cohorts!A:B,2,FALSE)</f>
        <v>165</v>
      </c>
      <c r="V131" s="30" t="str">
        <f t="shared" si="14"/>
        <v xml:space="preserve">            [ 'cohort_id' =&gt; 165,  'team_rank_id' =&gt; 1 ],</v>
      </c>
      <c r="W131" s="30" t="str">
        <f t="shared" ref="W131:W194" si="15">"                'competition_id' =&gt; 1, // this is May 2021###                'age_group_id'   =&gt; "&amp;C131&amp;", ###                'start'          =&gt; '"&amp;TEXT(B131,"yyyy-mm-dd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X131" s="30" t="s">
        <v>1161</v>
      </c>
    </row>
    <row r="132" spans="1:24" x14ac:dyDescent="0.2">
      <c r="A132" s="30">
        <v>405</v>
      </c>
      <c r="B132" s="31">
        <v>44344.75</v>
      </c>
      <c r="C132" s="64">
        <f>VLOOKUP(D132,'Age Groups'!B:C,2,FALSE)</f>
        <v>4</v>
      </c>
      <c r="D132" s="31" t="s">
        <v>1092</v>
      </c>
      <c r="E132" s="64">
        <f>VLOOKUP(F132,Items!J:L,3,FALSE)</f>
        <v>4</v>
      </c>
      <c r="F132" s="31" t="s">
        <v>916</v>
      </c>
      <c r="G132" s="31" t="s">
        <v>1110</v>
      </c>
      <c r="H132" s="64">
        <v>0</v>
      </c>
      <c r="I132" s="31"/>
      <c r="J132" s="31" t="s">
        <v>922</v>
      </c>
      <c r="K132" s="32" t="s">
        <v>934</v>
      </c>
      <c r="L132" s="32" t="s">
        <v>1018</v>
      </c>
      <c r="M132" s="61">
        <f>VLOOKUP(N132,Clubs!D:E,2,FALSE)</f>
        <v>36</v>
      </c>
      <c r="N132" s="32" t="s">
        <v>131</v>
      </c>
      <c r="O132" s="32" t="s">
        <v>987</v>
      </c>
      <c r="P132" s="32"/>
      <c r="T132" s="30" t="str">
        <f t="shared" si="13"/>
        <v>c36ag4y2d100</v>
      </c>
      <c r="U132" s="30">
        <f>VLOOKUP(T132,Cohorts!A:B,2,FALSE)</f>
        <v>165</v>
      </c>
      <c r="V132" s="30" t="str">
        <f t="shared" si="14"/>
        <v xml:space="preserve">            [ 'cohort_id' =&gt; 165,  'team_rank_id' =&gt; 2 ],</v>
      </c>
      <c r="W132" s="30" t="str">
        <f t="shared" si="15"/>
        <v xml:space="preserve">                'competition_id' =&gt; 1, // this is May 2021###                'age_group_id'   =&gt; 4, ###                'start'          =&gt; '2021-05-28 18:00:00', ###            ], [</v>
      </c>
      <c r="X132" s="30" t="s">
        <v>1161</v>
      </c>
    </row>
    <row r="133" spans="1:24" x14ac:dyDescent="0.2">
      <c r="A133" s="30">
        <v>410</v>
      </c>
      <c r="B133" s="31">
        <v>44344.75</v>
      </c>
      <c r="C133" s="64">
        <f>VLOOKUP(D133,'Age Groups'!B:C,2,FALSE)</f>
        <v>4</v>
      </c>
      <c r="D133" s="31" t="s">
        <v>1092</v>
      </c>
      <c r="E133" s="64">
        <f>VLOOKUP(F133,Items!J:L,3,FALSE)</f>
        <v>2</v>
      </c>
      <c r="F133" s="31" t="s">
        <v>924</v>
      </c>
      <c r="G133" s="31" t="s">
        <v>1110</v>
      </c>
      <c r="H133" s="64">
        <v>0</v>
      </c>
      <c r="I133" s="31"/>
      <c r="J133" s="31" t="s">
        <v>922</v>
      </c>
      <c r="K133" s="32" t="s">
        <v>934</v>
      </c>
      <c r="L133" s="32" t="s">
        <v>987</v>
      </c>
      <c r="M133" s="61">
        <f>VLOOKUP(N133,Clubs!D:E,2,FALSE)</f>
        <v>36</v>
      </c>
      <c r="N133" s="32" t="s">
        <v>131</v>
      </c>
      <c r="O133" s="32" t="s">
        <v>987</v>
      </c>
      <c r="P133" s="32"/>
      <c r="T133" s="30" t="str">
        <f t="shared" si="13"/>
        <v>c36ag4y2d100</v>
      </c>
      <c r="U133" s="30">
        <f>VLOOKUP(T133,Cohorts!A:B,2,FALSE)</f>
        <v>165</v>
      </c>
      <c r="V133" s="30" t="str">
        <f t="shared" si="14"/>
        <v xml:space="preserve">            [ 'cohort_id' =&gt; 165,  'team_rank_id' =&gt; 2 ],</v>
      </c>
      <c r="W133" s="30" t="str">
        <f t="shared" si="15"/>
        <v xml:space="preserve">                'competition_id' =&gt; 1, // this is May 2021###                'age_group_id'   =&gt; 4, ###                'start'          =&gt; '2021-05-28 18:00:00', ###            ], [</v>
      </c>
      <c r="X133" s="30" t="s">
        <v>1161</v>
      </c>
    </row>
    <row r="134" spans="1:24" x14ac:dyDescent="0.2">
      <c r="A134" s="30">
        <v>403</v>
      </c>
      <c r="B134" s="31">
        <v>44344.75</v>
      </c>
      <c r="C134" s="64">
        <f>VLOOKUP(D134,'Age Groups'!B:C,2,FALSE)</f>
        <v>4</v>
      </c>
      <c r="D134" s="31" t="s">
        <v>1092</v>
      </c>
      <c r="E134" s="64">
        <f>VLOOKUP(F134,Items!J:L,3,FALSE)</f>
        <v>4</v>
      </c>
      <c r="F134" s="31" t="s">
        <v>916</v>
      </c>
      <c r="G134" s="31" t="s">
        <v>1110</v>
      </c>
      <c r="H134" s="64">
        <v>0</v>
      </c>
      <c r="I134" s="31"/>
      <c r="J134" s="31" t="s">
        <v>922</v>
      </c>
      <c r="K134" s="32" t="s">
        <v>934</v>
      </c>
      <c r="L134" s="32" t="s">
        <v>939</v>
      </c>
      <c r="M134" s="61">
        <f>VLOOKUP(N134,Clubs!D:E,2,FALSE)</f>
        <v>36</v>
      </c>
      <c r="N134" s="32" t="s">
        <v>131</v>
      </c>
      <c r="O134" s="32" t="s">
        <v>1018</v>
      </c>
      <c r="P134" s="32"/>
      <c r="T134" s="30" t="str">
        <f t="shared" si="13"/>
        <v>c36ag4y2d100</v>
      </c>
      <c r="U134" s="30">
        <f>VLOOKUP(T134,Cohorts!A:B,2,FALSE)</f>
        <v>165</v>
      </c>
      <c r="V134" s="30" t="str">
        <f t="shared" si="14"/>
        <v xml:space="preserve">            [ 'cohort_id' =&gt; 165,  'team_rank_id' =&gt; 3 ],</v>
      </c>
      <c r="W134" s="30" t="str">
        <f t="shared" si="15"/>
        <v xml:space="preserve">                'competition_id' =&gt; 1, // this is May 2021###                'age_group_id'   =&gt; 4, ###                'start'          =&gt; '2021-05-28 18:00:00', ###            ], [</v>
      </c>
      <c r="X134" s="30" t="s">
        <v>1161</v>
      </c>
    </row>
    <row r="135" spans="1:24" x14ac:dyDescent="0.2">
      <c r="A135" s="30">
        <v>237</v>
      </c>
      <c r="B135" s="31">
        <v>44336.8125</v>
      </c>
      <c r="C135" s="64">
        <f>VLOOKUP(D135,'Age Groups'!B:C,2,FALSE)</f>
        <v>5</v>
      </c>
      <c r="D135" s="31" t="s">
        <v>1090</v>
      </c>
      <c r="E135" s="64">
        <f>VLOOKUP(F135,Items!J:L,3,FALSE)</f>
        <v>2</v>
      </c>
      <c r="F135" s="31" t="s">
        <v>924</v>
      </c>
      <c r="G135" s="31" t="s">
        <v>1110</v>
      </c>
      <c r="H135" s="64">
        <v>0</v>
      </c>
      <c r="I135" s="31"/>
      <c r="J135" s="31" t="s">
        <v>922</v>
      </c>
      <c r="K135" s="61" t="s">
        <v>932</v>
      </c>
      <c r="L135" s="61" t="s">
        <v>1068</v>
      </c>
      <c r="M135" s="61">
        <f>VLOOKUP(N135,Clubs!D:E,2,FALSE)</f>
        <v>36</v>
      </c>
      <c r="N135" s="61" t="s">
        <v>131</v>
      </c>
      <c r="O135" s="61">
        <v>1</v>
      </c>
      <c r="P135" s="32"/>
      <c r="T135" s="30" t="str">
        <f t="shared" si="13"/>
        <v>c36ag5y2d100</v>
      </c>
      <c r="U135" s="30">
        <f>VLOOKUP(T135,Cohorts!A:B,2,FALSE)</f>
        <v>167</v>
      </c>
      <c r="V135" s="30" t="str">
        <f t="shared" si="14"/>
        <v xml:space="preserve">            [ 'cohort_id' =&gt; 167,  'team_rank_id' =&gt; 1 ],</v>
      </c>
      <c r="W135" s="30" t="str">
        <f t="shared" si="15"/>
        <v xml:space="preserve">                'competition_id' =&gt; 1, // this is May 2021###                'age_group_id'   =&gt; 5, ###                'start'          =&gt; '2021-05-20 19:30:00', ###            ], [</v>
      </c>
      <c r="X135" s="30" t="s">
        <v>1161</v>
      </c>
    </row>
    <row r="136" spans="1:24" x14ac:dyDescent="0.2">
      <c r="A136" s="30">
        <v>242</v>
      </c>
      <c r="B136" s="31">
        <v>44336.8125</v>
      </c>
      <c r="C136" s="64">
        <f>VLOOKUP(D136,'Age Groups'!B:C,2,FALSE)</f>
        <v>5</v>
      </c>
      <c r="D136" s="31" t="s">
        <v>1090</v>
      </c>
      <c r="E136" s="64">
        <f>VLOOKUP(F136,Items!J:L,3,FALSE)</f>
        <v>3</v>
      </c>
      <c r="F136" s="31" t="s">
        <v>928</v>
      </c>
      <c r="G136" s="31" t="s">
        <v>1110</v>
      </c>
      <c r="H136" s="64">
        <v>0</v>
      </c>
      <c r="I136" s="31"/>
      <c r="J136" s="31" t="s">
        <v>922</v>
      </c>
      <c r="K136" s="61" t="s">
        <v>932</v>
      </c>
      <c r="L136" s="61" t="s">
        <v>1058</v>
      </c>
      <c r="M136" s="61">
        <f>VLOOKUP(N136,Clubs!D:E,2,FALSE)</f>
        <v>36</v>
      </c>
      <c r="N136" s="61" t="s">
        <v>131</v>
      </c>
      <c r="O136" s="61">
        <v>1</v>
      </c>
      <c r="P136" s="32"/>
      <c r="T136" s="30" t="str">
        <f t="shared" si="13"/>
        <v>c36ag5y2d100</v>
      </c>
      <c r="U136" s="30">
        <f>VLOOKUP(T136,Cohorts!A:B,2,FALSE)</f>
        <v>167</v>
      </c>
      <c r="V136" s="30" t="str">
        <f t="shared" si="14"/>
        <v xml:space="preserve">            [ 'cohort_id' =&gt; 167,  'team_rank_id' =&gt; 1 ],</v>
      </c>
      <c r="W136" s="30" t="str">
        <f t="shared" si="15"/>
        <v xml:space="preserve">                'competition_id' =&gt; 1, // this is May 2021###                'age_group_id'   =&gt; 5, ###                'start'          =&gt; '2021-05-20 19:30:00', ###            ], [</v>
      </c>
      <c r="X136" s="30" t="s">
        <v>1161</v>
      </c>
    </row>
    <row r="137" spans="1:24" ht="17" x14ac:dyDescent="0.2">
      <c r="A137" s="30">
        <v>247</v>
      </c>
      <c r="B137" s="31">
        <v>44336.8125</v>
      </c>
      <c r="C137" s="64">
        <f>VLOOKUP(D137,'Age Groups'!B:C,2,FALSE)</f>
        <v>5</v>
      </c>
      <c r="D137" s="31" t="s">
        <v>1090</v>
      </c>
      <c r="E137" s="64">
        <f>VLOOKUP(F137,Items!J:L,3,FALSE)</f>
        <v>7</v>
      </c>
      <c r="F137" s="31" t="s">
        <v>926</v>
      </c>
      <c r="G137" s="31" t="s">
        <v>1109</v>
      </c>
      <c r="H137" s="64">
        <v>0</v>
      </c>
      <c r="I137" s="31"/>
      <c r="J137" s="31" t="s">
        <v>922</v>
      </c>
      <c r="K137" s="61" t="s">
        <v>932</v>
      </c>
      <c r="L137" s="61" t="s">
        <v>1043</v>
      </c>
      <c r="M137" s="61">
        <f>VLOOKUP(N137,Clubs!D:E,2,FALSE)</f>
        <v>36</v>
      </c>
      <c r="N137" s="61" t="s">
        <v>131</v>
      </c>
      <c r="O137" s="61">
        <v>1</v>
      </c>
      <c r="P137" s="34" t="s">
        <v>727</v>
      </c>
      <c r="T137" s="30" t="str">
        <f t="shared" si="13"/>
        <v>c36ag5y2d100</v>
      </c>
      <c r="U137" s="30">
        <f>VLOOKUP(T137,Cohorts!A:B,2,FALSE)</f>
        <v>167</v>
      </c>
      <c r="V137" s="30" t="str">
        <f t="shared" si="14"/>
        <v xml:space="preserve">            [ 'cohort_id' =&gt; 167,  'team_rank_id' =&gt; 1 ],</v>
      </c>
      <c r="W137" s="30" t="str">
        <f t="shared" si="15"/>
        <v xml:space="preserve">                'competition_id' =&gt; 1, // this is May 2021###                'age_group_id'   =&gt; 5, ###                'start'          =&gt; '2021-05-20 19:30:00', ###            ], [</v>
      </c>
      <c r="X137" s="30" t="s">
        <v>1161</v>
      </c>
    </row>
    <row r="138" spans="1:24" x14ac:dyDescent="0.2">
      <c r="A138" s="30">
        <v>223</v>
      </c>
      <c r="B138" s="31">
        <v>44336.75</v>
      </c>
      <c r="C138" s="64">
        <f>VLOOKUP(D138,'Age Groups'!B:C,2,FALSE)</f>
        <v>5</v>
      </c>
      <c r="D138" s="31" t="s">
        <v>1090</v>
      </c>
      <c r="E138" s="64">
        <f>VLOOKUP(F138,Items!J:L,3,FALSE)</f>
        <v>2</v>
      </c>
      <c r="F138" s="31" t="s">
        <v>924</v>
      </c>
      <c r="G138" s="31" t="s">
        <v>1110</v>
      </c>
      <c r="H138" s="64">
        <v>0</v>
      </c>
      <c r="I138" s="31"/>
      <c r="J138" s="31" t="s">
        <v>922</v>
      </c>
      <c r="K138" s="32" t="s">
        <v>934</v>
      </c>
      <c r="L138" s="32" t="s">
        <v>987</v>
      </c>
      <c r="M138" s="61">
        <f>VLOOKUP(N138,Clubs!D:E,2,FALSE)</f>
        <v>36</v>
      </c>
      <c r="N138" s="32" t="s">
        <v>131</v>
      </c>
      <c r="O138" s="32" t="s">
        <v>987</v>
      </c>
      <c r="P138" s="32"/>
      <c r="T138" s="30" t="str">
        <f t="shared" si="13"/>
        <v>c36ag5y2d100</v>
      </c>
      <c r="U138" s="30">
        <f>VLOOKUP(T138,Cohorts!A:B,2,FALSE)</f>
        <v>167</v>
      </c>
      <c r="V138" s="30" t="str">
        <f t="shared" si="14"/>
        <v xml:space="preserve">            [ 'cohort_id' =&gt; 167,  'team_rank_id' =&gt; 2 ],</v>
      </c>
      <c r="W138" s="30" t="str">
        <f t="shared" si="15"/>
        <v xml:space="preserve">                'competition_id' =&gt; 1, // this is May 2021###                'age_group_id'   =&gt; 5, ###                'start'          =&gt; '2021-05-20 18:00:00', ###            ], [</v>
      </c>
      <c r="X138" s="30" t="s">
        <v>1161</v>
      </c>
    </row>
    <row r="139" spans="1:24" x14ac:dyDescent="0.2">
      <c r="A139" s="30">
        <v>226</v>
      </c>
      <c r="B139" s="31">
        <v>44336.75</v>
      </c>
      <c r="C139" s="64">
        <f>VLOOKUP(D139,'Age Groups'!B:C,2,FALSE)</f>
        <v>5</v>
      </c>
      <c r="D139" s="31" t="s">
        <v>1090</v>
      </c>
      <c r="E139" s="64">
        <f>VLOOKUP(F139,Items!J:L,3,FALSE)</f>
        <v>3</v>
      </c>
      <c r="F139" s="31" t="s">
        <v>928</v>
      </c>
      <c r="G139" s="31" t="s">
        <v>1110</v>
      </c>
      <c r="H139" s="64">
        <v>0</v>
      </c>
      <c r="I139" s="31"/>
      <c r="J139" s="31" t="s">
        <v>922</v>
      </c>
      <c r="K139" s="32" t="s">
        <v>934</v>
      </c>
      <c r="L139" s="32" t="s">
        <v>939</v>
      </c>
      <c r="M139" s="61">
        <f>VLOOKUP(N139,Clubs!D:E,2,FALSE)</f>
        <v>36</v>
      </c>
      <c r="N139" s="32" t="s">
        <v>131</v>
      </c>
      <c r="O139" s="32" t="s">
        <v>987</v>
      </c>
      <c r="P139" s="32"/>
      <c r="T139" s="30" t="str">
        <f t="shared" si="13"/>
        <v>c36ag5y2d100</v>
      </c>
      <c r="U139" s="30">
        <f>VLOOKUP(T139,Cohorts!A:B,2,FALSE)</f>
        <v>167</v>
      </c>
      <c r="V139" s="30" t="str">
        <f t="shared" si="14"/>
        <v xml:space="preserve">            [ 'cohort_id' =&gt; 167,  'team_rank_id' =&gt; 2 ],</v>
      </c>
      <c r="W139" s="30" t="str">
        <f t="shared" si="15"/>
        <v xml:space="preserve">                'competition_id' =&gt; 1, // this is May 2021###                'age_group_id'   =&gt; 5, ###                'start'          =&gt; '2021-05-20 18:00:00', ###            ], [</v>
      </c>
      <c r="X139" s="30" t="s">
        <v>1161</v>
      </c>
    </row>
    <row r="140" spans="1:24" ht="17" x14ac:dyDescent="0.2">
      <c r="A140" s="30">
        <v>230</v>
      </c>
      <c r="B140" s="31">
        <v>44336.75</v>
      </c>
      <c r="C140" s="64">
        <f>VLOOKUP(D140,'Age Groups'!B:C,2,FALSE)</f>
        <v>5</v>
      </c>
      <c r="D140" s="31" t="s">
        <v>1090</v>
      </c>
      <c r="E140" s="64">
        <f>VLOOKUP(F140,Items!J:L,3,FALSE)</f>
        <v>7</v>
      </c>
      <c r="F140" s="31" t="s">
        <v>926</v>
      </c>
      <c r="G140" s="31" t="s">
        <v>1109</v>
      </c>
      <c r="H140" s="64">
        <v>0</v>
      </c>
      <c r="I140" s="31"/>
      <c r="J140" s="31" t="s">
        <v>922</v>
      </c>
      <c r="K140" s="32" t="s">
        <v>934</v>
      </c>
      <c r="L140" s="32" t="s">
        <v>939</v>
      </c>
      <c r="M140" s="61">
        <f>VLOOKUP(N140,Clubs!D:E,2,FALSE)</f>
        <v>36</v>
      </c>
      <c r="N140" s="32" t="s">
        <v>131</v>
      </c>
      <c r="O140" s="32" t="s">
        <v>987</v>
      </c>
      <c r="P140" s="34" t="s">
        <v>709</v>
      </c>
      <c r="T140" s="30" t="str">
        <f t="shared" si="13"/>
        <v>c36ag5y2d100</v>
      </c>
      <c r="U140" s="30">
        <f>VLOOKUP(T140,Cohorts!A:B,2,FALSE)</f>
        <v>167</v>
      </c>
      <c r="V140" s="30" t="str">
        <f t="shared" si="14"/>
        <v xml:space="preserve">            [ 'cohort_id' =&gt; 167,  'team_rank_id' =&gt; 2 ],</v>
      </c>
      <c r="W140" s="30" t="str">
        <f t="shared" si="15"/>
        <v xml:space="preserve">                'competition_id' =&gt; 1, // this is May 2021###                'age_group_id'   =&gt; 5, ###                'start'          =&gt; '2021-05-20 18:00:00', ###            ], [</v>
      </c>
      <c r="X140" s="30" t="s">
        <v>1161</v>
      </c>
    </row>
    <row r="141" spans="1:24" x14ac:dyDescent="0.2">
      <c r="A141" s="30">
        <v>333</v>
      </c>
      <c r="B141" s="31">
        <v>44341.8125</v>
      </c>
      <c r="C141" s="64">
        <f>VLOOKUP(D141,'Age Groups'!B:C,2,FALSE)</f>
        <v>6</v>
      </c>
      <c r="D141" s="31" t="s">
        <v>1091</v>
      </c>
      <c r="E141" s="64">
        <f>VLOOKUP(F141,Items!J:L,3,FALSE)</f>
        <v>4</v>
      </c>
      <c r="F141" s="31" t="s">
        <v>916</v>
      </c>
      <c r="G141" s="31" t="s">
        <v>1110</v>
      </c>
      <c r="H141" s="64" t="str">
        <f>RIGHT(J141,1)</f>
        <v>1</v>
      </c>
      <c r="I141" s="31"/>
      <c r="J141" s="31" t="s">
        <v>923</v>
      </c>
      <c r="K141" s="62" t="s">
        <v>933</v>
      </c>
      <c r="L141" s="62" t="s">
        <v>1043</v>
      </c>
      <c r="M141" s="61">
        <f>VLOOKUP(N141,Clubs!D:E,2,FALSE)</f>
        <v>36</v>
      </c>
      <c r="N141" s="62" t="s">
        <v>131</v>
      </c>
      <c r="O141" s="61">
        <v>1</v>
      </c>
      <c r="P141" s="32"/>
      <c r="T141" s="30" t="str">
        <f t="shared" si="13"/>
        <v>c36ag6y2d101</v>
      </c>
      <c r="U141" s="30">
        <f>VLOOKUP(T141,Cohorts!A:B,2,FALSE)</f>
        <v>169</v>
      </c>
      <c r="V141" s="30" t="str">
        <f t="shared" si="14"/>
        <v xml:space="preserve">            [ 'cohort_id' =&gt; 169,  'team_rank_id' =&gt; 1 ],</v>
      </c>
      <c r="W141" s="30" t="str">
        <f t="shared" si="15"/>
        <v xml:space="preserve">                'competition_id' =&gt; 1, // this is May 2021###                'age_group_id'   =&gt; 6, ###                'start'          =&gt; '2021-05-25 19:30:00', ###            ], [</v>
      </c>
      <c r="X141" s="30" t="s">
        <v>1161</v>
      </c>
    </row>
    <row r="142" spans="1:24" x14ac:dyDescent="0.2">
      <c r="A142" s="30">
        <v>325</v>
      </c>
      <c r="B142" s="31">
        <v>44341.8125</v>
      </c>
      <c r="C142" s="64">
        <f>VLOOKUP(D142,'Age Groups'!B:C,2,FALSE)</f>
        <v>6</v>
      </c>
      <c r="D142" s="31" t="s">
        <v>1091</v>
      </c>
      <c r="E142" s="64">
        <f>VLOOKUP(F142,Items!J:L,3,FALSE)</f>
        <v>1</v>
      </c>
      <c r="F142" s="31" t="s">
        <v>921</v>
      </c>
      <c r="G142" s="31" t="s">
        <v>1110</v>
      </c>
      <c r="H142" s="64" t="str">
        <f>RIGHT(J142,1)</f>
        <v>1</v>
      </c>
      <c r="I142" s="31"/>
      <c r="J142" s="31" t="s">
        <v>923</v>
      </c>
      <c r="K142" s="36"/>
      <c r="L142" s="36" t="s">
        <v>987</v>
      </c>
      <c r="M142" s="61">
        <f>VLOOKUP(N142,Clubs!D:E,2,FALSE)</f>
        <v>36</v>
      </c>
      <c r="N142" s="36" t="s">
        <v>131</v>
      </c>
      <c r="O142" s="61">
        <v>1</v>
      </c>
      <c r="P142" s="32"/>
      <c r="T142" s="30" t="str">
        <f t="shared" si="13"/>
        <v>c36ag6y2d101</v>
      </c>
      <c r="U142" s="30">
        <f>VLOOKUP(T142,Cohorts!A:B,2,FALSE)</f>
        <v>169</v>
      </c>
      <c r="V142" s="30" t="str">
        <f t="shared" si="14"/>
        <v xml:space="preserve">            [ 'cohort_id' =&gt; 169,  'team_rank_id' =&gt; 1 ],</v>
      </c>
      <c r="W142" s="30" t="str">
        <f t="shared" si="15"/>
        <v xml:space="preserve">                'competition_id' =&gt; 1, // this is May 2021###                'age_group_id'   =&gt; 6, ###                'start'          =&gt; '2021-05-25 19:30:00', ###            ], [</v>
      </c>
      <c r="X142" s="30" t="s">
        <v>1161</v>
      </c>
    </row>
    <row r="143" spans="1:24" ht="17" x14ac:dyDescent="0.2">
      <c r="A143" s="30">
        <v>339</v>
      </c>
      <c r="B143" s="31">
        <v>44341.8125</v>
      </c>
      <c r="C143" s="64">
        <f>VLOOKUP(D143,'Age Groups'!B:C,2,FALSE)</f>
        <v>6</v>
      </c>
      <c r="D143" s="31" t="s">
        <v>1091</v>
      </c>
      <c r="E143" s="64">
        <f>VLOOKUP(F143,Items!J:L,3,FALSE)</f>
        <v>6</v>
      </c>
      <c r="F143" s="31" t="s">
        <v>927</v>
      </c>
      <c r="G143" s="31" t="s">
        <v>1109</v>
      </c>
      <c r="H143" s="64" t="str">
        <f>RIGHT(J143,1)</f>
        <v>1</v>
      </c>
      <c r="I143" s="31"/>
      <c r="J143" s="31" t="s">
        <v>923</v>
      </c>
      <c r="K143" s="36"/>
      <c r="L143" s="36" t="s">
        <v>987</v>
      </c>
      <c r="M143" s="61">
        <f>VLOOKUP(N143,Clubs!D:E,2,FALSE)</f>
        <v>36</v>
      </c>
      <c r="N143" s="36" t="s">
        <v>131</v>
      </c>
      <c r="O143" s="61">
        <v>1</v>
      </c>
      <c r="P143" s="34" t="s">
        <v>815</v>
      </c>
      <c r="T143" s="30" t="str">
        <f t="shared" si="13"/>
        <v>c36ag6y2d101</v>
      </c>
      <c r="U143" s="30">
        <f>VLOOKUP(T143,Cohorts!A:B,2,FALSE)</f>
        <v>169</v>
      </c>
      <c r="V143" s="30" t="str">
        <f t="shared" si="14"/>
        <v xml:space="preserve">            [ 'cohort_id' =&gt; 169,  'team_rank_id' =&gt; 1 ],</v>
      </c>
      <c r="W143" s="30" t="str">
        <f t="shared" si="15"/>
        <v xml:space="preserve">                'competition_id' =&gt; 1, // this is May 2021###                'age_group_id'   =&gt; 6, ###                'start'          =&gt; '2021-05-25 19:30:00', ###            ], [</v>
      </c>
      <c r="X143" s="30" t="s">
        <v>1161</v>
      </c>
    </row>
    <row r="144" spans="1:24" x14ac:dyDescent="0.2">
      <c r="A144" s="30">
        <v>331</v>
      </c>
      <c r="B144" s="31">
        <v>44341.8125</v>
      </c>
      <c r="C144" s="64">
        <f>VLOOKUP(D144,'Age Groups'!B:C,2,FALSE)</f>
        <v>6</v>
      </c>
      <c r="D144" s="31" t="s">
        <v>1091</v>
      </c>
      <c r="E144" s="64">
        <f>VLOOKUP(F144,Items!J:L,3,FALSE)</f>
        <v>4</v>
      </c>
      <c r="F144" s="31" t="s">
        <v>916</v>
      </c>
      <c r="G144" s="31" t="s">
        <v>1110</v>
      </c>
      <c r="H144" s="64" t="str">
        <f>RIGHT(J144,1)</f>
        <v>1</v>
      </c>
      <c r="I144" s="31"/>
      <c r="J144" s="31" t="s">
        <v>923</v>
      </c>
      <c r="K144" s="32" t="s">
        <v>933</v>
      </c>
      <c r="L144" s="32" t="s">
        <v>987</v>
      </c>
      <c r="M144" s="61">
        <f>VLOOKUP(N144,Clubs!D:E,2,FALSE)</f>
        <v>36</v>
      </c>
      <c r="N144" s="32" t="s">
        <v>131</v>
      </c>
      <c r="O144" s="32" t="s">
        <v>987</v>
      </c>
      <c r="P144" s="32"/>
      <c r="T144" s="30" t="str">
        <f t="shared" si="13"/>
        <v>c36ag6y2d101</v>
      </c>
      <c r="U144" s="30">
        <f>VLOOKUP(T144,Cohorts!A:B,2,FALSE)</f>
        <v>169</v>
      </c>
      <c r="V144" s="30" t="str">
        <f t="shared" si="14"/>
        <v xml:space="preserve">            [ 'cohort_id' =&gt; 169,  'team_rank_id' =&gt; 2 ],</v>
      </c>
      <c r="W144" s="30" t="str">
        <f t="shared" si="15"/>
        <v xml:space="preserve">                'competition_id' =&gt; 1, // this is May 2021###                'age_group_id'   =&gt; 6, ###                'start'          =&gt; '2021-05-25 19:30:00', ###            ], [</v>
      </c>
      <c r="X144" s="30" t="s">
        <v>1161</v>
      </c>
    </row>
    <row r="145" spans="1:24" x14ac:dyDescent="0.2">
      <c r="A145" s="30">
        <v>18</v>
      </c>
      <c r="B145" s="31">
        <v>44326.8125</v>
      </c>
      <c r="C145" s="64">
        <f>VLOOKUP(D145,'Age Groups'!B:C,2,FALSE)</f>
        <v>5</v>
      </c>
      <c r="D145" s="31" t="s">
        <v>1090</v>
      </c>
      <c r="E145" s="64">
        <f>VLOOKUP(F145,Items!J:L,3,FALSE)</f>
        <v>2</v>
      </c>
      <c r="F145" s="31" t="s">
        <v>924</v>
      </c>
      <c r="G145" s="31" t="s">
        <v>1110</v>
      </c>
      <c r="H145" s="64" t="str">
        <f>MID(J145,10,1)</f>
        <v>3</v>
      </c>
      <c r="I145" s="31" t="str">
        <f>RIGHT(J145,1)</f>
        <v>4</v>
      </c>
      <c r="J145" s="31" t="s">
        <v>925</v>
      </c>
      <c r="K145" s="36"/>
      <c r="L145" s="36" t="s">
        <v>1058</v>
      </c>
      <c r="M145" s="61">
        <f>VLOOKUP(N145,Clubs!D:E,2,FALSE)</f>
        <v>11</v>
      </c>
      <c r="N145" s="36" t="s">
        <v>35</v>
      </c>
      <c r="O145" s="61">
        <v>1</v>
      </c>
      <c r="P145" s="32"/>
      <c r="T145" s="30" t="str">
        <f t="shared" si="13"/>
        <v>c11ag5y2d103</v>
      </c>
      <c r="U145" s="30">
        <f>VLOOKUP(T145,Cohorts!A:B,2,FALSE)</f>
        <v>17</v>
      </c>
      <c r="V145" s="30" t="str">
        <f t="shared" si="14"/>
        <v xml:space="preserve">            [ 'cohort_id' =&gt; 17,  'team_rank_id' =&gt; 1 ],</v>
      </c>
      <c r="W145" s="30" t="str">
        <f t="shared" si="15"/>
        <v xml:space="preserve">                'competition_id' =&gt; 1, // this is May 2021###                'age_group_id'   =&gt; 5, ###                'start'          =&gt; '2021-05-10 19:30:00', ###            ], [</v>
      </c>
      <c r="X145" s="30" t="s">
        <v>1161</v>
      </c>
    </row>
    <row r="146" spans="1:24" x14ac:dyDescent="0.2">
      <c r="A146" s="30">
        <v>25</v>
      </c>
      <c r="B146" s="31">
        <v>44326.8125</v>
      </c>
      <c r="C146" s="64">
        <f>VLOOKUP(D146,'Age Groups'!B:C,2,FALSE)</f>
        <v>5</v>
      </c>
      <c r="D146" s="31" t="s">
        <v>1090</v>
      </c>
      <c r="E146" s="64">
        <f>VLOOKUP(F146,Items!J:L,3,FALSE)</f>
        <v>3</v>
      </c>
      <c r="F146" s="31" t="s">
        <v>928</v>
      </c>
      <c r="G146" s="31" t="s">
        <v>1110</v>
      </c>
      <c r="H146" s="64" t="str">
        <f>MID(J146,10,1)</f>
        <v>3</v>
      </c>
      <c r="I146" s="31" t="str">
        <f>RIGHT(J146,1)</f>
        <v>4</v>
      </c>
      <c r="J146" s="31" t="s">
        <v>925</v>
      </c>
      <c r="K146" s="36"/>
      <c r="L146" s="36" t="s">
        <v>1058</v>
      </c>
      <c r="M146" s="61">
        <f>VLOOKUP(N146,Clubs!D:E,2,FALSE)</f>
        <v>11</v>
      </c>
      <c r="N146" s="36" t="s">
        <v>35</v>
      </c>
      <c r="O146" s="61">
        <v>1</v>
      </c>
      <c r="P146" s="32"/>
      <c r="T146" s="30" t="str">
        <f t="shared" si="13"/>
        <v>c11ag5y2d103</v>
      </c>
      <c r="U146" s="30">
        <f>VLOOKUP(T146,Cohorts!A:B,2,FALSE)</f>
        <v>17</v>
      </c>
      <c r="V146" s="30" t="str">
        <f t="shared" si="14"/>
        <v xml:space="preserve">            [ 'cohort_id' =&gt; 17,  'team_rank_id' =&gt; 1 ],</v>
      </c>
      <c r="W146" s="30" t="str">
        <f t="shared" si="15"/>
        <v xml:space="preserve">                'competition_id' =&gt; 1, // this is May 2021###                'age_group_id'   =&gt; 5, ###                'start'          =&gt; '2021-05-10 19:30:00', ###            ], [</v>
      </c>
      <c r="X146" s="30" t="s">
        <v>1161</v>
      </c>
    </row>
    <row r="147" spans="1:24" x14ac:dyDescent="0.2">
      <c r="A147" s="30">
        <v>32</v>
      </c>
      <c r="B147" s="31">
        <v>44326.8125</v>
      </c>
      <c r="C147" s="64">
        <f>VLOOKUP(D147,'Age Groups'!B:C,2,FALSE)</f>
        <v>5</v>
      </c>
      <c r="D147" s="31" t="s">
        <v>1090</v>
      </c>
      <c r="E147" s="64">
        <f>VLOOKUP(F147,Items!J:L,3,FALSE)</f>
        <v>7</v>
      </c>
      <c r="F147" s="31" t="s">
        <v>926</v>
      </c>
      <c r="G147" s="31" t="s">
        <v>1109</v>
      </c>
      <c r="H147" s="64" t="str">
        <f>MID(J147,10,1)</f>
        <v>3</v>
      </c>
      <c r="I147" s="31" t="str">
        <f>RIGHT(J147,1)</f>
        <v>4</v>
      </c>
      <c r="J147" s="31" t="s">
        <v>925</v>
      </c>
      <c r="K147" s="36"/>
      <c r="L147" s="36" t="s">
        <v>1058</v>
      </c>
      <c r="M147" s="61">
        <f>VLOOKUP(N147,Clubs!D:E,2,FALSE)</f>
        <v>11</v>
      </c>
      <c r="N147" s="36" t="s">
        <v>35</v>
      </c>
      <c r="O147" s="61">
        <v>1</v>
      </c>
      <c r="P147" s="34"/>
      <c r="T147" s="30" t="str">
        <f t="shared" si="13"/>
        <v>c11ag5y2d103</v>
      </c>
      <c r="U147" s="30">
        <f>VLOOKUP(T147,Cohorts!A:B,2,FALSE)</f>
        <v>17</v>
      </c>
      <c r="V147" s="30" t="str">
        <f t="shared" si="14"/>
        <v xml:space="preserve">            [ 'cohort_id' =&gt; 17,  'team_rank_id' =&gt; 1 ],</v>
      </c>
      <c r="W147" s="30" t="str">
        <f t="shared" si="15"/>
        <v xml:space="preserve">                'competition_id' =&gt; 1, // this is May 2021###                'age_group_id'   =&gt; 5, ###                'start'          =&gt; '2021-05-10 19:30:00', ###            ], [</v>
      </c>
      <c r="X147" s="30" t="s">
        <v>1161</v>
      </c>
    </row>
    <row r="148" spans="1:24" x14ac:dyDescent="0.2">
      <c r="A148" s="30">
        <v>130</v>
      </c>
      <c r="B148" s="31">
        <v>44330.8125</v>
      </c>
      <c r="C148" s="64">
        <f>VLOOKUP(D148,'Age Groups'!B:C,2,FALSE)</f>
        <v>3</v>
      </c>
      <c r="D148" s="31" t="s">
        <v>1149</v>
      </c>
      <c r="E148" s="64">
        <f>VLOOKUP(F148,Items!J:L,3,FALSE)</f>
        <v>1</v>
      </c>
      <c r="F148" s="31" t="s">
        <v>921</v>
      </c>
      <c r="G148" s="31" t="s">
        <v>1110</v>
      </c>
      <c r="H148" s="64" t="str">
        <f t="shared" ref="H148:H160" si="16">RIGHT(J148,1)</f>
        <v>2</v>
      </c>
      <c r="I148" s="31"/>
      <c r="J148" s="31" t="s">
        <v>917</v>
      </c>
      <c r="K148" s="61" t="s">
        <v>932</v>
      </c>
      <c r="L148" s="61" t="s">
        <v>1043</v>
      </c>
      <c r="M148" s="61">
        <f>VLOOKUP(N148,Clubs!D:E,2,FALSE)</f>
        <v>37</v>
      </c>
      <c r="N148" s="61" t="s">
        <v>134</v>
      </c>
      <c r="O148" s="61">
        <v>1</v>
      </c>
      <c r="P148" s="32"/>
      <c r="T148" s="30" t="str">
        <f t="shared" si="13"/>
        <v>c37ag3y2d102</v>
      </c>
      <c r="U148" s="30">
        <f>VLOOKUP(T148,Cohorts!A:B,2,FALSE)</f>
        <v>171</v>
      </c>
      <c r="V148" s="30" t="str">
        <f t="shared" si="14"/>
        <v xml:space="preserve">            [ 'cohort_id' =&gt; 171,  'team_rank_id' =&gt; 1 ],</v>
      </c>
      <c r="W148" s="30" t="str">
        <f t="shared" si="15"/>
        <v xml:space="preserve">                'competition_id' =&gt; 1, // this is May 2021###                'age_group_id'   =&gt; 3, ###                'start'          =&gt; '2021-05-14 19:30:00', ###            ], [</v>
      </c>
      <c r="X148" s="30" t="s">
        <v>1161</v>
      </c>
    </row>
    <row r="149" spans="1:24" x14ac:dyDescent="0.2">
      <c r="A149" s="30">
        <v>134</v>
      </c>
      <c r="B149" s="31">
        <v>44330.8125</v>
      </c>
      <c r="C149" s="64">
        <f>VLOOKUP(D149,'Age Groups'!B:C,2,FALSE)</f>
        <v>3</v>
      </c>
      <c r="D149" s="31" t="s">
        <v>1149</v>
      </c>
      <c r="E149" s="64">
        <f>VLOOKUP(F149,Items!J:L,3,FALSE)</f>
        <v>3</v>
      </c>
      <c r="F149" s="31" t="s">
        <v>928</v>
      </c>
      <c r="G149" s="31" t="s">
        <v>1110</v>
      </c>
      <c r="H149" s="64" t="str">
        <f t="shared" si="16"/>
        <v>2</v>
      </c>
      <c r="I149" s="31"/>
      <c r="J149" s="31" t="s">
        <v>917</v>
      </c>
      <c r="K149" s="61" t="s">
        <v>932</v>
      </c>
      <c r="L149" s="61" t="s">
        <v>1018</v>
      </c>
      <c r="M149" s="61">
        <f>VLOOKUP(N149,Clubs!D:E,2,FALSE)</f>
        <v>37</v>
      </c>
      <c r="N149" s="61" t="s">
        <v>134</v>
      </c>
      <c r="O149" s="61">
        <v>1</v>
      </c>
      <c r="P149" s="32"/>
      <c r="T149" s="30" t="str">
        <f t="shared" si="13"/>
        <v>c37ag3y2d102</v>
      </c>
      <c r="U149" s="30">
        <f>VLOOKUP(T149,Cohorts!A:B,2,FALSE)</f>
        <v>171</v>
      </c>
      <c r="V149" s="30" t="str">
        <f t="shared" si="14"/>
        <v xml:space="preserve">            [ 'cohort_id' =&gt; 171,  'team_rank_id' =&gt; 1 ],</v>
      </c>
      <c r="W149" s="30" t="str">
        <f t="shared" si="15"/>
        <v xml:space="preserve">                'competition_id' =&gt; 1, // this is May 2021###                'age_group_id'   =&gt; 3, ###                'start'          =&gt; '2021-05-14 19:30:00', ###            ], [</v>
      </c>
      <c r="X149" s="30" t="s">
        <v>1161</v>
      </c>
    </row>
    <row r="150" spans="1:24" ht="17" x14ac:dyDescent="0.2">
      <c r="A150" s="30">
        <v>137</v>
      </c>
      <c r="B150" s="31">
        <v>44330.8125</v>
      </c>
      <c r="C150" s="64">
        <f>VLOOKUP(D150,'Age Groups'!B:C,2,FALSE)</f>
        <v>3</v>
      </c>
      <c r="D150" s="31" t="s">
        <v>1149</v>
      </c>
      <c r="E150" s="64">
        <f>VLOOKUP(F150,Items!J:L,3,FALSE)</f>
        <v>13</v>
      </c>
      <c r="F150" s="31" t="s">
        <v>929</v>
      </c>
      <c r="G150" s="31" t="s">
        <v>1109</v>
      </c>
      <c r="H150" s="64" t="str">
        <f t="shared" si="16"/>
        <v>2</v>
      </c>
      <c r="I150" s="31"/>
      <c r="J150" s="31" t="s">
        <v>917</v>
      </c>
      <c r="K150" s="61" t="s">
        <v>932</v>
      </c>
      <c r="L150" s="61" t="s">
        <v>939</v>
      </c>
      <c r="M150" s="61">
        <f>VLOOKUP(N150,Clubs!D:E,2,FALSE)</f>
        <v>37</v>
      </c>
      <c r="N150" s="61" t="s">
        <v>134</v>
      </c>
      <c r="O150" s="61">
        <v>1</v>
      </c>
      <c r="P150" s="34" t="s">
        <v>619</v>
      </c>
      <c r="T150" s="30" t="str">
        <f t="shared" si="13"/>
        <v>c37ag3y2d102</v>
      </c>
      <c r="U150" s="30">
        <f>VLOOKUP(T150,Cohorts!A:B,2,FALSE)</f>
        <v>171</v>
      </c>
      <c r="V150" s="30" t="str">
        <f t="shared" si="14"/>
        <v xml:space="preserve">            [ 'cohort_id' =&gt; 171,  'team_rank_id' =&gt; 1 ],</v>
      </c>
      <c r="W150" s="30" t="str">
        <f t="shared" si="15"/>
        <v xml:space="preserve">                'competition_id' =&gt; 1, // this is May 2021###                'age_group_id'   =&gt; 3, ###                'start'          =&gt; '2021-05-14 19:30:00', ###            ], [</v>
      </c>
      <c r="X150" s="30" t="s">
        <v>1161</v>
      </c>
    </row>
    <row r="151" spans="1:24" x14ac:dyDescent="0.2">
      <c r="A151" s="30">
        <v>119</v>
      </c>
      <c r="B151" s="31">
        <v>44330.75</v>
      </c>
      <c r="C151" s="64">
        <f>VLOOKUP(D151,'Age Groups'!B:C,2,FALSE)</f>
        <v>3</v>
      </c>
      <c r="D151" s="31" t="s">
        <v>1149</v>
      </c>
      <c r="E151" s="64">
        <f>VLOOKUP(F151,Items!J:L,3,FALSE)</f>
        <v>3</v>
      </c>
      <c r="F151" s="31" t="s">
        <v>928</v>
      </c>
      <c r="G151" s="31" t="s">
        <v>1110</v>
      </c>
      <c r="H151" s="64" t="str">
        <f t="shared" si="16"/>
        <v>2</v>
      </c>
      <c r="I151" s="31"/>
      <c r="J151" s="31" t="s">
        <v>917</v>
      </c>
      <c r="K151" s="32" t="s">
        <v>936</v>
      </c>
      <c r="L151" s="32" t="s">
        <v>987</v>
      </c>
      <c r="M151" s="61">
        <f>VLOOKUP(N151,Clubs!D:E,2,FALSE)</f>
        <v>37</v>
      </c>
      <c r="N151" s="32" t="s">
        <v>134</v>
      </c>
      <c r="O151" s="32" t="s">
        <v>987</v>
      </c>
      <c r="P151" s="32"/>
      <c r="T151" s="30" t="str">
        <f t="shared" si="13"/>
        <v>c37ag3y2d102</v>
      </c>
      <c r="U151" s="30">
        <f>VLOOKUP(T151,Cohorts!A:B,2,FALSE)</f>
        <v>171</v>
      </c>
      <c r="V151" s="30" t="str">
        <f t="shared" si="14"/>
        <v xml:space="preserve">            [ 'cohort_id' =&gt; 171,  'team_rank_id' =&gt; 2 ],</v>
      </c>
      <c r="W151" s="30" t="str">
        <f t="shared" si="15"/>
        <v xml:space="preserve">                'competition_id' =&gt; 1, // this is May 2021###                'age_group_id'   =&gt; 3, ###                'start'          =&gt; '2021-05-14 18:00:00', ###            ], [</v>
      </c>
      <c r="X151" s="30" t="s">
        <v>1161</v>
      </c>
    </row>
    <row r="152" spans="1:24" x14ac:dyDescent="0.2">
      <c r="A152" s="30">
        <v>345</v>
      </c>
      <c r="B152" s="31">
        <v>44342.75</v>
      </c>
      <c r="C152" s="64">
        <f>VLOOKUP(D152,'Age Groups'!B:C,2,FALSE)</f>
        <v>4</v>
      </c>
      <c r="D152" s="31" t="s">
        <v>1092</v>
      </c>
      <c r="E152" s="64">
        <f>VLOOKUP(F152,Items!J:L,3,FALSE)</f>
        <v>4</v>
      </c>
      <c r="F152" s="31" t="s">
        <v>916</v>
      </c>
      <c r="G152" s="31" t="s">
        <v>1110</v>
      </c>
      <c r="H152" s="64" t="str">
        <f t="shared" si="16"/>
        <v>2</v>
      </c>
      <c r="I152" s="31"/>
      <c r="J152" s="31" t="s">
        <v>917</v>
      </c>
      <c r="K152" s="62" t="s">
        <v>933</v>
      </c>
      <c r="L152" s="62" t="s">
        <v>987</v>
      </c>
      <c r="M152" s="61">
        <f>VLOOKUP(N152,Clubs!D:E,2,FALSE)</f>
        <v>37</v>
      </c>
      <c r="N152" s="62" t="s">
        <v>134</v>
      </c>
      <c r="O152" s="61">
        <v>1</v>
      </c>
      <c r="P152" s="32"/>
      <c r="T152" s="30" t="str">
        <f t="shared" si="13"/>
        <v>c37ag4y2d102</v>
      </c>
      <c r="U152" s="30">
        <f>VLOOKUP(T152,Cohorts!A:B,2,FALSE)</f>
        <v>173</v>
      </c>
      <c r="V152" s="30" t="str">
        <f t="shared" si="14"/>
        <v xml:space="preserve">            [ 'cohort_id' =&gt; 173,  'team_rank_id' =&gt; 1 ],</v>
      </c>
      <c r="W152" s="30" t="str">
        <f t="shared" si="15"/>
        <v xml:space="preserve">                'competition_id' =&gt; 1, // this is May 2021###                'age_group_id'   =&gt; 4, ###                'start'          =&gt; '2021-05-26 18:00:00', ###            ], [</v>
      </c>
      <c r="X152" s="30" t="s">
        <v>1161</v>
      </c>
    </row>
    <row r="153" spans="1:24" x14ac:dyDescent="0.2">
      <c r="A153" s="30">
        <v>352</v>
      </c>
      <c r="B153" s="31">
        <v>44342.75</v>
      </c>
      <c r="C153" s="64">
        <f>VLOOKUP(D153,'Age Groups'!B:C,2,FALSE)</f>
        <v>4</v>
      </c>
      <c r="D153" s="31" t="s">
        <v>1092</v>
      </c>
      <c r="E153" s="64">
        <f>VLOOKUP(F153,Items!J:L,3,FALSE)</f>
        <v>2</v>
      </c>
      <c r="F153" s="31" t="s">
        <v>924</v>
      </c>
      <c r="G153" s="31" t="s">
        <v>1110</v>
      </c>
      <c r="H153" s="64" t="str">
        <f t="shared" si="16"/>
        <v>2</v>
      </c>
      <c r="I153" s="31"/>
      <c r="J153" s="31" t="s">
        <v>917</v>
      </c>
      <c r="K153" s="62" t="s">
        <v>933</v>
      </c>
      <c r="L153" s="62" t="s">
        <v>987</v>
      </c>
      <c r="M153" s="61">
        <f>VLOOKUP(N153,Clubs!D:E,2,FALSE)</f>
        <v>37</v>
      </c>
      <c r="N153" s="62" t="s">
        <v>134</v>
      </c>
      <c r="O153" s="61">
        <v>1</v>
      </c>
      <c r="P153" s="32"/>
      <c r="T153" s="30" t="str">
        <f t="shared" si="13"/>
        <v>c37ag4y2d102</v>
      </c>
      <c r="U153" s="30">
        <f>VLOOKUP(T153,Cohorts!A:B,2,FALSE)</f>
        <v>173</v>
      </c>
      <c r="V153" s="30" t="str">
        <f t="shared" si="14"/>
        <v xml:space="preserve">            [ 'cohort_id' =&gt; 173,  'team_rank_id' =&gt; 1 ],</v>
      </c>
      <c r="W153" s="30" t="str">
        <f t="shared" si="15"/>
        <v xml:space="preserve">                'competition_id' =&gt; 1, // this is May 2021###                'age_group_id'   =&gt; 4, ###                'start'          =&gt; '2021-05-26 18:00:00', ###            ], [</v>
      </c>
      <c r="X153" s="30" t="s">
        <v>1161</v>
      </c>
    </row>
    <row r="154" spans="1:24" ht="17" x14ac:dyDescent="0.2">
      <c r="A154" s="30">
        <v>360</v>
      </c>
      <c r="B154" s="31">
        <v>44342.75</v>
      </c>
      <c r="C154" s="64">
        <f>VLOOKUP(D154,'Age Groups'!B:C,2,FALSE)</f>
        <v>4</v>
      </c>
      <c r="D154" s="31" t="s">
        <v>1092</v>
      </c>
      <c r="E154" s="64">
        <f>VLOOKUP(F154,Items!J:L,3,FALSE)</f>
        <v>8</v>
      </c>
      <c r="F154" s="31" t="s">
        <v>920</v>
      </c>
      <c r="G154" s="31" t="s">
        <v>1109</v>
      </c>
      <c r="H154" s="64" t="str">
        <f t="shared" si="16"/>
        <v>2</v>
      </c>
      <c r="I154" s="31"/>
      <c r="J154" s="31" t="s">
        <v>917</v>
      </c>
      <c r="K154" s="62" t="s">
        <v>933</v>
      </c>
      <c r="L154" s="62" t="s">
        <v>1018</v>
      </c>
      <c r="M154" s="61">
        <f>VLOOKUP(N154,Clubs!D:E,2,FALSE)</f>
        <v>37</v>
      </c>
      <c r="N154" s="62" t="s">
        <v>134</v>
      </c>
      <c r="O154" s="61">
        <v>1</v>
      </c>
      <c r="P154" s="34" t="s">
        <v>836</v>
      </c>
      <c r="T154" s="30" t="str">
        <f t="shared" si="13"/>
        <v>c37ag4y2d102</v>
      </c>
      <c r="U154" s="30">
        <f>VLOOKUP(T154,Cohorts!A:B,2,FALSE)</f>
        <v>173</v>
      </c>
      <c r="V154" s="30" t="str">
        <f t="shared" si="14"/>
        <v xml:space="preserve">            [ 'cohort_id' =&gt; 173,  'team_rank_id' =&gt; 1 ],</v>
      </c>
      <c r="W154" s="30" t="str">
        <f t="shared" si="15"/>
        <v xml:space="preserve">                'competition_id' =&gt; 1, // this is May 2021###                'age_group_id'   =&gt; 4, ###                'start'          =&gt; '2021-05-26 18:00:00', ###            ], [</v>
      </c>
      <c r="X154" s="30" t="s">
        <v>1161</v>
      </c>
    </row>
    <row r="155" spans="1:24" x14ac:dyDescent="0.2">
      <c r="A155" s="30">
        <v>96</v>
      </c>
      <c r="B155" s="31">
        <v>44329.8125</v>
      </c>
      <c r="C155" s="64">
        <f>VLOOKUP(D155,'Age Groups'!B:C,2,FALSE)</f>
        <v>5</v>
      </c>
      <c r="D155" s="31" t="s">
        <v>1090</v>
      </c>
      <c r="E155" s="64">
        <f>VLOOKUP(F155,Items!J:L,3,FALSE)</f>
        <v>2</v>
      </c>
      <c r="F155" s="31" t="s">
        <v>924</v>
      </c>
      <c r="G155" s="31" t="s">
        <v>1110</v>
      </c>
      <c r="H155" s="64" t="str">
        <f t="shared" si="16"/>
        <v>2</v>
      </c>
      <c r="I155" s="31"/>
      <c r="J155" s="31" t="s">
        <v>917</v>
      </c>
      <c r="K155" s="62" t="s">
        <v>933</v>
      </c>
      <c r="L155" s="62" t="s">
        <v>1043</v>
      </c>
      <c r="M155" s="61">
        <f>VLOOKUP(N155,Clubs!D:E,2,FALSE)</f>
        <v>37</v>
      </c>
      <c r="N155" s="62" t="s">
        <v>134</v>
      </c>
      <c r="O155" s="61">
        <v>1</v>
      </c>
      <c r="P155" s="32"/>
      <c r="T155" s="30" t="str">
        <f t="shared" si="13"/>
        <v>c37ag5y2d102</v>
      </c>
      <c r="U155" s="30">
        <f>VLOOKUP(T155,Cohorts!A:B,2,FALSE)</f>
        <v>175</v>
      </c>
      <c r="V155" s="30" t="str">
        <f t="shared" si="14"/>
        <v xml:space="preserve">            [ 'cohort_id' =&gt; 175,  'team_rank_id' =&gt; 1 ],</v>
      </c>
      <c r="W155" s="30" t="str">
        <f t="shared" si="15"/>
        <v xml:space="preserve">                'competition_id' =&gt; 1, // this is May 2021###                'age_group_id'   =&gt; 5, ###                'start'          =&gt; '2021-05-13 19:30:00', ###            ], [</v>
      </c>
      <c r="X155" s="30" t="s">
        <v>1161</v>
      </c>
    </row>
    <row r="156" spans="1:24" x14ac:dyDescent="0.2">
      <c r="A156" s="30">
        <v>106</v>
      </c>
      <c r="B156" s="31">
        <v>44329.8125</v>
      </c>
      <c r="C156" s="64">
        <f>VLOOKUP(D156,'Age Groups'!B:C,2,FALSE)</f>
        <v>5</v>
      </c>
      <c r="D156" s="31" t="s">
        <v>1090</v>
      </c>
      <c r="E156" s="64">
        <f>VLOOKUP(F156,Items!J:L,3,FALSE)</f>
        <v>3</v>
      </c>
      <c r="F156" s="31" t="s">
        <v>928</v>
      </c>
      <c r="G156" s="31" t="s">
        <v>1110</v>
      </c>
      <c r="H156" s="64" t="str">
        <f t="shared" si="16"/>
        <v>2</v>
      </c>
      <c r="I156" s="31"/>
      <c r="J156" s="31" t="s">
        <v>917</v>
      </c>
      <c r="K156" s="62" t="s">
        <v>933</v>
      </c>
      <c r="L156" s="62" t="s">
        <v>1071</v>
      </c>
      <c r="M156" s="61">
        <f>VLOOKUP(N156,Clubs!D:E,2,FALSE)</f>
        <v>37</v>
      </c>
      <c r="N156" s="62" t="s">
        <v>134</v>
      </c>
      <c r="O156" s="61">
        <v>1</v>
      </c>
      <c r="P156" s="32"/>
      <c r="T156" s="30" t="str">
        <f t="shared" si="13"/>
        <v>c37ag5y2d102</v>
      </c>
      <c r="U156" s="30">
        <f>VLOOKUP(T156,Cohorts!A:B,2,FALSE)</f>
        <v>175</v>
      </c>
      <c r="V156" s="30" t="str">
        <f t="shared" si="14"/>
        <v xml:space="preserve">            [ 'cohort_id' =&gt; 175,  'team_rank_id' =&gt; 1 ],</v>
      </c>
      <c r="W156" s="30" t="str">
        <f t="shared" si="15"/>
        <v xml:space="preserve">                'competition_id' =&gt; 1, // this is May 2021###                'age_group_id'   =&gt; 5, ###                'start'          =&gt; '2021-05-13 19:30:00', ###            ], [</v>
      </c>
      <c r="X156" s="30" t="s">
        <v>1161</v>
      </c>
    </row>
    <row r="157" spans="1:24" ht="17" x14ac:dyDescent="0.2">
      <c r="A157" s="30">
        <v>111</v>
      </c>
      <c r="B157" s="31">
        <v>44329.8125</v>
      </c>
      <c r="C157" s="64">
        <f>VLOOKUP(D157,'Age Groups'!B:C,2,FALSE)</f>
        <v>5</v>
      </c>
      <c r="D157" s="31" t="s">
        <v>1090</v>
      </c>
      <c r="E157" s="64">
        <f>VLOOKUP(F157,Items!J:L,3,FALSE)</f>
        <v>7</v>
      </c>
      <c r="F157" s="31" t="s">
        <v>926</v>
      </c>
      <c r="G157" s="31" t="s">
        <v>1109</v>
      </c>
      <c r="H157" s="64" t="str">
        <f t="shared" si="16"/>
        <v>2</v>
      </c>
      <c r="I157" s="31"/>
      <c r="J157" s="31" t="s">
        <v>917</v>
      </c>
      <c r="K157" s="62" t="s">
        <v>933</v>
      </c>
      <c r="L157" s="62" t="s">
        <v>1058</v>
      </c>
      <c r="M157" s="61">
        <f>VLOOKUP(N157,Clubs!D:E,2,FALSE)</f>
        <v>37</v>
      </c>
      <c r="N157" s="62" t="s">
        <v>134</v>
      </c>
      <c r="O157" s="61">
        <v>1</v>
      </c>
      <c r="P157" s="34" t="s">
        <v>593</v>
      </c>
      <c r="T157" s="30" t="str">
        <f t="shared" si="13"/>
        <v>c37ag5y2d102</v>
      </c>
      <c r="U157" s="30">
        <f>VLOOKUP(T157,Cohorts!A:B,2,FALSE)</f>
        <v>175</v>
      </c>
      <c r="V157" s="30" t="str">
        <f t="shared" si="14"/>
        <v xml:space="preserve">            [ 'cohort_id' =&gt; 175,  'team_rank_id' =&gt; 1 ],</v>
      </c>
      <c r="W157" s="30" t="str">
        <f t="shared" si="15"/>
        <v xml:space="preserve">                'competition_id' =&gt; 1, // this is May 2021###                'age_group_id'   =&gt; 5, ###                'start'          =&gt; '2021-05-13 19:30:00', ###            ], [</v>
      </c>
      <c r="X157" s="30" t="s">
        <v>1161</v>
      </c>
    </row>
    <row r="158" spans="1:24" x14ac:dyDescent="0.2">
      <c r="A158" s="30">
        <v>302</v>
      </c>
      <c r="B158" s="31">
        <v>44340.8125</v>
      </c>
      <c r="C158" s="64">
        <f>VLOOKUP(D158,'Age Groups'!B:C,2,FALSE)</f>
        <v>6</v>
      </c>
      <c r="D158" s="31" t="s">
        <v>1091</v>
      </c>
      <c r="E158" s="64">
        <f>VLOOKUP(F158,Items!J:L,3,FALSE)</f>
        <v>1</v>
      </c>
      <c r="F158" s="31" t="s">
        <v>921</v>
      </c>
      <c r="G158" s="31" t="s">
        <v>1110</v>
      </c>
      <c r="H158" s="64" t="str">
        <f t="shared" si="16"/>
        <v>2</v>
      </c>
      <c r="I158" s="31"/>
      <c r="J158" s="31" t="s">
        <v>917</v>
      </c>
      <c r="K158" s="36"/>
      <c r="L158" s="36" t="s">
        <v>1068</v>
      </c>
      <c r="M158" s="61">
        <f>VLOOKUP(N158,Clubs!D:E,2,FALSE)</f>
        <v>37</v>
      </c>
      <c r="N158" s="36" t="s">
        <v>134</v>
      </c>
      <c r="O158" s="61">
        <v>1</v>
      </c>
      <c r="P158" s="32"/>
      <c r="T158" s="30" t="str">
        <f t="shared" si="13"/>
        <v>c37ag6y2d102</v>
      </c>
      <c r="U158" s="30">
        <f>VLOOKUP(T158,Cohorts!A:B,2,FALSE)</f>
        <v>177</v>
      </c>
      <c r="V158" s="30" t="str">
        <f t="shared" si="14"/>
        <v xml:space="preserve">            [ 'cohort_id' =&gt; 177,  'team_rank_id' =&gt; 1 ],</v>
      </c>
      <c r="W158" s="30" t="str">
        <f t="shared" si="15"/>
        <v xml:space="preserve">                'competition_id' =&gt; 1, // this is May 2021###                'age_group_id'   =&gt; 6, ###                'start'          =&gt; '2021-05-24 19:30:00', ###            ], [</v>
      </c>
      <c r="X158" s="30" t="s">
        <v>1161</v>
      </c>
    </row>
    <row r="159" spans="1:24" x14ac:dyDescent="0.2">
      <c r="A159" s="30">
        <v>307</v>
      </c>
      <c r="B159" s="31">
        <v>44340.8125</v>
      </c>
      <c r="C159" s="64">
        <f>VLOOKUP(D159,'Age Groups'!B:C,2,FALSE)</f>
        <v>6</v>
      </c>
      <c r="D159" s="31" t="s">
        <v>1091</v>
      </c>
      <c r="E159" s="64">
        <f>VLOOKUP(F159,Items!J:L,3,FALSE)</f>
        <v>4</v>
      </c>
      <c r="F159" s="31" t="s">
        <v>916</v>
      </c>
      <c r="G159" s="31" t="s">
        <v>1110</v>
      </c>
      <c r="H159" s="64" t="str">
        <f t="shared" si="16"/>
        <v>2</v>
      </c>
      <c r="I159" s="31"/>
      <c r="J159" s="31" t="s">
        <v>917</v>
      </c>
      <c r="K159" s="36"/>
      <c r="L159" s="36" t="s">
        <v>1058</v>
      </c>
      <c r="M159" s="61">
        <f>VLOOKUP(N159,Clubs!D:E,2,FALSE)</f>
        <v>37</v>
      </c>
      <c r="N159" s="36" t="s">
        <v>134</v>
      </c>
      <c r="O159" s="61">
        <v>1</v>
      </c>
      <c r="P159" s="32"/>
      <c r="T159" s="30" t="str">
        <f t="shared" si="13"/>
        <v>c37ag6y2d102</v>
      </c>
      <c r="U159" s="30">
        <f>VLOOKUP(T159,Cohorts!A:B,2,FALSE)</f>
        <v>177</v>
      </c>
      <c r="V159" s="30" t="str">
        <f t="shared" si="14"/>
        <v xml:space="preserve">            [ 'cohort_id' =&gt; 177,  'team_rank_id' =&gt; 1 ],</v>
      </c>
      <c r="W159" s="30" t="str">
        <f t="shared" si="15"/>
        <v xml:space="preserve">                'competition_id' =&gt; 1, // this is May 2021###                'age_group_id'   =&gt; 6, ###                'start'          =&gt; '2021-05-24 19:30:00', ###            ], [</v>
      </c>
      <c r="X159" s="30" t="s">
        <v>1161</v>
      </c>
    </row>
    <row r="160" spans="1:24" ht="17" x14ac:dyDescent="0.2">
      <c r="A160" s="30">
        <v>313</v>
      </c>
      <c r="B160" s="31">
        <v>44340.8125</v>
      </c>
      <c r="C160" s="64">
        <f>VLOOKUP(D160,'Age Groups'!B:C,2,FALSE)</f>
        <v>6</v>
      </c>
      <c r="D160" s="31" t="s">
        <v>1091</v>
      </c>
      <c r="E160" s="64">
        <f>VLOOKUP(F160,Items!J:L,3,FALSE)</f>
        <v>6</v>
      </c>
      <c r="F160" s="31" t="s">
        <v>927</v>
      </c>
      <c r="G160" s="31" t="s">
        <v>1109</v>
      </c>
      <c r="H160" s="64" t="str">
        <f t="shared" si="16"/>
        <v>2</v>
      </c>
      <c r="I160" s="31"/>
      <c r="J160" s="31" t="s">
        <v>917</v>
      </c>
      <c r="K160" s="36"/>
      <c r="L160" s="36" t="s">
        <v>1058</v>
      </c>
      <c r="M160" s="61">
        <f>VLOOKUP(N160,Clubs!D:E,2,FALSE)</f>
        <v>37</v>
      </c>
      <c r="N160" s="36" t="s">
        <v>134</v>
      </c>
      <c r="O160" s="61">
        <v>1</v>
      </c>
      <c r="P160" s="34" t="s">
        <v>793</v>
      </c>
      <c r="T160" s="30" t="str">
        <f t="shared" si="13"/>
        <v>c37ag6y2d102</v>
      </c>
      <c r="U160" s="30">
        <f>VLOOKUP(T160,Cohorts!A:B,2,FALSE)</f>
        <v>177</v>
      </c>
      <c r="V160" s="30" t="str">
        <f t="shared" si="14"/>
        <v xml:space="preserve">            [ 'cohort_id' =&gt; 177,  'team_rank_id' =&gt; 1 ],</v>
      </c>
      <c r="W160" s="30" t="str">
        <f t="shared" si="15"/>
        <v xml:space="preserve">                'competition_id' =&gt; 1, // this is May 2021###                'age_group_id'   =&gt; 6, ###                'start'          =&gt; '2021-05-24 19:30:00', ###            ], [</v>
      </c>
      <c r="X160" s="30" t="s">
        <v>1161</v>
      </c>
    </row>
    <row r="161" spans="1:24" x14ac:dyDescent="0.2">
      <c r="A161" s="30">
        <v>39</v>
      </c>
      <c r="B161" s="31">
        <v>44327.75</v>
      </c>
      <c r="C161" s="64">
        <f>VLOOKUP(D161,'Age Groups'!B:C,2,FALSE)</f>
        <v>3</v>
      </c>
      <c r="D161" s="31" t="s">
        <v>1149</v>
      </c>
      <c r="E161" s="64">
        <f>VLOOKUP(F161,Items!J:L,3,FALSE)</f>
        <v>1</v>
      </c>
      <c r="F161" s="31" t="s">
        <v>921</v>
      </c>
      <c r="G161" s="31" t="s">
        <v>1110</v>
      </c>
      <c r="H161" s="64" t="str">
        <f t="shared" ref="H161:H168" si="17">MID(J161,10,1)</f>
        <v>4</v>
      </c>
      <c r="I161" s="31" t="str">
        <f t="shared" ref="I161:I168" si="18">RIGHT(J161,1)</f>
        <v>5</v>
      </c>
      <c r="J161" s="32" t="s">
        <v>919</v>
      </c>
      <c r="K161" s="36"/>
      <c r="L161" s="36" t="s">
        <v>1058</v>
      </c>
      <c r="M161" s="61">
        <f>VLOOKUP(N161,Clubs!D:E,2,FALSE)</f>
        <v>38</v>
      </c>
      <c r="N161" s="36" t="s">
        <v>137</v>
      </c>
      <c r="O161" s="61">
        <v>1</v>
      </c>
      <c r="P161" s="32"/>
      <c r="T161" s="30" t="str">
        <f t="shared" si="13"/>
        <v>c38ag3y2d104</v>
      </c>
      <c r="U161" s="30">
        <f>VLOOKUP(T161,Cohorts!A:B,2,FALSE)</f>
        <v>179</v>
      </c>
      <c r="V161" s="30" t="str">
        <f t="shared" si="14"/>
        <v xml:space="preserve">            [ 'cohort_id' =&gt; 179,  'team_rank_id' =&gt; 1 ],</v>
      </c>
      <c r="W161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61" s="30" t="s">
        <v>1161</v>
      </c>
    </row>
    <row r="162" spans="1:24" x14ac:dyDescent="0.2">
      <c r="A162" s="30">
        <v>48</v>
      </c>
      <c r="B162" s="31">
        <v>44327.75</v>
      </c>
      <c r="C162" s="64">
        <f>VLOOKUP(D162,'Age Groups'!B:C,2,FALSE)</f>
        <v>3</v>
      </c>
      <c r="D162" s="31" t="s">
        <v>1149</v>
      </c>
      <c r="E162" s="64">
        <f>VLOOKUP(F162,Items!J:L,3,FALSE)</f>
        <v>3</v>
      </c>
      <c r="F162" s="31" t="s">
        <v>928</v>
      </c>
      <c r="G162" s="31" t="s">
        <v>1110</v>
      </c>
      <c r="H162" s="64" t="str">
        <f t="shared" si="17"/>
        <v>4</v>
      </c>
      <c r="I162" s="31" t="str">
        <f t="shared" si="18"/>
        <v>5</v>
      </c>
      <c r="J162" s="32" t="s">
        <v>919</v>
      </c>
      <c r="K162" s="36"/>
      <c r="L162" s="36" t="s">
        <v>1058</v>
      </c>
      <c r="M162" s="61">
        <f>VLOOKUP(N162,Clubs!D:E,2,FALSE)</f>
        <v>38</v>
      </c>
      <c r="N162" s="36" t="s">
        <v>137</v>
      </c>
      <c r="O162" s="61">
        <v>1</v>
      </c>
      <c r="P162" s="32"/>
      <c r="T162" s="30" t="str">
        <f t="shared" si="13"/>
        <v>c38ag3y2d104</v>
      </c>
      <c r="U162" s="30">
        <f>VLOOKUP(T162,Cohorts!A:B,2,FALSE)</f>
        <v>179</v>
      </c>
      <c r="V162" s="30" t="str">
        <f t="shared" si="14"/>
        <v xml:space="preserve">            [ 'cohort_id' =&gt; 179,  'team_rank_id' =&gt; 1 ],</v>
      </c>
      <c r="W162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62" s="30" t="s">
        <v>1161</v>
      </c>
    </row>
    <row r="163" spans="1:24" ht="17" x14ac:dyDescent="0.2">
      <c r="A163" s="30">
        <v>57</v>
      </c>
      <c r="B163" s="31">
        <v>44327.75</v>
      </c>
      <c r="C163" s="64">
        <f>VLOOKUP(D163,'Age Groups'!B:C,2,FALSE)</f>
        <v>3</v>
      </c>
      <c r="D163" s="31" t="s">
        <v>1149</v>
      </c>
      <c r="E163" s="64">
        <f>VLOOKUP(F163,Items!J:L,3,FALSE)</f>
        <v>13</v>
      </c>
      <c r="F163" s="31" t="s">
        <v>929</v>
      </c>
      <c r="G163" s="31" t="s">
        <v>1109</v>
      </c>
      <c r="H163" s="64" t="str">
        <f t="shared" si="17"/>
        <v>4</v>
      </c>
      <c r="I163" s="31" t="str">
        <f t="shared" si="18"/>
        <v>5</v>
      </c>
      <c r="J163" s="32" t="s">
        <v>919</v>
      </c>
      <c r="K163" s="36"/>
      <c r="L163" s="36" t="s">
        <v>1058</v>
      </c>
      <c r="M163" s="61">
        <f>VLOOKUP(N163,Clubs!D:E,2,FALSE)</f>
        <v>38</v>
      </c>
      <c r="N163" s="36" t="s">
        <v>137</v>
      </c>
      <c r="O163" s="61">
        <v>1</v>
      </c>
      <c r="P163" s="34" t="s">
        <v>536</v>
      </c>
      <c r="T163" s="30" t="str">
        <f t="shared" si="13"/>
        <v>c38ag3y2d104</v>
      </c>
      <c r="U163" s="30">
        <f>VLOOKUP(T163,Cohorts!A:B,2,FALSE)</f>
        <v>179</v>
      </c>
      <c r="V163" s="30" t="str">
        <f t="shared" si="14"/>
        <v xml:space="preserve">            [ 'cohort_id' =&gt; 179,  'team_rank_id' =&gt; 1 ],</v>
      </c>
      <c r="W163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63" s="30" t="s">
        <v>1161</v>
      </c>
    </row>
    <row r="164" spans="1:24" x14ac:dyDescent="0.2">
      <c r="A164" s="30">
        <v>36</v>
      </c>
      <c r="B164" s="31">
        <v>44327.75</v>
      </c>
      <c r="C164" s="64">
        <f>VLOOKUP(D164,'Age Groups'!B:C,2,FALSE)</f>
        <v>3</v>
      </c>
      <c r="D164" s="31" t="s">
        <v>1149</v>
      </c>
      <c r="E164" s="64">
        <f>VLOOKUP(F164,Items!J:L,3,FALSE)</f>
        <v>1</v>
      </c>
      <c r="F164" s="31" t="s">
        <v>921</v>
      </c>
      <c r="G164" s="31" t="s">
        <v>1110</v>
      </c>
      <c r="H164" s="64" t="str">
        <f t="shared" si="17"/>
        <v>4</v>
      </c>
      <c r="I164" s="31" t="str">
        <f t="shared" si="18"/>
        <v>5</v>
      </c>
      <c r="J164" s="32" t="s">
        <v>919</v>
      </c>
      <c r="K164" s="32"/>
      <c r="L164" s="32" t="s">
        <v>987</v>
      </c>
      <c r="M164" s="61">
        <f>VLOOKUP(N164,Clubs!D:E,2,FALSE)</f>
        <v>38</v>
      </c>
      <c r="N164" s="32" t="s">
        <v>137</v>
      </c>
      <c r="O164" s="32" t="s">
        <v>987</v>
      </c>
      <c r="P164" s="32"/>
      <c r="T164" s="30" t="str">
        <f t="shared" si="13"/>
        <v>c38ag3y2d104</v>
      </c>
      <c r="U164" s="30">
        <f>VLOOKUP(T164,Cohorts!A:B,2,FALSE)</f>
        <v>179</v>
      </c>
      <c r="V164" s="30" t="str">
        <f t="shared" si="14"/>
        <v xml:space="preserve">            [ 'cohort_id' =&gt; 179,  'team_rank_id' =&gt; 2 ],</v>
      </c>
      <c r="W164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64" s="30" t="s">
        <v>1161</v>
      </c>
    </row>
    <row r="165" spans="1:24" x14ac:dyDescent="0.2">
      <c r="A165" s="30">
        <v>45</v>
      </c>
      <c r="B165" s="31">
        <v>44327.75</v>
      </c>
      <c r="C165" s="64">
        <f>VLOOKUP(D165,'Age Groups'!B:C,2,FALSE)</f>
        <v>3</v>
      </c>
      <c r="D165" s="31" t="s">
        <v>1149</v>
      </c>
      <c r="E165" s="64">
        <f>VLOOKUP(F165,Items!J:L,3,FALSE)</f>
        <v>3</v>
      </c>
      <c r="F165" s="31" t="s">
        <v>928</v>
      </c>
      <c r="G165" s="31" t="s">
        <v>1110</v>
      </c>
      <c r="H165" s="64" t="str">
        <f t="shared" si="17"/>
        <v>4</v>
      </c>
      <c r="I165" s="31" t="str">
        <f t="shared" si="18"/>
        <v>5</v>
      </c>
      <c r="J165" s="32" t="s">
        <v>919</v>
      </c>
      <c r="K165" s="32"/>
      <c r="L165" s="32" t="s">
        <v>987</v>
      </c>
      <c r="M165" s="61">
        <f>VLOOKUP(N165,Clubs!D:E,2,FALSE)</f>
        <v>38</v>
      </c>
      <c r="N165" s="32" t="s">
        <v>137</v>
      </c>
      <c r="O165" s="32" t="s">
        <v>987</v>
      </c>
      <c r="P165" s="32"/>
      <c r="T165" s="30" t="str">
        <f t="shared" si="13"/>
        <v>c38ag3y2d104</v>
      </c>
      <c r="U165" s="30">
        <f>VLOOKUP(T165,Cohorts!A:B,2,FALSE)</f>
        <v>179</v>
      </c>
      <c r="V165" s="30" t="str">
        <f t="shared" si="14"/>
        <v xml:space="preserve">            [ 'cohort_id' =&gt; 179,  'team_rank_id' =&gt; 2 ],</v>
      </c>
      <c r="W165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65" s="30" t="s">
        <v>1161</v>
      </c>
    </row>
    <row r="166" spans="1:24" ht="17" x14ac:dyDescent="0.2">
      <c r="A166" s="30">
        <v>53</v>
      </c>
      <c r="B166" s="31">
        <v>44327.75</v>
      </c>
      <c r="C166" s="64">
        <f>VLOOKUP(D166,'Age Groups'!B:C,2,FALSE)</f>
        <v>3</v>
      </c>
      <c r="D166" s="31" t="s">
        <v>1149</v>
      </c>
      <c r="E166" s="64">
        <f>VLOOKUP(F166,Items!J:L,3,FALSE)</f>
        <v>13</v>
      </c>
      <c r="F166" s="31" t="s">
        <v>929</v>
      </c>
      <c r="G166" s="31" t="s">
        <v>1109</v>
      </c>
      <c r="H166" s="64" t="str">
        <f t="shared" si="17"/>
        <v>4</v>
      </c>
      <c r="I166" s="31" t="str">
        <f t="shared" si="18"/>
        <v>5</v>
      </c>
      <c r="J166" s="32" t="s">
        <v>919</v>
      </c>
      <c r="K166" s="32"/>
      <c r="L166" s="32" t="s">
        <v>939</v>
      </c>
      <c r="M166" s="61">
        <f>VLOOKUP(N166,Clubs!D:E,2,FALSE)</f>
        <v>38</v>
      </c>
      <c r="N166" s="32" t="s">
        <v>137</v>
      </c>
      <c r="O166" s="32" t="s">
        <v>987</v>
      </c>
      <c r="P166" s="34" t="s">
        <v>489</v>
      </c>
      <c r="T166" s="30" t="str">
        <f t="shared" si="13"/>
        <v>c38ag3y2d104</v>
      </c>
      <c r="U166" s="30">
        <f>VLOOKUP(T166,Cohorts!A:B,2,FALSE)</f>
        <v>179</v>
      </c>
      <c r="V166" s="30" t="str">
        <f t="shared" si="14"/>
        <v xml:space="preserve">            [ 'cohort_id' =&gt; 179,  'team_rank_id' =&gt; 2 ],</v>
      </c>
      <c r="W166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66" s="30" t="s">
        <v>1161</v>
      </c>
    </row>
    <row r="167" spans="1:24" x14ac:dyDescent="0.2">
      <c r="A167" s="30">
        <v>35</v>
      </c>
      <c r="B167" s="31">
        <v>44327.75</v>
      </c>
      <c r="C167" s="64">
        <f>VLOOKUP(D167,'Age Groups'!B:C,2,FALSE)</f>
        <v>3</v>
      </c>
      <c r="D167" s="31" t="s">
        <v>1149</v>
      </c>
      <c r="E167" s="64">
        <f>VLOOKUP(F167,Items!J:L,3,FALSE)</f>
        <v>1</v>
      </c>
      <c r="F167" s="31" t="s">
        <v>921</v>
      </c>
      <c r="G167" s="31" t="s">
        <v>1110</v>
      </c>
      <c r="H167" s="64" t="str">
        <f t="shared" si="17"/>
        <v>4</v>
      </c>
      <c r="I167" s="31" t="str">
        <f t="shared" si="18"/>
        <v>5</v>
      </c>
      <c r="J167" s="32" t="s">
        <v>919</v>
      </c>
      <c r="K167" s="32"/>
      <c r="L167" s="32" t="s">
        <v>939</v>
      </c>
      <c r="M167" s="61">
        <f>VLOOKUP(N167,Clubs!D:E,2,FALSE)</f>
        <v>38</v>
      </c>
      <c r="N167" s="32" t="s">
        <v>137</v>
      </c>
      <c r="O167" s="32" t="s">
        <v>1018</v>
      </c>
      <c r="P167" s="32"/>
      <c r="T167" s="30" t="str">
        <f t="shared" si="13"/>
        <v>c38ag3y2d104</v>
      </c>
      <c r="U167" s="30">
        <f>VLOOKUP(T167,Cohorts!A:B,2,FALSE)</f>
        <v>179</v>
      </c>
      <c r="V167" s="30" t="str">
        <f t="shared" si="14"/>
        <v xml:space="preserve">            [ 'cohort_id' =&gt; 179,  'team_rank_id' =&gt; 3 ],</v>
      </c>
      <c r="W167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67" s="30" t="s">
        <v>1161</v>
      </c>
    </row>
    <row r="168" spans="1:24" x14ac:dyDescent="0.2">
      <c r="A168" s="30">
        <v>44</v>
      </c>
      <c r="B168" s="31">
        <v>44327.75</v>
      </c>
      <c r="C168" s="64">
        <f>VLOOKUP(D168,'Age Groups'!B:C,2,FALSE)</f>
        <v>3</v>
      </c>
      <c r="D168" s="31" t="s">
        <v>1149</v>
      </c>
      <c r="E168" s="64">
        <f>VLOOKUP(F168,Items!J:L,3,FALSE)</f>
        <v>3</v>
      </c>
      <c r="F168" s="31" t="s">
        <v>928</v>
      </c>
      <c r="G168" s="31" t="s">
        <v>1110</v>
      </c>
      <c r="H168" s="64" t="str">
        <f t="shared" si="17"/>
        <v>4</v>
      </c>
      <c r="I168" s="31" t="str">
        <f t="shared" si="18"/>
        <v>5</v>
      </c>
      <c r="J168" s="32" t="s">
        <v>919</v>
      </c>
      <c r="K168" s="32"/>
      <c r="L168" s="32" t="s">
        <v>939</v>
      </c>
      <c r="M168" s="61">
        <f>VLOOKUP(N168,Clubs!D:E,2,FALSE)</f>
        <v>38</v>
      </c>
      <c r="N168" s="32" t="s">
        <v>137</v>
      </c>
      <c r="O168" s="32" t="s">
        <v>1018</v>
      </c>
      <c r="P168" s="32"/>
      <c r="T168" s="30" t="str">
        <f t="shared" si="13"/>
        <v>c38ag3y2d104</v>
      </c>
      <c r="U168" s="30">
        <f>VLOOKUP(T168,Cohorts!A:B,2,FALSE)</f>
        <v>179</v>
      </c>
      <c r="V168" s="30" t="str">
        <f t="shared" si="14"/>
        <v xml:space="preserve">            [ 'cohort_id' =&gt; 179,  'team_rank_id' =&gt; 3 ],</v>
      </c>
      <c r="W168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68" s="30" t="s">
        <v>1161</v>
      </c>
    </row>
    <row r="169" spans="1:24" x14ac:dyDescent="0.2">
      <c r="A169" s="30">
        <v>366</v>
      </c>
      <c r="B169" s="31">
        <v>44343.75</v>
      </c>
      <c r="C169" s="64">
        <f>VLOOKUP(D169,'Age Groups'!B:C,2,FALSE)</f>
        <v>4</v>
      </c>
      <c r="D169" s="31" t="s">
        <v>1092</v>
      </c>
      <c r="E169" s="64">
        <f>VLOOKUP(F169,Items!J:L,3,FALSE)</f>
        <v>4</v>
      </c>
      <c r="F169" s="31" t="s">
        <v>916</v>
      </c>
      <c r="G169" s="31" t="s">
        <v>1110</v>
      </c>
      <c r="H169" s="64" t="str">
        <f>RIGHT(J169,1)</f>
        <v>3</v>
      </c>
      <c r="I169" s="31"/>
      <c r="J169" s="31" t="s">
        <v>918</v>
      </c>
      <c r="K169" s="36"/>
      <c r="L169" s="36" t="s">
        <v>987</v>
      </c>
      <c r="M169" s="61">
        <f>VLOOKUP(N169,Clubs!D:E,2,FALSE)</f>
        <v>38</v>
      </c>
      <c r="N169" s="36" t="s">
        <v>137</v>
      </c>
      <c r="O169" s="61">
        <v>1</v>
      </c>
      <c r="P169" s="32"/>
      <c r="T169" s="30" t="str">
        <f t="shared" si="13"/>
        <v>c38ag4y2d103</v>
      </c>
      <c r="U169" s="30">
        <f>VLOOKUP(T169,Cohorts!A:B,2,FALSE)</f>
        <v>181</v>
      </c>
      <c r="V169" s="30" t="str">
        <f t="shared" si="14"/>
        <v xml:space="preserve">            [ 'cohort_id' =&gt; 181,  'team_rank_id' =&gt; 1 ],</v>
      </c>
      <c r="W169" s="30" t="str">
        <f t="shared" si="15"/>
        <v xml:space="preserve">                'competition_id' =&gt; 1, // this is May 2021###                'age_group_id'   =&gt; 4, ###                'start'          =&gt; '2021-05-27 18:00:00', ###            ], [</v>
      </c>
      <c r="X169" s="30" t="s">
        <v>1161</v>
      </c>
    </row>
    <row r="170" spans="1:24" x14ac:dyDescent="0.2">
      <c r="A170" s="30">
        <v>374</v>
      </c>
      <c r="B170" s="31">
        <v>44343.75</v>
      </c>
      <c r="C170" s="64">
        <f>VLOOKUP(D170,'Age Groups'!B:C,2,FALSE)</f>
        <v>4</v>
      </c>
      <c r="D170" s="31" t="s">
        <v>1092</v>
      </c>
      <c r="E170" s="64">
        <f>VLOOKUP(F170,Items!J:L,3,FALSE)</f>
        <v>2</v>
      </c>
      <c r="F170" s="31" t="s">
        <v>924</v>
      </c>
      <c r="G170" s="31" t="s">
        <v>1110</v>
      </c>
      <c r="H170" s="64" t="str">
        <f>RIGHT(J170,1)</f>
        <v>3</v>
      </c>
      <c r="I170" s="31"/>
      <c r="J170" s="31" t="s">
        <v>918</v>
      </c>
      <c r="K170" s="36"/>
      <c r="L170" s="36" t="s">
        <v>1058</v>
      </c>
      <c r="M170" s="61">
        <f>VLOOKUP(N170,Clubs!D:E,2,FALSE)</f>
        <v>38</v>
      </c>
      <c r="N170" s="36" t="s">
        <v>137</v>
      </c>
      <c r="O170" s="61">
        <v>1</v>
      </c>
      <c r="P170" s="32"/>
      <c r="T170" s="30" t="str">
        <f t="shared" si="13"/>
        <v>c38ag4y2d103</v>
      </c>
      <c r="U170" s="30">
        <f>VLOOKUP(T170,Cohorts!A:B,2,FALSE)</f>
        <v>181</v>
      </c>
      <c r="V170" s="30" t="str">
        <f t="shared" si="14"/>
        <v xml:space="preserve">            [ 'cohort_id' =&gt; 181,  'team_rank_id' =&gt; 1 ],</v>
      </c>
      <c r="W170" s="30" t="str">
        <f t="shared" si="15"/>
        <v xml:space="preserve">                'competition_id' =&gt; 1, // this is May 2021###                'age_group_id'   =&gt; 4, ###                'start'          =&gt; '2021-05-27 18:00:00', ###            ], [</v>
      </c>
      <c r="X170" s="30" t="s">
        <v>1161</v>
      </c>
    </row>
    <row r="171" spans="1:24" ht="17" x14ac:dyDescent="0.2">
      <c r="A171" s="30">
        <v>377</v>
      </c>
      <c r="B171" s="31">
        <v>44343.75</v>
      </c>
      <c r="C171" s="64">
        <f>VLOOKUP(D171,'Age Groups'!B:C,2,FALSE)</f>
        <v>4</v>
      </c>
      <c r="D171" s="31" t="s">
        <v>1092</v>
      </c>
      <c r="E171" s="64">
        <f>VLOOKUP(F171,Items!J:L,3,FALSE)</f>
        <v>8</v>
      </c>
      <c r="F171" s="31" t="s">
        <v>920</v>
      </c>
      <c r="G171" s="31" t="s">
        <v>1109</v>
      </c>
      <c r="H171" s="64" t="str">
        <f>RIGHT(J171,1)</f>
        <v>3</v>
      </c>
      <c r="I171" s="31"/>
      <c r="J171" s="31" t="s">
        <v>918</v>
      </c>
      <c r="K171" s="36"/>
      <c r="L171" s="36" t="s">
        <v>1018</v>
      </c>
      <c r="M171" s="61">
        <f>VLOOKUP(N171,Clubs!D:E,2,FALSE)</f>
        <v>38</v>
      </c>
      <c r="N171" s="36" t="s">
        <v>137</v>
      </c>
      <c r="O171" s="61">
        <v>1</v>
      </c>
      <c r="P171" s="34" t="s">
        <v>856</v>
      </c>
      <c r="T171" s="30" t="str">
        <f t="shared" si="13"/>
        <v>c38ag4y2d103</v>
      </c>
      <c r="U171" s="30">
        <f>VLOOKUP(T171,Cohorts!A:B,2,FALSE)</f>
        <v>181</v>
      </c>
      <c r="V171" s="30" t="str">
        <f t="shared" si="14"/>
        <v xml:space="preserve">            [ 'cohort_id' =&gt; 181,  'team_rank_id' =&gt; 1 ],</v>
      </c>
      <c r="W171" s="30" t="str">
        <f t="shared" si="15"/>
        <v xml:space="preserve">                'competition_id' =&gt; 1, // this is May 2021###                'age_group_id'   =&gt; 4, ###                'start'          =&gt; '2021-05-27 18:00:00', ###            ], [</v>
      </c>
      <c r="X171" s="30" t="s">
        <v>1161</v>
      </c>
    </row>
    <row r="172" spans="1:24" x14ac:dyDescent="0.2">
      <c r="A172" s="30">
        <v>16</v>
      </c>
      <c r="B172" s="31">
        <v>44326.8125</v>
      </c>
      <c r="C172" s="64">
        <f>VLOOKUP(D172,'Age Groups'!B:C,2,FALSE)</f>
        <v>5</v>
      </c>
      <c r="D172" s="31" t="s">
        <v>1090</v>
      </c>
      <c r="E172" s="64">
        <f>VLOOKUP(F172,Items!J:L,3,FALSE)</f>
        <v>2</v>
      </c>
      <c r="F172" s="31" t="s">
        <v>924</v>
      </c>
      <c r="G172" s="31" t="s">
        <v>1110</v>
      </c>
      <c r="H172" s="64" t="str">
        <f>MID(J172,10,1)</f>
        <v>3</v>
      </c>
      <c r="I172" s="31" t="str">
        <f>RIGHT(J172,1)</f>
        <v>4</v>
      </c>
      <c r="J172" s="31" t="s">
        <v>925</v>
      </c>
      <c r="K172" s="36"/>
      <c r="L172" s="36" t="s">
        <v>1018</v>
      </c>
      <c r="M172" s="61">
        <f>VLOOKUP(N172,Clubs!D:E,2,FALSE)</f>
        <v>38</v>
      </c>
      <c r="N172" s="36" t="s">
        <v>137</v>
      </c>
      <c r="O172" s="61">
        <v>1</v>
      </c>
      <c r="P172" s="32"/>
      <c r="T172" s="30" t="str">
        <f t="shared" si="13"/>
        <v>c38ag5y2d103</v>
      </c>
      <c r="U172" s="30">
        <f>VLOOKUP(T172,Cohorts!A:B,2,FALSE)</f>
        <v>183</v>
      </c>
      <c r="V172" s="30" t="str">
        <f t="shared" si="14"/>
        <v xml:space="preserve">            [ 'cohort_id' =&gt; 183,  'team_rank_id' =&gt; 1 ],</v>
      </c>
      <c r="W172" s="30" t="str">
        <f t="shared" si="15"/>
        <v xml:space="preserve">                'competition_id' =&gt; 1, // this is May 2021###                'age_group_id'   =&gt; 5, ###                'start'          =&gt; '2021-05-10 19:30:00', ###            ], [</v>
      </c>
      <c r="X172" s="30" t="s">
        <v>1161</v>
      </c>
    </row>
    <row r="173" spans="1:24" x14ac:dyDescent="0.2">
      <c r="A173" s="30">
        <v>27</v>
      </c>
      <c r="B173" s="31">
        <v>44326.8125</v>
      </c>
      <c r="C173" s="64">
        <f>VLOOKUP(D173,'Age Groups'!B:C,2,FALSE)</f>
        <v>5</v>
      </c>
      <c r="D173" s="31" t="s">
        <v>1090</v>
      </c>
      <c r="E173" s="64">
        <f>VLOOKUP(F173,Items!J:L,3,FALSE)</f>
        <v>3</v>
      </c>
      <c r="F173" s="31" t="s">
        <v>928</v>
      </c>
      <c r="G173" s="31" t="s">
        <v>1110</v>
      </c>
      <c r="H173" s="64" t="str">
        <f>MID(J173,10,1)</f>
        <v>3</v>
      </c>
      <c r="I173" s="31" t="str">
        <f>RIGHT(J173,1)</f>
        <v>4</v>
      </c>
      <c r="J173" s="31" t="s">
        <v>925</v>
      </c>
      <c r="K173" s="36"/>
      <c r="L173" s="36" t="s">
        <v>1071</v>
      </c>
      <c r="M173" s="61">
        <f>VLOOKUP(N173,Clubs!D:E,2,FALSE)</f>
        <v>38</v>
      </c>
      <c r="N173" s="36" t="s">
        <v>137</v>
      </c>
      <c r="O173" s="61">
        <v>1</v>
      </c>
      <c r="P173" s="32"/>
      <c r="T173" s="30" t="str">
        <f t="shared" si="13"/>
        <v>c38ag5y2d103</v>
      </c>
      <c r="U173" s="30">
        <f>VLOOKUP(T173,Cohorts!A:B,2,FALSE)</f>
        <v>183</v>
      </c>
      <c r="V173" s="30" t="str">
        <f t="shared" si="14"/>
        <v xml:space="preserve">            [ 'cohort_id' =&gt; 183,  'team_rank_id' =&gt; 1 ],</v>
      </c>
      <c r="W173" s="30" t="str">
        <f t="shared" si="15"/>
        <v xml:space="preserve">                'competition_id' =&gt; 1, // this is May 2021###                'age_group_id'   =&gt; 5, ###                'start'          =&gt; '2021-05-10 19:30:00', ###            ], [</v>
      </c>
      <c r="X173" s="30" t="s">
        <v>1161</v>
      </c>
    </row>
    <row r="174" spans="1:24" ht="17" x14ac:dyDescent="0.2">
      <c r="A174" s="30">
        <v>31</v>
      </c>
      <c r="B174" s="31">
        <v>44326.8125</v>
      </c>
      <c r="C174" s="64">
        <f>VLOOKUP(D174,'Age Groups'!B:C,2,FALSE)</f>
        <v>5</v>
      </c>
      <c r="D174" s="31" t="s">
        <v>1090</v>
      </c>
      <c r="E174" s="64">
        <f>VLOOKUP(F174,Items!J:L,3,FALSE)</f>
        <v>7</v>
      </c>
      <c r="F174" s="31" t="s">
        <v>926</v>
      </c>
      <c r="G174" s="31" t="s">
        <v>1109</v>
      </c>
      <c r="H174" s="64" t="str">
        <f>MID(J174,10,1)</f>
        <v>3</v>
      </c>
      <c r="I174" s="31" t="str">
        <f>RIGHT(J174,1)</f>
        <v>4</v>
      </c>
      <c r="J174" s="31" t="s">
        <v>925</v>
      </c>
      <c r="K174" s="36"/>
      <c r="L174" s="36" t="s">
        <v>1043</v>
      </c>
      <c r="M174" s="61">
        <f>VLOOKUP(N174,Clubs!D:E,2,FALSE)</f>
        <v>38</v>
      </c>
      <c r="N174" s="36" t="s">
        <v>137</v>
      </c>
      <c r="O174" s="61">
        <v>1</v>
      </c>
      <c r="P174" s="33" t="s">
        <v>909</v>
      </c>
      <c r="T174" s="30" t="str">
        <f t="shared" si="13"/>
        <v>c38ag5y2d103</v>
      </c>
      <c r="U174" s="30">
        <f>VLOOKUP(T174,Cohorts!A:B,2,FALSE)</f>
        <v>183</v>
      </c>
      <c r="V174" s="30" t="str">
        <f t="shared" si="14"/>
        <v xml:space="preserve">            [ 'cohort_id' =&gt; 183,  'team_rank_id' =&gt; 1 ],</v>
      </c>
      <c r="W174" s="30" t="str">
        <f t="shared" si="15"/>
        <v xml:space="preserve">                'competition_id' =&gt; 1, // this is May 2021###                'age_group_id'   =&gt; 5, ###                'start'          =&gt; '2021-05-10 19:30:00', ###            ], [</v>
      </c>
      <c r="X174" s="30" t="s">
        <v>1161</v>
      </c>
    </row>
    <row r="175" spans="1:24" x14ac:dyDescent="0.2">
      <c r="A175" s="30">
        <v>182</v>
      </c>
      <c r="B175" s="31">
        <v>44334.8125</v>
      </c>
      <c r="C175" s="64">
        <f>VLOOKUP(D175,'Age Groups'!B:C,2,FALSE)</f>
        <v>6</v>
      </c>
      <c r="D175" s="31" t="s">
        <v>1091</v>
      </c>
      <c r="E175" s="64">
        <f>VLOOKUP(F175,Items!J:L,3,FALSE)</f>
        <v>1</v>
      </c>
      <c r="F175" s="31" t="s">
        <v>921</v>
      </c>
      <c r="G175" s="31" t="s">
        <v>1110</v>
      </c>
      <c r="H175" s="64" t="str">
        <f>RIGHT(J175,1)</f>
        <v>3</v>
      </c>
      <c r="I175" s="31"/>
      <c r="J175" s="31" t="s">
        <v>918</v>
      </c>
      <c r="K175" s="36"/>
      <c r="L175" s="36" t="s">
        <v>1018</v>
      </c>
      <c r="M175" s="61">
        <f>VLOOKUP(N175,Clubs!D:E,2,FALSE)</f>
        <v>38</v>
      </c>
      <c r="N175" s="36" t="s">
        <v>137</v>
      </c>
      <c r="O175" s="61">
        <v>1</v>
      </c>
      <c r="P175" s="32"/>
      <c r="T175" s="30" t="str">
        <f t="shared" si="13"/>
        <v>c38ag6y2d103</v>
      </c>
      <c r="U175" s="30">
        <f>VLOOKUP(T175,Cohorts!A:B,2,FALSE)</f>
        <v>185</v>
      </c>
      <c r="V175" s="30" t="str">
        <f t="shared" si="14"/>
        <v xml:space="preserve">            [ 'cohort_id' =&gt; 185,  'team_rank_id' =&gt; 1 ],</v>
      </c>
      <c r="W175" s="30" t="str">
        <f t="shared" si="15"/>
        <v xml:space="preserve">                'competition_id' =&gt; 1, // this is May 2021###                'age_group_id'   =&gt; 6, ###                'start'          =&gt; '2021-05-18 19:30:00', ###            ], [</v>
      </c>
      <c r="X175" s="30" t="s">
        <v>1161</v>
      </c>
    </row>
    <row r="176" spans="1:24" x14ac:dyDescent="0.2">
      <c r="A176" s="30">
        <v>185</v>
      </c>
      <c r="B176" s="31">
        <v>44334.8125</v>
      </c>
      <c r="C176" s="64">
        <f>VLOOKUP(D176,'Age Groups'!B:C,2,FALSE)</f>
        <v>6</v>
      </c>
      <c r="D176" s="31" t="s">
        <v>1091</v>
      </c>
      <c r="E176" s="64">
        <f>VLOOKUP(F176,Items!J:L,3,FALSE)</f>
        <v>4</v>
      </c>
      <c r="F176" s="31" t="s">
        <v>916</v>
      </c>
      <c r="G176" s="31" t="s">
        <v>1110</v>
      </c>
      <c r="H176" s="64" t="str">
        <f>RIGHT(J176,1)</f>
        <v>3</v>
      </c>
      <c r="I176" s="31"/>
      <c r="J176" s="31" t="s">
        <v>918</v>
      </c>
      <c r="K176" s="36"/>
      <c r="L176" s="36" t="s">
        <v>939</v>
      </c>
      <c r="M176" s="61">
        <f>VLOOKUP(N176,Clubs!D:E,2,FALSE)</f>
        <v>38</v>
      </c>
      <c r="N176" s="36" t="s">
        <v>137</v>
      </c>
      <c r="O176" s="61">
        <v>1</v>
      </c>
      <c r="P176" s="32"/>
      <c r="T176" s="30" t="str">
        <f t="shared" si="13"/>
        <v>c38ag6y2d103</v>
      </c>
      <c r="U176" s="30">
        <f>VLOOKUP(T176,Cohorts!A:B,2,FALSE)</f>
        <v>185</v>
      </c>
      <c r="V176" s="30" t="str">
        <f t="shared" si="14"/>
        <v xml:space="preserve">            [ 'cohort_id' =&gt; 185,  'team_rank_id' =&gt; 1 ],</v>
      </c>
      <c r="W176" s="30" t="str">
        <f t="shared" si="15"/>
        <v xml:space="preserve">                'competition_id' =&gt; 1, // this is May 2021###                'age_group_id'   =&gt; 6, ###                'start'          =&gt; '2021-05-18 19:30:00', ###            ], [</v>
      </c>
      <c r="X176" s="30" t="s">
        <v>1161</v>
      </c>
    </row>
    <row r="177" spans="1:24" ht="17" x14ac:dyDescent="0.2">
      <c r="A177" s="30">
        <v>191</v>
      </c>
      <c r="B177" s="31">
        <v>44334.8125</v>
      </c>
      <c r="C177" s="64">
        <f>VLOOKUP(D177,'Age Groups'!B:C,2,FALSE)</f>
        <v>6</v>
      </c>
      <c r="D177" s="31" t="s">
        <v>1091</v>
      </c>
      <c r="E177" s="64">
        <f>VLOOKUP(F177,Items!J:L,3,FALSE)</f>
        <v>6</v>
      </c>
      <c r="F177" s="31" t="s">
        <v>927</v>
      </c>
      <c r="G177" s="31" t="s">
        <v>1109</v>
      </c>
      <c r="H177" s="64" t="str">
        <f>RIGHT(J177,1)</f>
        <v>3</v>
      </c>
      <c r="I177" s="31"/>
      <c r="J177" s="31" t="s">
        <v>918</v>
      </c>
      <c r="K177" s="36"/>
      <c r="L177" s="36" t="s">
        <v>987</v>
      </c>
      <c r="M177" s="61">
        <f>VLOOKUP(N177,Clubs!D:E,2,FALSE)</f>
        <v>38</v>
      </c>
      <c r="N177" s="36" t="s">
        <v>137</v>
      </c>
      <c r="O177" s="61">
        <v>1</v>
      </c>
      <c r="P177" s="34" t="s">
        <v>673</v>
      </c>
      <c r="T177" s="30" t="str">
        <f t="shared" si="13"/>
        <v>c38ag6y2d103</v>
      </c>
      <c r="U177" s="30">
        <f>VLOOKUP(T177,Cohorts!A:B,2,FALSE)</f>
        <v>185</v>
      </c>
      <c r="V177" s="30" t="str">
        <f t="shared" si="14"/>
        <v xml:space="preserve">            [ 'cohort_id' =&gt; 185,  'team_rank_id' =&gt; 1 ],</v>
      </c>
      <c r="W177" s="30" t="str">
        <f t="shared" si="15"/>
        <v xml:space="preserve">                'competition_id' =&gt; 1, // this is May 2021###                'age_group_id'   =&gt; 6, ###                'start'          =&gt; '2021-05-18 19:30:00', ###            ], [</v>
      </c>
      <c r="X177" s="30" t="s">
        <v>1161</v>
      </c>
    </row>
    <row r="178" spans="1:24" x14ac:dyDescent="0.2">
      <c r="A178" s="30">
        <v>37</v>
      </c>
      <c r="B178" s="31">
        <v>44327.75</v>
      </c>
      <c r="C178" s="64">
        <f>VLOOKUP(D178,'Age Groups'!B:C,2,FALSE)</f>
        <v>3</v>
      </c>
      <c r="D178" s="31" t="s">
        <v>1149</v>
      </c>
      <c r="E178" s="64">
        <f>VLOOKUP(F178,Items!J:L,3,FALSE)</f>
        <v>1</v>
      </c>
      <c r="F178" s="31" t="s">
        <v>921</v>
      </c>
      <c r="G178" s="31" t="s">
        <v>1110</v>
      </c>
      <c r="H178" s="64" t="str">
        <f>MID(J178,10,1)</f>
        <v>4</v>
      </c>
      <c r="I178" s="31" t="str">
        <f>RIGHT(J178,1)</f>
        <v>5</v>
      </c>
      <c r="J178" s="32" t="s">
        <v>919</v>
      </c>
      <c r="K178" s="36"/>
      <c r="L178" s="36" t="s">
        <v>1018</v>
      </c>
      <c r="M178" s="61">
        <f>VLOOKUP(N178,Clubs!D:E,2,FALSE)</f>
        <v>39</v>
      </c>
      <c r="N178" s="36" t="s">
        <v>140</v>
      </c>
      <c r="O178" s="61">
        <v>1</v>
      </c>
      <c r="P178" s="32"/>
      <c r="T178" s="30" t="str">
        <f t="shared" si="13"/>
        <v>c39ag3y2d104</v>
      </c>
      <c r="U178" s="30">
        <f>VLOOKUP(T178,Cohorts!A:B,2,FALSE)</f>
        <v>187</v>
      </c>
      <c r="V178" s="30" t="str">
        <f t="shared" si="14"/>
        <v xml:space="preserve">            [ 'cohort_id' =&gt; 187,  'team_rank_id' =&gt; 1 ],</v>
      </c>
      <c r="W178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78" s="30" t="s">
        <v>1161</v>
      </c>
    </row>
    <row r="179" spans="1:24" x14ac:dyDescent="0.2">
      <c r="A179" s="30">
        <v>47</v>
      </c>
      <c r="B179" s="31">
        <v>44327.75</v>
      </c>
      <c r="C179" s="64">
        <f>VLOOKUP(D179,'Age Groups'!B:C,2,FALSE)</f>
        <v>3</v>
      </c>
      <c r="D179" s="31" t="s">
        <v>1149</v>
      </c>
      <c r="E179" s="64">
        <f>VLOOKUP(F179,Items!J:L,3,FALSE)</f>
        <v>3</v>
      </c>
      <c r="F179" s="31" t="s">
        <v>928</v>
      </c>
      <c r="G179" s="31" t="s">
        <v>1110</v>
      </c>
      <c r="H179" s="64" t="str">
        <f>MID(J179,10,1)</f>
        <v>4</v>
      </c>
      <c r="I179" s="31" t="str">
        <f>RIGHT(J179,1)</f>
        <v>5</v>
      </c>
      <c r="J179" s="32" t="s">
        <v>919</v>
      </c>
      <c r="K179" s="36"/>
      <c r="L179" s="36" t="s">
        <v>1043</v>
      </c>
      <c r="M179" s="61">
        <f>VLOOKUP(N179,Clubs!D:E,2,FALSE)</f>
        <v>39</v>
      </c>
      <c r="N179" s="36" t="s">
        <v>140</v>
      </c>
      <c r="O179" s="61">
        <v>1</v>
      </c>
      <c r="P179" s="32"/>
      <c r="T179" s="30" t="str">
        <f t="shared" si="13"/>
        <v>c39ag3y2d104</v>
      </c>
      <c r="U179" s="30">
        <f>VLOOKUP(T179,Cohorts!A:B,2,FALSE)</f>
        <v>187</v>
      </c>
      <c r="V179" s="30" t="str">
        <f t="shared" si="14"/>
        <v xml:space="preserve">            [ 'cohort_id' =&gt; 187,  'team_rank_id' =&gt; 1 ],</v>
      </c>
      <c r="W179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79" s="30" t="s">
        <v>1161</v>
      </c>
    </row>
    <row r="180" spans="1:24" ht="17" x14ac:dyDescent="0.2">
      <c r="A180" s="30">
        <v>60</v>
      </c>
      <c r="B180" s="31">
        <v>44327.75</v>
      </c>
      <c r="C180" s="64">
        <f>VLOOKUP(D180,'Age Groups'!B:C,2,FALSE)</f>
        <v>3</v>
      </c>
      <c r="D180" s="31" t="s">
        <v>1149</v>
      </c>
      <c r="E180" s="64">
        <f>VLOOKUP(F180,Items!J:L,3,FALSE)</f>
        <v>13</v>
      </c>
      <c r="F180" s="31" t="s">
        <v>929</v>
      </c>
      <c r="G180" s="31" t="s">
        <v>1109</v>
      </c>
      <c r="H180" s="64" t="str">
        <f>MID(J180,10,1)</f>
        <v>4</v>
      </c>
      <c r="I180" s="31" t="str">
        <f>RIGHT(J180,1)</f>
        <v>5</v>
      </c>
      <c r="J180" s="32" t="s">
        <v>919</v>
      </c>
      <c r="K180" s="36"/>
      <c r="L180" s="36" t="s">
        <v>1072</v>
      </c>
      <c r="M180" s="61">
        <f>VLOOKUP(N180,Clubs!D:E,2,FALSE)</f>
        <v>39</v>
      </c>
      <c r="N180" s="36" t="s">
        <v>140</v>
      </c>
      <c r="O180" s="61">
        <v>1</v>
      </c>
      <c r="P180" s="34" t="s">
        <v>539</v>
      </c>
      <c r="T180" s="30" t="str">
        <f t="shared" si="13"/>
        <v>c39ag3y2d104</v>
      </c>
      <c r="U180" s="30">
        <f>VLOOKUP(T180,Cohorts!A:B,2,FALSE)</f>
        <v>187</v>
      </c>
      <c r="V180" s="30" t="str">
        <f t="shared" si="14"/>
        <v xml:space="preserve">            [ 'cohort_id' =&gt; 187,  'team_rank_id' =&gt; 1 ],</v>
      </c>
      <c r="W180" s="30" t="str">
        <f t="shared" si="15"/>
        <v xml:space="preserve">                'competition_id' =&gt; 1, // this is May 2021###                'age_group_id'   =&gt; 3, ###                'start'          =&gt; '2021-05-11 18:00:00', ###            ], [</v>
      </c>
      <c r="X180" s="30" t="s">
        <v>1161</v>
      </c>
    </row>
    <row r="181" spans="1:24" x14ac:dyDescent="0.2">
      <c r="A181" s="30">
        <v>280</v>
      </c>
      <c r="B181" s="31">
        <v>44340.75</v>
      </c>
      <c r="C181" s="64">
        <f>VLOOKUP(D181,'Age Groups'!B:C,2,FALSE)</f>
        <v>4</v>
      </c>
      <c r="D181" s="31" t="s">
        <v>1092</v>
      </c>
      <c r="E181" s="64">
        <f>VLOOKUP(F181,Items!J:L,3,FALSE)</f>
        <v>4</v>
      </c>
      <c r="F181" s="31" t="s">
        <v>916</v>
      </c>
      <c r="G181" s="31" t="s">
        <v>1110</v>
      </c>
      <c r="H181" s="64" t="str">
        <f>RIGHT(J181,1)</f>
        <v>5</v>
      </c>
      <c r="I181" s="31" t="str">
        <f>MID(J181,10,1)</f>
        <v>4</v>
      </c>
      <c r="J181" s="32" t="s">
        <v>919</v>
      </c>
      <c r="K181" s="36"/>
      <c r="L181" s="36" t="s">
        <v>987</v>
      </c>
      <c r="M181" s="61">
        <f>VLOOKUP(N181,Clubs!D:E,2,FALSE)</f>
        <v>39</v>
      </c>
      <c r="N181" s="36" t="s">
        <v>140</v>
      </c>
      <c r="O181" s="61">
        <v>1</v>
      </c>
      <c r="P181" s="32"/>
      <c r="T181" s="201" t="str">
        <f t="shared" si="13"/>
        <v>c39ag4y2d105</v>
      </c>
      <c r="U181" s="201">
        <f>VLOOKUP(T181,Cohorts!A:B,2,FALSE)</f>
        <v>189</v>
      </c>
      <c r="V181" s="201" t="str">
        <f t="shared" si="14"/>
        <v xml:space="preserve">            [ 'cohort_id' =&gt; 189,  'team_rank_id' =&gt; 1 ],</v>
      </c>
      <c r="W181" s="30" t="str">
        <f t="shared" si="15"/>
        <v xml:space="preserve">                'competition_id' =&gt; 1, // this is May 2021###                'age_group_id'   =&gt; 4, ###                'start'          =&gt; '2021-05-24 18:00:00', ###            ], [</v>
      </c>
      <c r="X181" s="30" t="s">
        <v>1161</v>
      </c>
    </row>
    <row r="182" spans="1:24" x14ac:dyDescent="0.2">
      <c r="A182" s="30">
        <v>286</v>
      </c>
      <c r="B182" s="31">
        <v>44340.75</v>
      </c>
      <c r="C182" s="64">
        <f>VLOOKUP(D182,'Age Groups'!B:C,2,FALSE)</f>
        <v>4</v>
      </c>
      <c r="D182" s="31" t="s">
        <v>1092</v>
      </c>
      <c r="E182" s="64">
        <f>VLOOKUP(F182,Items!J:L,3,FALSE)</f>
        <v>2</v>
      </c>
      <c r="F182" s="31" t="s">
        <v>924</v>
      </c>
      <c r="G182" s="31" t="s">
        <v>1110</v>
      </c>
      <c r="H182" s="64" t="str">
        <f>RIGHT(J182,1)</f>
        <v>5</v>
      </c>
      <c r="I182" s="31" t="str">
        <f>MID(J182,10,1)</f>
        <v>4</v>
      </c>
      <c r="J182" s="32" t="s">
        <v>919</v>
      </c>
      <c r="K182" s="36"/>
      <c r="L182" s="36" t="s">
        <v>987</v>
      </c>
      <c r="M182" s="61">
        <f>VLOOKUP(N182,Clubs!D:E,2,FALSE)</f>
        <v>39</v>
      </c>
      <c r="N182" s="36" t="s">
        <v>140</v>
      </c>
      <c r="O182" s="61">
        <v>1</v>
      </c>
      <c r="P182" s="32"/>
      <c r="T182" s="201" t="str">
        <f t="shared" si="13"/>
        <v>c39ag4y2d105</v>
      </c>
      <c r="U182" s="201">
        <f>VLOOKUP(T182,Cohorts!A:B,2,FALSE)</f>
        <v>189</v>
      </c>
      <c r="V182" s="201" t="str">
        <f t="shared" si="14"/>
        <v xml:space="preserve">            [ 'cohort_id' =&gt; 189,  'team_rank_id' =&gt; 1 ],</v>
      </c>
      <c r="W182" s="30" t="str">
        <f t="shared" si="15"/>
        <v xml:space="preserve">                'competition_id' =&gt; 1, // this is May 2021###                'age_group_id'   =&gt; 4, ###                'start'          =&gt; '2021-05-24 18:00:00', ###            ], [</v>
      </c>
      <c r="X182" s="30" t="s">
        <v>1161</v>
      </c>
    </row>
    <row r="183" spans="1:24" ht="17" x14ac:dyDescent="0.2">
      <c r="A183" s="30">
        <v>291</v>
      </c>
      <c r="B183" s="31">
        <v>44340.75</v>
      </c>
      <c r="C183" s="64">
        <f>VLOOKUP(D183,'Age Groups'!B:C,2,FALSE)</f>
        <v>4</v>
      </c>
      <c r="D183" s="31" t="s">
        <v>1092</v>
      </c>
      <c r="E183" s="64">
        <f>VLOOKUP(F183,Items!J:L,3,FALSE)</f>
        <v>8</v>
      </c>
      <c r="F183" s="31" t="s">
        <v>920</v>
      </c>
      <c r="G183" s="31" t="s">
        <v>1109</v>
      </c>
      <c r="H183" s="64" t="str">
        <f>RIGHT(J183,1)</f>
        <v>5</v>
      </c>
      <c r="I183" s="31" t="str">
        <f>MID(J183,10,1)</f>
        <v>4</v>
      </c>
      <c r="J183" s="32" t="s">
        <v>919</v>
      </c>
      <c r="K183" s="36"/>
      <c r="L183" s="36" t="s">
        <v>939</v>
      </c>
      <c r="M183" s="61">
        <f>VLOOKUP(N183,Clubs!D:E,2,FALSE)</f>
        <v>39</v>
      </c>
      <c r="N183" s="36" t="s">
        <v>140</v>
      </c>
      <c r="O183" s="61">
        <v>1</v>
      </c>
      <c r="P183" s="34" t="s">
        <v>769</v>
      </c>
      <c r="T183" s="201" t="str">
        <f t="shared" si="13"/>
        <v>c39ag4y2d105</v>
      </c>
      <c r="U183" s="201">
        <f>VLOOKUP(T183,Cohorts!A:B,2,FALSE)</f>
        <v>189</v>
      </c>
      <c r="V183" s="201" t="str">
        <f t="shared" si="14"/>
        <v xml:space="preserve">            [ 'cohort_id' =&gt; 189,  'team_rank_id' =&gt; 1 ],</v>
      </c>
      <c r="W183" s="30" t="str">
        <f t="shared" si="15"/>
        <v xml:space="preserve">                'competition_id' =&gt; 1, // this is May 2021###                'age_group_id'   =&gt; 4, ###                'start'          =&gt; '2021-05-24 18:00:00', ###            ], [</v>
      </c>
      <c r="X183" s="30" t="s">
        <v>1161</v>
      </c>
    </row>
    <row r="184" spans="1:24" x14ac:dyDescent="0.2">
      <c r="A184" s="30">
        <v>166</v>
      </c>
      <c r="B184" s="31">
        <v>44334.75</v>
      </c>
      <c r="C184" s="64">
        <f>VLOOKUP(D184,'Age Groups'!B:C,2,FALSE)</f>
        <v>3</v>
      </c>
      <c r="D184" s="31" t="s">
        <v>1149</v>
      </c>
      <c r="E184" s="64">
        <f>VLOOKUP(F184,Items!J:L,3,FALSE)</f>
        <v>1</v>
      </c>
      <c r="F184" s="31" t="s">
        <v>921</v>
      </c>
      <c r="G184" s="31" t="s">
        <v>1110</v>
      </c>
      <c r="H184" s="64">
        <v>0</v>
      </c>
      <c r="I184" s="31"/>
      <c r="J184" s="31" t="s">
        <v>922</v>
      </c>
      <c r="K184" s="61" t="s">
        <v>932</v>
      </c>
      <c r="L184" s="61" t="s">
        <v>1058</v>
      </c>
      <c r="M184" s="61">
        <f>VLOOKUP(N184,Clubs!D:E,2,FALSE)</f>
        <v>12</v>
      </c>
      <c r="N184" s="61" t="s">
        <v>975</v>
      </c>
      <c r="O184" s="61">
        <v>1</v>
      </c>
      <c r="P184" s="32"/>
      <c r="T184" s="30" t="str">
        <f t="shared" si="13"/>
        <v>c12ag3y2d100</v>
      </c>
      <c r="U184" s="30">
        <f>VLOOKUP(T184,Cohorts!A:B,2,FALSE)</f>
        <v>19</v>
      </c>
      <c r="V184" s="30" t="str">
        <f t="shared" si="14"/>
        <v xml:space="preserve">            [ 'cohort_id' =&gt; 19,  'team_rank_id' =&gt; 1 ],</v>
      </c>
      <c r="W184" s="30" t="str">
        <f t="shared" si="15"/>
        <v xml:space="preserve">                'competition_id' =&gt; 1, // this is May 2021###                'age_group_id'   =&gt; 3, ###                'start'          =&gt; '2021-05-18 18:00:00', ###            ], [</v>
      </c>
      <c r="X184" s="30" t="s">
        <v>1161</v>
      </c>
    </row>
    <row r="185" spans="1:24" x14ac:dyDescent="0.2">
      <c r="A185" s="30">
        <v>172</v>
      </c>
      <c r="B185" s="31">
        <v>44334.75</v>
      </c>
      <c r="C185" s="64">
        <f>VLOOKUP(D185,'Age Groups'!B:C,2,FALSE)</f>
        <v>3</v>
      </c>
      <c r="D185" s="31" t="s">
        <v>1149</v>
      </c>
      <c r="E185" s="64">
        <f>VLOOKUP(F185,Items!J:L,3,FALSE)</f>
        <v>3</v>
      </c>
      <c r="F185" s="31" t="s">
        <v>928</v>
      </c>
      <c r="G185" s="31" t="s">
        <v>1110</v>
      </c>
      <c r="H185" s="64">
        <v>0</v>
      </c>
      <c r="I185" s="31"/>
      <c r="J185" s="31" t="s">
        <v>922</v>
      </c>
      <c r="K185" s="61" t="s">
        <v>932</v>
      </c>
      <c r="L185" s="61" t="s">
        <v>1058</v>
      </c>
      <c r="M185" s="61">
        <f>VLOOKUP(N185,Clubs!D:E,2,FALSE)</f>
        <v>12</v>
      </c>
      <c r="N185" s="61" t="s">
        <v>975</v>
      </c>
      <c r="O185" s="61">
        <v>1</v>
      </c>
      <c r="P185" s="32"/>
      <c r="T185" s="30" t="str">
        <f t="shared" si="13"/>
        <v>c12ag3y2d100</v>
      </c>
      <c r="U185" s="30">
        <f>VLOOKUP(T185,Cohorts!A:B,2,FALSE)</f>
        <v>19</v>
      </c>
      <c r="V185" s="30" t="str">
        <f t="shared" si="14"/>
        <v xml:space="preserve">            [ 'cohort_id' =&gt; 19,  'team_rank_id' =&gt; 1 ],</v>
      </c>
      <c r="W185" s="30" t="str">
        <f t="shared" si="15"/>
        <v xml:space="preserve">                'competition_id' =&gt; 1, // this is May 2021###                'age_group_id'   =&gt; 3, ###                'start'          =&gt; '2021-05-18 18:00:00', ###            ], [</v>
      </c>
      <c r="X185" s="30" t="s">
        <v>1161</v>
      </c>
    </row>
    <row r="186" spans="1:24" ht="17" x14ac:dyDescent="0.2">
      <c r="A186" s="30">
        <v>176</v>
      </c>
      <c r="B186" s="31">
        <v>44334.75</v>
      </c>
      <c r="C186" s="64">
        <f>VLOOKUP(D186,'Age Groups'!B:C,2,FALSE)</f>
        <v>3</v>
      </c>
      <c r="D186" s="31" t="s">
        <v>1149</v>
      </c>
      <c r="E186" s="64">
        <f>VLOOKUP(F186,Items!J:L,3,FALSE)</f>
        <v>13</v>
      </c>
      <c r="F186" s="31" t="s">
        <v>929</v>
      </c>
      <c r="G186" s="31" t="s">
        <v>1109</v>
      </c>
      <c r="H186" s="64">
        <v>0</v>
      </c>
      <c r="I186" s="31"/>
      <c r="J186" s="31" t="s">
        <v>922</v>
      </c>
      <c r="K186" s="61" t="s">
        <v>932</v>
      </c>
      <c r="L186" s="61" t="s">
        <v>1018</v>
      </c>
      <c r="M186" s="61">
        <f>VLOOKUP(N186,Clubs!D:E,2,FALSE)</f>
        <v>12</v>
      </c>
      <c r="N186" s="61" t="s">
        <v>975</v>
      </c>
      <c r="O186" s="61">
        <v>1</v>
      </c>
      <c r="P186" s="34" t="s">
        <v>658</v>
      </c>
      <c r="T186" s="30" t="str">
        <f t="shared" si="13"/>
        <v>c12ag3y2d100</v>
      </c>
      <c r="U186" s="30">
        <f>VLOOKUP(T186,Cohorts!A:B,2,FALSE)</f>
        <v>19</v>
      </c>
      <c r="V186" s="30" t="str">
        <f t="shared" si="14"/>
        <v xml:space="preserve">            [ 'cohort_id' =&gt; 19,  'team_rank_id' =&gt; 1 ],</v>
      </c>
      <c r="W186" s="30" t="str">
        <f t="shared" si="15"/>
        <v xml:space="preserve">                'competition_id' =&gt; 1, // this is May 2021###                'age_group_id'   =&gt; 3, ###                'start'          =&gt; '2021-05-18 18:00:00', ###            ], [</v>
      </c>
      <c r="X186" s="30" t="s">
        <v>1161</v>
      </c>
    </row>
    <row r="187" spans="1:24" x14ac:dyDescent="0.2">
      <c r="A187" s="30">
        <v>78</v>
      </c>
      <c r="B187" s="31">
        <v>44329.75</v>
      </c>
      <c r="C187" s="64">
        <f>VLOOKUP(D187,'Age Groups'!B:C,2,FALSE)</f>
        <v>3</v>
      </c>
      <c r="D187" s="31" t="s">
        <v>1149</v>
      </c>
      <c r="E187" s="64">
        <f>VLOOKUP(F187,Items!J:L,3,FALSE)</f>
        <v>1</v>
      </c>
      <c r="F187" s="31" t="s">
        <v>921</v>
      </c>
      <c r="G187" s="31" t="s">
        <v>1110</v>
      </c>
      <c r="H187" s="64">
        <v>0</v>
      </c>
      <c r="I187" s="31"/>
      <c r="J187" s="31" t="s">
        <v>922</v>
      </c>
      <c r="K187" s="32" t="s">
        <v>934</v>
      </c>
      <c r="L187" s="32" t="s">
        <v>939</v>
      </c>
      <c r="M187" s="61">
        <f>VLOOKUP(N187,Clubs!D:E,2,FALSE)</f>
        <v>12</v>
      </c>
      <c r="N187" s="32" t="s">
        <v>975</v>
      </c>
      <c r="O187" s="32" t="s">
        <v>987</v>
      </c>
      <c r="P187" s="32"/>
      <c r="T187" s="30" t="str">
        <f t="shared" si="13"/>
        <v>c12ag3y2d100</v>
      </c>
      <c r="U187" s="30">
        <f>VLOOKUP(T187,Cohorts!A:B,2,FALSE)</f>
        <v>19</v>
      </c>
      <c r="V187" s="30" t="str">
        <f t="shared" si="14"/>
        <v xml:space="preserve">            [ 'cohort_id' =&gt; 19,  'team_rank_id' =&gt; 2 ],</v>
      </c>
      <c r="W187" s="30" t="str">
        <f t="shared" si="15"/>
        <v xml:space="preserve">                'competition_id' =&gt; 1, // this is May 2021###                'age_group_id'   =&gt; 3, ###                'start'          =&gt; '2021-05-13 18:00:00', ###            ], [</v>
      </c>
      <c r="X187" s="30" t="s">
        <v>1161</v>
      </c>
    </row>
    <row r="188" spans="1:24" x14ac:dyDescent="0.2">
      <c r="A188" s="30">
        <v>84</v>
      </c>
      <c r="B188" s="31">
        <v>44329.75</v>
      </c>
      <c r="C188" s="64">
        <f>VLOOKUP(D188,'Age Groups'!B:C,2,FALSE)</f>
        <v>3</v>
      </c>
      <c r="D188" s="31" t="s">
        <v>1149</v>
      </c>
      <c r="E188" s="64">
        <f>VLOOKUP(F188,Items!J:L,3,FALSE)</f>
        <v>3</v>
      </c>
      <c r="F188" s="31" t="s">
        <v>928</v>
      </c>
      <c r="G188" s="31" t="s">
        <v>1110</v>
      </c>
      <c r="H188" s="64">
        <v>0</v>
      </c>
      <c r="I188" s="31"/>
      <c r="J188" s="31" t="s">
        <v>922</v>
      </c>
      <c r="K188" s="32" t="s">
        <v>934</v>
      </c>
      <c r="L188" s="32" t="s">
        <v>987</v>
      </c>
      <c r="M188" s="61">
        <f>VLOOKUP(N188,Clubs!D:E,2,FALSE)</f>
        <v>12</v>
      </c>
      <c r="N188" s="32" t="s">
        <v>975</v>
      </c>
      <c r="O188" s="32" t="s">
        <v>987</v>
      </c>
      <c r="P188" s="32"/>
      <c r="T188" s="30" t="str">
        <f t="shared" si="13"/>
        <v>c12ag3y2d100</v>
      </c>
      <c r="U188" s="30">
        <f>VLOOKUP(T188,Cohorts!A:B,2,FALSE)</f>
        <v>19</v>
      </c>
      <c r="V188" s="30" t="str">
        <f t="shared" si="14"/>
        <v xml:space="preserve">            [ 'cohort_id' =&gt; 19,  'team_rank_id' =&gt; 2 ],</v>
      </c>
      <c r="W188" s="30" t="str">
        <f t="shared" si="15"/>
        <v xml:space="preserve">                'competition_id' =&gt; 1, // this is May 2021###                'age_group_id'   =&gt; 3, ###                'start'          =&gt; '2021-05-13 18:00:00', ###            ], [</v>
      </c>
      <c r="X188" s="30" t="s">
        <v>1161</v>
      </c>
    </row>
    <row r="189" spans="1:24" ht="17" x14ac:dyDescent="0.2">
      <c r="A189" s="30">
        <v>88</v>
      </c>
      <c r="B189" s="31">
        <v>44329.75</v>
      </c>
      <c r="C189" s="64">
        <f>VLOOKUP(D189,'Age Groups'!B:C,2,FALSE)</f>
        <v>3</v>
      </c>
      <c r="D189" s="31" t="s">
        <v>1149</v>
      </c>
      <c r="E189" s="64">
        <f>VLOOKUP(F189,Items!J:L,3,FALSE)</f>
        <v>13</v>
      </c>
      <c r="F189" s="31" t="s">
        <v>929</v>
      </c>
      <c r="G189" s="31" t="s">
        <v>1109</v>
      </c>
      <c r="H189" s="64">
        <v>0</v>
      </c>
      <c r="I189" s="31"/>
      <c r="J189" s="31" t="s">
        <v>922</v>
      </c>
      <c r="K189" s="32" t="s">
        <v>934</v>
      </c>
      <c r="L189" s="32" t="s">
        <v>939</v>
      </c>
      <c r="M189" s="61">
        <f>VLOOKUP(N189,Clubs!D:E,2,FALSE)</f>
        <v>12</v>
      </c>
      <c r="N189" s="32" t="s">
        <v>975</v>
      </c>
      <c r="O189" s="32" t="s">
        <v>987</v>
      </c>
      <c r="P189" s="34" t="s">
        <v>569</v>
      </c>
      <c r="T189" s="30" t="str">
        <f t="shared" si="13"/>
        <v>c12ag3y2d100</v>
      </c>
      <c r="U189" s="30">
        <f>VLOOKUP(T189,Cohorts!A:B,2,FALSE)</f>
        <v>19</v>
      </c>
      <c r="V189" s="30" t="str">
        <f t="shared" si="14"/>
        <v xml:space="preserve">            [ 'cohort_id' =&gt; 19,  'team_rank_id' =&gt; 2 ],</v>
      </c>
      <c r="W189" s="30" t="str">
        <f t="shared" si="15"/>
        <v xml:space="preserve">                'competition_id' =&gt; 1, // this is May 2021###                'age_group_id'   =&gt; 3, ###                'start'          =&gt; '2021-05-13 18:00:00', ###            ], [</v>
      </c>
      <c r="X189" s="30" t="s">
        <v>1161</v>
      </c>
    </row>
    <row r="190" spans="1:24" x14ac:dyDescent="0.2">
      <c r="A190" s="30">
        <v>265</v>
      </c>
      <c r="B190" s="31">
        <v>44337.8125</v>
      </c>
      <c r="C190" s="64">
        <f>VLOOKUP(D190,'Age Groups'!B:C,2,FALSE)</f>
        <v>3</v>
      </c>
      <c r="D190" s="31" t="s">
        <v>1149</v>
      </c>
      <c r="E190" s="64">
        <f>VLOOKUP(F190,Items!J:L,3,FALSE)</f>
        <v>1</v>
      </c>
      <c r="F190" s="31" t="s">
        <v>921</v>
      </c>
      <c r="G190" s="31" t="s">
        <v>1110</v>
      </c>
      <c r="H190" s="64" t="str">
        <f>RIGHT(J190,1)</f>
        <v>1</v>
      </c>
      <c r="I190" s="31"/>
      <c r="J190" s="31" t="s">
        <v>923</v>
      </c>
      <c r="K190" s="61" t="s">
        <v>932</v>
      </c>
      <c r="L190" s="61" t="s">
        <v>1058</v>
      </c>
      <c r="M190" s="61">
        <f>VLOOKUP(N190,Clubs!D:E,2,FALSE)</f>
        <v>40</v>
      </c>
      <c r="N190" s="61" t="s">
        <v>145</v>
      </c>
      <c r="O190" s="61">
        <v>1</v>
      </c>
      <c r="P190" s="32"/>
      <c r="T190" s="30" t="str">
        <f t="shared" si="13"/>
        <v>c40ag3y2d101</v>
      </c>
      <c r="U190" s="30">
        <f>VLOOKUP(T190,Cohorts!A:B,2,FALSE)</f>
        <v>198</v>
      </c>
      <c r="V190" s="30" t="str">
        <f t="shared" si="14"/>
        <v xml:space="preserve">            [ 'cohort_id' =&gt; 198,  'team_rank_id' =&gt; 1 ],</v>
      </c>
      <c r="W190" s="30" t="str">
        <f t="shared" si="15"/>
        <v xml:space="preserve">                'competition_id' =&gt; 1, // this is May 2021###                'age_group_id'   =&gt; 3, ###                'start'          =&gt; '2021-05-21 19:30:00', ###            ], [</v>
      </c>
      <c r="X190" s="30" t="s">
        <v>1161</v>
      </c>
    </row>
    <row r="191" spans="1:24" x14ac:dyDescent="0.2">
      <c r="A191" s="30">
        <v>269</v>
      </c>
      <c r="B191" s="31">
        <v>44337.8125</v>
      </c>
      <c r="C191" s="64">
        <f>VLOOKUP(D191,'Age Groups'!B:C,2,FALSE)</f>
        <v>3</v>
      </c>
      <c r="D191" s="31" t="s">
        <v>1149</v>
      </c>
      <c r="E191" s="64">
        <f>VLOOKUP(F191,Items!J:L,3,FALSE)</f>
        <v>3</v>
      </c>
      <c r="F191" s="31" t="s">
        <v>928</v>
      </c>
      <c r="G191" s="31" t="s">
        <v>1110</v>
      </c>
      <c r="H191" s="64" t="str">
        <f>RIGHT(J191,1)</f>
        <v>1</v>
      </c>
      <c r="I191" s="31"/>
      <c r="J191" s="31" t="s">
        <v>923</v>
      </c>
      <c r="K191" s="61" t="s">
        <v>932</v>
      </c>
      <c r="L191" s="61" t="s">
        <v>1018</v>
      </c>
      <c r="M191" s="61">
        <f>VLOOKUP(N191,Clubs!D:E,2,FALSE)</f>
        <v>40</v>
      </c>
      <c r="N191" s="61" t="s">
        <v>145</v>
      </c>
      <c r="O191" s="61">
        <v>1</v>
      </c>
      <c r="P191" s="32"/>
      <c r="T191" s="30" t="str">
        <f t="shared" si="13"/>
        <v>c40ag3y2d101</v>
      </c>
      <c r="U191" s="30">
        <f>VLOOKUP(T191,Cohorts!A:B,2,FALSE)</f>
        <v>198</v>
      </c>
      <c r="V191" s="30" t="str">
        <f t="shared" si="14"/>
        <v xml:space="preserve">            [ 'cohort_id' =&gt; 198,  'team_rank_id' =&gt; 1 ],</v>
      </c>
      <c r="W191" s="30" t="str">
        <f t="shared" si="15"/>
        <v xml:space="preserve">                'competition_id' =&gt; 1, // this is May 2021###                'age_group_id'   =&gt; 3, ###                'start'          =&gt; '2021-05-21 19:30:00', ###            ], [</v>
      </c>
      <c r="X191" s="30" t="s">
        <v>1161</v>
      </c>
    </row>
    <row r="192" spans="1:24" ht="17" x14ac:dyDescent="0.2">
      <c r="A192" s="30">
        <v>276</v>
      </c>
      <c r="B192" s="31">
        <v>44337.8125</v>
      </c>
      <c r="C192" s="64">
        <f>VLOOKUP(D192,'Age Groups'!B:C,2,FALSE)</f>
        <v>3</v>
      </c>
      <c r="D192" s="31" t="s">
        <v>1149</v>
      </c>
      <c r="E192" s="64">
        <f>VLOOKUP(F192,Items!J:L,3,FALSE)</f>
        <v>13</v>
      </c>
      <c r="F192" s="31" t="s">
        <v>929</v>
      </c>
      <c r="G192" s="31" t="s">
        <v>1109</v>
      </c>
      <c r="H192" s="64" t="str">
        <f>RIGHT(J192,1)</f>
        <v>1</v>
      </c>
      <c r="I192" s="31"/>
      <c r="J192" s="31" t="s">
        <v>923</v>
      </c>
      <c r="K192" s="61" t="s">
        <v>932</v>
      </c>
      <c r="L192" s="61" t="s">
        <v>1043</v>
      </c>
      <c r="M192" s="61">
        <f>VLOOKUP(N192,Clubs!D:E,2,FALSE)</f>
        <v>40</v>
      </c>
      <c r="N192" s="61" t="s">
        <v>145</v>
      </c>
      <c r="O192" s="61">
        <v>1</v>
      </c>
      <c r="P192" s="34" t="s">
        <v>754</v>
      </c>
      <c r="T192" s="30" t="str">
        <f t="shared" si="13"/>
        <v>c40ag3y2d101</v>
      </c>
      <c r="U192" s="30">
        <f>VLOOKUP(T192,Cohorts!A:B,2,FALSE)</f>
        <v>198</v>
      </c>
      <c r="V192" s="30" t="str">
        <f t="shared" si="14"/>
        <v xml:space="preserve">            [ 'cohort_id' =&gt; 198,  'team_rank_id' =&gt; 1 ],</v>
      </c>
      <c r="W192" s="30" t="str">
        <f t="shared" si="15"/>
        <v xml:space="preserve">                'competition_id' =&gt; 1, // this is May 2021###                'age_group_id'   =&gt; 3, ###                'start'          =&gt; '2021-05-21 19:30:00', ###            ], [</v>
      </c>
      <c r="X192" s="30" t="s">
        <v>1161</v>
      </c>
    </row>
    <row r="193" spans="1:24" x14ac:dyDescent="0.2">
      <c r="A193" s="30">
        <v>252</v>
      </c>
      <c r="B193" s="31">
        <v>44337.75</v>
      </c>
      <c r="C193" s="64">
        <f>VLOOKUP(D193,'Age Groups'!B:C,2,FALSE)</f>
        <v>3</v>
      </c>
      <c r="D193" s="31" t="s">
        <v>1149</v>
      </c>
      <c r="E193" s="64">
        <f>VLOOKUP(F193,Items!J:L,3,FALSE)</f>
        <v>1</v>
      </c>
      <c r="F193" s="31" t="s">
        <v>921</v>
      </c>
      <c r="G193" s="31" t="s">
        <v>1110</v>
      </c>
      <c r="H193" s="64" t="str">
        <f>RIGHT(J193,1)</f>
        <v>1</v>
      </c>
      <c r="I193" s="31"/>
      <c r="J193" s="31" t="s">
        <v>923</v>
      </c>
      <c r="K193" s="32" t="s">
        <v>936</v>
      </c>
      <c r="L193" s="32" t="s">
        <v>1018</v>
      </c>
      <c r="M193" s="61">
        <f>VLOOKUP(N193,Clubs!D:E,2,FALSE)</f>
        <v>40</v>
      </c>
      <c r="N193" s="32" t="s">
        <v>145</v>
      </c>
      <c r="O193" s="32" t="s">
        <v>987</v>
      </c>
      <c r="P193" s="32"/>
      <c r="T193" s="30" t="str">
        <f t="shared" si="13"/>
        <v>c40ag3y2d101</v>
      </c>
      <c r="U193" s="30">
        <f>VLOOKUP(T193,Cohorts!A:B,2,FALSE)</f>
        <v>198</v>
      </c>
      <c r="V193" s="30" t="str">
        <f t="shared" si="14"/>
        <v xml:space="preserve">            [ 'cohort_id' =&gt; 198,  'team_rank_id' =&gt; 2 ],</v>
      </c>
      <c r="W193" s="30" t="str">
        <f t="shared" si="15"/>
        <v xml:space="preserve">                'competition_id' =&gt; 1, // this is May 2021###                'age_group_id'   =&gt; 3, ###                'start'          =&gt; '2021-05-21 18:00:00', ###            ], [</v>
      </c>
      <c r="X193" s="30" t="s">
        <v>1161</v>
      </c>
    </row>
    <row r="194" spans="1:24" x14ac:dyDescent="0.2">
      <c r="A194" s="30">
        <v>256</v>
      </c>
      <c r="B194" s="31">
        <v>44337.75</v>
      </c>
      <c r="C194" s="64">
        <f>VLOOKUP(D194,'Age Groups'!B:C,2,FALSE)</f>
        <v>3</v>
      </c>
      <c r="D194" s="31" t="s">
        <v>1149</v>
      </c>
      <c r="E194" s="64">
        <f>VLOOKUP(F194,Items!J:L,3,FALSE)</f>
        <v>3</v>
      </c>
      <c r="F194" s="31" t="s">
        <v>928</v>
      </c>
      <c r="G194" s="31" t="s">
        <v>1110</v>
      </c>
      <c r="H194" s="64" t="str">
        <f>RIGHT(J194,1)</f>
        <v>1</v>
      </c>
      <c r="I194" s="31"/>
      <c r="J194" s="31" t="s">
        <v>923</v>
      </c>
      <c r="K194" s="32" t="s">
        <v>936</v>
      </c>
      <c r="L194" s="32" t="s">
        <v>1018</v>
      </c>
      <c r="M194" s="61">
        <f>VLOOKUP(N194,Clubs!D:E,2,FALSE)</f>
        <v>40</v>
      </c>
      <c r="N194" s="32" t="s">
        <v>145</v>
      </c>
      <c r="O194" s="32" t="s">
        <v>987</v>
      </c>
      <c r="P194" s="32"/>
      <c r="T194" s="30" t="str">
        <f t="shared" ref="T194:T257" si="19">"c"&amp;M194&amp;"ag"&amp;C194&amp;"y2d10"&amp;H194</f>
        <v>c40ag3y2d101</v>
      </c>
      <c r="U194" s="30">
        <f>VLOOKUP(T194,Cohorts!A:B,2,FALSE)</f>
        <v>198</v>
      </c>
      <c r="V194" s="30" t="str">
        <f t="shared" ref="V194:V257" si="20">"            [ 'cohort_id' =&gt; "&amp;U194&amp;",  'team_rank_id' =&gt; "&amp;O194&amp;" ],"</f>
        <v xml:space="preserve">            [ 'cohort_id' =&gt; 198,  'team_rank_id' =&gt; 2 ],</v>
      </c>
      <c r="W194" s="30" t="str">
        <f t="shared" si="15"/>
        <v xml:space="preserve">                'competition_id' =&gt; 1, // this is May 2021###                'age_group_id'   =&gt; 3, ###                'start'          =&gt; '2021-05-21 18:00:00', ###            ], [</v>
      </c>
      <c r="X194" s="30" t="s">
        <v>1161</v>
      </c>
    </row>
    <row r="195" spans="1:24" x14ac:dyDescent="0.2">
      <c r="A195" s="30">
        <v>42</v>
      </c>
      <c r="B195" s="31">
        <v>44327.75</v>
      </c>
      <c r="C195" s="64">
        <f>VLOOKUP(D195,'Age Groups'!B:C,2,FALSE)</f>
        <v>3</v>
      </c>
      <c r="D195" s="31" t="s">
        <v>1149</v>
      </c>
      <c r="E195" s="64">
        <f>VLOOKUP(F195,Items!J:L,3,FALSE)</f>
        <v>1</v>
      </c>
      <c r="F195" s="31" t="s">
        <v>921</v>
      </c>
      <c r="G195" s="31" t="s">
        <v>1110</v>
      </c>
      <c r="H195" s="64" t="str">
        <f>MID(J195,10,1)</f>
        <v>4</v>
      </c>
      <c r="I195" s="31" t="str">
        <f>RIGHT(J195,1)</f>
        <v>5</v>
      </c>
      <c r="J195" s="32" t="s">
        <v>919</v>
      </c>
      <c r="K195" s="36"/>
      <c r="L195" s="36" t="s">
        <v>1072</v>
      </c>
      <c r="M195" s="61">
        <f>VLOOKUP(N195,Clubs!D:E,2,FALSE)</f>
        <v>1</v>
      </c>
      <c r="N195" s="36" t="s">
        <v>184</v>
      </c>
      <c r="O195" s="61">
        <v>1</v>
      </c>
      <c r="P195" s="32"/>
      <c r="T195" s="30" t="str">
        <f t="shared" si="19"/>
        <v>c1ag3y2d104</v>
      </c>
      <c r="U195" s="30">
        <f>VLOOKUP(T195,Cohorts!A:B,2,FALSE)</f>
        <v>2</v>
      </c>
      <c r="V195" s="30" t="str">
        <f t="shared" si="20"/>
        <v xml:space="preserve">            [ 'cohort_id' =&gt; 2,  'team_rank_id' =&gt; 1 ],</v>
      </c>
      <c r="W195" s="30" t="str">
        <f t="shared" ref="W195:W258" si="21">"                'competition_id' =&gt; 1, // this is May 2021###                'age_group_id'   =&gt; "&amp;C195&amp;", ###                'start'          =&gt; '"&amp;TEXT(B195,"yyyy-mm-dd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X195" s="30" t="s">
        <v>1161</v>
      </c>
    </row>
    <row r="196" spans="1:24" x14ac:dyDescent="0.2">
      <c r="A196" s="30">
        <v>46</v>
      </c>
      <c r="B196" s="31">
        <v>44327.75</v>
      </c>
      <c r="C196" s="64">
        <f>VLOOKUP(D196,'Age Groups'!B:C,2,FALSE)</f>
        <v>3</v>
      </c>
      <c r="D196" s="31" t="s">
        <v>1149</v>
      </c>
      <c r="E196" s="64">
        <f>VLOOKUP(F196,Items!J:L,3,FALSE)</f>
        <v>3</v>
      </c>
      <c r="F196" s="31" t="s">
        <v>928</v>
      </c>
      <c r="G196" s="31" t="s">
        <v>1110</v>
      </c>
      <c r="H196" s="64" t="str">
        <f>MID(J196,10,1)</f>
        <v>4</v>
      </c>
      <c r="I196" s="31" t="str">
        <f>RIGHT(J196,1)</f>
        <v>5</v>
      </c>
      <c r="J196" s="32" t="s">
        <v>919</v>
      </c>
      <c r="K196" s="36"/>
      <c r="L196" s="36" t="s">
        <v>1018</v>
      </c>
      <c r="M196" s="61">
        <f>VLOOKUP(N196,Clubs!D:E,2,FALSE)</f>
        <v>1</v>
      </c>
      <c r="N196" s="36" t="s">
        <v>184</v>
      </c>
      <c r="O196" s="61">
        <v>1</v>
      </c>
      <c r="P196" s="32"/>
      <c r="T196" s="30" t="str">
        <f t="shared" si="19"/>
        <v>c1ag3y2d104</v>
      </c>
      <c r="U196" s="30">
        <f>VLOOKUP(T196,Cohorts!A:B,2,FALSE)</f>
        <v>2</v>
      </c>
      <c r="V196" s="30" t="str">
        <f t="shared" si="20"/>
        <v xml:space="preserve">            [ 'cohort_id' =&gt; 2,  'team_rank_id' =&gt; 1 ],</v>
      </c>
      <c r="W196" s="30" t="str">
        <f t="shared" si="21"/>
        <v xml:space="preserve">                'competition_id' =&gt; 1, // this is May 2021###                'age_group_id'   =&gt; 3, ###                'start'          =&gt; '2021-05-11 18:00:00', ###            ], [</v>
      </c>
      <c r="X196" s="30" t="s">
        <v>1161</v>
      </c>
    </row>
    <row r="197" spans="1:24" ht="17" x14ac:dyDescent="0.2">
      <c r="A197" s="30">
        <v>58</v>
      </c>
      <c r="B197" s="31">
        <v>44327.75</v>
      </c>
      <c r="C197" s="64">
        <f>VLOOKUP(D197,'Age Groups'!B:C,2,FALSE)</f>
        <v>3</v>
      </c>
      <c r="D197" s="31" t="s">
        <v>1149</v>
      </c>
      <c r="E197" s="64">
        <f>VLOOKUP(F197,Items!J:L,3,FALSE)</f>
        <v>13</v>
      </c>
      <c r="F197" s="31" t="s">
        <v>929</v>
      </c>
      <c r="G197" s="31" t="s">
        <v>1109</v>
      </c>
      <c r="H197" s="64" t="str">
        <f>MID(J197,10,1)</f>
        <v>4</v>
      </c>
      <c r="I197" s="31" t="str">
        <f>RIGHT(J197,1)</f>
        <v>5</v>
      </c>
      <c r="J197" s="32" t="s">
        <v>919</v>
      </c>
      <c r="K197" s="36"/>
      <c r="L197" s="36" t="s">
        <v>1068</v>
      </c>
      <c r="M197" s="61">
        <f>VLOOKUP(N197,Clubs!D:E,2,FALSE)</f>
        <v>1</v>
      </c>
      <c r="N197" s="36" t="s">
        <v>184</v>
      </c>
      <c r="O197" s="61">
        <v>1</v>
      </c>
      <c r="P197" s="34" t="s">
        <v>537</v>
      </c>
      <c r="T197" s="30" t="str">
        <f t="shared" si="19"/>
        <v>c1ag3y2d104</v>
      </c>
      <c r="U197" s="30">
        <f>VLOOKUP(T197,Cohorts!A:B,2,FALSE)</f>
        <v>2</v>
      </c>
      <c r="V197" s="30" t="str">
        <f t="shared" si="20"/>
        <v xml:space="preserve">            [ 'cohort_id' =&gt; 2,  'team_rank_id' =&gt; 1 ],</v>
      </c>
      <c r="W197" s="30" t="str">
        <f t="shared" si="21"/>
        <v xml:space="preserve">                'competition_id' =&gt; 1, // this is May 2021###                'age_group_id'   =&gt; 3, ###                'start'          =&gt; '2021-05-11 18:00:00', ###            ], [</v>
      </c>
      <c r="X197" s="30" t="s">
        <v>1161</v>
      </c>
    </row>
    <row r="198" spans="1:24" x14ac:dyDescent="0.2">
      <c r="A198" s="30">
        <v>383</v>
      </c>
      <c r="B198" s="31">
        <v>44343.8125</v>
      </c>
      <c r="C198" s="64">
        <f>VLOOKUP(D198,'Age Groups'!B:C,2,FALSE)</f>
        <v>4</v>
      </c>
      <c r="D198" s="31" t="s">
        <v>1092</v>
      </c>
      <c r="E198" s="64">
        <f>VLOOKUP(F198,Items!J:L,3,FALSE)</f>
        <v>4</v>
      </c>
      <c r="F198" s="31" t="s">
        <v>916</v>
      </c>
      <c r="G198" s="31" t="s">
        <v>1110</v>
      </c>
      <c r="H198" s="64" t="str">
        <f>RIGHT(J198,1)</f>
        <v>1</v>
      </c>
      <c r="I198" s="31"/>
      <c r="J198" s="31" t="s">
        <v>923</v>
      </c>
      <c r="K198" s="62" t="s">
        <v>933</v>
      </c>
      <c r="L198" s="62" t="s">
        <v>1043</v>
      </c>
      <c r="M198" s="61">
        <f>VLOOKUP(N198,Clubs!D:E,2,FALSE)</f>
        <v>40</v>
      </c>
      <c r="N198" s="62" t="s">
        <v>145</v>
      </c>
      <c r="O198" s="61">
        <v>1</v>
      </c>
      <c r="P198" s="32"/>
      <c r="T198" s="30" t="str">
        <f t="shared" si="19"/>
        <v>c40ag4y2d101</v>
      </c>
      <c r="U198" s="30">
        <f>VLOOKUP(T198,Cohorts!A:B,2,FALSE)</f>
        <v>200</v>
      </c>
      <c r="V198" s="30" t="str">
        <f t="shared" si="20"/>
        <v xml:space="preserve">            [ 'cohort_id' =&gt; 200,  'team_rank_id' =&gt; 1 ],</v>
      </c>
      <c r="W198" s="30" t="str">
        <f t="shared" si="21"/>
        <v xml:space="preserve">                'competition_id' =&gt; 1, // this is May 2021###                'age_group_id'   =&gt; 4, ###                'start'          =&gt; '2021-05-27 19:30:00', ###            ], [</v>
      </c>
      <c r="X198" s="30" t="s">
        <v>1161</v>
      </c>
    </row>
    <row r="199" spans="1:24" x14ac:dyDescent="0.2">
      <c r="A199" s="30">
        <v>395</v>
      </c>
      <c r="B199" s="31">
        <v>44343.8125</v>
      </c>
      <c r="C199" s="64">
        <f>VLOOKUP(D199,'Age Groups'!B:C,2,FALSE)</f>
        <v>4</v>
      </c>
      <c r="D199" s="31" t="s">
        <v>1092</v>
      </c>
      <c r="E199" s="64">
        <f>VLOOKUP(F199,Items!J:L,3,FALSE)</f>
        <v>2</v>
      </c>
      <c r="F199" s="31" t="s">
        <v>924</v>
      </c>
      <c r="G199" s="31" t="s">
        <v>1110</v>
      </c>
      <c r="H199" s="64" t="str">
        <f>RIGHT(J199,1)</f>
        <v>1</v>
      </c>
      <c r="I199" s="31"/>
      <c r="J199" s="31" t="s">
        <v>923</v>
      </c>
      <c r="K199" s="62" t="s">
        <v>933</v>
      </c>
      <c r="L199" s="62" t="s">
        <v>1072</v>
      </c>
      <c r="M199" s="61">
        <f>VLOOKUP(N199,Clubs!D:E,2,FALSE)</f>
        <v>40</v>
      </c>
      <c r="N199" s="62" t="s">
        <v>145</v>
      </c>
      <c r="O199" s="61">
        <v>1</v>
      </c>
      <c r="P199" s="32"/>
      <c r="T199" s="30" t="str">
        <f t="shared" si="19"/>
        <v>c40ag4y2d101</v>
      </c>
      <c r="U199" s="30">
        <f>VLOOKUP(T199,Cohorts!A:B,2,FALSE)</f>
        <v>200</v>
      </c>
      <c r="V199" s="30" t="str">
        <f t="shared" si="20"/>
        <v xml:space="preserve">            [ 'cohort_id' =&gt; 200,  'team_rank_id' =&gt; 1 ],</v>
      </c>
      <c r="W199" s="30" t="str">
        <f t="shared" si="21"/>
        <v xml:space="preserve">                'competition_id' =&gt; 1, // this is May 2021###                'age_group_id'   =&gt; 4, ###                'start'          =&gt; '2021-05-27 19:30:00', ###            ], [</v>
      </c>
      <c r="X199" s="30" t="s">
        <v>1161</v>
      </c>
    </row>
    <row r="200" spans="1:24" x14ac:dyDescent="0.2">
      <c r="A200" s="30">
        <v>399</v>
      </c>
      <c r="B200" s="31">
        <v>44343.8125</v>
      </c>
      <c r="C200" s="64">
        <f>VLOOKUP(D200,'Age Groups'!B:C,2,FALSE)</f>
        <v>4</v>
      </c>
      <c r="D200" s="31" t="s">
        <v>1092</v>
      </c>
      <c r="E200" s="64">
        <f>VLOOKUP(F200,Items!J:L,3,FALSE)</f>
        <v>8</v>
      </c>
      <c r="F200" s="31" t="s">
        <v>920</v>
      </c>
      <c r="G200" s="31" t="s">
        <v>1109</v>
      </c>
      <c r="H200" s="64" t="str">
        <f>RIGHT(J200,1)</f>
        <v>1</v>
      </c>
      <c r="I200" s="31"/>
      <c r="J200" s="31" t="s">
        <v>923</v>
      </c>
      <c r="K200" s="62" t="s">
        <v>933</v>
      </c>
      <c r="L200" s="62" t="s">
        <v>1043</v>
      </c>
      <c r="M200" s="61">
        <f>VLOOKUP(N200,Clubs!D:E,2,FALSE)</f>
        <v>40</v>
      </c>
      <c r="N200" s="62" t="s">
        <v>145</v>
      </c>
      <c r="O200" s="61">
        <v>1</v>
      </c>
      <c r="P200" s="33"/>
      <c r="T200" s="30" t="str">
        <f t="shared" si="19"/>
        <v>c40ag4y2d101</v>
      </c>
      <c r="U200" s="30">
        <f>VLOOKUP(T200,Cohorts!A:B,2,FALSE)</f>
        <v>200</v>
      </c>
      <c r="V200" s="30" t="str">
        <f t="shared" si="20"/>
        <v xml:space="preserve">            [ 'cohort_id' =&gt; 200,  'team_rank_id' =&gt; 1 ],</v>
      </c>
      <c r="W200" s="30" t="str">
        <f t="shared" si="21"/>
        <v xml:space="preserve">                'competition_id' =&gt; 1, // this is May 2021###                'age_group_id'   =&gt; 4, ###                'start'          =&gt; '2021-05-27 19:30:00', ###            ], [</v>
      </c>
      <c r="X200" s="30" t="s">
        <v>1161</v>
      </c>
    </row>
    <row r="201" spans="1:24" x14ac:dyDescent="0.2">
      <c r="A201" s="30">
        <v>381</v>
      </c>
      <c r="B201" s="31">
        <v>44343.8125</v>
      </c>
      <c r="C201" s="64">
        <f>VLOOKUP(D201,'Age Groups'!B:C,2,FALSE)</f>
        <v>4</v>
      </c>
      <c r="D201" s="31" t="s">
        <v>1092</v>
      </c>
      <c r="E201" s="64">
        <f>VLOOKUP(F201,Items!J:L,3,FALSE)</f>
        <v>4</v>
      </c>
      <c r="F201" s="31" t="s">
        <v>916</v>
      </c>
      <c r="G201" s="31" t="s">
        <v>1110</v>
      </c>
      <c r="H201" s="64" t="str">
        <f>RIGHT(J201,1)</f>
        <v>1</v>
      </c>
      <c r="I201" s="31"/>
      <c r="J201" s="31" t="s">
        <v>923</v>
      </c>
      <c r="K201" s="32" t="s">
        <v>933</v>
      </c>
      <c r="L201" s="32" t="s">
        <v>987</v>
      </c>
      <c r="M201" s="61">
        <f>VLOOKUP(N201,Clubs!D:E,2,FALSE)</f>
        <v>40</v>
      </c>
      <c r="N201" s="32" t="s">
        <v>145</v>
      </c>
      <c r="O201" s="32" t="s">
        <v>987</v>
      </c>
      <c r="P201" s="32"/>
      <c r="T201" s="30" t="str">
        <f t="shared" si="19"/>
        <v>c40ag4y2d101</v>
      </c>
      <c r="U201" s="30">
        <f>VLOOKUP(T201,Cohorts!A:B,2,FALSE)</f>
        <v>200</v>
      </c>
      <c r="V201" s="30" t="str">
        <f t="shared" si="20"/>
        <v xml:space="preserve">            [ 'cohort_id' =&gt; 200,  'team_rank_id' =&gt; 2 ],</v>
      </c>
      <c r="W201" s="30" t="str">
        <f t="shared" si="21"/>
        <v xml:space="preserve">                'competition_id' =&gt; 1, // this is May 2021###                'age_group_id'   =&gt; 4, ###                'start'          =&gt; '2021-05-27 19:30:00', ###            ], [</v>
      </c>
      <c r="X201" s="30" t="s">
        <v>1161</v>
      </c>
    </row>
    <row r="202" spans="1:24" x14ac:dyDescent="0.2">
      <c r="A202" s="30">
        <v>388</v>
      </c>
      <c r="B202" s="31">
        <v>44343.8125</v>
      </c>
      <c r="C202" s="64">
        <f>VLOOKUP(D202,'Age Groups'!B:C,2,FALSE)</f>
        <v>4</v>
      </c>
      <c r="D202" s="31" t="s">
        <v>1092</v>
      </c>
      <c r="E202" s="64">
        <f>VLOOKUP(F202,Items!J:L,3,FALSE)</f>
        <v>2</v>
      </c>
      <c r="F202" s="31" t="s">
        <v>924</v>
      </c>
      <c r="G202" s="31" t="s">
        <v>1110</v>
      </c>
      <c r="H202" s="64" t="str">
        <f>RIGHT(J202,1)</f>
        <v>1</v>
      </c>
      <c r="I202" s="31"/>
      <c r="J202" s="31" t="s">
        <v>923</v>
      </c>
      <c r="K202" s="32" t="s">
        <v>933</v>
      </c>
      <c r="L202" s="32" t="s">
        <v>939</v>
      </c>
      <c r="M202" s="61">
        <f>VLOOKUP(N202,Clubs!D:E,2,FALSE)</f>
        <v>40</v>
      </c>
      <c r="N202" s="32" t="s">
        <v>145</v>
      </c>
      <c r="O202" s="32" t="s">
        <v>987</v>
      </c>
      <c r="P202" s="32"/>
      <c r="T202" s="30" t="str">
        <f t="shared" si="19"/>
        <v>c40ag4y2d101</v>
      </c>
      <c r="U202" s="30">
        <f>VLOOKUP(T202,Cohorts!A:B,2,FALSE)</f>
        <v>200</v>
      </c>
      <c r="V202" s="30" t="str">
        <f t="shared" si="20"/>
        <v xml:space="preserve">            [ 'cohort_id' =&gt; 200,  'team_rank_id' =&gt; 2 ],</v>
      </c>
      <c r="W202" s="30" t="str">
        <f t="shared" si="21"/>
        <v xml:space="preserve">                'competition_id' =&gt; 1, // this is May 2021###                'age_group_id'   =&gt; 4, ###                'start'          =&gt; '2021-05-27 19:30:00', ###            ], [</v>
      </c>
      <c r="X202" s="30" t="s">
        <v>1161</v>
      </c>
    </row>
    <row r="203" spans="1:24" x14ac:dyDescent="0.2">
      <c r="A203" s="30">
        <v>17</v>
      </c>
      <c r="B203" s="31">
        <v>44326.8125</v>
      </c>
      <c r="C203" s="64">
        <f>VLOOKUP(D203,'Age Groups'!B:C,2,FALSE)</f>
        <v>5</v>
      </c>
      <c r="D203" s="31" t="s">
        <v>1090</v>
      </c>
      <c r="E203" s="64">
        <f>VLOOKUP(F203,Items!J:L,3,FALSE)</f>
        <v>2</v>
      </c>
      <c r="F203" s="31" t="s">
        <v>924</v>
      </c>
      <c r="G203" s="31" t="s">
        <v>1110</v>
      </c>
      <c r="H203" s="64" t="str">
        <f>MID(J203,10,1)</f>
        <v>3</v>
      </c>
      <c r="I203" s="31" t="str">
        <f>RIGHT(J203,1)</f>
        <v>4</v>
      </c>
      <c r="J203" s="31" t="s">
        <v>925</v>
      </c>
      <c r="K203" s="36"/>
      <c r="L203" s="36" t="s">
        <v>1043</v>
      </c>
      <c r="M203" s="61">
        <f>VLOOKUP(N203,Clubs!D:E,2,FALSE)</f>
        <v>40</v>
      </c>
      <c r="N203" s="36" t="s">
        <v>145</v>
      </c>
      <c r="O203" s="61">
        <v>1</v>
      </c>
      <c r="P203" s="32"/>
      <c r="T203" s="30" t="str">
        <f t="shared" si="19"/>
        <v>c40ag5y2d103</v>
      </c>
      <c r="U203" s="30">
        <f>VLOOKUP(T203,Cohorts!A:B,2,FALSE)</f>
        <v>202</v>
      </c>
      <c r="V203" s="30" t="str">
        <f t="shared" si="20"/>
        <v xml:space="preserve">            [ 'cohort_id' =&gt; 202,  'team_rank_id' =&gt; 1 ],</v>
      </c>
      <c r="W203" s="30" t="str">
        <f t="shared" si="21"/>
        <v xml:space="preserve">                'competition_id' =&gt; 1, // this is May 2021###                'age_group_id'   =&gt; 5, ###                'start'          =&gt; '2021-05-10 19:30:00', ###            ], [</v>
      </c>
      <c r="X203" s="30" t="s">
        <v>1161</v>
      </c>
    </row>
    <row r="204" spans="1:24" x14ac:dyDescent="0.2">
      <c r="A204" s="30">
        <v>26</v>
      </c>
      <c r="B204" s="31">
        <v>44326.8125</v>
      </c>
      <c r="C204" s="64">
        <f>VLOOKUP(D204,'Age Groups'!B:C,2,FALSE)</f>
        <v>5</v>
      </c>
      <c r="D204" s="31" t="s">
        <v>1090</v>
      </c>
      <c r="E204" s="64">
        <f>VLOOKUP(F204,Items!J:L,3,FALSE)</f>
        <v>3</v>
      </c>
      <c r="F204" s="31" t="s">
        <v>928</v>
      </c>
      <c r="G204" s="31" t="s">
        <v>1110</v>
      </c>
      <c r="H204" s="64" t="str">
        <f>MID(J204,10,1)</f>
        <v>3</v>
      </c>
      <c r="I204" s="31" t="str">
        <f>RIGHT(J204,1)</f>
        <v>4</v>
      </c>
      <c r="J204" s="31" t="s">
        <v>925</v>
      </c>
      <c r="K204" s="36"/>
      <c r="L204" s="36" t="s">
        <v>1068</v>
      </c>
      <c r="M204" s="61">
        <f>VLOOKUP(N204,Clubs!D:E,2,FALSE)</f>
        <v>40</v>
      </c>
      <c r="N204" s="36" t="s">
        <v>145</v>
      </c>
      <c r="O204" s="61">
        <v>1</v>
      </c>
      <c r="P204" s="32"/>
      <c r="T204" s="30" t="str">
        <f t="shared" si="19"/>
        <v>c40ag5y2d103</v>
      </c>
      <c r="U204" s="30">
        <f>VLOOKUP(T204,Cohorts!A:B,2,FALSE)</f>
        <v>202</v>
      </c>
      <c r="V204" s="30" t="str">
        <f t="shared" si="20"/>
        <v xml:space="preserve">            [ 'cohort_id' =&gt; 202,  'team_rank_id' =&gt; 1 ],</v>
      </c>
      <c r="W204" s="30" t="str">
        <f t="shared" si="21"/>
        <v xml:space="preserve">                'competition_id' =&gt; 1, // this is May 2021###                'age_group_id'   =&gt; 5, ###                'start'          =&gt; '2021-05-10 19:30:00', ###            ], [</v>
      </c>
      <c r="X204" s="30" t="s">
        <v>1161</v>
      </c>
    </row>
    <row r="205" spans="1:24" ht="17" x14ac:dyDescent="0.2">
      <c r="A205" s="30">
        <v>34</v>
      </c>
      <c r="B205" s="31">
        <v>44326.8125</v>
      </c>
      <c r="C205" s="64">
        <f>VLOOKUP(D205,'Age Groups'!B:C,2,FALSE)</f>
        <v>5</v>
      </c>
      <c r="D205" s="31" t="s">
        <v>1090</v>
      </c>
      <c r="E205" s="64">
        <f>VLOOKUP(F205,Items!J:L,3,FALSE)</f>
        <v>7</v>
      </c>
      <c r="F205" s="31" t="s">
        <v>926</v>
      </c>
      <c r="G205" s="31" t="s">
        <v>1109</v>
      </c>
      <c r="H205" s="64" t="str">
        <f>MID(J205,10,1)</f>
        <v>3</v>
      </c>
      <c r="I205" s="31" t="str">
        <f>RIGHT(J205,1)</f>
        <v>4</v>
      </c>
      <c r="J205" s="31" t="s">
        <v>925</v>
      </c>
      <c r="K205" s="36"/>
      <c r="L205" s="36" t="s">
        <v>1071</v>
      </c>
      <c r="M205" s="61">
        <f>VLOOKUP(N205,Clubs!D:E,2,FALSE)</f>
        <v>40</v>
      </c>
      <c r="N205" s="36" t="s">
        <v>145</v>
      </c>
      <c r="O205" s="61">
        <v>1</v>
      </c>
      <c r="P205" s="34" t="s">
        <v>511</v>
      </c>
      <c r="T205" s="30" t="str">
        <f t="shared" si="19"/>
        <v>c40ag5y2d103</v>
      </c>
      <c r="U205" s="30">
        <f>VLOOKUP(T205,Cohorts!A:B,2,FALSE)</f>
        <v>202</v>
      </c>
      <c r="V205" s="30" t="str">
        <f t="shared" si="20"/>
        <v xml:space="preserve">            [ 'cohort_id' =&gt; 202,  'team_rank_id' =&gt; 1 ],</v>
      </c>
      <c r="W205" s="30" t="str">
        <f t="shared" si="21"/>
        <v xml:space="preserve">                'competition_id' =&gt; 1, // this is May 2021###                'age_group_id'   =&gt; 5, ###                'start'          =&gt; '2021-05-10 19:30:00', ###            ], [</v>
      </c>
      <c r="X205" s="30" t="s">
        <v>1161</v>
      </c>
    </row>
    <row r="206" spans="1:24" x14ac:dyDescent="0.2">
      <c r="A206" s="30">
        <v>155</v>
      </c>
      <c r="B206" s="31">
        <v>44333.75</v>
      </c>
      <c r="C206" s="64">
        <f>VLOOKUP(D206,'Age Groups'!B:C,2,FALSE)</f>
        <v>6</v>
      </c>
      <c r="D206" s="31" t="s">
        <v>1091</v>
      </c>
      <c r="E206" s="64">
        <f>VLOOKUP(F206,Items!J:L,3,FALSE)</f>
        <v>4</v>
      </c>
      <c r="F206" s="31" t="s">
        <v>916</v>
      </c>
      <c r="G206" s="31" t="s">
        <v>1110</v>
      </c>
      <c r="H206" s="64">
        <v>0</v>
      </c>
      <c r="I206" s="31"/>
      <c r="J206" s="31" t="s">
        <v>922</v>
      </c>
      <c r="K206" s="62" t="s">
        <v>933</v>
      </c>
      <c r="L206" s="62" t="s">
        <v>1072</v>
      </c>
      <c r="M206" s="61">
        <f>VLOOKUP(N206,Clubs!D:E,2,FALSE)</f>
        <v>40</v>
      </c>
      <c r="N206" s="62" t="s">
        <v>145</v>
      </c>
      <c r="O206" s="61">
        <v>1</v>
      </c>
      <c r="P206" s="32"/>
      <c r="T206" s="30" t="str">
        <f t="shared" si="19"/>
        <v>c40ag6y2d100</v>
      </c>
      <c r="U206" s="30">
        <f>VLOOKUP(T206,Cohorts!A:B,2,FALSE)</f>
        <v>204</v>
      </c>
      <c r="V206" s="30" t="str">
        <f t="shared" si="20"/>
        <v xml:space="preserve">            [ 'cohort_id' =&gt; 204,  'team_rank_id' =&gt; 1 ],</v>
      </c>
      <c r="W206" s="30" t="str">
        <f t="shared" si="21"/>
        <v xml:space="preserve">                'competition_id' =&gt; 1, // this is May 2021###                'age_group_id'   =&gt; 6, ###                'start'          =&gt; '2021-05-17 18:00:00', ###            ], [</v>
      </c>
      <c r="X206" s="30" t="s">
        <v>1161</v>
      </c>
    </row>
    <row r="207" spans="1:24" x14ac:dyDescent="0.2">
      <c r="A207" s="30">
        <v>143</v>
      </c>
      <c r="B207" s="31">
        <v>44333.75</v>
      </c>
      <c r="C207" s="64">
        <f>VLOOKUP(D207,'Age Groups'!B:C,2,FALSE)</f>
        <v>6</v>
      </c>
      <c r="D207" s="31" t="s">
        <v>1091</v>
      </c>
      <c r="E207" s="64">
        <f>VLOOKUP(F207,Items!J:L,3,FALSE)</f>
        <v>1</v>
      </c>
      <c r="F207" s="31" t="s">
        <v>921</v>
      </c>
      <c r="G207" s="31" t="s">
        <v>1110</v>
      </c>
      <c r="H207" s="64">
        <v>0</v>
      </c>
      <c r="I207" s="31"/>
      <c r="J207" s="31" t="s">
        <v>922</v>
      </c>
      <c r="K207" s="36"/>
      <c r="L207" s="36" t="s">
        <v>987</v>
      </c>
      <c r="M207" s="61">
        <f>VLOOKUP(N207,Clubs!D:E,2,FALSE)</f>
        <v>40</v>
      </c>
      <c r="N207" s="36" t="s">
        <v>145</v>
      </c>
      <c r="O207" s="61">
        <v>1</v>
      </c>
      <c r="P207" s="32"/>
      <c r="T207" s="30" t="str">
        <f t="shared" si="19"/>
        <v>c40ag6y2d100</v>
      </c>
      <c r="U207" s="30">
        <f>VLOOKUP(T207,Cohorts!A:B,2,FALSE)</f>
        <v>204</v>
      </c>
      <c r="V207" s="30" t="str">
        <f t="shared" si="20"/>
        <v xml:space="preserve">            [ 'cohort_id' =&gt; 204,  'team_rank_id' =&gt; 1 ],</v>
      </c>
      <c r="W207" s="30" t="str">
        <f t="shared" si="21"/>
        <v xml:space="preserve">                'competition_id' =&gt; 1, // this is May 2021###                'age_group_id'   =&gt; 6, ###                'start'          =&gt; '2021-05-17 18:00:00', ###            ], [</v>
      </c>
      <c r="X207" s="30" t="s">
        <v>1161</v>
      </c>
    </row>
    <row r="208" spans="1:24" ht="17" x14ac:dyDescent="0.2">
      <c r="A208" s="30">
        <v>161</v>
      </c>
      <c r="B208" s="31">
        <v>44333.75</v>
      </c>
      <c r="C208" s="64">
        <f>VLOOKUP(D208,'Age Groups'!B:C,2,FALSE)</f>
        <v>6</v>
      </c>
      <c r="D208" s="31" t="s">
        <v>1091</v>
      </c>
      <c r="E208" s="64">
        <f>VLOOKUP(F208,Items!J:L,3,FALSE)</f>
        <v>6</v>
      </c>
      <c r="F208" s="31" t="s">
        <v>927</v>
      </c>
      <c r="G208" s="31" t="s">
        <v>1109</v>
      </c>
      <c r="H208" s="64">
        <v>0</v>
      </c>
      <c r="I208" s="31"/>
      <c r="J208" s="31" t="s">
        <v>922</v>
      </c>
      <c r="K208" s="36"/>
      <c r="L208" s="36" t="s">
        <v>1068</v>
      </c>
      <c r="M208" s="61">
        <f>VLOOKUP(N208,Clubs!D:E,2,FALSE)</f>
        <v>40</v>
      </c>
      <c r="N208" s="36" t="s">
        <v>145</v>
      </c>
      <c r="O208" s="61">
        <v>1</v>
      </c>
      <c r="P208" s="34" t="s">
        <v>643</v>
      </c>
      <c r="T208" s="30" t="str">
        <f t="shared" si="19"/>
        <v>c40ag6y2d100</v>
      </c>
      <c r="U208" s="30">
        <f>VLOOKUP(T208,Cohorts!A:B,2,FALSE)</f>
        <v>204</v>
      </c>
      <c r="V208" s="30" t="str">
        <f t="shared" si="20"/>
        <v xml:space="preserve">            [ 'cohort_id' =&gt; 204,  'team_rank_id' =&gt; 1 ],</v>
      </c>
      <c r="W208" s="30" t="str">
        <f t="shared" si="21"/>
        <v xml:space="preserve">                'competition_id' =&gt; 1, // this is May 2021###                'age_group_id'   =&gt; 6, ###                'start'          =&gt; '2021-05-17 18:00:00', ###            ], [</v>
      </c>
      <c r="X208" s="30" t="s">
        <v>1161</v>
      </c>
    </row>
    <row r="209" spans="1:24" x14ac:dyDescent="0.2">
      <c r="A209" s="30">
        <v>264</v>
      </c>
      <c r="B209" s="31">
        <v>44337.8125</v>
      </c>
      <c r="C209" s="64">
        <f>VLOOKUP(D209,'Age Groups'!B:C,2,FALSE)</f>
        <v>3</v>
      </c>
      <c r="D209" s="31" t="s">
        <v>1149</v>
      </c>
      <c r="E209" s="64">
        <f>VLOOKUP(F209,Items!J:L,3,FALSE)</f>
        <v>1</v>
      </c>
      <c r="F209" s="31" t="s">
        <v>921</v>
      </c>
      <c r="G209" s="31" t="s">
        <v>1110</v>
      </c>
      <c r="H209" s="64" t="str">
        <f t="shared" ref="H209:H214" si="22">RIGHT(J209,1)</f>
        <v>1</v>
      </c>
      <c r="I209" s="31"/>
      <c r="J209" s="31" t="s">
        <v>923</v>
      </c>
      <c r="K209" s="61" t="s">
        <v>932</v>
      </c>
      <c r="L209" s="61" t="s">
        <v>1043</v>
      </c>
      <c r="M209" s="61">
        <f>VLOOKUP(N209,Clubs!D:E,2,FALSE)</f>
        <v>41</v>
      </c>
      <c r="N209" s="61" t="s">
        <v>149</v>
      </c>
      <c r="O209" s="61">
        <v>1</v>
      </c>
      <c r="P209" s="32"/>
      <c r="T209" s="30" t="str">
        <f t="shared" si="19"/>
        <v>c41ag3y2d101</v>
      </c>
      <c r="U209" s="30">
        <f>VLOOKUP(T209,Cohorts!A:B,2,FALSE)</f>
        <v>206</v>
      </c>
      <c r="V209" s="30" t="str">
        <f t="shared" si="20"/>
        <v xml:space="preserve">            [ 'cohort_id' =&gt; 206,  'team_rank_id' =&gt; 1 ],</v>
      </c>
      <c r="W209" s="30" t="str">
        <f t="shared" si="21"/>
        <v xml:space="preserve">                'competition_id' =&gt; 1, // this is May 2021###                'age_group_id'   =&gt; 3, ###                'start'          =&gt; '2021-05-21 19:30:00', ###            ], [</v>
      </c>
      <c r="X209" s="30" t="s">
        <v>1161</v>
      </c>
    </row>
    <row r="210" spans="1:24" x14ac:dyDescent="0.2">
      <c r="A210" s="30">
        <v>272</v>
      </c>
      <c r="B210" s="31">
        <v>44337.8125</v>
      </c>
      <c r="C210" s="64">
        <f>VLOOKUP(D210,'Age Groups'!B:C,2,FALSE)</f>
        <v>3</v>
      </c>
      <c r="D210" s="31" t="s">
        <v>1149</v>
      </c>
      <c r="E210" s="64">
        <f>VLOOKUP(F210,Items!J:L,3,FALSE)</f>
        <v>3</v>
      </c>
      <c r="F210" s="31" t="s">
        <v>928</v>
      </c>
      <c r="G210" s="31" t="s">
        <v>1110</v>
      </c>
      <c r="H210" s="64" t="str">
        <f t="shared" si="22"/>
        <v>1</v>
      </c>
      <c r="I210" s="31"/>
      <c r="J210" s="31" t="s">
        <v>923</v>
      </c>
      <c r="K210" s="61" t="s">
        <v>932</v>
      </c>
      <c r="L210" s="61" t="s">
        <v>1068</v>
      </c>
      <c r="M210" s="61">
        <f>VLOOKUP(N210,Clubs!D:E,2,FALSE)</f>
        <v>41</v>
      </c>
      <c r="N210" s="61" t="s">
        <v>149</v>
      </c>
      <c r="O210" s="61">
        <v>1</v>
      </c>
      <c r="P210" s="32"/>
      <c r="T210" s="30" t="str">
        <f t="shared" si="19"/>
        <v>c41ag3y2d101</v>
      </c>
      <c r="U210" s="30">
        <f>VLOOKUP(T210,Cohorts!A:B,2,FALSE)</f>
        <v>206</v>
      </c>
      <c r="V210" s="30" t="str">
        <f t="shared" si="20"/>
        <v xml:space="preserve">            [ 'cohort_id' =&gt; 206,  'team_rank_id' =&gt; 1 ],</v>
      </c>
      <c r="W210" s="30" t="str">
        <f t="shared" si="21"/>
        <v xml:space="preserve">                'competition_id' =&gt; 1, // this is May 2021###                'age_group_id'   =&gt; 3, ###                'start'          =&gt; '2021-05-21 19:30:00', ###            ], [</v>
      </c>
      <c r="X210" s="30" t="s">
        <v>1161</v>
      </c>
    </row>
    <row r="211" spans="1:24" ht="17" x14ac:dyDescent="0.2">
      <c r="A211" s="30">
        <v>278</v>
      </c>
      <c r="B211" s="31">
        <v>44337.8125</v>
      </c>
      <c r="C211" s="64">
        <f>VLOOKUP(D211,'Age Groups'!B:C,2,FALSE)</f>
        <v>3</v>
      </c>
      <c r="D211" s="31" t="s">
        <v>1149</v>
      </c>
      <c r="E211" s="64">
        <f>VLOOKUP(F211,Items!J:L,3,FALSE)</f>
        <v>13</v>
      </c>
      <c r="F211" s="31" t="s">
        <v>929</v>
      </c>
      <c r="G211" s="31" t="s">
        <v>1109</v>
      </c>
      <c r="H211" s="64" t="str">
        <f t="shared" si="22"/>
        <v>1</v>
      </c>
      <c r="I211" s="31"/>
      <c r="J211" s="31" t="s">
        <v>923</v>
      </c>
      <c r="K211" s="61" t="s">
        <v>932</v>
      </c>
      <c r="L211" s="61" t="s">
        <v>1068</v>
      </c>
      <c r="M211" s="61">
        <f>VLOOKUP(N211,Clubs!D:E,2,FALSE)</f>
        <v>41</v>
      </c>
      <c r="N211" s="61" t="s">
        <v>149</v>
      </c>
      <c r="O211" s="61">
        <v>1</v>
      </c>
      <c r="P211" s="34" t="s">
        <v>756</v>
      </c>
      <c r="T211" s="30" t="str">
        <f t="shared" si="19"/>
        <v>c41ag3y2d101</v>
      </c>
      <c r="U211" s="30">
        <f>VLOOKUP(T211,Cohorts!A:B,2,FALSE)</f>
        <v>206</v>
      </c>
      <c r="V211" s="30" t="str">
        <f t="shared" si="20"/>
        <v xml:space="preserve">            [ 'cohort_id' =&gt; 206,  'team_rank_id' =&gt; 1 ],</v>
      </c>
      <c r="W211" s="30" t="str">
        <f t="shared" si="21"/>
        <v xml:space="preserve">                'competition_id' =&gt; 1, // this is May 2021###                'age_group_id'   =&gt; 3, ###                'start'          =&gt; '2021-05-21 19:30:00', ###            ], [</v>
      </c>
      <c r="X211" s="30" t="s">
        <v>1161</v>
      </c>
    </row>
    <row r="212" spans="1:24" x14ac:dyDescent="0.2">
      <c r="A212" s="30">
        <v>346</v>
      </c>
      <c r="B212" s="31">
        <v>44342.75</v>
      </c>
      <c r="C212" s="64">
        <f>VLOOKUP(D212,'Age Groups'!B:C,2,FALSE)</f>
        <v>4</v>
      </c>
      <c r="D212" s="31" t="s">
        <v>1092</v>
      </c>
      <c r="E212" s="64">
        <f>VLOOKUP(F212,Items!J:L,3,FALSE)</f>
        <v>4</v>
      </c>
      <c r="F212" s="31" t="s">
        <v>916</v>
      </c>
      <c r="G212" s="31" t="s">
        <v>1110</v>
      </c>
      <c r="H212" s="64" t="str">
        <f t="shared" si="22"/>
        <v>2</v>
      </c>
      <c r="I212" s="31"/>
      <c r="J212" s="31" t="s">
        <v>917</v>
      </c>
      <c r="K212" s="32" t="s">
        <v>933</v>
      </c>
      <c r="L212" s="32" t="s">
        <v>1018</v>
      </c>
      <c r="M212" s="61">
        <f>VLOOKUP(N212,Clubs!D:E,2,FALSE)</f>
        <v>41</v>
      </c>
      <c r="N212" s="32" t="s">
        <v>149</v>
      </c>
      <c r="O212" s="32" t="s">
        <v>939</v>
      </c>
      <c r="P212" s="32"/>
      <c r="T212" s="30" t="str">
        <f t="shared" si="19"/>
        <v>c41ag4y2d102</v>
      </c>
      <c r="U212" s="30">
        <f>VLOOKUP(T212,Cohorts!A:B,2,FALSE)</f>
        <v>208</v>
      </c>
      <c r="V212" s="30" t="str">
        <f t="shared" si="20"/>
        <v xml:space="preserve">            [ 'cohort_id' =&gt; 208,  'team_rank_id' =&gt; 1 ],</v>
      </c>
      <c r="W212" s="30" t="str">
        <f t="shared" si="21"/>
        <v xml:space="preserve">                'competition_id' =&gt; 1, // this is May 2021###                'age_group_id'   =&gt; 4, ###                'start'          =&gt; '2021-05-26 18:00:00', ###            ], [</v>
      </c>
      <c r="X212" s="30" t="s">
        <v>1161</v>
      </c>
    </row>
    <row r="213" spans="1:24" x14ac:dyDescent="0.2">
      <c r="A213" s="30">
        <v>355</v>
      </c>
      <c r="B213" s="31">
        <v>44342.75</v>
      </c>
      <c r="C213" s="64">
        <f>VLOOKUP(D213,'Age Groups'!B:C,2,FALSE)</f>
        <v>4</v>
      </c>
      <c r="D213" s="31" t="s">
        <v>1092</v>
      </c>
      <c r="E213" s="64">
        <f>VLOOKUP(F213,Items!J:L,3,FALSE)</f>
        <v>2</v>
      </c>
      <c r="F213" s="31" t="s">
        <v>924</v>
      </c>
      <c r="G213" s="31" t="s">
        <v>1110</v>
      </c>
      <c r="H213" s="64" t="str">
        <f t="shared" si="22"/>
        <v>2</v>
      </c>
      <c r="I213" s="31"/>
      <c r="J213" s="31" t="s">
        <v>917</v>
      </c>
      <c r="K213" s="32" t="s">
        <v>933</v>
      </c>
      <c r="L213" s="32" t="s">
        <v>1058</v>
      </c>
      <c r="M213" s="61">
        <f>VLOOKUP(N213,Clubs!D:E,2,FALSE)</f>
        <v>41</v>
      </c>
      <c r="N213" s="32" t="s">
        <v>149</v>
      </c>
      <c r="O213" s="32" t="s">
        <v>939</v>
      </c>
      <c r="P213" s="32"/>
      <c r="T213" s="30" t="str">
        <f t="shared" si="19"/>
        <v>c41ag4y2d102</v>
      </c>
      <c r="U213" s="30">
        <f>VLOOKUP(T213,Cohorts!A:B,2,FALSE)</f>
        <v>208</v>
      </c>
      <c r="V213" s="30" t="str">
        <f t="shared" si="20"/>
        <v xml:space="preserve">            [ 'cohort_id' =&gt; 208,  'team_rank_id' =&gt; 1 ],</v>
      </c>
      <c r="W213" s="30" t="str">
        <f t="shared" si="21"/>
        <v xml:space="preserve">                'competition_id' =&gt; 1, // this is May 2021###                'age_group_id'   =&gt; 4, ###                'start'          =&gt; '2021-05-26 18:00:00', ###            ], [</v>
      </c>
      <c r="X213" s="30" t="s">
        <v>1161</v>
      </c>
    </row>
    <row r="214" spans="1:24" ht="17" x14ac:dyDescent="0.2">
      <c r="A214" s="30">
        <v>364</v>
      </c>
      <c r="B214" s="31">
        <v>44342.75</v>
      </c>
      <c r="C214" s="64">
        <f>VLOOKUP(D214,'Age Groups'!B:C,2,FALSE)</f>
        <v>4</v>
      </c>
      <c r="D214" s="31" t="s">
        <v>1092</v>
      </c>
      <c r="E214" s="64">
        <f>VLOOKUP(F214,Items!J:L,3,FALSE)</f>
        <v>8</v>
      </c>
      <c r="F214" s="31" t="s">
        <v>920</v>
      </c>
      <c r="G214" s="31" t="s">
        <v>1109</v>
      </c>
      <c r="H214" s="64" t="str">
        <f t="shared" si="22"/>
        <v>2</v>
      </c>
      <c r="I214" s="31"/>
      <c r="J214" s="31" t="s">
        <v>917</v>
      </c>
      <c r="K214" s="32" t="s">
        <v>933</v>
      </c>
      <c r="L214" s="32" t="s">
        <v>1071</v>
      </c>
      <c r="M214" s="61">
        <f>VLOOKUP(N214,Clubs!D:E,2,FALSE)</f>
        <v>41</v>
      </c>
      <c r="N214" s="32" t="s">
        <v>149</v>
      </c>
      <c r="O214" s="32" t="s">
        <v>939</v>
      </c>
      <c r="P214" s="34" t="s">
        <v>840</v>
      </c>
      <c r="T214" s="30" t="str">
        <f t="shared" si="19"/>
        <v>c41ag4y2d102</v>
      </c>
      <c r="U214" s="30">
        <f>VLOOKUP(T214,Cohorts!A:B,2,FALSE)</f>
        <v>208</v>
      </c>
      <c r="V214" s="30" t="str">
        <f t="shared" si="20"/>
        <v xml:space="preserve">            [ 'cohort_id' =&gt; 208,  'team_rank_id' =&gt; 1 ],</v>
      </c>
      <c r="W214" s="30" t="str">
        <f t="shared" si="21"/>
        <v xml:space="preserve">                'competition_id' =&gt; 1, // this is May 2021###                'age_group_id'   =&gt; 4, ###                'start'          =&gt; '2021-05-26 18:00:00', ###            ], [</v>
      </c>
      <c r="X214" s="30" t="s">
        <v>1161</v>
      </c>
    </row>
    <row r="215" spans="1:24" x14ac:dyDescent="0.2">
      <c r="A215" s="30">
        <v>420</v>
      </c>
      <c r="B215" s="31">
        <v>44344.8125</v>
      </c>
      <c r="C215" s="64">
        <f>VLOOKUP(D215,'Age Groups'!B:C,2,FALSE)</f>
        <v>4</v>
      </c>
      <c r="D215" s="31" t="s">
        <v>1092</v>
      </c>
      <c r="E215" s="64">
        <f>VLOOKUP(F215,Items!J:L,3,FALSE)</f>
        <v>4</v>
      </c>
      <c r="F215" s="31" t="s">
        <v>916</v>
      </c>
      <c r="G215" s="31" t="s">
        <v>1110</v>
      </c>
      <c r="H215" s="64">
        <v>0</v>
      </c>
      <c r="I215" s="31"/>
      <c r="J215" s="31" t="s">
        <v>922</v>
      </c>
      <c r="K215" s="61" t="s">
        <v>932</v>
      </c>
      <c r="L215" s="61" t="s">
        <v>1043</v>
      </c>
      <c r="M215" s="61">
        <f>VLOOKUP(N215,Clubs!D:E,2,FALSE)</f>
        <v>12</v>
      </c>
      <c r="N215" s="61" t="s">
        <v>975</v>
      </c>
      <c r="O215" s="61">
        <v>1</v>
      </c>
      <c r="P215" s="32"/>
      <c r="T215" s="30" t="str">
        <f t="shared" si="19"/>
        <v>c12ag4y2d100</v>
      </c>
      <c r="U215" s="30">
        <f>VLOOKUP(T215,Cohorts!A:B,2,FALSE)</f>
        <v>21</v>
      </c>
      <c r="V215" s="30" t="str">
        <f t="shared" si="20"/>
        <v xml:space="preserve">            [ 'cohort_id' =&gt; 21,  'team_rank_id' =&gt; 1 ],</v>
      </c>
      <c r="W215" s="30" t="str">
        <f t="shared" si="21"/>
        <v xml:space="preserve">                'competition_id' =&gt; 1, // this is May 2021###                'age_group_id'   =&gt; 4, ###                'start'          =&gt; '2021-05-28 19:30:00', ###            ], [</v>
      </c>
      <c r="X215" s="30" t="s">
        <v>1161</v>
      </c>
    </row>
    <row r="216" spans="1:24" x14ac:dyDescent="0.2">
      <c r="A216" s="30">
        <v>424</v>
      </c>
      <c r="B216" s="31">
        <v>44344.8125</v>
      </c>
      <c r="C216" s="64">
        <f>VLOOKUP(D216,'Age Groups'!B:C,2,FALSE)</f>
        <v>4</v>
      </c>
      <c r="D216" s="31" t="s">
        <v>1092</v>
      </c>
      <c r="E216" s="64">
        <f>VLOOKUP(F216,Items!J:L,3,FALSE)</f>
        <v>2</v>
      </c>
      <c r="F216" s="31" t="s">
        <v>924</v>
      </c>
      <c r="G216" s="31" t="s">
        <v>1110</v>
      </c>
      <c r="H216" s="64">
        <v>0</v>
      </c>
      <c r="I216" s="31"/>
      <c r="J216" s="31" t="s">
        <v>922</v>
      </c>
      <c r="K216" s="61" t="s">
        <v>932</v>
      </c>
      <c r="L216" s="61" t="s">
        <v>987</v>
      </c>
      <c r="M216" s="61">
        <f>VLOOKUP(N216,Clubs!D:E,2,FALSE)</f>
        <v>12</v>
      </c>
      <c r="N216" s="61" t="s">
        <v>975</v>
      </c>
      <c r="O216" s="61">
        <v>1</v>
      </c>
      <c r="P216" s="32"/>
      <c r="T216" s="30" t="str">
        <f t="shared" si="19"/>
        <v>c12ag4y2d100</v>
      </c>
      <c r="U216" s="30">
        <f>VLOOKUP(T216,Cohorts!A:B,2,FALSE)</f>
        <v>21</v>
      </c>
      <c r="V216" s="30" t="str">
        <f t="shared" si="20"/>
        <v xml:space="preserve">            [ 'cohort_id' =&gt; 21,  'team_rank_id' =&gt; 1 ],</v>
      </c>
      <c r="W216" s="30" t="str">
        <f t="shared" si="21"/>
        <v xml:space="preserve">                'competition_id' =&gt; 1, // this is May 2021###                'age_group_id'   =&gt; 4, ###                'start'          =&gt; '2021-05-28 19:30:00', ###            ], [</v>
      </c>
      <c r="X216" s="30" t="s">
        <v>1161</v>
      </c>
    </row>
    <row r="217" spans="1:24" ht="17" x14ac:dyDescent="0.2">
      <c r="A217" s="30">
        <v>429</v>
      </c>
      <c r="B217" s="31">
        <v>44344.8125</v>
      </c>
      <c r="C217" s="64">
        <f>VLOOKUP(D217,'Age Groups'!B:C,2,FALSE)</f>
        <v>4</v>
      </c>
      <c r="D217" s="31" t="s">
        <v>1092</v>
      </c>
      <c r="E217" s="64">
        <f>VLOOKUP(F217,Items!J:L,3,FALSE)</f>
        <v>8</v>
      </c>
      <c r="F217" s="31" t="s">
        <v>920</v>
      </c>
      <c r="G217" s="31" t="s">
        <v>1109</v>
      </c>
      <c r="H217" s="64">
        <v>0</v>
      </c>
      <c r="I217" s="31"/>
      <c r="J217" s="31" t="s">
        <v>922</v>
      </c>
      <c r="K217" s="61" t="s">
        <v>932</v>
      </c>
      <c r="L217" s="61" t="s">
        <v>939</v>
      </c>
      <c r="M217" s="61">
        <f>VLOOKUP(N217,Clubs!D:E,2,FALSE)</f>
        <v>12</v>
      </c>
      <c r="N217" s="61" t="s">
        <v>975</v>
      </c>
      <c r="O217" s="61">
        <v>1</v>
      </c>
      <c r="P217" s="34" t="s">
        <v>902</v>
      </c>
      <c r="T217" s="30" t="str">
        <f t="shared" si="19"/>
        <v>c12ag4y2d100</v>
      </c>
      <c r="U217" s="30">
        <f>VLOOKUP(T217,Cohorts!A:B,2,FALSE)</f>
        <v>21</v>
      </c>
      <c r="V217" s="30" t="str">
        <f t="shared" si="20"/>
        <v xml:space="preserve">            [ 'cohort_id' =&gt; 21,  'team_rank_id' =&gt; 1 ],</v>
      </c>
      <c r="W217" s="30" t="str">
        <f t="shared" si="21"/>
        <v xml:space="preserve">                'competition_id' =&gt; 1, // this is May 2021###                'age_group_id'   =&gt; 4, ###                'start'          =&gt; '2021-05-28 19:30:00', ###            ], [</v>
      </c>
      <c r="X217" s="30" t="s">
        <v>1161</v>
      </c>
    </row>
    <row r="218" spans="1:24" x14ac:dyDescent="0.2">
      <c r="A218" s="30">
        <v>406</v>
      </c>
      <c r="B218" s="31">
        <v>44344.75</v>
      </c>
      <c r="C218" s="64">
        <f>VLOOKUP(D218,'Age Groups'!B:C,2,FALSE)</f>
        <v>4</v>
      </c>
      <c r="D218" s="31" t="s">
        <v>1092</v>
      </c>
      <c r="E218" s="64">
        <f>VLOOKUP(F218,Items!J:L,3,FALSE)</f>
        <v>4</v>
      </c>
      <c r="F218" s="31" t="s">
        <v>916</v>
      </c>
      <c r="G218" s="31" t="s">
        <v>1110</v>
      </c>
      <c r="H218" s="64">
        <v>0</v>
      </c>
      <c r="I218" s="31"/>
      <c r="J218" s="31" t="s">
        <v>922</v>
      </c>
      <c r="K218" s="32" t="s">
        <v>934</v>
      </c>
      <c r="L218" s="32" t="s">
        <v>1043</v>
      </c>
      <c r="M218" s="61">
        <f>VLOOKUP(N218,Clubs!D:E,2,FALSE)</f>
        <v>12</v>
      </c>
      <c r="N218" s="32" t="s">
        <v>975</v>
      </c>
      <c r="O218" s="32" t="s">
        <v>987</v>
      </c>
      <c r="P218" s="32"/>
      <c r="T218" s="30" t="str">
        <f t="shared" si="19"/>
        <v>c12ag4y2d100</v>
      </c>
      <c r="U218" s="30">
        <f>VLOOKUP(T218,Cohorts!A:B,2,FALSE)</f>
        <v>21</v>
      </c>
      <c r="V218" s="30" t="str">
        <f t="shared" si="20"/>
        <v xml:space="preserve">            [ 'cohort_id' =&gt; 21,  'team_rank_id' =&gt; 2 ],</v>
      </c>
      <c r="W218" s="30" t="str">
        <f t="shared" si="21"/>
        <v xml:space="preserve">                'competition_id' =&gt; 1, // this is May 2021###                'age_group_id'   =&gt; 4, ###                'start'          =&gt; '2021-05-28 18:00:00', ###            ], [</v>
      </c>
      <c r="X218" s="30" t="s">
        <v>1161</v>
      </c>
    </row>
    <row r="219" spans="1:24" x14ac:dyDescent="0.2">
      <c r="A219" s="30">
        <v>413</v>
      </c>
      <c r="B219" s="31">
        <v>44344.75</v>
      </c>
      <c r="C219" s="64">
        <f>VLOOKUP(D219,'Age Groups'!B:C,2,FALSE)</f>
        <v>4</v>
      </c>
      <c r="D219" s="31" t="s">
        <v>1092</v>
      </c>
      <c r="E219" s="64">
        <f>VLOOKUP(F219,Items!J:L,3,FALSE)</f>
        <v>2</v>
      </c>
      <c r="F219" s="31" t="s">
        <v>924</v>
      </c>
      <c r="G219" s="31" t="s">
        <v>1110</v>
      </c>
      <c r="H219" s="64">
        <v>0</v>
      </c>
      <c r="I219" s="31"/>
      <c r="J219" s="31" t="s">
        <v>922</v>
      </c>
      <c r="K219" s="32" t="s">
        <v>934</v>
      </c>
      <c r="L219" s="32" t="s">
        <v>1058</v>
      </c>
      <c r="M219" s="61">
        <f>VLOOKUP(N219,Clubs!D:E,2,FALSE)</f>
        <v>12</v>
      </c>
      <c r="N219" s="32" t="s">
        <v>975</v>
      </c>
      <c r="O219" s="32" t="s">
        <v>987</v>
      </c>
      <c r="P219" s="32"/>
      <c r="T219" s="30" t="str">
        <f t="shared" si="19"/>
        <v>c12ag4y2d100</v>
      </c>
      <c r="U219" s="30">
        <f>VLOOKUP(T219,Cohorts!A:B,2,FALSE)</f>
        <v>21</v>
      </c>
      <c r="V219" s="30" t="str">
        <f t="shared" si="20"/>
        <v xml:space="preserve">            [ 'cohort_id' =&gt; 21,  'team_rank_id' =&gt; 2 ],</v>
      </c>
      <c r="W219" s="30" t="str">
        <f t="shared" si="21"/>
        <v xml:space="preserve">                'competition_id' =&gt; 1, // this is May 2021###                'age_group_id'   =&gt; 4, ###                'start'          =&gt; '2021-05-28 18:00:00', ###            ], [</v>
      </c>
      <c r="X219" s="30" t="s">
        <v>1161</v>
      </c>
    </row>
    <row r="220" spans="1:24" ht="17" x14ac:dyDescent="0.2">
      <c r="A220" s="30">
        <v>416</v>
      </c>
      <c r="B220" s="31">
        <v>44344.75</v>
      </c>
      <c r="C220" s="64">
        <f>VLOOKUP(D220,'Age Groups'!B:C,2,FALSE)</f>
        <v>4</v>
      </c>
      <c r="D220" s="31" t="s">
        <v>1092</v>
      </c>
      <c r="E220" s="64">
        <f>VLOOKUP(F220,Items!J:L,3,FALSE)</f>
        <v>8</v>
      </c>
      <c r="F220" s="31" t="s">
        <v>920</v>
      </c>
      <c r="G220" s="31" t="s">
        <v>1109</v>
      </c>
      <c r="H220" s="64">
        <v>0</v>
      </c>
      <c r="I220" s="31"/>
      <c r="J220" s="31" t="s">
        <v>922</v>
      </c>
      <c r="K220" s="32" t="s">
        <v>934</v>
      </c>
      <c r="L220" s="32" t="s">
        <v>1018</v>
      </c>
      <c r="M220" s="61">
        <f>VLOOKUP(N220,Clubs!D:E,2,FALSE)</f>
        <v>12</v>
      </c>
      <c r="N220" s="32" t="s">
        <v>975</v>
      </c>
      <c r="O220" s="32" t="s">
        <v>987</v>
      </c>
      <c r="P220" s="34" t="s">
        <v>622</v>
      </c>
      <c r="T220" s="30" t="str">
        <f t="shared" si="19"/>
        <v>c12ag4y2d100</v>
      </c>
      <c r="U220" s="30">
        <f>VLOOKUP(T220,Cohorts!A:B,2,FALSE)</f>
        <v>21</v>
      </c>
      <c r="V220" s="30" t="str">
        <f t="shared" si="20"/>
        <v xml:space="preserve">            [ 'cohort_id' =&gt; 21,  'team_rank_id' =&gt; 2 ],</v>
      </c>
      <c r="W220" s="30" t="str">
        <f t="shared" si="21"/>
        <v xml:space="preserve">                'competition_id' =&gt; 1, // this is May 2021###                'age_group_id'   =&gt; 4, ###                'start'          =&gt; '2021-05-28 18:00:00', ###            ], [</v>
      </c>
      <c r="X220" s="30" t="s">
        <v>1161</v>
      </c>
    </row>
    <row r="221" spans="1:24" x14ac:dyDescent="0.2">
      <c r="A221" s="30">
        <v>204</v>
      </c>
      <c r="B221" s="31">
        <v>44335.8125</v>
      </c>
      <c r="C221" s="64">
        <f>VLOOKUP(D221,'Age Groups'!B:C,2,FALSE)</f>
        <v>5</v>
      </c>
      <c r="D221" s="31" t="s">
        <v>1090</v>
      </c>
      <c r="E221" s="64">
        <f>VLOOKUP(F221,Items!J:L,3,FALSE)</f>
        <v>2</v>
      </c>
      <c r="F221" s="31" t="s">
        <v>924</v>
      </c>
      <c r="G221" s="31" t="s">
        <v>1110</v>
      </c>
      <c r="H221" s="64" t="str">
        <f t="shared" ref="H221:H250" si="23">RIGHT(J221,1)</f>
        <v>1</v>
      </c>
      <c r="I221" s="31"/>
      <c r="J221" s="31" t="s">
        <v>923</v>
      </c>
      <c r="K221" s="32" t="s">
        <v>932</v>
      </c>
      <c r="L221" s="32" t="s">
        <v>939</v>
      </c>
      <c r="M221" s="61">
        <f>VLOOKUP(N221,Clubs!D:E,2,FALSE)</f>
        <v>41</v>
      </c>
      <c r="N221" s="32" t="s">
        <v>149</v>
      </c>
      <c r="O221" s="32" t="s">
        <v>939</v>
      </c>
      <c r="P221" s="32"/>
      <c r="T221" s="30" t="str">
        <f t="shared" si="19"/>
        <v>c41ag5y2d101</v>
      </c>
      <c r="U221" s="30">
        <f>VLOOKUP(T221,Cohorts!A:B,2,FALSE)</f>
        <v>210</v>
      </c>
      <c r="V221" s="30" t="str">
        <f t="shared" si="20"/>
        <v xml:space="preserve">            [ 'cohort_id' =&gt; 210,  'team_rank_id' =&gt; 1 ],</v>
      </c>
      <c r="W221" s="30" t="str">
        <f t="shared" si="21"/>
        <v xml:space="preserve">                'competition_id' =&gt; 1, // this is May 2021###                'age_group_id'   =&gt; 5, ###                'start'          =&gt; '2021-05-19 19:30:00', ###            ], [</v>
      </c>
      <c r="X221" s="30" t="s">
        <v>1161</v>
      </c>
    </row>
    <row r="222" spans="1:24" x14ac:dyDescent="0.2">
      <c r="A222" s="30">
        <v>213</v>
      </c>
      <c r="B222" s="31">
        <v>44335.8125</v>
      </c>
      <c r="C222" s="64">
        <f>VLOOKUP(D222,'Age Groups'!B:C,2,FALSE)</f>
        <v>5</v>
      </c>
      <c r="D222" s="31" t="s">
        <v>1090</v>
      </c>
      <c r="E222" s="64">
        <f>VLOOKUP(F222,Items!J:L,3,FALSE)</f>
        <v>3</v>
      </c>
      <c r="F222" s="31" t="s">
        <v>928</v>
      </c>
      <c r="G222" s="31" t="s">
        <v>1110</v>
      </c>
      <c r="H222" s="64" t="str">
        <f t="shared" si="23"/>
        <v>1</v>
      </c>
      <c r="I222" s="31"/>
      <c r="J222" s="31" t="s">
        <v>923</v>
      </c>
      <c r="K222" s="32" t="s">
        <v>932</v>
      </c>
      <c r="L222" s="32" t="s">
        <v>1043</v>
      </c>
      <c r="M222" s="61">
        <f>VLOOKUP(N222,Clubs!D:E,2,FALSE)</f>
        <v>41</v>
      </c>
      <c r="N222" s="32" t="s">
        <v>149</v>
      </c>
      <c r="O222" s="32" t="s">
        <v>939</v>
      </c>
      <c r="P222" s="32"/>
      <c r="T222" s="30" t="str">
        <f t="shared" si="19"/>
        <v>c41ag5y2d101</v>
      </c>
      <c r="U222" s="30">
        <f>VLOOKUP(T222,Cohorts!A:B,2,FALSE)</f>
        <v>210</v>
      </c>
      <c r="V222" s="30" t="str">
        <f t="shared" si="20"/>
        <v xml:space="preserve">            [ 'cohort_id' =&gt; 210,  'team_rank_id' =&gt; 1 ],</v>
      </c>
      <c r="W222" s="30" t="str">
        <f t="shared" si="21"/>
        <v xml:space="preserve">                'competition_id' =&gt; 1, // this is May 2021###                'age_group_id'   =&gt; 5, ###                'start'          =&gt; '2021-05-19 19:30:00', ###            ], [</v>
      </c>
      <c r="X222" s="30" t="s">
        <v>1161</v>
      </c>
    </row>
    <row r="223" spans="1:24" ht="17" x14ac:dyDescent="0.2">
      <c r="A223" s="30">
        <v>220</v>
      </c>
      <c r="B223" s="31">
        <v>44335.8125</v>
      </c>
      <c r="C223" s="64">
        <f>VLOOKUP(D223,'Age Groups'!B:C,2,FALSE)</f>
        <v>5</v>
      </c>
      <c r="D223" s="31" t="s">
        <v>1090</v>
      </c>
      <c r="E223" s="64">
        <f>VLOOKUP(F223,Items!J:L,3,FALSE)</f>
        <v>7</v>
      </c>
      <c r="F223" s="31" t="s">
        <v>926</v>
      </c>
      <c r="G223" s="31" t="s">
        <v>1109</v>
      </c>
      <c r="H223" s="64" t="str">
        <f t="shared" si="23"/>
        <v>1</v>
      </c>
      <c r="I223" s="31"/>
      <c r="J223" s="31" t="s">
        <v>923</v>
      </c>
      <c r="K223" s="32"/>
      <c r="L223" s="32" t="s">
        <v>1058</v>
      </c>
      <c r="M223" s="61">
        <f>VLOOKUP(N223,Clubs!D:E,2,FALSE)</f>
        <v>41</v>
      </c>
      <c r="N223" s="32" t="s">
        <v>149</v>
      </c>
      <c r="O223" s="32" t="s">
        <v>939</v>
      </c>
      <c r="P223" s="34" t="s">
        <v>702</v>
      </c>
      <c r="T223" s="30" t="str">
        <f t="shared" si="19"/>
        <v>c41ag5y2d101</v>
      </c>
      <c r="U223" s="30">
        <f>VLOOKUP(T223,Cohorts!A:B,2,FALSE)</f>
        <v>210</v>
      </c>
      <c r="V223" s="30" t="str">
        <f t="shared" si="20"/>
        <v xml:space="preserve">            [ 'cohort_id' =&gt; 210,  'team_rank_id' =&gt; 1 ],</v>
      </c>
      <c r="W223" s="30" t="str">
        <f t="shared" si="21"/>
        <v xml:space="preserve">                'competition_id' =&gt; 1, // this is May 2021###                'age_group_id'   =&gt; 5, ###                'start'          =&gt; '2021-05-19 19:30:00', ###            ], [</v>
      </c>
      <c r="X223" s="30" t="s">
        <v>1161</v>
      </c>
    </row>
    <row r="224" spans="1:24" x14ac:dyDescent="0.2">
      <c r="A224" s="30">
        <v>197</v>
      </c>
      <c r="B224" s="31">
        <v>44335.75</v>
      </c>
      <c r="C224" s="64">
        <f>VLOOKUP(D224,'Age Groups'!B:C,2,FALSE)</f>
        <v>5</v>
      </c>
      <c r="D224" s="31" t="s">
        <v>1090</v>
      </c>
      <c r="E224" s="64">
        <f>VLOOKUP(F224,Items!J:L,3,FALSE)</f>
        <v>2</v>
      </c>
      <c r="F224" s="31" t="s">
        <v>924</v>
      </c>
      <c r="G224" s="31" t="s">
        <v>1110</v>
      </c>
      <c r="H224" s="64" t="str">
        <f t="shared" si="23"/>
        <v>1</v>
      </c>
      <c r="I224" s="31"/>
      <c r="J224" s="31" t="s">
        <v>923</v>
      </c>
      <c r="K224" s="32" t="s">
        <v>934</v>
      </c>
      <c r="L224" s="32" t="s">
        <v>1018</v>
      </c>
      <c r="M224" s="61">
        <f>VLOOKUP(N224,Clubs!D:E,2,FALSE)</f>
        <v>41</v>
      </c>
      <c r="N224" s="32" t="s">
        <v>149</v>
      </c>
      <c r="O224" s="32" t="s">
        <v>987</v>
      </c>
      <c r="P224" s="32"/>
      <c r="T224" s="30" t="str">
        <f t="shared" si="19"/>
        <v>c41ag5y2d101</v>
      </c>
      <c r="U224" s="30">
        <f>VLOOKUP(T224,Cohorts!A:B,2,FALSE)</f>
        <v>210</v>
      </c>
      <c r="V224" s="30" t="str">
        <f t="shared" si="20"/>
        <v xml:space="preserve">            [ 'cohort_id' =&gt; 210,  'team_rank_id' =&gt; 2 ],</v>
      </c>
      <c r="W224" s="30" t="str">
        <f t="shared" si="21"/>
        <v xml:space="preserve">                'competition_id' =&gt; 1, // this is May 2021###                'age_group_id'   =&gt; 5, ###                'start'          =&gt; '2021-05-19 18:00:00', ###            ], [</v>
      </c>
      <c r="X224" s="30" t="s">
        <v>1161</v>
      </c>
    </row>
    <row r="225" spans="1:24" x14ac:dyDescent="0.2">
      <c r="A225" s="30">
        <v>199</v>
      </c>
      <c r="B225" s="31">
        <v>44335.75</v>
      </c>
      <c r="C225" s="64">
        <f>VLOOKUP(D225,'Age Groups'!B:C,2,FALSE)</f>
        <v>5</v>
      </c>
      <c r="D225" s="31" t="s">
        <v>1090</v>
      </c>
      <c r="E225" s="64">
        <f>VLOOKUP(F225,Items!J:L,3,FALSE)</f>
        <v>3</v>
      </c>
      <c r="F225" s="31" t="s">
        <v>928</v>
      </c>
      <c r="G225" s="31" t="s">
        <v>1110</v>
      </c>
      <c r="H225" s="64" t="str">
        <f t="shared" si="23"/>
        <v>1</v>
      </c>
      <c r="I225" s="31"/>
      <c r="J225" s="31" t="s">
        <v>923</v>
      </c>
      <c r="K225" s="32" t="s">
        <v>934</v>
      </c>
      <c r="L225" s="32" t="s">
        <v>987</v>
      </c>
      <c r="M225" s="61">
        <f>VLOOKUP(N225,Clubs!D:E,2,FALSE)</f>
        <v>41</v>
      </c>
      <c r="N225" s="32" t="s">
        <v>149</v>
      </c>
      <c r="O225" s="32" t="s">
        <v>987</v>
      </c>
      <c r="P225" s="32"/>
      <c r="T225" s="30" t="str">
        <f t="shared" si="19"/>
        <v>c41ag5y2d101</v>
      </c>
      <c r="U225" s="30">
        <f>VLOOKUP(T225,Cohorts!A:B,2,FALSE)</f>
        <v>210</v>
      </c>
      <c r="V225" s="30" t="str">
        <f t="shared" si="20"/>
        <v xml:space="preserve">            [ 'cohort_id' =&gt; 210,  'team_rank_id' =&gt; 2 ],</v>
      </c>
      <c r="W225" s="30" t="str">
        <f t="shared" si="21"/>
        <v xml:space="preserve">                'competition_id' =&gt; 1, // this is May 2021###                'age_group_id'   =&gt; 5, ###                'start'          =&gt; '2021-05-19 18:00:00', ###            ], [</v>
      </c>
      <c r="X225" s="30" t="s">
        <v>1161</v>
      </c>
    </row>
    <row r="226" spans="1:24" ht="17" x14ac:dyDescent="0.2">
      <c r="A226" s="30">
        <v>203</v>
      </c>
      <c r="B226" s="31">
        <v>44335.75</v>
      </c>
      <c r="C226" s="64">
        <f>VLOOKUP(D226,'Age Groups'!B:C,2,FALSE)</f>
        <v>5</v>
      </c>
      <c r="D226" s="31" t="s">
        <v>1090</v>
      </c>
      <c r="E226" s="64">
        <f>VLOOKUP(F226,Items!J:L,3,FALSE)</f>
        <v>7</v>
      </c>
      <c r="F226" s="31" t="s">
        <v>926</v>
      </c>
      <c r="G226" s="31" t="s">
        <v>1109</v>
      </c>
      <c r="H226" s="64" t="str">
        <f t="shared" si="23"/>
        <v>1</v>
      </c>
      <c r="I226" s="31"/>
      <c r="J226" s="31" t="s">
        <v>923</v>
      </c>
      <c r="K226" s="32" t="s">
        <v>934</v>
      </c>
      <c r="L226" s="32" t="s">
        <v>1018</v>
      </c>
      <c r="M226" s="61">
        <f>VLOOKUP(N226,Clubs!D:E,2,FALSE)</f>
        <v>41</v>
      </c>
      <c r="N226" s="32" t="s">
        <v>149</v>
      </c>
      <c r="O226" s="32" t="s">
        <v>987</v>
      </c>
      <c r="P226" s="34" t="s">
        <v>592</v>
      </c>
      <c r="T226" s="30" t="str">
        <f t="shared" si="19"/>
        <v>c41ag5y2d101</v>
      </c>
      <c r="U226" s="30">
        <f>VLOOKUP(T226,Cohorts!A:B,2,FALSE)</f>
        <v>210</v>
      </c>
      <c r="V226" s="30" t="str">
        <f t="shared" si="20"/>
        <v xml:space="preserve">            [ 'cohort_id' =&gt; 210,  'team_rank_id' =&gt; 2 ],</v>
      </c>
      <c r="W226" s="30" t="str">
        <f t="shared" si="21"/>
        <v xml:space="preserve">                'competition_id' =&gt; 1, // this is May 2021###                'age_group_id'   =&gt; 5, ###                'start'          =&gt; '2021-05-19 18:00:00', ###            ], [</v>
      </c>
      <c r="X226" s="30" t="s">
        <v>1161</v>
      </c>
    </row>
    <row r="227" spans="1:24" x14ac:dyDescent="0.2">
      <c r="A227" s="30">
        <v>337</v>
      </c>
      <c r="B227" s="31">
        <v>44341.8125</v>
      </c>
      <c r="C227" s="64">
        <f>VLOOKUP(D227,'Age Groups'!B:C,2,FALSE)</f>
        <v>6</v>
      </c>
      <c r="D227" s="31" t="s">
        <v>1091</v>
      </c>
      <c r="E227" s="64">
        <f>VLOOKUP(F227,Items!J:L,3,FALSE)</f>
        <v>4</v>
      </c>
      <c r="F227" s="31" t="s">
        <v>916</v>
      </c>
      <c r="G227" s="31" t="s">
        <v>1110</v>
      </c>
      <c r="H227" s="64" t="str">
        <f t="shared" si="23"/>
        <v>1</v>
      </c>
      <c r="I227" s="31"/>
      <c r="J227" s="31" t="s">
        <v>923</v>
      </c>
      <c r="K227" s="62" t="s">
        <v>933</v>
      </c>
      <c r="L227" s="62" t="s">
        <v>1072</v>
      </c>
      <c r="M227" s="61">
        <f>VLOOKUP(N227,Clubs!D:E,2,FALSE)</f>
        <v>41</v>
      </c>
      <c r="N227" s="62" t="s">
        <v>149</v>
      </c>
      <c r="O227" s="61">
        <v>1</v>
      </c>
      <c r="P227" s="32"/>
      <c r="T227" s="30" t="str">
        <f t="shared" si="19"/>
        <v>c41ag6y2d101</v>
      </c>
      <c r="U227" s="30">
        <f>VLOOKUP(T227,Cohorts!A:B,2,FALSE)</f>
        <v>212</v>
      </c>
      <c r="V227" s="30" t="str">
        <f t="shared" si="20"/>
        <v xml:space="preserve">            [ 'cohort_id' =&gt; 212,  'team_rank_id' =&gt; 1 ],</v>
      </c>
      <c r="W227" s="30" t="str">
        <f t="shared" si="21"/>
        <v xml:space="preserve">                'competition_id' =&gt; 1, // this is May 2021###                'age_group_id'   =&gt; 6, ###                'start'          =&gt; '2021-05-25 19:30:00', ###            ], [</v>
      </c>
      <c r="X227" s="30" t="s">
        <v>1161</v>
      </c>
    </row>
    <row r="228" spans="1:24" x14ac:dyDescent="0.2">
      <c r="A228" s="30">
        <v>329</v>
      </c>
      <c r="B228" s="31">
        <v>44341.8125</v>
      </c>
      <c r="C228" s="64">
        <f>VLOOKUP(D228,'Age Groups'!B:C,2,FALSE)</f>
        <v>6</v>
      </c>
      <c r="D228" s="31" t="s">
        <v>1091</v>
      </c>
      <c r="E228" s="64">
        <f>VLOOKUP(F228,Items!J:L,3,FALSE)</f>
        <v>1</v>
      </c>
      <c r="F228" s="31" t="s">
        <v>921</v>
      </c>
      <c r="G228" s="31" t="s">
        <v>1110</v>
      </c>
      <c r="H228" s="64" t="str">
        <f t="shared" si="23"/>
        <v>1</v>
      </c>
      <c r="I228" s="31"/>
      <c r="J228" s="31" t="s">
        <v>923</v>
      </c>
      <c r="K228" s="36"/>
      <c r="L228" s="36" t="s">
        <v>1068</v>
      </c>
      <c r="M228" s="61">
        <f>VLOOKUP(N228,Clubs!D:E,2,FALSE)</f>
        <v>41</v>
      </c>
      <c r="N228" s="36" t="s">
        <v>149</v>
      </c>
      <c r="O228" s="61">
        <v>1</v>
      </c>
      <c r="P228" s="32"/>
      <c r="T228" s="30" t="str">
        <f t="shared" si="19"/>
        <v>c41ag6y2d101</v>
      </c>
      <c r="U228" s="30">
        <f>VLOOKUP(T228,Cohorts!A:B,2,FALSE)</f>
        <v>212</v>
      </c>
      <c r="V228" s="30" t="str">
        <f t="shared" si="20"/>
        <v xml:space="preserve">            [ 'cohort_id' =&gt; 212,  'team_rank_id' =&gt; 1 ],</v>
      </c>
      <c r="W228" s="30" t="str">
        <f t="shared" si="21"/>
        <v xml:space="preserve">                'competition_id' =&gt; 1, // this is May 2021###                'age_group_id'   =&gt; 6, ###                'start'          =&gt; '2021-05-25 19:30:00', ###            ], [</v>
      </c>
      <c r="X228" s="30" t="s">
        <v>1161</v>
      </c>
    </row>
    <row r="229" spans="1:24" ht="17" x14ac:dyDescent="0.2">
      <c r="A229" s="30">
        <v>343</v>
      </c>
      <c r="B229" s="31">
        <v>44341.8125</v>
      </c>
      <c r="C229" s="64">
        <f>VLOOKUP(D229,'Age Groups'!B:C,2,FALSE)</f>
        <v>6</v>
      </c>
      <c r="D229" s="31" t="s">
        <v>1091</v>
      </c>
      <c r="E229" s="64">
        <f>VLOOKUP(F229,Items!J:L,3,FALSE)</f>
        <v>6</v>
      </c>
      <c r="F229" s="31" t="s">
        <v>927</v>
      </c>
      <c r="G229" s="31" t="s">
        <v>1109</v>
      </c>
      <c r="H229" s="64" t="str">
        <f t="shared" si="23"/>
        <v>1</v>
      </c>
      <c r="I229" s="31"/>
      <c r="J229" s="31" t="s">
        <v>923</v>
      </c>
      <c r="K229" s="36"/>
      <c r="L229" s="36" t="s">
        <v>1068</v>
      </c>
      <c r="M229" s="61">
        <f>VLOOKUP(N229,Clubs!D:E,2,FALSE)</f>
        <v>41</v>
      </c>
      <c r="N229" s="36" t="s">
        <v>149</v>
      </c>
      <c r="O229" s="61">
        <v>1</v>
      </c>
      <c r="P229" s="34" t="s">
        <v>817</v>
      </c>
      <c r="T229" s="30" t="str">
        <f t="shared" si="19"/>
        <v>c41ag6y2d101</v>
      </c>
      <c r="U229" s="30">
        <f>VLOOKUP(T229,Cohorts!A:B,2,FALSE)</f>
        <v>212</v>
      </c>
      <c r="V229" s="30" t="str">
        <f t="shared" si="20"/>
        <v xml:space="preserve">            [ 'cohort_id' =&gt; 212,  'team_rank_id' =&gt; 1 ],</v>
      </c>
      <c r="W229" s="30" t="str">
        <f t="shared" si="21"/>
        <v xml:space="preserve">                'competition_id' =&gt; 1, // this is May 2021###                'age_group_id'   =&gt; 6, ###                'start'          =&gt; '2021-05-25 19:30:00', ###            ], [</v>
      </c>
      <c r="X229" s="30" t="s">
        <v>1161</v>
      </c>
    </row>
    <row r="230" spans="1:24" x14ac:dyDescent="0.2">
      <c r="A230" s="30">
        <v>64</v>
      </c>
      <c r="B230" s="31">
        <v>44328.75</v>
      </c>
      <c r="C230" s="64">
        <f>VLOOKUP(D230,'Age Groups'!B:C,2,FALSE)</f>
        <v>3</v>
      </c>
      <c r="D230" s="31" t="s">
        <v>1149</v>
      </c>
      <c r="E230" s="64">
        <f>VLOOKUP(F230,Items!J:L,3,FALSE)</f>
        <v>1</v>
      </c>
      <c r="F230" s="31" t="s">
        <v>921</v>
      </c>
      <c r="G230" s="31" t="s">
        <v>1110</v>
      </c>
      <c r="H230" s="64" t="str">
        <f t="shared" si="23"/>
        <v>3</v>
      </c>
      <c r="I230" s="31"/>
      <c r="J230" s="31" t="s">
        <v>918</v>
      </c>
      <c r="K230" s="62" t="s">
        <v>933</v>
      </c>
      <c r="L230" s="62" t="s">
        <v>1043</v>
      </c>
      <c r="M230" s="61">
        <f>VLOOKUP(N230,Clubs!D:E,2,FALSE)</f>
        <v>42</v>
      </c>
      <c r="N230" s="62" t="s">
        <v>1088</v>
      </c>
      <c r="O230" s="61">
        <v>1</v>
      </c>
      <c r="P230" s="32"/>
      <c r="T230" s="30" t="str">
        <f t="shared" si="19"/>
        <v>c42ag3y2d103</v>
      </c>
      <c r="U230" s="30">
        <f>VLOOKUP(T230,Cohorts!A:B,2,FALSE)</f>
        <v>214</v>
      </c>
      <c r="V230" s="30" t="str">
        <f t="shared" si="20"/>
        <v xml:space="preserve">            [ 'cohort_id' =&gt; 214,  'team_rank_id' =&gt; 1 ],</v>
      </c>
      <c r="W230" s="30" t="str">
        <f t="shared" si="21"/>
        <v xml:space="preserve">                'competition_id' =&gt; 1, // this is May 2021###                'age_group_id'   =&gt; 3, ###                'start'          =&gt; '2021-05-12 18:00:00', ###            ], [</v>
      </c>
      <c r="X230" s="30" t="s">
        <v>1161</v>
      </c>
    </row>
    <row r="231" spans="1:24" x14ac:dyDescent="0.2">
      <c r="A231" s="30">
        <v>68</v>
      </c>
      <c r="B231" s="31">
        <v>44328.75</v>
      </c>
      <c r="C231" s="64">
        <f>VLOOKUP(D231,'Age Groups'!B:C,2,FALSE)</f>
        <v>3</v>
      </c>
      <c r="D231" s="31" t="s">
        <v>1149</v>
      </c>
      <c r="E231" s="64">
        <f>VLOOKUP(F231,Items!J:L,3,FALSE)</f>
        <v>3</v>
      </c>
      <c r="F231" s="31" t="s">
        <v>928</v>
      </c>
      <c r="G231" s="31" t="s">
        <v>1110</v>
      </c>
      <c r="H231" s="64" t="str">
        <f t="shared" si="23"/>
        <v>3</v>
      </c>
      <c r="I231" s="31"/>
      <c r="J231" s="31" t="s">
        <v>918</v>
      </c>
      <c r="K231" s="62" t="s">
        <v>933</v>
      </c>
      <c r="L231" s="62" t="s">
        <v>987</v>
      </c>
      <c r="M231" s="61">
        <f>VLOOKUP(N231,Clubs!D:E,2,FALSE)</f>
        <v>42</v>
      </c>
      <c r="N231" s="62" t="s">
        <v>1088</v>
      </c>
      <c r="O231" s="61">
        <v>1</v>
      </c>
      <c r="P231" s="32"/>
      <c r="T231" s="30" t="str">
        <f t="shared" si="19"/>
        <v>c42ag3y2d103</v>
      </c>
      <c r="U231" s="30">
        <f>VLOOKUP(T231,Cohorts!A:B,2,FALSE)</f>
        <v>214</v>
      </c>
      <c r="V231" s="30" t="str">
        <f t="shared" si="20"/>
        <v xml:space="preserve">            [ 'cohort_id' =&gt; 214,  'team_rank_id' =&gt; 1 ],</v>
      </c>
      <c r="W231" s="30" t="str">
        <f t="shared" si="21"/>
        <v xml:space="preserve">                'competition_id' =&gt; 1, // this is May 2021###                'age_group_id'   =&gt; 3, ###                'start'          =&gt; '2021-05-12 18:00:00', ###            ], [</v>
      </c>
      <c r="X231" s="30" t="s">
        <v>1161</v>
      </c>
    </row>
    <row r="232" spans="1:24" ht="17" x14ac:dyDescent="0.2">
      <c r="A232" s="30">
        <v>75</v>
      </c>
      <c r="B232" s="31">
        <v>44328.75</v>
      </c>
      <c r="C232" s="64">
        <f>VLOOKUP(D232,'Age Groups'!B:C,2,FALSE)</f>
        <v>3</v>
      </c>
      <c r="D232" s="31" t="s">
        <v>1149</v>
      </c>
      <c r="E232" s="64">
        <f>VLOOKUP(F232,Items!J:L,3,FALSE)</f>
        <v>13</v>
      </c>
      <c r="F232" s="31" t="s">
        <v>929</v>
      </c>
      <c r="G232" s="31" t="s">
        <v>1109</v>
      </c>
      <c r="H232" s="64" t="str">
        <f t="shared" si="23"/>
        <v>3</v>
      </c>
      <c r="I232" s="31"/>
      <c r="J232" s="31" t="s">
        <v>918</v>
      </c>
      <c r="K232" s="36"/>
      <c r="L232" s="36" t="s">
        <v>1018</v>
      </c>
      <c r="M232" s="61">
        <f>VLOOKUP(N232,Clubs!D:E,2,FALSE)</f>
        <v>42</v>
      </c>
      <c r="N232" s="36" t="s">
        <v>1088</v>
      </c>
      <c r="O232" s="61">
        <v>1</v>
      </c>
      <c r="P232" s="34" t="s">
        <v>536</v>
      </c>
      <c r="T232" s="30" t="str">
        <f t="shared" si="19"/>
        <v>c42ag3y2d103</v>
      </c>
      <c r="U232" s="30">
        <f>VLOOKUP(T232,Cohorts!A:B,2,FALSE)</f>
        <v>214</v>
      </c>
      <c r="V232" s="30" t="str">
        <f t="shared" si="20"/>
        <v xml:space="preserve">            [ 'cohort_id' =&gt; 214,  'team_rank_id' =&gt; 1 ],</v>
      </c>
      <c r="W232" s="30" t="str">
        <f t="shared" si="21"/>
        <v xml:space="preserve">                'competition_id' =&gt; 1, // this is May 2021###                'age_group_id'   =&gt; 3, ###                'start'          =&gt; '2021-05-12 18:00:00', ###            ], [</v>
      </c>
      <c r="X232" s="30" t="s">
        <v>1161</v>
      </c>
    </row>
    <row r="233" spans="1:24" x14ac:dyDescent="0.2">
      <c r="A233" s="30">
        <v>300</v>
      </c>
      <c r="B233" s="31">
        <v>44340.8125</v>
      </c>
      <c r="C233" s="64">
        <f>VLOOKUP(D233,'Age Groups'!B:C,2,FALSE)</f>
        <v>6</v>
      </c>
      <c r="D233" s="31" t="s">
        <v>1091</v>
      </c>
      <c r="E233" s="64">
        <f>VLOOKUP(F233,Items!J:L,3,FALSE)</f>
        <v>1</v>
      </c>
      <c r="F233" s="31" t="s">
        <v>921</v>
      </c>
      <c r="G233" s="31" t="s">
        <v>1110</v>
      </c>
      <c r="H233" s="64" t="str">
        <f t="shared" si="23"/>
        <v>2</v>
      </c>
      <c r="I233" s="31"/>
      <c r="J233" s="31" t="s">
        <v>917</v>
      </c>
      <c r="K233" s="36"/>
      <c r="L233" s="36" t="s">
        <v>1043</v>
      </c>
      <c r="M233" s="61">
        <f>VLOOKUP(N233,Clubs!D:E,2,FALSE)</f>
        <v>42</v>
      </c>
      <c r="N233" s="36" t="s">
        <v>1088</v>
      </c>
      <c r="O233" s="61">
        <v>1</v>
      </c>
      <c r="P233" s="32"/>
      <c r="T233" s="30" t="str">
        <f t="shared" si="19"/>
        <v>c42ag6y2d102</v>
      </c>
      <c r="U233" s="30">
        <f>VLOOKUP(T233,Cohorts!A:B,2,FALSE)</f>
        <v>216</v>
      </c>
      <c r="V233" s="30" t="str">
        <f t="shared" si="20"/>
        <v xml:space="preserve">            [ 'cohort_id' =&gt; 216,  'team_rank_id' =&gt; 1 ],</v>
      </c>
      <c r="W233" s="30" t="str">
        <f t="shared" si="21"/>
        <v xml:space="preserve">                'competition_id' =&gt; 1, // this is May 2021###                'age_group_id'   =&gt; 6, ###                'start'          =&gt; '2021-05-24 19:30:00', ###            ], [</v>
      </c>
      <c r="X233" s="30" t="s">
        <v>1161</v>
      </c>
    </row>
    <row r="234" spans="1:24" x14ac:dyDescent="0.2">
      <c r="A234" s="30">
        <v>303</v>
      </c>
      <c r="B234" s="31">
        <v>44340.8125</v>
      </c>
      <c r="C234" s="64">
        <f>VLOOKUP(D234,'Age Groups'!B:C,2,FALSE)</f>
        <v>6</v>
      </c>
      <c r="D234" s="31" t="s">
        <v>1091</v>
      </c>
      <c r="E234" s="64">
        <f>VLOOKUP(F234,Items!J:L,3,FALSE)</f>
        <v>4</v>
      </c>
      <c r="F234" s="31" t="s">
        <v>916</v>
      </c>
      <c r="G234" s="31" t="s">
        <v>1110</v>
      </c>
      <c r="H234" s="64" t="str">
        <f t="shared" si="23"/>
        <v>2</v>
      </c>
      <c r="I234" s="31"/>
      <c r="J234" s="31" t="s">
        <v>917</v>
      </c>
      <c r="K234" s="36"/>
      <c r="L234" s="36" t="s">
        <v>939</v>
      </c>
      <c r="M234" s="61">
        <f>VLOOKUP(N234,Clubs!D:E,2,FALSE)</f>
        <v>42</v>
      </c>
      <c r="N234" s="36" t="s">
        <v>1088</v>
      </c>
      <c r="O234" s="61">
        <v>1</v>
      </c>
      <c r="P234" s="32"/>
      <c r="T234" s="30" t="str">
        <f t="shared" si="19"/>
        <v>c42ag6y2d102</v>
      </c>
      <c r="U234" s="30">
        <f>VLOOKUP(T234,Cohorts!A:B,2,FALSE)</f>
        <v>216</v>
      </c>
      <c r="V234" s="30" t="str">
        <f t="shared" si="20"/>
        <v xml:space="preserve">            [ 'cohort_id' =&gt; 216,  'team_rank_id' =&gt; 1 ],</v>
      </c>
      <c r="W234" s="30" t="str">
        <f t="shared" si="21"/>
        <v xml:space="preserve">                'competition_id' =&gt; 1, // this is May 2021###                'age_group_id'   =&gt; 6, ###                'start'          =&gt; '2021-05-24 19:30:00', ###            ], [</v>
      </c>
      <c r="X234" s="30" t="s">
        <v>1161</v>
      </c>
    </row>
    <row r="235" spans="1:24" ht="17" x14ac:dyDescent="0.2">
      <c r="A235" s="30">
        <v>310</v>
      </c>
      <c r="B235" s="31">
        <v>44340.8125</v>
      </c>
      <c r="C235" s="64">
        <f>VLOOKUP(D235,'Age Groups'!B:C,2,FALSE)</f>
        <v>6</v>
      </c>
      <c r="D235" s="31" t="s">
        <v>1091</v>
      </c>
      <c r="E235" s="64">
        <f>VLOOKUP(F235,Items!J:L,3,FALSE)</f>
        <v>6</v>
      </c>
      <c r="F235" s="31" t="s">
        <v>927</v>
      </c>
      <c r="G235" s="31" t="s">
        <v>1109</v>
      </c>
      <c r="H235" s="64" t="str">
        <f t="shared" si="23"/>
        <v>2</v>
      </c>
      <c r="I235" s="31"/>
      <c r="J235" s="31" t="s">
        <v>917</v>
      </c>
      <c r="K235" s="36"/>
      <c r="L235" s="36" t="s">
        <v>987</v>
      </c>
      <c r="M235" s="61">
        <f>VLOOKUP(N235,Clubs!D:E,2,FALSE)</f>
        <v>42</v>
      </c>
      <c r="N235" s="36" t="s">
        <v>1088</v>
      </c>
      <c r="O235" s="61">
        <v>1</v>
      </c>
      <c r="P235" s="34" t="s">
        <v>791</v>
      </c>
      <c r="T235" s="30" t="str">
        <f t="shared" si="19"/>
        <v>c42ag6y2d102</v>
      </c>
      <c r="U235" s="30">
        <f>VLOOKUP(T235,Cohorts!A:B,2,FALSE)</f>
        <v>216</v>
      </c>
      <c r="V235" s="30" t="str">
        <f t="shared" si="20"/>
        <v xml:space="preserve">            [ 'cohort_id' =&gt; 216,  'team_rank_id' =&gt; 1 ],</v>
      </c>
      <c r="W235" s="30" t="str">
        <f t="shared" si="21"/>
        <v xml:space="preserve">                'competition_id' =&gt; 1, // this is May 2021###                'age_group_id'   =&gt; 6, ###                'start'          =&gt; '2021-05-24 19:30:00', ###            ], [</v>
      </c>
      <c r="X235" s="30" t="s">
        <v>1161</v>
      </c>
    </row>
    <row r="236" spans="1:24" x14ac:dyDescent="0.2">
      <c r="A236" s="30">
        <v>128</v>
      </c>
      <c r="B236" s="31">
        <v>44330.8125</v>
      </c>
      <c r="C236" s="64">
        <f>VLOOKUP(D236,'Age Groups'!B:C,2,FALSE)</f>
        <v>3</v>
      </c>
      <c r="D236" s="31" t="s">
        <v>1149</v>
      </c>
      <c r="E236" s="64">
        <f>VLOOKUP(F236,Items!J:L,3,FALSE)</f>
        <v>1</v>
      </c>
      <c r="F236" s="31" t="s">
        <v>921</v>
      </c>
      <c r="G236" s="31" t="s">
        <v>1110</v>
      </c>
      <c r="H236" s="64" t="str">
        <f t="shared" si="23"/>
        <v>2</v>
      </c>
      <c r="I236" s="31"/>
      <c r="J236" s="31" t="s">
        <v>917</v>
      </c>
      <c r="K236" s="32" t="s">
        <v>932</v>
      </c>
      <c r="L236" s="32" t="s">
        <v>987</v>
      </c>
      <c r="M236" s="61">
        <f>VLOOKUP(N236,Clubs!D:E,2,FALSE)</f>
        <v>6</v>
      </c>
      <c r="N236" s="32" t="s">
        <v>16</v>
      </c>
      <c r="O236" s="32" t="s">
        <v>939</v>
      </c>
      <c r="P236" s="32"/>
      <c r="T236" s="30" t="str">
        <f t="shared" si="19"/>
        <v>c6ag3y2d102</v>
      </c>
      <c r="U236" s="30">
        <f>VLOOKUP(T236,Cohorts!A:B,2,FALSE)</f>
        <v>218</v>
      </c>
      <c r="V236" s="30" t="str">
        <f t="shared" si="20"/>
        <v xml:space="preserve">            [ 'cohort_id' =&gt; 218,  'team_rank_id' =&gt; 1 ],</v>
      </c>
      <c r="W236" s="30" t="str">
        <f t="shared" si="21"/>
        <v xml:space="preserve">                'competition_id' =&gt; 1, // this is May 2021###                'age_group_id'   =&gt; 3, ###                'start'          =&gt; '2021-05-14 19:30:00', ###            ], [</v>
      </c>
      <c r="X236" s="30" t="s">
        <v>1161</v>
      </c>
    </row>
    <row r="237" spans="1:24" x14ac:dyDescent="0.2">
      <c r="A237" s="30">
        <v>136</v>
      </c>
      <c r="B237" s="31">
        <v>44330.8125</v>
      </c>
      <c r="C237" s="64">
        <f>VLOOKUP(D237,'Age Groups'!B:C,2,FALSE)</f>
        <v>3</v>
      </c>
      <c r="D237" s="31" t="s">
        <v>1149</v>
      </c>
      <c r="E237" s="64">
        <f>VLOOKUP(F237,Items!J:L,3,FALSE)</f>
        <v>3</v>
      </c>
      <c r="F237" s="31" t="s">
        <v>928</v>
      </c>
      <c r="G237" s="31" t="s">
        <v>1110</v>
      </c>
      <c r="H237" s="64" t="str">
        <f t="shared" si="23"/>
        <v>2</v>
      </c>
      <c r="I237" s="31"/>
      <c r="J237" s="31" t="s">
        <v>917</v>
      </c>
      <c r="K237" s="32" t="s">
        <v>932</v>
      </c>
      <c r="L237" s="32" t="s">
        <v>1058</v>
      </c>
      <c r="M237" s="61">
        <f>VLOOKUP(N237,Clubs!D:E,2,FALSE)</f>
        <v>6</v>
      </c>
      <c r="N237" s="32" t="s">
        <v>16</v>
      </c>
      <c r="O237" s="32" t="s">
        <v>939</v>
      </c>
      <c r="P237" s="32"/>
      <c r="T237" s="30" t="str">
        <f t="shared" si="19"/>
        <v>c6ag3y2d102</v>
      </c>
      <c r="U237" s="30">
        <f>VLOOKUP(T237,Cohorts!A:B,2,FALSE)</f>
        <v>218</v>
      </c>
      <c r="V237" s="30" t="str">
        <f t="shared" si="20"/>
        <v xml:space="preserve">            [ 'cohort_id' =&gt; 218,  'team_rank_id' =&gt; 1 ],</v>
      </c>
      <c r="W237" s="30" t="str">
        <f t="shared" si="21"/>
        <v xml:space="preserve">                'competition_id' =&gt; 1, // this is May 2021###                'age_group_id'   =&gt; 3, ###                'start'          =&gt; '2021-05-14 19:30:00', ###            ], [</v>
      </c>
      <c r="X237" s="30" t="s">
        <v>1161</v>
      </c>
    </row>
    <row r="238" spans="1:24" ht="17" x14ac:dyDescent="0.2">
      <c r="A238" s="30">
        <v>138</v>
      </c>
      <c r="B238" s="31">
        <v>44330.8125</v>
      </c>
      <c r="C238" s="64">
        <f>VLOOKUP(D238,'Age Groups'!B:C,2,FALSE)</f>
        <v>3</v>
      </c>
      <c r="D238" s="31" t="s">
        <v>1149</v>
      </c>
      <c r="E238" s="64">
        <f>VLOOKUP(F238,Items!J:L,3,FALSE)</f>
        <v>13</v>
      </c>
      <c r="F238" s="31" t="s">
        <v>929</v>
      </c>
      <c r="G238" s="31" t="s">
        <v>1109</v>
      </c>
      <c r="H238" s="64" t="str">
        <f t="shared" si="23"/>
        <v>2</v>
      </c>
      <c r="I238" s="31"/>
      <c r="J238" s="31" t="s">
        <v>917</v>
      </c>
      <c r="K238" s="32" t="s">
        <v>932</v>
      </c>
      <c r="L238" s="32" t="s">
        <v>987</v>
      </c>
      <c r="M238" s="61">
        <f>VLOOKUP(N238,Clubs!D:E,2,FALSE)</f>
        <v>6</v>
      </c>
      <c r="N238" s="32" t="s">
        <v>16</v>
      </c>
      <c r="O238" s="32" t="s">
        <v>939</v>
      </c>
      <c r="P238" s="34" t="s">
        <v>620</v>
      </c>
      <c r="T238" s="30" t="str">
        <f t="shared" si="19"/>
        <v>c6ag3y2d102</v>
      </c>
      <c r="U238" s="30">
        <f>VLOOKUP(T238,Cohorts!A:B,2,FALSE)</f>
        <v>218</v>
      </c>
      <c r="V238" s="30" t="str">
        <f t="shared" si="20"/>
        <v xml:space="preserve">            [ 'cohort_id' =&gt; 218,  'team_rank_id' =&gt; 1 ],</v>
      </c>
      <c r="W238" s="30" t="str">
        <f t="shared" si="21"/>
        <v xml:space="preserve">                'competition_id' =&gt; 1, // this is May 2021###                'age_group_id'   =&gt; 3, ###                'start'          =&gt; '2021-05-14 19:30:00', ###            ], [</v>
      </c>
      <c r="X238" s="30" t="s">
        <v>1161</v>
      </c>
    </row>
    <row r="239" spans="1:24" x14ac:dyDescent="0.2">
      <c r="A239" s="30">
        <v>115</v>
      </c>
      <c r="B239" s="31">
        <v>44330.75</v>
      </c>
      <c r="C239" s="64">
        <f>VLOOKUP(D239,'Age Groups'!B:C,2,FALSE)</f>
        <v>3</v>
      </c>
      <c r="D239" s="31" t="s">
        <v>1149</v>
      </c>
      <c r="E239" s="64">
        <f>VLOOKUP(F239,Items!J:L,3,FALSE)</f>
        <v>1</v>
      </c>
      <c r="F239" s="31" t="s">
        <v>921</v>
      </c>
      <c r="G239" s="31" t="s">
        <v>1110</v>
      </c>
      <c r="H239" s="64" t="str">
        <f t="shared" si="23"/>
        <v>2</v>
      </c>
      <c r="I239" s="31"/>
      <c r="J239" s="31" t="s">
        <v>917</v>
      </c>
      <c r="K239" s="32" t="s">
        <v>936</v>
      </c>
      <c r="L239" s="32" t="s">
        <v>987</v>
      </c>
      <c r="M239" s="61">
        <f>VLOOKUP(N239,Clubs!D:E,2,FALSE)</f>
        <v>6</v>
      </c>
      <c r="N239" s="32" t="s">
        <v>16</v>
      </c>
      <c r="O239" s="32" t="s">
        <v>987</v>
      </c>
      <c r="P239" s="32"/>
      <c r="T239" s="30" t="str">
        <f t="shared" si="19"/>
        <v>c6ag3y2d102</v>
      </c>
      <c r="U239" s="30">
        <f>VLOOKUP(T239,Cohorts!A:B,2,FALSE)</f>
        <v>218</v>
      </c>
      <c r="V239" s="30" t="str">
        <f t="shared" si="20"/>
        <v xml:space="preserve">            [ 'cohort_id' =&gt; 218,  'team_rank_id' =&gt; 2 ],</v>
      </c>
      <c r="W239" s="30" t="str">
        <f t="shared" si="21"/>
        <v xml:space="preserve">                'competition_id' =&gt; 1, // this is May 2021###                'age_group_id'   =&gt; 3, ###                'start'          =&gt; '2021-05-14 18:00:00', ###            ], [</v>
      </c>
      <c r="X239" s="30" t="s">
        <v>1161</v>
      </c>
    </row>
    <row r="240" spans="1:24" x14ac:dyDescent="0.2">
      <c r="A240" s="30">
        <v>121</v>
      </c>
      <c r="B240" s="31">
        <v>44330.75</v>
      </c>
      <c r="C240" s="64">
        <f>VLOOKUP(D240,'Age Groups'!B:C,2,FALSE)</f>
        <v>3</v>
      </c>
      <c r="D240" s="31" t="s">
        <v>1149</v>
      </c>
      <c r="E240" s="64">
        <f>VLOOKUP(F240,Items!J:L,3,FALSE)</f>
        <v>3</v>
      </c>
      <c r="F240" s="31" t="s">
        <v>928</v>
      </c>
      <c r="G240" s="31" t="s">
        <v>1110</v>
      </c>
      <c r="H240" s="64" t="str">
        <f t="shared" si="23"/>
        <v>2</v>
      </c>
      <c r="I240" s="31"/>
      <c r="J240" s="31" t="s">
        <v>917</v>
      </c>
      <c r="K240" s="32" t="s">
        <v>936</v>
      </c>
      <c r="L240" s="32" t="s">
        <v>1043</v>
      </c>
      <c r="M240" s="61">
        <f>VLOOKUP(N240,Clubs!D:E,2,FALSE)</f>
        <v>6</v>
      </c>
      <c r="N240" s="32" t="s">
        <v>16</v>
      </c>
      <c r="O240" s="32" t="s">
        <v>987</v>
      </c>
      <c r="P240" s="32"/>
      <c r="T240" s="30" t="str">
        <f t="shared" si="19"/>
        <v>c6ag3y2d102</v>
      </c>
      <c r="U240" s="30">
        <f>VLOOKUP(T240,Cohorts!A:B,2,FALSE)</f>
        <v>218</v>
      </c>
      <c r="V240" s="30" t="str">
        <f t="shared" si="20"/>
        <v xml:space="preserve">            [ 'cohort_id' =&gt; 218,  'team_rank_id' =&gt; 2 ],</v>
      </c>
      <c r="W240" s="30" t="str">
        <f t="shared" si="21"/>
        <v xml:space="preserve">                'competition_id' =&gt; 1, // this is May 2021###                'age_group_id'   =&gt; 3, ###                'start'          =&gt; '2021-05-14 18:00:00', ###            ], [</v>
      </c>
      <c r="X240" s="30" t="s">
        <v>1161</v>
      </c>
    </row>
    <row r="241" spans="1:24" ht="17" x14ac:dyDescent="0.2">
      <c r="A241" s="30">
        <v>124</v>
      </c>
      <c r="B241" s="31">
        <v>44330.75</v>
      </c>
      <c r="C241" s="64">
        <f>VLOOKUP(D241,'Age Groups'!B:C,2,FALSE)</f>
        <v>3</v>
      </c>
      <c r="D241" s="31" t="s">
        <v>1149</v>
      </c>
      <c r="E241" s="64">
        <f>VLOOKUP(F241,Items!J:L,3,FALSE)</f>
        <v>13</v>
      </c>
      <c r="F241" s="31" t="s">
        <v>929</v>
      </c>
      <c r="G241" s="31" t="s">
        <v>1109</v>
      </c>
      <c r="H241" s="64" t="str">
        <f t="shared" si="23"/>
        <v>2</v>
      </c>
      <c r="I241" s="31"/>
      <c r="J241" s="31" t="s">
        <v>917</v>
      </c>
      <c r="K241" s="32" t="s">
        <v>936</v>
      </c>
      <c r="L241" s="32" t="s">
        <v>987</v>
      </c>
      <c r="M241" s="61">
        <f>VLOOKUP(N241,Clubs!D:E,2,FALSE)</f>
        <v>6</v>
      </c>
      <c r="N241" s="32" t="s">
        <v>16</v>
      </c>
      <c r="O241" s="32" t="s">
        <v>987</v>
      </c>
      <c r="P241" s="34" t="s">
        <v>605</v>
      </c>
      <c r="T241" s="30" t="str">
        <f t="shared" si="19"/>
        <v>c6ag3y2d102</v>
      </c>
      <c r="U241" s="30">
        <f>VLOOKUP(T241,Cohorts!A:B,2,FALSE)</f>
        <v>218</v>
      </c>
      <c r="V241" s="30" t="str">
        <f t="shared" si="20"/>
        <v xml:space="preserve">            [ 'cohort_id' =&gt; 218,  'team_rank_id' =&gt; 2 ],</v>
      </c>
      <c r="W241" s="30" t="str">
        <f t="shared" si="21"/>
        <v xml:space="preserve">                'competition_id' =&gt; 1, // this is May 2021###                'age_group_id'   =&gt; 3, ###                'start'          =&gt; '2021-05-14 18:00:00', ###            ], [</v>
      </c>
      <c r="X241" s="30" t="s">
        <v>1161</v>
      </c>
    </row>
    <row r="242" spans="1:24" x14ac:dyDescent="0.2">
      <c r="A242" s="30">
        <v>114</v>
      </c>
      <c r="B242" s="31">
        <v>44330.75</v>
      </c>
      <c r="C242" s="64">
        <f>VLOOKUP(D242,'Age Groups'!B:C,2,FALSE)</f>
        <v>3</v>
      </c>
      <c r="D242" s="31" t="s">
        <v>1149</v>
      </c>
      <c r="E242" s="64">
        <f>VLOOKUP(F242,Items!J:L,3,FALSE)</f>
        <v>1</v>
      </c>
      <c r="F242" s="31" t="s">
        <v>921</v>
      </c>
      <c r="G242" s="31" t="s">
        <v>1110</v>
      </c>
      <c r="H242" s="64" t="str">
        <f t="shared" si="23"/>
        <v>2</v>
      </c>
      <c r="I242" s="31"/>
      <c r="J242" s="31" t="s">
        <v>917</v>
      </c>
      <c r="K242" s="32" t="s">
        <v>936</v>
      </c>
      <c r="L242" s="32" t="s">
        <v>939</v>
      </c>
      <c r="M242" s="61">
        <f>VLOOKUP(N242,Clubs!D:E,2,FALSE)</f>
        <v>6</v>
      </c>
      <c r="N242" s="32" t="s">
        <v>16</v>
      </c>
      <c r="O242" s="32" t="s">
        <v>1018</v>
      </c>
      <c r="P242" s="32"/>
      <c r="T242" s="30" t="str">
        <f t="shared" si="19"/>
        <v>c6ag3y2d102</v>
      </c>
      <c r="U242" s="30">
        <f>VLOOKUP(T242,Cohorts!A:B,2,FALSE)</f>
        <v>218</v>
      </c>
      <c r="V242" s="30" t="str">
        <f t="shared" si="20"/>
        <v xml:space="preserve">            [ 'cohort_id' =&gt; 218,  'team_rank_id' =&gt; 3 ],</v>
      </c>
      <c r="W242" s="30" t="str">
        <f t="shared" si="21"/>
        <v xml:space="preserve">                'competition_id' =&gt; 1, // this is May 2021###                'age_group_id'   =&gt; 3, ###                'start'          =&gt; '2021-05-14 18:00:00', ###            ], [</v>
      </c>
      <c r="X242" s="30" t="s">
        <v>1161</v>
      </c>
    </row>
    <row r="243" spans="1:24" x14ac:dyDescent="0.2">
      <c r="A243" s="30">
        <v>118</v>
      </c>
      <c r="B243" s="31">
        <v>44330.75</v>
      </c>
      <c r="C243" s="64">
        <f>VLOOKUP(D243,'Age Groups'!B:C,2,FALSE)</f>
        <v>3</v>
      </c>
      <c r="D243" s="31" t="s">
        <v>1149</v>
      </c>
      <c r="E243" s="64">
        <f>VLOOKUP(F243,Items!J:L,3,FALSE)</f>
        <v>3</v>
      </c>
      <c r="F243" s="31" t="s">
        <v>928</v>
      </c>
      <c r="G243" s="31" t="s">
        <v>1110</v>
      </c>
      <c r="H243" s="64" t="str">
        <f t="shared" si="23"/>
        <v>2</v>
      </c>
      <c r="I243" s="31"/>
      <c r="J243" s="31" t="s">
        <v>917</v>
      </c>
      <c r="K243" s="32" t="s">
        <v>936</v>
      </c>
      <c r="L243" s="32" t="s">
        <v>939</v>
      </c>
      <c r="M243" s="61">
        <f>VLOOKUP(N243,Clubs!D:E,2,FALSE)</f>
        <v>6</v>
      </c>
      <c r="N243" s="32" t="s">
        <v>16</v>
      </c>
      <c r="O243" s="32" t="s">
        <v>1018</v>
      </c>
      <c r="P243" s="32"/>
      <c r="T243" s="30" t="str">
        <f t="shared" si="19"/>
        <v>c6ag3y2d102</v>
      </c>
      <c r="U243" s="30">
        <f>VLOOKUP(T243,Cohorts!A:B,2,FALSE)</f>
        <v>218</v>
      </c>
      <c r="V243" s="30" t="str">
        <f t="shared" si="20"/>
        <v xml:space="preserve">            [ 'cohort_id' =&gt; 218,  'team_rank_id' =&gt; 3 ],</v>
      </c>
      <c r="W243" s="30" t="str">
        <f t="shared" si="21"/>
        <v xml:space="preserve">                'competition_id' =&gt; 1, // this is May 2021###                'age_group_id'   =&gt; 3, ###                'start'          =&gt; '2021-05-14 18:00:00', ###            ], [</v>
      </c>
      <c r="X243" s="30" t="s">
        <v>1161</v>
      </c>
    </row>
    <row r="244" spans="1:24" ht="17" x14ac:dyDescent="0.2">
      <c r="A244" s="30">
        <v>123</v>
      </c>
      <c r="B244" s="31">
        <v>44330.75</v>
      </c>
      <c r="C244" s="64">
        <f>VLOOKUP(D244,'Age Groups'!B:C,2,FALSE)</f>
        <v>3</v>
      </c>
      <c r="D244" s="31" t="s">
        <v>1149</v>
      </c>
      <c r="E244" s="64">
        <f>VLOOKUP(F244,Items!J:L,3,FALSE)</f>
        <v>13</v>
      </c>
      <c r="F244" s="31" t="s">
        <v>929</v>
      </c>
      <c r="G244" s="31" t="s">
        <v>1109</v>
      </c>
      <c r="H244" s="64" t="str">
        <f t="shared" si="23"/>
        <v>2</v>
      </c>
      <c r="I244" s="31"/>
      <c r="J244" s="31" t="s">
        <v>917</v>
      </c>
      <c r="K244" s="32" t="s">
        <v>936</v>
      </c>
      <c r="L244" s="32" t="s">
        <v>939</v>
      </c>
      <c r="M244" s="61">
        <f>VLOOKUP(N244,Clubs!D:E,2,FALSE)</f>
        <v>6</v>
      </c>
      <c r="N244" s="32" t="s">
        <v>16</v>
      </c>
      <c r="O244" s="32" t="s">
        <v>1018</v>
      </c>
      <c r="P244" s="34" t="s">
        <v>604</v>
      </c>
      <c r="T244" s="30" t="str">
        <f t="shared" si="19"/>
        <v>c6ag3y2d102</v>
      </c>
      <c r="U244" s="30">
        <f>VLOOKUP(T244,Cohorts!A:B,2,FALSE)</f>
        <v>218</v>
      </c>
      <c r="V244" s="30" t="str">
        <f t="shared" si="20"/>
        <v xml:space="preserve">            [ 'cohort_id' =&gt; 218,  'team_rank_id' =&gt; 3 ],</v>
      </c>
      <c r="W244" s="30" t="str">
        <f t="shared" si="21"/>
        <v xml:space="preserve">                'competition_id' =&gt; 1, // this is May 2021###                'age_group_id'   =&gt; 3, ###                'start'          =&gt; '2021-05-14 18:00:00', ###            ], [</v>
      </c>
      <c r="X244" s="30" t="s">
        <v>1161</v>
      </c>
    </row>
    <row r="245" spans="1:24" x14ac:dyDescent="0.2">
      <c r="A245" s="30">
        <v>387</v>
      </c>
      <c r="B245" s="31">
        <v>44343.8125</v>
      </c>
      <c r="C245" s="64">
        <f>VLOOKUP(D245,'Age Groups'!B:C,2,FALSE)</f>
        <v>4</v>
      </c>
      <c r="D245" s="31" t="s">
        <v>1092</v>
      </c>
      <c r="E245" s="64">
        <f>VLOOKUP(F245,Items!J:L,3,FALSE)</f>
        <v>4</v>
      </c>
      <c r="F245" s="31" t="s">
        <v>916</v>
      </c>
      <c r="G245" s="31" t="s">
        <v>1110</v>
      </c>
      <c r="H245" s="64" t="str">
        <f t="shared" si="23"/>
        <v>1</v>
      </c>
      <c r="I245" s="31"/>
      <c r="J245" s="31" t="s">
        <v>923</v>
      </c>
      <c r="K245" s="62" t="s">
        <v>933</v>
      </c>
      <c r="L245" s="62" t="s">
        <v>1072</v>
      </c>
      <c r="M245" s="61">
        <f>VLOOKUP(N245,Clubs!D:E,2,FALSE)</f>
        <v>6</v>
      </c>
      <c r="N245" s="62" t="s">
        <v>16</v>
      </c>
      <c r="O245" s="61">
        <v>1</v>
      </c>
      <c r="P245" s="32"/>
      <c r="T245" s="30" t="str">
        <f t="shared" si="19"/>
        <v>c6ag4y2d101</v>
      </c>
      <c r="U245" s="30">
        <f>VLOOKUP(T245,Cohorts!A:B,2,FALSE)</f>
        <v>220</v>
      </c>
      <c r="V245" s="30" t="str">
        <f t="shared" si="20"/>
        <v xml:space="preserve">            [ 'cohort_id' =&gt; 220,  'team_rank_id' =&gt; 1 ],</v>
      </c>
      <c r="W245" s="30" t="str">
        <f t="shared" si="21"/>
        <v xml:space="preserve">                'competition_id' =&gt; 1, // this is May 2021###                'age_group_id'   =&gt; 4, ###                'start'          =&gt; '2021-05-27 19:30:00', ###            ], [</v>
      </c>
      <c r="X245" s="30" t="s">
        <v>1161</v>
      </c>
    </row>
    <row r="246" spans="1:24" x14ac:dyDescent="0.2">
      <c r="A246" s="30">
        <v>391</v>
      </c>
      <c r="B246" s="31">
        <v>44343.8125</v>
      </c>
      <c r="C246" s="64">
        <f>VLOOKUP(D246,'Age Groups'!B:C,2,FALSE)</f>
        <v>4</v>
      </c>
      <c r="D246" s="31" t="s">
        <v>1092</v>
      </c>
      <c r="E246" s="64">
        <f>VLOOKUP(F246,Items!J:L,3,FALSE)</f>
        <v>2</v>
      </c>
      <c r="F246" s="31" t="s">
        <v>924</v>
      </c>
      <c r="G246" s="31" t="s">
        <v>1110</v>
      </c>
      <c r="H246" s="64" t="str">
        <f t="shared" si="23"/>
        <v>1</v>
      </c>
      <c r="I246" s="31"/>
      <c r="J246" s="31" t="s">
        <v>923</v>
      </c>
      <c r="K246" s="62" t="s">
        <v>933</v>
      </c>
      <c r="L246" s="62" t="s">
        <v>1043</v>
      </c>
      <c r="M246" s="61">
        <f>VLOOKUP(N246,Clubs!D:E,2,FALSE)</f>
        <v>6</v>
      </c>
      <c r="N246" s="62" t="s">
        <v>16</v>
      </c>
      <c r="O246" s="61">
        <v>1</v>
      </c>
      <c r="P246" s="32"/>
      <c r="T246" s="30" t="str">
        <f t="shared" si="19"/>
        <v>c6ag4y2d101</v>
      </c>
      <c r="U246" s="30">
        <f>VLOOKUP(T246,Cohorts!A:B,2,FALSE)</f>
        <v>220</v>
      </c>
      <c r="V246" s="30" t="str">
        <f t="shared" si="20"/>
        <v xml:space="preserve">            [ 'cohort_id' =&gt; 220,  'team_rank_id' =&gt; 1 ],</v>
      </c>
      <c r="W246" s="30" t="str">
        <f t="shared" si="21"/>
        <v xml:space="preserve">                'competition_id' =&gt; 1, // this is May 2021###                'age_group_id'   =&gt; 4, ###                'start'          =&gt; '2021-05-27 19:30:00', ###            ], [</v>
      </c>
      <c r="X246" s="30" t="s">
        <v>1161</v>
      </c>
    </row>
    <row r="247" spans="1:24" ht="17" x14ac:dyDescent="0.2">
      <c r="A247" s="30">
        <v>402</v>
      </c>
      <c r="B247" s="31">
        <v>44343.8125</v>
      </c>
      <c r="C247" s="64">
        <f>VLOOKUP(D247,'Age Groups'!B:C,2,FALSE)</f>
        <v>4</v>
      </c>
      <c r="D247" s="31" t="s">
        <v>1092</v>
      </c>
      <c r="E247" s="64">
        <f>VLOOKUP(F247,Items!J:L,3,FALSE)</f>
        <v>8</v>
      </c>
      <c r="F247" s="31" t="s">
        <v>920</v>
      </c>
      <c r="G247" s="31" t="s">
        <v>1109</v>
      </c>
      <c r="H247" s="64" t="str">
        <f t="shared" si="23"/>
        <v>1</v>
      </c>
      <c r="I247" s="31"/>
      <c r="J247" s="31" t="s">
        <v>923</v>
      </c>
      <c r="K247" s="62" t="s">
        <v>933</v>
      </c>
      <c r="L247" s="62" t="s">
        <v>1071</v>
      </c>
      <c r="M247" s="61">
        <f>VLOOKUP(N247,Clubs!D:E,2,FALSE)</f>
        <v>6</v>
      </c>
      <c r="N247" s="62" t="s">
        <v>16</v>
      </c>
      <c r="O247" s="61">
        <v>1</v>
      </c>
      <c r="P247" s="34" t="s">
        <v>881</v>
      </c>
      <c r="T247" s="30" t="str">
        <f t="shared" si="19"/>
        <v>c6ag4y2d101</v>
      </c>
      <c r="U247" s="30">
        <f>VLOOKUP(T247,Cohorts!A:B,2,FALSE)</f>
        <v>220</v>
      </c>
      <c r="V247" s="30" t="str">
        <f t="shared" si="20"/>
        <v xml:space="preserve">            [ 'cohort_id' =&gt; 220,  'team_rank_id' =&gt; 1 ],</v>
      </c>
      <c r="W247" s="30" t="str">
        <f t="shared" si="21"/>
        <v xml:space="preserve">                'competition_id' =&gt; 1, // this is May 2021###                'age_group_id'   =&gt; 4, ###                'start'          =&gt; '2021-05-27 19:30:00', ###            ], [</v>
      </c>
      <c r="X247" s="30" t="s">
        <v>1161</v>
      </c>
    </row>
    <row r="248" spans="1:24" x14ac:dyDescent="0.2">
      <c r="A248" s="30">
        <v>209</v>
      </c>
      <c r="B248" s="31">
        <v>44335.8125</v>
      </c>
      <c r="C248" s="64">
        <f>VLOOKUP(D248,'Age Groups'!B:C,2,FALSE)</f>
        <v>5</v>
      </c>
      <c r="D248" s="31" t="s">
        <v>1090</v>
      </c>
      <c r="E248" s="64">
        <f>VLOOKUP(F248,Items!J:L,3,FALSE)</f>
        <v>2</v>
      </c>
      <c r="F248" s="31" t="s">
        <v>924</v>
      </c>
      <c r="G248" s="31" t="s">
        <v>1110</v>
      </c>
      <c r="H248" s="64" t="str">
        <f t="shared" si="23"/>
        <v>1</v>
      </c>
      <c r="I248" s="31"/>
      <c r="J248" s="31" t="s">
        <v>923</v>
      </c>
      <c r="K248" s="61" t="s">
        <v>932</v>
      </c>
      <c r="L248" s="61" t="s">
        <v>1068</v>
      </c>
      <c r="M248" s="61">
        <f>VLOOKUP(N248,Clubs!D:E,2,FALSE)</f>
        <v>6</v>
      </c>
      <c r="N248" s="61" t="s">
        <v>16</v>
      </c>
      <c r="O248" s="61">
        <v>1</v>
      </c>
      <c r="P248" s="32"/>
      <c r="T248" s="30" t="str">
        <f t="shared" si="19"/>
        <v>c6ag5y2d101</v>
      </c>
      <c r="U248" s="30">
        <f>VLOOKUP(T248,Cohorts!A:B,2,FALSE)</f>
        <v>222</v>
      </c>
      <c r="V248" s="30" t="str">
        <f t="shared" si="20"/>
        <v xml:space="preserve">            [ 'cohort_id' =&gt; 222,  'team_rank_id' =&gt; 1 ],</v>
      </c>
      <c r="W248" s="30" t="str">
        <f t="shared" si="21"/>
        <v xml:space="preserve">                'competition_id' =&gt; 1, // this is May 2021###                'age_group_id'   =&gt; 5, ###                'start'          =&gt; '2021-05-19 19:30:00', ###            ], [</v>
      </c>
      <c r="X248" s="30" t="s">
        <v>1161</v>
      </c>
    </row>
    <row r="249" spans="1:24" x14ac:dyDescent="0.2">
      <c r="A249" s="30">
        <v>212</v>
      </c>
      <c r="B249" s="31">
        <v>44335.8125</v>
      </c>
      <c r="C249" s="64">
        <f>VLOOKUP(D249,'Age Groups'!B:C,2,FALSE)</f>
        <v>5</v>
      </c>
      <c r="D249" s="31" t="s">
        <v>1090</v>
      </c>
      <c r="E249" s="64">
        <f>VLOOKUP(F249,Items!J:L,3,FALSE)</f>
        <v>3</v>
      </c>
      <c r="F249" s="31" t="s">
        <v>928</v>
      </c>
      <c r="G249" s="31" t="s">
        <v>1110</v>
      </c>
      <c r="H249" s="64" t="str">
        <f t="shared" si="23"/>
        <v>1</v>
      </c>
      <c r="I249" s="31"/>
      <c r="J249" s="31" t="s">
        <v>923</v>
      </c>
      <c r="K249" s="61" t="s">
        <v>932</v>
      </c>
      <c r="L249" s="61" t="s">
        <v>1018</v>
      </c>
      <c r="M249" s="61">
        <f>VLOOKUP(N249,Clubs!D:E,2,FALSE)</f>
        <v>6</v>
      </c>
      <c r="N249" s="61" t="s">
        <v>16</v>
      </c>
      <c r="O249" s="61">
        <v>1</v>
      </c>
      <c r="P249" s="32"/>
      <c r="T249" s="30" t="str">
        <f t="shared" si="19"/>
        <v>c6ag5y2d101</v>
      </c>
      <c r="U249" s="30">
        <f>VLOOKUP(T249,Cohorts!A:B,2,FALSE)</f>
        <v>222</v>
      </c>
      <c r="V249" s="30" t="str">
        <f t="shared" si="20"/>
        <v xml:space="preserve">            [ 'cohort_id' =&gt; 222,  'team_rank_id' =&gt; 1 ],</v>
      </c>
      <c r="W249" s="30" t="str">
        <f t="shared" si="21"/>
        <v xml:space="preserve">                'competition_id' =&gt; 1, // this is May 2021###                'age_group_id'   =&gt; 5, ###                'start'          =&gt; '2021-05-19 19:30:00', ###            ], [</v>
      </c>
      <c r="X249" s="30" t="s">
        <v>1161</v>
      </c>
    </row>
    <row r="250" spans="1:24" ht="17" x14ac:dyDescent="0.2">
      <c r="A250" s="30">
        <v>218</v>
      </c>
      <c r="B250" s="31">
        <v>44335.8125</v>
      </c>
      <c r="C250" s="64">
        <f>VLOOKUP(D250,'Age Groups'!B:C,2,FALSE)</f>
        <v>5</v>
      </c>
      <c r="D250" s="31" t="s">
        <v>1090</v>
      </c>
      <c r="E250" s="64">
        <f>VLOOKUP(F250,Items!J:L,3,FALSE)</f>
        <v>7</v>
      </c>
      <c r="F250" s="31" t="s">
        <v>926</v>
      </c>
      <c r="G250" s="31" t="s">
        <v>1109</v>
      </c>
      <c r="H250" s="64" t="str">
        <f t="shared" si="23"/>
        <v>1</v>
      </c>
      <c r="I250" s="31"/>
      <c r="J250" s="31" t="s">
        <v>923</v>
      </c>
      <c r="K250" s="36"/>
      <c r="L250" s="36" t="s">
        <v>1018</v>
      </c>
      <c r="M250" s="61">
        <f>VLOOKUP(N250,Clubs!D:E,2,FALSE)</f>
        <v>6</v>
      </c>
      <c r="N250" s="36" t="s">
        <v>16</v>
      </c>
      <c r="O250" s="61">
        <v>1</v>
      </c>
      <c r="P250" s="34" t="s">
        <v>700</v>
      </c>
      <c r="T250" s="30" t="str">
        <f t="shared" si="19"/>
        <v>c6ag5y2d101</v>
      </c>
      <c r="U250" s="30">
        <f>VLOOKUP(T250,Cohorts!A:B,2,FALSE)</f>
        <v>222</v>
      </c>
      <c r="V250" s="30" t="str">
        <f t="shared" si="20"/>
        <v xml:space="preserve">            [ 'cohort_id' =&gt; 222,  'team_rank_id' =&gt; 1 ],</v>
      </c>
      <c r="W250" s="30" t="str">
        <f t="shared" si="21"/>
        <v xml:space="preserve">                'competition_id' =&gt; 1, // this is May 2021###                'age_group_id'   =&gt; 5, ###                'start'          =&gt; '2021-05-19 19:30:00', ###            ], [</v>
      </c>
      <c r="X250" s="30" t="s">
        <v>1161</v>
      </c>
    </row>
    <row r="251" spans="1:24" x14ac:dyDescent="0.2">
      <c r="A251" s="30">
        <v>151</v>
      </c>
      <c r="B251" s="31">
        <v>44333.75</v>
      </c>
      <c r="C251" s="64">
        <f>VLOOKUP(D251,'Age Groups'!B:C,2,FALSE)</f>
        <v>6</v>
      </c>
      <c r="D251" s="31" t="s">
        <v>1091</v>
      </c>
      <c r="E251" s="64">
        <f>VLOOKUP(F251,Items!J:L,3,FALSE)</f>
        <v>4</v>
      </c>
      <c r="F251" s="31" t="s">
        <v>916</v>
      </c>
      <c r="G251" s="31" t="s">
        <v>1110</v>
      </c>
      <c r="H251" s="64">
        <v>0</v>
      </c>
      <c r="I251" s="31"/>
      <c r="J251" s="31" t="s">
        <v>922</v>
      </c>
      <c r="K251" s="62" t="s">
        <v>933</v>
      </c>
      <c r="L251" s="62" t="s">
        <v>1043</v>
      </c>
      <c r="M251" s="61">
        <f>VLOOKUP(N251,Clubs!D:E,2,FALSE)</f>
        <v>6</v>
      </c>
      <c r="N251" s="62" t="s">
        <v>16</v>
      </c>
      <c r="O251" s="61">
        <v>1</v>
      </c>
      <c r="P251" s="32"/>
      <c r="T251" s="30" t="str">
        <f t="shared" si="19"/>
        <v>c6ag6y2d100</v>
      </c>
      <c r="U251" s="30">
        <f>VLOOKUP(T251,Cohorts!A:B,2,FALSE)</f>
        <v>224</v>
      </c>
      <c r="V251" s="30" t="str">
        <f t="shared" si="20"/>
        <v xml:space="preserve">            [ 'cohort_id' =&gt; 224,  'team_rank_id' =&gt; 1 ],</v>
      </c>
      <c r="W251" s="30" t="str">
        <f t="shared" si="21"/>
        <v xml:space="preserve">                'competition_id' =&gt; 1, // this is May 2021###                'age_group_id'   =&gt; 6, ###                'start'          =&gt; '2021-05-17 18:00:00', ###            ], [</v>
      </c>
      <c r="X251" s="30" t="s">
        <v>1161</v>
      </c>
    </row>
    <row r="252" spans="1:24" x14ac:dyDescent="0.2">
      <c r="A252" s="30">
        <v>145</v>
      </c>
      <c r="B252" s="31">
        <v>44333.75</v>
      </c>
      <c r="C252" s="64">
        <f>VLOOKUP(D252,'Age Groups'!B:C,2,FALSE)</f>
        <v>6</v>
      </c>
      <c r="D252" s="31" t="s">
        <v>1091</v>
      </c>
      <c r="E252" s="64">
        <f>VLOOKUP(F252,Items!J:L,3,FALSE)</f>
        <v>1</v>
      </c>
      <c r="F252" s="31" t="s">
        <v>921</v>
      </c>
      <c r="G252" s="31" t="s">
        <v>1110</v>
      </c>
      <c r="H252" s="64">
        <v>0</v>
      </c>
      <c r="I252" s="31"/>
      <c r="J252" s="31" t="s">
        <v>922</v>
      </c>
      <c r="K252" s="36"/>
      <c r="L252" s="36" t="s">
        <v>1043</v>
      </c>
      <c r="M252" s="61">
        <f>VLOOKUP(N252,Clubs!D:E,2,FALSE)</f>
        <v>6</v>
      </c>
      <c r="N252" s="36" t="s">
        <v>16</v>
      </c>
      <c r="O252" s="61">
        <v>1</v>
      </c>
      <c r="P252" s="32"/>
      <c r="T252" s="30" t="str">
        <f t="shared" si="19"/>
        <v>c6ag6y2d100</v>
      </c>
      <c r="U252" s="30">
        <f>VLOOKUP(T252,Cohorts!A:B,2,FALSE)</f>
        <v>224</v>
      </c>
      <c r="V252" s="30" t="str">
        <f t="shared" si="20"/>
        <v xml:space="preserve">            [ 'cohort_id' =&gt; 224,  'team_rank_id' =&gt; 1 ],</v>
      </c>
      <c r="W252" s="30" t="str">
        <f t="shared" si="21"/>
        <v xml:space="preserve">                'competition_id' =&gt; 1, // this is May 2021###                'age_group_id'   =&gt; 6, ###                'start'          =&gt; '2021-05-17 18:00:00', ###            ], [</v>
      </c>
      <c r="X252" s="30" t="s">
        <v>1161</v>
      </c>
    </row>
    <row r="253" spans="1:24" ht="17" x14ac:dyDescent="0.2">
      <c r="A253" s="30">
        <v>160</v>
      </c>
      <c r="B253" s="31">
        <v>44333.75</v>
      </c>
      <c r="C253" s="64">
        <f>VLOOKUP(D253,'Age Groups'!B:C,2,FALSE)</f>
        <v>6</v>
      </c>
      <c r="D253" s="31" t="s">
        <v>1091</v>
      </c>
      <c r="E253" s="64">
        <f>VLOOKUP(F253,Items!J:L,3,FALSE)</f>
        <v>6</v>
      </c>
      <c r="F253" s="31" t="s">
        <v>927</v>
      </c>
      <c r="G253" s="31" t="s">
        <v>1109</v>
      </c>
      <c r="H253" s="64">
        <v>0</v>
      </c>
      <c r="I253" s="31"/>
      <c r="J253" s="31" t="s">
        <v>922</v>
      </c>
      <c r="K253" s="36"/>
      <c r="L253" s="36" t="s">
        <v>1058</v>
      </c>
      <c r="M253" s="61">
        <f>VLOOKUP(N253,Clubs!D:E,2,FALSE)</f>
        <v>6</v>
      </c>
      <c r="N253" s="36" t="s">
        <v>16</v>
      </c>
      <c r="O253" s="61">
        <v>1</v>
      </c>
      <c r="P253" s="34" t="s">
        <v>642</v>
      </c>
      <c r="T253" s="30" t="str">
        <f t="shared" si="19"/>
        <v>c6ag6y2d100</v>
      </c>
      <c r="U253" s="30">
        <f>VLOOKUP(T253,Cohorts!A:B,2,FALSE)</f>
        <v>224</v>
      </c>
      <c r="V253" s="30" t="str">
        <f t="shared" si="20"/>
        <v xml:space="preserve">            [ 'cohort_id' =&gt; 224,  'team_rank_id' =&gt; 1 ],</v>
      </c>
      <c r="W253" s="30" t="str">
        <f t="shared" si="21"/>
        <v xml:space="preserve">                'competition_id' =&gt; 1, // this is May 2021###                'age_group_id'   =&gt; 6, ###                'start'          =&gt; '2021-05-17 18:00:00', ###            ], [</v>
      </c>
      <c r="X253" s="30" t="s">
        <v>1161</v>
      </c>
    </row>
    <row r="254" spans="1:24" x14ac:dyDescent="0.2">
      <c r="A254" s="30">
        <v>266</v>
      </c>
      <c r="B254" s="31">
        <v>44337.8125</v>
      </c>
      <c r="C254" s="64">
        <f>VLOOKUP(D254,'Age Groups'!B:C,2,FALSE)</f>
        <v>3</v>
      </c>
      <c r="D254" s="31" t="s">
        <v>1149</v>
      </c>
      <c r="E254" s="64">
        <f>VLOOKUP(F254,Items!J:L,3,FALSE)</f>
        <v>1</v>
      </c>
      <c r="F254" s="31" t="s">
        <v>921</v>
      </c>
      <c r="G254" s="31" t="s">
        <v>1110</v>
      </c>
      <c r="H254" s="64" t="str">
        <f t="shared" ref="H254:H271" si="24">RIGHT(J254,1)</f>
        <v>1</v>
      </c>
      <c r="I254" s="31"/>
      <c r="J254" s="31" t="s">
        <v>923</v>
      </c>
      <c r="K254" s="61" t="s">
        <v>932</v>
      </c>
      <c r="L254" s="61" t="s">
        <v>1068</v>
      </c>
      <c r="M254" s="61">
        <f>VLOOKUP(N254,Clubs!D:E,2,FALSE)</f>
        <v>7</v>
      </c>
      <c r="N254" s="61" t="s">
        <v>1076</v>
      </c>
      <c r="O254" s="61">
        <v>1</v>
      </c>
      <c r="P254" s="32"/>
      <c r="T254" s="30" t="str">
        <f t="shared" si="19"/>
        <v>c7ag3y2d101</v>
      </c>
      <c r="U254" s="30">
        <f>VLOOKUP(T254,Cohorts!A:B,2,FALSE)</f>
        <v>226</v>
      </c>
      <c r="V254" s="30" t="str">
        <f t="shared" si="20"/>
        <v xml:space="preserve">            [ 'cohort_id' =&gt; 226,  'team_rank_id' =&gt; 1 ],</v>
      </c>
      <c r="W254" s="30" t="str">
        <f t="shared" si="21"/>
        <v xml:space="preserve">                'competition_id' =&gt; 1, // this is May 2021###                'age_group_id'   =&gt; 3, ###                'start'          =&gt; '2021-05-21 19:30:00', ###            ], [</v>
      </c>
      <c r="X254" s="30" t="s">
        <v>1161</v>
      </c>
    </row>
    <row r="255" spans="1:24" x14ac:dyDescent="0.2">
      <c r="A255" s="30">
        <v>270</v>
      </c>
      <c r="B255" s="31">
        <v>44337.8125</v>
      </c>
      <c r="C255" s="64">
        <f>VLOOKUP(D255,'Age Groups'!B:C,2,FALSE)</f>
        <v>3</v>
      </c>
      <c r="D255" s="31" t="s">
        <v>1149</v>
      </c>
      <c r="E255" s="64">
        <f>VLOOKUP(F255,Items!J:L,3,FALSE)</f>
        <v>3</v>
      </c>
      <c r="F255" s="31" t="s">
        <v>928</v>
      </c>
      <c r="G255" s="31" t="s">
        <v>1110</v>
      </c>
      <c r="H255" s="64" t="str">
        <f t="shared" si="24"/>
        <v>1</v>
      </c>
      <c r="I255" s="31"/>
      <c r="J255" s="31" t="s">
        <v>923</v>
      </c>
      <c r="K255" s="61" t="s">
        <v>932</v>
      </c>
      <c r="L255" s="61" t="s">
        <v>1043</v>
      </c>
      <c r="M255" s="61">
        <f>VLOOKUP(N255,Clubs!D:E,2,FALSE)</f>
        <v>7</v>
      </c>
      <c r="N255" s="61" t="s">
        <v>1076</v>
      </c>
      <c r="O255" s="61">
        <v>1</v>
      </c>
      <c r="P255" s="32"/>
      <c r="T255" s="30" t="str">
        <f t="shared" si="19"/>
        <v>c7ag3y2d101</v>
      </c>
      <c r="U255" s="30">
        <f>VLOOKUP(T255,Cohorts!A:B,2,FALSE)</f>
        <v>226</v>
      </c>
      <c r="V255" s="30" t="str">
        <f t="shared" si="20"/>
        <v xml:space="preserve">            [ 'cohort_id' =&gt; 226,  'team_rank_id' =&gt; 1 ],</v>
      </c>
      <c r="W255" s="30" t="str">
        <f t="shared" si="21"/>
        <v xml:space="preserve">                'competition_id' =&gt; 1, // this is May 2021###                'age_group_id'   =&gt; 3, ###                'start'          =&gt; '2021-05-21 19:30:00', ###            ], [</v>
      </c>
      <c r="X255" s="30" t="s">
        <v>1161</v>
      </c>
    </row>
    <row r="256" spans="1:24" ht="17" x14ac:dyDescent="0.2">
      <c r="A256" s="30">
        <v>273</v>
      </c>
      <c r="B256" s="31">
        <v>44337.8125</v>
      </c>
      <c r="C256" s="64">
        <f>VLOOKUP(D256,'Age Groups'!B:C,2,FALSE)</f>
        <v>3</v>
      </c>
      <c r="D256" s="31" t="s">
        <v>1149</v>
      </c>
      <c r="E256" s="64">
        <f>VLOOKUP(F256,Items!J:L,3,FALSE)</f>
        <v>13</v>
      </c>
      <c r="F256" s="31" t="s">
        <v>929</v>
      </c>
      <c r="G256" s="31" t="s">
        <v>1109</v>
      </c>
      <c r="H256" s="64" t="str">
        <f t="shared" si="24"/>
        <v>1</v>
      </c>
      <c r="I256" s="31"/>
      <c r="J256" s="31" t="s">
        <v>923</v>
      </c>
      <c r="K256" s="61" t="s">
        <v>932</v>
      </c>
      <c r="L256" s="61" t="s">
        <v>939</v>
      </c>
      <c r="M256" s="61">
        <f>VLOOKUP(N256,Clubs!D:E,2,FALSE)</f>
        <v>7</v>
      </c>
      <c r="N256" s="61" t="s">
        <v>1076</v>
      </c>
      <c r="O256" s="61">
        <v>1</v>
      </c>
      <c r="P256" s="34" t="s">
        <v>752</v>
      </c>
      <c r="T256" s="30" t="str">
        <f t="shared" si="19"/>
        <v>c7ag3y2d101</v>
      </c>
      <c r="U256" s="30">
        <f>VLOOKUP(T256,Cohorts!A:B,2,FALSE)</f>
        <v>226</v>
      </c>
      <c r="V256" s="30" t="str">
        <f t="shared" si="20"/>
        <v xml:space="preserve">            [ 'cohort_id' =&gt; 226,  'team_rank_id' =&gt; 1 ],</v>
      </c>
      <c r="W256" s="30" t="str">
        <f t="shared" si="21"/>
        <v xml:space="preserve">                'competition_id' =&gt; 1, // this is May 2021###                'age_group_id'   =&gt; 3, ###                'start'          =&gt; '2021-05-21 19:30:00', ###            ], [</v>
      </c>
      <c r="X256" s="30" t="s">
        <v>1161</v>
      </c>
    </row>
    <row r="257" spans="1:24" x14ac:dyDescent="0.2">
      <c r="A257" s="30">
        <v>251</v>
      </c>
      <c r="B257" s="31">
        <v>44337.75</v>
      </c>
      <c r="C257" s="64">
        <f>VLOOKUP(D257,'Age Groups'!B:C,2,FALSE)</f>
        <v>3</v>
      </c>
      <c r="D257" s="31" t="s">
        <v>1149</v>
      </c>
      <c r="E257" s="64">
        <f>VLOOKUP(F257,Items!J:L,3,FALSE)</f>
        <v>1</v>
      </c>
      <c r="F257" s="31" t="s">
        <v>921</v>
      </c>
      <c r="G257" s="31" t="s">
        <v>1110</v>
      </c>
      <c r="H257" s="64" t="str">
        <f t="shared" si="24"/>
        <v>1</v>
      </c>
      <c r="I257" s="31"/>
      <c r="J257" s="31" t="s">
        <v>923</v>
      </c>
      <c r="K257" s="32" t="s">
        <v>936</v>
      </c>
      <c r="L257" s="32" t="s">
        <v>987</v>
      </c>
      <c r="M257" s="61">
        <f>VLOOKUP(N257,Clubs!D:E,2,FALSE)</f>
        <v>7</v>
      </c>
      <c r="N257" s="32" t="s">
        <v>1076</v>
      </c>
      <c r="O257" s="32" t="s">
        <v>987</v>
      </c>
      <c r="P257" s="32"/>
      <c r="T257" s="30" t="str">
        <f t="shared" si="19"/>
        <v>c7ag3y2d101</v>
      </c>
      <c r="U257" s="30">
        <f>VLOOKUP(T257,Cohorts!A:B,2,FALSE)</f>
        <v>226</v>
      </c>
      <c r="V257" s="30" t="str">
        <f t="shared" si="20"/>
        <v xml:space="preserve">            [ 'cohort_id' =&gt; 226,  'team_rank_id' =&gt; 2 ],</v>
      </c>
      <c r="W257" s="30" t="str">
        <f t="shared" si="21"/>
        <v xml:space="preserve">                'competition_id' =&gt; 1, // this is May 2021###                'age_group_id'   =&gt; 3, ###                'start'          =&gt; '2021-05-21 18:00:00', ###            ], [</v>
      </c>
      <c r="X257" s="30" t="s">
        <v>1161</v>
      </c>
    </row>
    <row r="258" spans="1:24" x14ac:dyDescent="0.2">
      <c r="A258" s="30">
        <v>255</v>
      </c>
      <c r="B258" s="31">
        <v>44337.75</v>
      </c>
      <c r="C258" s="64">
        <f>VLOOKUP(D258,'Age Groups'!B:C,2,FALSE)</f>
        <v>3</v>
      </c>
      <c r="D258" s="31" t="s">
        <v>1149</v>
      </c>
      <c r="E258" s="64">
        <f>VLOOKUP(F258,Items!J:L,3,FALSE)</f>
        <v>3</v>
      </c>
      <c r="F258" s="31" t="s">
        <v>928</v>
      </c>
      <c r="G258" s="31" t="s">
        <v>1110</v>
      </c>
      <c r="H258" s="64" t="str">
        <f t="shared" si="24"/>
        <v>1</v>
      </c>
      <c r="I258" s="31"/>
      <c r="J258" s="31" t="s">
        <v>923</v>
      </c>
      <c r="K258" s="32" t="s">
        <v>936</v>
      </c>
      <c r="L258" s="32" t="s">
        <v>987</v>
      </c>
      <c r="M258" s="61">
        <f>VLOOKUP(N258,Clubs!D:E,2,FALSE)</f>
        <v>7</v>
      </c>
      <c r="N258" s="32" t="s">
        <v>1076</v>
      </c>
      <c r="O258" s="32" t="s">
        <v>987</v>
      </c>
      <c r="P258" s="32"/>
      <c r="T258" s="30" t="str">
        <f t="shared" ref="T258:T321" si="25">"c"&amp;M258&amp;"ag"&amp;C258&amp;"y2d10"&amp;H258</f>
        <v>c7ag3y2d101</v>
      </c>
      <c r="U258" s="30">
        <f>VLOOKUP(T258,Cohorts!A:B,2,FALSE)</f>
        <v>226</v>
      </c>
      <c r="V258" s="30" t="str">
        <f t="shared" ref="V258:V321" si="26">"            [ 'cohort_id' =&gt; "&amp;U258&amp;",  'team_rank_id' =&gt; "&amp;O258&amp;" ],"</f>
        <v xml:space="preserve">            [ 'cohort_id' =&gt; 226,  'team_rank_id' =&gt; 2 ],</v>
      </c>
      <c r="W258" s="30" t="str">
        <f t="shared" si="21"/>
        <v xml:space="preserve">                'competition_id' =&gt; 1, // this is May 2021###                'age_group_id'   =&gt; 3, ###                'start'          =&gt; '2021-05-21 18:00:00', ###            ], [</v>
      </c>
      <c r="X258" s="30" t="s">
        <v>1161</v>
      </c>
    </row>
    <row r="259" spans="1:24" ht="17" x14ac:dyDescent="0.2">
      <c r="A259" s="30">
        <v>259</v>
      </c>
      <c r="B259" s="31">
        <v>44337.75</v>
      </c>
      <c r="C259" s="64">
        <f>VLOOKUP(D259,'Age Groups'!B:C,2,FALSE)</f>
        <v>3</v>
      </c>
      <c r="D259" s="31" t="s">
        <v>1149</v>
      </c>
      <c r="E259" s="64">
        <f>VLOOKUP(F259,Items!J:L,3,FALSE)</f>
        <v>13</v>
      </c>
      <c r="F259" s="31" t="s">
        <v>929</v>
      </c>
      <c r="G259" s="31" t="s">
        <v>1109</v>
      </c>
      <c r="H259" s="64" t="str">
        <f t="shared" si="24"/>
        <v>1</v>
      </c>
      <c r="I259" s="31"/>
      <c r="J259" s="31" t="s">
        <v>923</v>
      </c>
      <c r="K259" s="32" t="s">
        <v>936</v>
      </c>
      <c r="L259" s="32" t="s">
        <v>987</v>
      </c>
      <c r="M259" s="61">
        <f>VLOOKUP(N259,Clubs!D:E,2,FALSE)</f>
        <v>7</v>
      </c>
      <c r="N259" s="32" t="s">
        <v>1076</v>
      </c>
      <c r="O259" s="32" t="s">
        <v>987</v>
      </c>
      <c r="P259" s="34" t="s">
        <v>735</v>
      </c>
      <c r="T259" s="30" t="str">
        <f t="shared" si="25"/>
        <v>c7ag3y2d101</v>
      </c>
      <c r="U259" s="30">
        <f>VLOOKUP(T259,Cohorts!A:B,2,FALSE)</f>
        <v>226</v>
      </c>
      <c r="V259" s="30" t="str">
        <f t="shared" si="26"/>
        <v xml:space="preserve">            [ 'cohort_id' =&gt; 226,  'team_rank_id' =&gt; 2 ],</v>
      </c>
      <c r="W259" s="30" t="str">
        <f t="shared" ref="W259:W322" si="27">"                'competition_id' =&gt; 1, // this is May 2021###                'age_group_id'   =&gt; "&amp;C259&amp;", ###                'start'          =&gt; '"&amp;TEXT(B259,"yyyy-mm-dd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X259" s="30" t="s">
        <v>1161</v>
      </c>
    </row>
    <row r="260" spans="1:24" x14ac:dyDescent="0.2">
      <c r="A260" s="30">
        <v>250</v>
      </c>
      <c r="B260" s="31">
        <v>44337.75</v>
      </c>
      <c r="C260" s="64">
        <f>VLOOKUP(D260,'Age Groups'!B:C,2,FALSE)</f>
        <v>3</v>
      </c>
      <c r="D260" s="31" t="s">
        <v>1149</v>
      </c>
      <c r="E260" s="64">
        <f>VLOOKUP(F260,Items!J:L,3,FALSE)</f>
        <v>1</v>
      </c>
      <c r="F260" s="31" t="s">
        <v>921</v>
      </c>
      <c r="G260" s="31" t="s">
        <v>1110</v>
      </c>
      <c r="H260" s="64" t="str">
        <f t="shared" si="24"/>
        <v>1</v>
      </c>
      <c r="I260" s="31"/>
      <c r="J260" s="31" t="s">
        <v>923</v>
      </c>
      <c r="K260" s="32" t="s">
        <v>936</v>
      </c>
      <c r="L260" s="32" t="s">
        <v>939</v>
      </c>
      <c r="M260" s="61">
        <f>VLOOKUP(N260,Clubs!D:E,2,FALSE)</f>
        <v>7</v>
      </c>
      <c r="N260" s="32" t="s">
        <v>1076</v>
      </c>
      <c r="O260" s="32" t="s">
        <v>1018</v>
      </c>
      <c r="P260" s="32"/>
      <c r="T260" s="30" t="str">
        <f t="shared" si="25"/>
        <v>c7ag3y2d101</v>
      </c>
      <c r="U260" s="30">
        <f>VLOOKUP(T260,Cohorts!A:B,2,FALSE)</f>
        <v>226</v>
      </c>
      <c r="V260" s="30" t="str">
        <f t="shared" si="26"/>
        <v xml:space="preserve">            [ 'cohort_id' =&gt; 226,  'team_rank_id' =&gt; 3 ],</v>
      </c>
      <c r="W260" s="30" t="str">
        <f t="shared" si="27"/>
        <v xml:space="preserve">                'competition_id' =&gt; 1, // this is May 2021###                'age_group_id'   =&gt; 3, ###                'start'          =&gt; '2021-05-21 18:00:00', ###            ], [</v>
      </c>
      <c r="X260" s="30" t="s">
        <v>1161</v>
      </c>
    </row>
    <row r="261" spans="1:24" x14ac:dyDescent="0.2">
      <c r="A261" s="30">
        <v>254</v>
      </c>
      <c r="B261" s="31">
        <v>44337.75</v>
      </c>
      <c r="C261" s="64">
        <f>VLOOKUP(D261,'Age Groups'!B:C,2,FALSE)</f>
        <v>3</v>
      </c>
      <c r="D261" s="31" t="s">
        <v>1149</v>
      </c>
      <c r="E261" s="64">
        <f>VLOOKUP(F261,Items!J:L,3,FALSE)</f>
        <v>3</v>
      </c>
      <c r="F261" s="31" t="s">
        <v>928</v>
      </c>
      <c r="G261" s="31" t="s">
        <v>1110</v>
      </c>
      <c r="H261" s="64" t="str">
        <f t="shared" si="24"/>
        <v>1</v>
      </c>
      <c r="I261" s="31"/>
      <c r="J261" s="31" t="s">
        <v>923</v>
      </c>
      <c r="K261" s="32" t="s">
        <v>936</v>
      </c>
      <c r="L261" s="32" t="s">
        <v>939</v>
      </c>
      <c r="M261" s="61">
        <f>VLOOKUP(N261,Clubs!D:E,2,FALSE)</f>
        <v>7</v>
      </c>
      <c r="N261" s="32" t="s">
        <v>1076</v>
      </c>
      <c r="O261" s="32" t="s">
        <v>1018</v>
      </c>
      <c r="P261" s="32"/>
      <c r="T261" s="30" t="str">
        <f t="shared" si="25"/>
        <v>c7ag3y2d101</v>
      </c>
      <c r="U261" s="30">
        <f>VLOOKUP(T261,Cohorts!A:B,2,FALSE)</f>
        <v>226</v>
      </c>
      <c r="V261" s="30" t="str">
        <f t="shared" si="26"/>
        <v xml:space="preserve">            [ 'cohort_id' =&gt; 226,  'team_rank_id' =&gt; 3 ],</v>
      </c>
      <c r="W261" s="30" t="str">
        <f t="shared" si="27"/>
        <v xml:space="preserve">                'competition_id' =&gt; 1, // this is May 2021###                'age_group_id'   =&gt; 3, ###                'start'          =&gt; '2021-05-21 18:00:00', ###            ], [</v>
      </c>
      <c r="X261" s="30" t="s">
        <v>1161</v>
      </c>
    </row>
    <row r="262" spans="1:24" ht="17" x14ac:dyDescent="0.2">
      <c r="A262" s="30">
        <v>258</v>
      </c>
      <c r="B262" s="31">
        <v>44337.75</v>
      </c>
      <c r="C262" s="64">
        <f>VLOOKUP(D262,'Age Groups'!B:C,2,FALSE)</f>
        <v>3</v>
      </c>
      <c r="D262" s="31" t="s">
        <v>1149</v>
      </c>
      <c r="E262" s="64">
        <f>VLOOKUP(F262,Items!J:L,3,FALSE)</f>
        <v>13</v>
      </c>
      <c r="F262" s="31" t="s">
        <v>929</v>
      </c>
      <c r="G262" s="31" t="s">
        <v>1109</v>
      </c>
      <c r="H262" s="64" t="str">
        <f t="shared" si="24"/>
        <v>1</v>
      </c>
      <c r="I262" s="31"/>
      <c r="J262" s="31" t="s">
        <v>923</v>
      </c>
      <c r="K262" s="32" t="s">
        <v>936</v>
      </c>
      <c r="L262" s="32" t="s">
        <v>939</v>
      </c>
      <c r="M262" s="61">
        <f>VLOOKUP(N262,Clubs!D:E,2,FALSE)</f>
        <v>7</v>
      </c>
      <c r="N262" s="32" t="s">
        <v>1076</v>
      </c>
      <c r="O262" s="32" t="s">
        <v>1018</v>
      </c>
      <c r="P262" s="34" t="s">
        <v>734</v>
      </c>
      <c r="T262" s="30" t="str">
        <f t="shared" si="25"/>
        <v>c7ag3y2d101</v>
      </c>
      <c r="U262" s="30">
        <f>VLOOKUP(T262,Cohorts!A:B,2,FALSE)</f>
        <v>226</v>
      </c>
      <c r="V262" s="30" t="str">
        <f t="shared" si="26"/>
        <v xml:space="preserve">            [ 'cohort_id' =&gt; 226,  'team_rank_id' =&gt; 3 ],</v>
      </c>
      <c r="W262" s="30" t="str">
        <f t="shared" si="27"/>
        <v xml:space="preserve">                'competition_id' =&gt; 1, // this is May 2021###                'age_group_id'   =&gt; 3, ###                'start'          =&gt; '2021-05-21 18:00:00', ###            ], [</v>
      </c>
      <c r="X262" s="30" t="s">
        <v>1161</v>
      </c>
    </row>
    <row r="263" spans="1:24" x14ac:dyDescent="0.2">
      <c r="A263" s="30">
        <v>382</v>
      </c>
      <c r="B263" s="31">
        <v>44343.8125</v>
      </c>
      <c r="C263" s="64">
        <f>VLOOKUP(D263,'Age Groups'!B:C,2,FALSE)</f>
        <v>4</v>
      </c>
      <c r="D263" s="31" t="s">
        <v>1092</v>
      </c>
      <c r="E263" s="64">
        <f>VLOOKUP(F263,Items!J:L,3,FALSE)</f>
        <v>4</v>
      </c>
      <c r="F263" s="31" t="s">
        <v>916</v>
      </c>
      <c r="G263" s="31" t="s">
        <v>1110</v>
      </c>
      <c r="H263" s="64" t="str">
        <f t="shared" si="24"/>
        <v>1</v>
      </c>
      <c r="I263" s="31"/>
      <c r="J263" s="31" t="s">
        <v>923</v>
      </c>
      <c r="K263" s="62" t="s">
        <v>933</v>
      </c>
      <c r="L263" s="62" t="s">
        <v>1018</v>
      </c>
      <c r="M263" s="61">
        <f>VLOOKUP(N263,Clubs!D:E,2,FALSE)</f>
        <v>7</v>
      </c>
      <c r="N263" s="62" t="s">
        <v>1076</v>
      </c>
      <c r="O263" s="61">
        <v>1</v>
      </c>
      <c r="P263" s="32"/>
      <c r="T263" s="30" t="str">
        <f t="shared" si="25"/>
        <v>c7ag4y2d101</v>
      </c>
      <c r="U263" s="30">
        <f>VLOOKUP(T263,Cohorts!A:B,2,FALSE)</f>
        <v>228</v>
      </c>
      <c r="V263" s="30" t="str">
        <f t="shared" si="26"/>
        <v xml:space="preserve">            [ 'cohort_id' =&gt; 228,  'team_rank_id' =&gt; 1 ],</v>
      </c>
      <c r="W263" s="30" t="str">
        <f t="shared" si="27"/>
        <v xml:space="preserve">                'competition_id' =&gt; 1, // this is May 2021###                'age_group_id'   =&gt; 4, ###                'start'          =&gt; '2021-05-27 19:30:00', ###            ], [</v>
      </c>
      <c r="X263" s="30" t="s">
        <v>1161</v>
      </c>
    </row>
    <row r="264" spans="1:24" x14ac:dyDescent="0.2">
      <c r="A264" s="30">
        <v>394</v>
      </c>
      <c r="B264" s="31">
        <v>44343.8125</v>
      </c>
      <c r="C264" s="64">
        <f>VLOOKUP(D264,'Age Groups'!B:C,2,FALSE)</f>
        <v>4</v>
      </c>
      <c r="D264" s="31" t="s">
        <v>1092</v>
      </c>
      <c r="E264" s="64">
        <f>VLOOKUP(F264,Items!J:L,3,FALSE)</f>
        <v>2</v>
      </c>
      <c r="F264" s="31" t="s">
        <v>924</v>
      </c>
      <c r="G264" s="31" t="s">
        <v>1110</v>
      </c>
      <c r="H264" s="64" t="str">
        <f t="shared" si="24"/>
        <v>1</v>
      </c>
      <c r="I264" s="31"/>
      <c r="J264" s="31" t="s">
        <v>923</v>
      </c>
      <c r="K264" s="62" t="s">
        <v>933</v>
      </c>
      <c r="L264" s="62" t="s">
        <v>1071</v>
      </c>
      <c r="M264" s="61">
        <f>VLOOKUP(N264,Clubs!D:E,2,FALSE)</f>
        <v>7</v>
      </c>
      <c r="N264" s="62" t="s">
        <v>1076</v>
      </c>
      <c r="O264" s="61">
        <v>1</v>
      </c>
      <c r="P264" s="32"/>
      <c r="T264" s="30" t="str">
        <f t="shared" si="25"/>
        <v>c7ag4y2d101</v>
      </c>
      <c r="U264" s="30">
        <f>VLOOKUP(T264,Cohorts!A:B,2,FALSE)</f>
        <v>228</v>
      </c>
      <c r="V264" s="30" t="str">
        <f t="shared" si="26"/>
        <v xml:space="preserve">            [ 'cohort_id' =&gt; 228,  'team_rank_id' =&gt; 1 ],</v>
      </c>
      <c r="W264" s="30" t="str">
        <f t="shared" si="27"/>
        <v xml:space="preserve">                'competition_id' =&gt; 1, // this is May 2021###                'age_group_id'   =&gt; 4, ###                'start'          =&gt; '2021-05-27 19:30:00', ###            ], [</v>
      </c>
      <c r="X264" s="30" t="s">
        <v>1161</v>
      </c>
    </row>
    <row r="265" spans="1:24" ht="17" x14ac:dyDescent="0.2">
      <c r="A265" s="30">
        <v>400</v>
      </c>
      <c r="B265" s="31">
        <v>44343.8125</v>
      </c>
      <c r="C265" s="64">
        <f>VLOOKUP(D265,'Age Groups'!B:C,2,FALSE)</f>
        <v>4</v>
      </c>
      <c r="D265" s="31" t="s">
        <v>1092</v>
      </c>
      <c r="E265" s="64">
        <f>VLOOKUP(F265,Items!J:L,3,FALSE)</f>
        <v>8</v>
      </c>
      <c r="F265" s="31" t="s">
        <v>920</v>
      </c>
      <c r="G265" s="31" t="s">
        <v>1109</v>
      </c>
      <c r="H265" s="64" t="str">
        <f t="shared" si="24"/>
        <v>1</v>
      </c>
      <c r="I265" s="31"/>
      <c r="J265" s="31" t="s">
        <v>923</v>
      </c>
      <c r="K265" s="62" t="s">
        <v>933</v>
      </c>
      <c r="L265" s="62" t="s">
        <v>1058</v>
      </c>
      <c r="M265" s="61">
        <f>VLOOKUP(N265,Clubs!D:E,2,FALSE)</f>
        <v>7</v>
      </c>
      <c r="N265" s="62" t="s">
        <v>1076</v>
      </c>
      <c r="O265" s="61">
        <v>1</v>
      </c>
      <c r="P265" s="34" t="s">
        <v>879</v>
      </c>
      <c r="T265" s="30" t="str">
        <f t="shared" si="25"/>
        <v>c7ag4y2d101</v>
      </c>
      <c r="U265" s="30">
        <f>VLOOKUP(T265,Cohorts!A:B,2,FALSE)</f>
        <v>228</v>
      </c>
      <c r="V265" s="30" t="str">
        <f t="shared" si="26"/>
        <v xml:space="preserve">            [ 'cohort_id' =&gt; 228,  'team_rank_id' =&gt; 1 ],</v>
      </c>
      <c r="W265" s="30" t="str">
        <f t="shared" si="27"/>
        <v xml:space="preserve">                'competition_id' =&gt; 1, // this is May 2021###                'age_group_id'   =&gt; 4, ###                'start'          =&gt; '2021-05-27 19:30:00', ###            ], [</v>
      </c>
      <c r="X265" s="30" t="s">
        <v>1161</v>
      </c>
    </row>
    <row r="266" spans="1:24" x14ac:dyDescent="0.2">
      <c r="A266" s="30">
        <v>207</v>
      </c>
      <c r="B266" s="31">
        <v>44335.8125</v>
      </c>
      <c r="C266" s="64">
        <f>VLOOKUP(D266,'Age Groups'!B:C,2,FALSE)</f>
        <v>5</v>
      </c>
      <c r="D266" s="31" t="s">
        <v>1090</v>
      </c>
      <c r="E266" s="64">
        <f>VLOOKUP(F266,Items!J:L,3,FALSE)</f>
        <v>2</v>
      </c>
      <c r="F266" s="31" t="s">
        <v>924</v>
      </c>
      <c r="G266" s="31" t="s">
        <v>1110</v>
      </c>
      <c r="H266" s="64" t="str">
        <f t="shared" si="24"/>
        <v>1</v>
      </c>
      <c r="I266" s="31"/>
      <c r="J266" s="31" t="s">
        <v>923</v>
      </c>
      <c r="K266" s="61" t="s">
        <v>932</v>
      </c>
      <c r="L266" s="61" t="s">
        <v>1043</v>
      </c>
      <c r="M266" s="61">
        <f>VLOOKUP(N266,Clubs!D:E,2,FALSE)</f>
        <v>12</v>
      </c>
      <c r="N266" s="61" t="s">
        <v>975</v>
      </c>
      <c r="O266" s="61">
        <v>1</v>
      </c>
      <c r="P266" s="32"/>
      <c r="T266" s="30" t="str">
        <f t="shared" si="25"/>
        <v>c12ag5y2d101</v>
      </c>
      <c r="U266" s="30">
        <f>VLOOKUP(T266,Cohorts!A:B,2,FALSE)</f>
        <v>23</v>
      </c>
      <c r="V266" s="30" t="str">
        <f t="shared" si="26"/>
        <v xml:space="preserve">            [ 'cohort_id' =&gt; 23,  'team_rank_id' =&gt; 1 ],</v>
      </c>
      <c r="W266" s="30" t="str">
        <f t="shared" si="27"/>
        <v xml:space="preserve">                'competition_id' =&gt; 1, // this is May 2021###                'age_group_id'   =&gt; 5, ###                'start'          =&gt; '2021-05-19 19:30:00', ###            ], [</v>
      </c>
      <c r="X266" s="30" t="s">
        <v>1161</v>
      </c>
    </row>
    <row r="267" spans="1:24" x14ac:dyDescent="0.2">
      <c r="A267" s="30">
        <v>215</v>
      </c>
      <c r="B267" s="31">
        <v>44335.8125</v>
      </c>
      <c r="C267" s="64">
        <f>VLOOKUP(D267,'Age Groups'!B:C,2,FALSE)</f>
        <v>5</v>
      </c>
      <c r="D267" s="31" t="s">
        <v>1090</v>
      </c>
      <c r="E267" s="64">
        <f>VLOOKUP(F267,Items!J:L,3,FALSE)</f>
        <v>3</v>
      </c>
      <c r="F267" s="31" t="s">
        <v>928</v>
      </c>
      <c r="G267" s="31" t="s">
        <v>1110</v>
      </c>
      <c r="H267" s="64" t="str">
        <f t="shared" si="24"/>
        <v>1</v>
      </c>
      <c r="I267" s="31"/>
      <c r="J267" s="31" t="s">
        <v>923</v>
      </c>
      <c r="K267" s="61" t="s">
        <v>932</v>
      </c>
      <c r="L267" s="61" t="s">
        <v>1068</v>
      </c>
      <c r="M267" s="61">
        <f>VLOOKUP(N267,Clubs!D:E,2,FALSE)</f>
        <v>12</v>
      </c>
      <c r="N267" s="61" t="s">
        <v>975</v>
      </c>
      <c r="O267" s="61">
        <v>1</v>
      </c>
      <c r="P267" s="32"/>
      <c r="T267" s="30" t="str">
        <f t="shared" si="25"/>
        <v>c12ag5y2d101</v>
      </c>
      <c r="U267" s="30">
        <f>VLOOKUP(T267,Cohorts!A:B,2,FALSE)</f>
        <v>23</v>
      </c>
      <c r="V267" s="30" t="str">
        <f t="shared" si="26"/>
        <v xml:space="preserve">            [ 'cohort_id' =&gt; 23,  'team_rank_id' =&gt; 1 ],</v>
      </c>
      <c r="W267" s="30" t="str">
        <f t="shared" si="27"/>
        <v xml:space="preserve">                'competition_id' =&gt; 1, // this is May 2021###                'age_group_id'   =&gt; 5, ###                'start'          =&gt; '2021-05-19 19:30:00', ###            ], [</v>
      </c>
      <c r="X267" s="30" t="s">
        <v>1161</v>
      </c>
    </row>
    <row r="268" spans="1:24" ht="17" x14ac:dyDescent="0.2">
      <c r="A268" s="30">
        <v>219</v>
      </c>
      <c r="B268" s="31">
        <v>44335.8125</v>
      </c>
      <c r="C268" s="64">
        <f>VLOOKUP(D268,'Age Groups'!B:C,2,FALSE)</f>
        <v>5</v>
      </c>
      <c r="D268" s="31" t="s">
        <v>1090</v>
      </c>
      <c r="E268" s="64">
        <f>VLOOKUP(F268,Items!J:L,3,FALSE)</f>
        <v>7</v>
      </c>
      <c r="F268" s="31" t="s">
        <v>926</v>
      </c>
      <c r="G268" s="31" t="s">
        <v>1109</v>
      </c>
      <c r="H268" s="64" t="str">
        <f t="shared" si="24"/>
        <v>1</v>
      </c>
      <c r="I268" s="31"/>
      <c r="J268" s="31" t="s">
        <v>923</v>
      </c>
      <c r="K268" s="36"/>
      <c r="L268" s="36" t="s">
        <v>1043</v>
      </c>
      <c r="M268" s="61">
        <f>VLOOKUP(N268,Clubs!D:E,2,FALSE)</f>
        <v>12</v>
      </c>
      <c r="N268" s="36" t="s">
        <v>975</v>
      </c>
      <c r="O268" s="61">
        <v>1</v>
      </c>
      <c r="P268" s="34" t="s">
        <v>701</v>
      </c>
      <c r="T268" s="30" t="str">
        <f t="shared" si="25"/>
        <v>c12ag5y2d101</v>
      </c>
      <c r="U268" s="30">
        <f>VLOOKUP(T268,Cohorts!A:B,2,FALSE)</f>
        <v>23</v>
      </c>
      <c r="V268" s="30" t="str">
        <f t="shared" si="26"/>
        <v xml:space="preserve">            [ 'cohort_id' =&gt; 23,  'team_rank_id' =&gt; 1 ],</v>
      </c>
      <c r="W268" s="30" t="str">
        <f t="shared" si="27"/>
        <v xml:space="preserve">                'competition_id' =&gt; 1, // this is May 2021###                'age_group_id'   =&gt; 5, ###                'start'          =&gt; '2021-05-19 19:30:00', ###            ], [</v>
      </c>
      <c r="X268" s="30" t="s">
        <v>1161</v>
      </c>
    </row>
    <row r="269" spans="1:24" x14ac:dyDescent="0.2">
      <c r="A269" s="30">
        <v>195</v>
      </c>
      <c r="B269" s="31">
        <v>44335.75</v>
      </c>
      <c r="C269" s="64">
        <f>VLOOKUP(D269,'Age Groups'!B:C,2,FALSE)</f>
        <v>5</v>
      </c>
      <c r="D269" s="31" t="s">
        <v>1090</v>
      </c>
      <c r="E269" s="64">
        <f>VLOOKUP(F269,Items!J:L,3,FALSE)</f>
        <v>2</v>
      </c>
      <c r="F269" s="31" t="s">
        <v>924</v>
      </c>
      <c r="G269" s="31" t="s">
        <v>1110</v>
      </c>
      <c r="H269" s="64" t="str">
        <f t="shared" si="24"/>
        <v>1</v>
      </c>
      <c r="I269" s="31"/>
      <c r="J269" s="31" t="s">
        <v>923</v>
      </c>
      <c r="K269" s="32" t="s">
        <v>934</v>
      </c>
      <c r="L269" s="32" t="s">
        <v>939</v>
      </c>
      <c r="M269" s="61">
        <f>VLOOKUP(N269,Clubs!D:E,2,FALSE)</f>
        <v>12</v>
      </c>
      <c r="N269" s="32" t="s">
        <v>975</v>
      </c>
      <c r="O269" s="32" t="s">
        <v>987</v>
      </c>
      <c r="P269" s="32"/>
      <c r="T269" s="30" t="str">
        <f t="shared" si="25"/>
        <v>c12ag5y2d101</v>
      </c>
      <c r="U269" s="30">
        <f>VLOOKUP(T269,Cohorts!A:B,2,FALSE)</f>
        <v>23</v>
      </c>
      <c r="V269" s="30" t="str">
        <f t="shared" si="26"/>
        <v xml:space="preserve">            [ 'cohort_id' =&gt; 23,  'team_rank_id' =&gt; 2 ],</v>
      </c>
      <c r="W269" s="30" t="str">
        <f t="shared" si="27"/>
        <v xml:space="preserve">                'competition_id' =&gt; 1, // this is May 2021###                'age_group_id'   =&gt; 5, ###                'start'          =&gt; '2021-05-19 18:00:00', ###            ], [</v>
      </c>
      <c r="X269" s="30" t="s">
        <v>1161</v>
      </c>
    </row>
    <row r="270" spans="1:24" x14ac:dyDescent="0.2">
      <c r="A270" s="30">
        <v>198</v>
      </c>
      <c r="B270" s="31">
        <v>44335.75</v>
      </c>
      <c r="C270" s="64">
        <f>VLOOKUP(D270,'Age Groups'!B:C,2,FALSE)</f>
        <v>5</v>
      </c>
      <c r="D270" s="31" t="s">
        <v>1090</v>
      </c>
      <c r="E270" s="64">
        <f>VLOOKUP(F270,Items!J:L,3,FALSE)</f>
        <v>3</v>
      </c>
      <c r="F270" s="31" t="s">
        <v>928</v>
      </c>
      <c r="G270" s="31" t="s">
        <v>1110</v>
      </c>
      <c r="H270" s="64" t="str">
        <f t="shared" si="24"/>
        <v>1</v>
      </c>
      <c r="I270" s="31"/>
      <c r="J270" s="31" t="s">
        <v>923</v>
      </c>
      <c r="K270" s="32" t="s">
        <v>934</v>
      </c>
      <c r="L270" s="32" t="s">
        <v>939</v>
      </c>
      <c r="M270" s="61">
        <f>VLOOKUP(N270,Clubs!D:E,2,FALSE)</f>
        <v>12</v>
      </c>
      <c r="N270" s="32" t="s">
        <v>975</v>
      </c>
      <c r="O270" s="32" t="s">
        <v>987</v>
      </c>
      <c r="P270" s="32"/>
      <c r="T270" s="30" t="str">
        <f t="shared" si="25"/>
        <v>c12ag5y2d101</v>
      </c>
      <c r="U270" s="30">
        <f>VLOOKUP(T270,Cohorts!A:B,2,FALSE)</f>
        <v>23</v>
      </c>
      <c r="V270" s="30" t="str">
        <f t="shared" si="26"/>
        <v xml:space="preserve">            [ 'cohort_id' =&gt; 23,  'team_rank_id' =&gt; 2 ],</v>
      </c>
      <c r="W270" s="30" t="str">
        <f t="shared" si="27"/>
        <v xml:space="preserve">                'competition_id' =&gt; 1, // this is May 2021###                'age_group_id'   =&gt; 5, ###                'start'          =&gt; '2021-05-19 18:00:00', ###            ], [</v>
      </c>
      <c r="X270" s="30" t="s">
        <v>1161</v>
      </c>
    </row>
    <row r="271" spans="1:24" ht="17" x14ac:dyDescent="0.2">
      <c r="A271" s="30">
        <v>201</v>
      </c>
      <c r="B271" s="31">
        <v>44335.75</v>
      </c>
      <c r="C271" s="64">
        <f>VLOOKUP(D271,'Age Groups'!B:C,2,FALSE)</f>
        <v>5</v>
      </c>
      <c r="D271" s="31" t="s">
        <v>1090</v>
      </c>
      <c r="E271" s="64">
        <f>VLOOKUP(F271,Items!J:L,3,FALSE)</f>
        <v>7</v>
      </c>
      <c r="F271" s="31" t="s">
        <v>926</v>
      </c>
      <c r="G271" s="31" t="s">
        <v>1109</v>
      </c>
      <c r="H271" s="64" t="str">
        <f t="shared" si="24"/>
        <v>1</v>
      </c>
      <c r="I271" s="31"/>
      <c r="J271" s="31" t="s">
        <v>923</v>
      </c>
      <c r="K271" s="32" t="s">
        <v>934</v>
      </c>
      <c r="L271" s="32" t="s">
        <v>939</v>
      </c>
      <c r="M271" s="61">
        <f>VLOOKUP(N271,Clubs!D:E,2,FALSE)</f>
        <v>12</v>
      </c>
      <c r="N271" s="32" t="s">
        <v>975</v>
      </c>
      <c r="O271" s="32" t="s">
        <v>987</v>
      </c>
      <c r="P271" s="34" t="s">
        <v>682</v>
      </c>
      <c r="T271" s="30" t="str">
        <f t="shared" si="25"/>
        <v>c12ag5y2d101</v>
      </c>
      <c r="U271" s="30">
        <f>VLOOKUP(T271,Cohorts!A:B,2,FALSE)</f>
        <v>23</v>
      </c>
      <c r="V271" s="30" t="str">
        <f t="shared" si="26"/>
        <v xml:space="preserve">            [ 'cohort_id' =&gt; 23,  'team_rank_id' =&gt; 2 ],</v>
      </c>
      <c r="W271" s="30" t="str">
        <f t="shared" si="27"/>
        <v xml:space="preserve">                'competition_id' =&gt; 1, // this is May 2021###                'age_group_id'   =&gt; 5, ###                'start'          =&gt; '2021-05-19 18:00:00', ###            ], [</v>
      </c>
      <c r="X271" s="30" t="s">
        <v>1161</v>
      </c>
    </row>
    <row r="272" spans="1:24" x14ac:dyDescent="0.2">
      <c r="A272" s="30">
        <v>236</v>
      </c>
      <c r="B272" s="31">
        <v>44336.8125</v>
      </c>
      <c r="C272" s="64">
        <f>VLOOKUP(D272,'Age Groups'!B:C,2,FALSE)</f>
        <v>5</v>
      </c>
      <c r="D272" s="31" t="s">
        <v>1090</v>
      </c>
      <c r="E272" s="64">
        <f>VLOOKUP(F272,Items!J:L,3,FALSE)</f>
        <v>2</v>
      </c>
      <c r="F272" s="31" t="s">
        <v>924</v>
      </c>
      <c r="G272" s="31" t="s">
        <v>1110</v>
      </c>
      <c r="H272" s="64">
        <v>0</v>
      </c>
      <c r="I272" s="31"/>
      <c r="J272" s="31" t="s">
        <v>922</v>
      </c>
      <c r="K272" s="61" t="s">
        <v>932</v>
      </c>
      <c r="L272" s="61" t="s">
        <v>1058</v>
      </c>
      <c r="M272" s="61">
        <f>VLOOKUP(N272,Clubs!D:E,2,FALSE)</f>
        <v>7</v>
      </c>
      <c r="N272" s="61" t="s">
        <v>1076</v>
      </c>
      <c r="O272" s="61">
        <v>1</v>
      </c>
      <c r="P272" s="32"/>
      <c r="T272" s="30" t="str">
        <f t="shared" si="25"/>
        <v>c7ag5y2d100</v>
      </c>
      <c r="U272" s="30">
        <f>VLOOKUP(T272,Cohorts!A:B,2,FALSE)</f>
        <v>230</v>
      </c>
      <c r="V272" s="30" t="str">
        <f t="shared" si="26"/>
        <v xml:space="preserve">            [ 'cohort_id' =&gt; 230,  'team_rank_id' =&gt; 1 ],</v>
      </c>
      <c r="W272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272" s="30" t="s">
        <v>1161</v>
      </c>
    </row>
    <row r="273" spans="1:24" x14ac:dyDescent="0.2">
      <c r="A273" s="30">
        <v>243</v>
      </c>
      <c r="B273" s="31">
        <v>44336.8125</v>
      </c>
      <c r="C273" s="64">
        <f>VLOOKUP(D273,'Age Groups'!B:C,2,FALSE)</f>
        <v>5</v>
      </c>
      <c r="D273" s="31" t="s">
        <v>1090</v>
      </c>
      <c r="E273" s="64">
        <f>VLOOKUP(F273,Items!J:L,3,FALSE)</f>
        <v>3</v>
      </c>
      <c r="F273" s="31" t="s">
        <v>928</v>
      </c>
      <c r="G273" s="31" t="s">
        <v>1110</v>
      </c>
      <c r="H273" s="64">
        <v>0</v>
      </c>
      <c r="I273" s="31"/>
      <c r="J273" s="31" t="s">
        <v>922</v>
      </c>
      <c r="K273" s="61" t="s">
        <v>932</v>
      </c>
      <c r="L273" s="61" t="s">
        <v>1068</v>
      </c>
      <c r="M273" s="61">
        <f>VLOOKUP(N273,Clubs!D:E,2,FALSE)</f>
        <v>7</v>
      </c>
      <c r="N273" s="61" t="s">
        <v>1076</v>
      </c>
      <c r="O273" s="61">
        <v>1</v>
      </c>
      <c r="P273" s="32"/>
      <c r="T273" s="30" t="str">
        <f t="shared" si="25"/>
        <v>c7ag5y2d100</v>
      </c>
      <c r="U273" s="30">
        <f>VLOOKUP(T273,Cohorts!A:B,2,FALSE)</f>
        <v>230</v>
      </c>
      <c r="V273" s="30" t="str">
        <f t="shared" si="26"/>
        <v xml:space="preserve">            [ 'cohort_id' =&gt; 230,  'team_rank_id' =&gt; 1 ],</v>
      </c>
      <c r="W273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273" s="30" t="s">
        <v>1161</v>
      </c>
    </row>
    <row r="274" spans="1:24" ht="17" x14ac:dyDescent="0.2">
      <c r="A274" s="30">
        <v>246</v>
      </c>
      <c r="B274" s="31">
        <v>44336.8125</v>
      </c>
      <c r="C274" s="64">
        <f>VLOOKUP(D274,'Age Groups'!B:C,2,FALSE)</f>
        <v>5</v>
      </c>
      <c r="D274" s="31" t="s">
        <v>1090</v>
      </c>
      <c r="E274" s="64">
        <f>VLOOKUP(F274,Items!J:L,3,FALSE)</f>
        <v>7</v>
      </c>
      <c r="F274" s="31" t="s">
        <v>926</v>
      </c>
      <c r="G274" s="31" t="s">
        <v>1109</v>
      </c>
      <c r="H274" s="64">
        <v>0</v>
      </c>
      <c r="I274" s="31"/>
      <c r="J274" s="31" t="s">
        <v>922</v>
      </c>
      <c r="K274" s="61" t="s">
        <v>932</v>
      </c>
      <c r="L274" s="61" t="s">
        <v>1018</v>
      </c>
      <c r="M274" s="61">
        <f>VLOOKUP(N274,Clubs!D:E,2,FALSE)</f>
        <v>7</v>
      </c>
      <c r="N274" s="61" t="s">
        <v>1076</v>
      </c>
      <c r="O274" s="61">
        <v>1</v>
      </c>
      <c r="P274" s="34" t="s">
        <v>726</v>
      </c>
      <c r="T274" s="30" t="str">
        <f t="shared" si="25"/>
        <v>c7ag5y2d100</v>
      </c>
      <c r="U274" s="30">
        <f>VLOOKUP(T274,Cohorts!A:B,2,FALSE)</f>
        <v>230</v>
      </c>
      <c r="V274" s="30" t="str">
        <f t="shared" si="26"/>
        <v xml:space="preserve">            [ 'cohort_id' =&gt; 230,  'team_rank_id' =&gt; 1 ],</v>
      </c>
      <c r="W274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274" s="30" t="s">
        <v>1161</v>
      </c>
    </row>
    <row r="275" spans="1:24" x14ac:dyDescent="0.2">
      <c r="A275" s="30">
        <v>222</v>
      </c>
      <c r="B275" s="31">
        <v>44336.75</v>
      </c>
      <c r="C275" s="64">
        <f>VLOOKUP(D275,'Age Groups'!B:C,2,FALSE)</f>
        <v>5</v>
      </c>
      <c r="D275" s="31" t="s">
        <v>1090</v>
      </c>
      <c r="E275" s="64">
        <f>VLOOKUP(F275,Items!J:L,3,FALSE)</f>
        <v>2</v>
      </c>
      <c r="F275" s="31" t="s">
        <v>924</v>
      </c>
      <c r="G275" s="31" t="s">
        <v>1110</v>
      </c>
      <c r="H275" s="64">
        <v>0</v>
      </c>
      <c r="I275" s="31"/>
      <c r="J275" s="31" t="s">
        <v>922</v>
      </c>
      <c r="K275" s="32" t="s">
        <v>934</v>
      </c>
      <c r="L275" s="32" t="s">
        <v>939</v>
      </c>
      <c r="M275" s="61">
        <f>VLOOKUP(N275,Clubs!D:E,2,FALSE)</f>
        <v>7</v>
      </c>
      <c r="N275" s="32" t="s">
        <v>1076</v>
      </c>
      <c r="O275" s="32" t="s">
        <v>987</v>
      </c>
      <c r="P275" s="32"/>
      <c r="T275" s="30" t="str">
        <f t="shared" si="25"/>
        <v>c7ag5y2d100</v>
      </c>
      <c r="U275" s="30">
        <f>VLOOKUP(T275,Cohorts!A:B,2,FALSE)</f>
        <v>230</v>
      </c>
      <c r="V275" s="30" t="str">
        <f t="shared" si="26"/>
        <v xml:space="preserve">            [ 'cohort_id' =&gt; 230,  'team_rank_id' =&gt; 2 ],</v>
      </c>
      <c r="W275" s="30" t="str">
        <f t="shared" si="27"/>
        <v xml:space="preserve">                'competition_id' =&gt; 1, // this is May 2021###                'age_group_id'   =&gt; 5, ###                'start'          =&gt; '2021-05-20 18:00:00', ###            ], [</v>
      </c>
      <c r="X275" s="30" t="s">
        <v>1161</v>
      </c>
    </row>
    <row r="276" spans="1:24" x14ac:dyDescent="0.2">
      <c r="A276" s="30">
        <v>227</v>
      </c>
      <c r="B276" s="31">
        <v>44336.75</v>
      </c>
      <c r="C276" s="64">
        <f>VLOOKUP(D276,'Age Groups'!B:C,2,FALSE)</f>
        <v>5</v>
      </c>
      <c r="D276" s="31" t="s">
        <v>1090</v>
      </c>
      <c r="E276" s="64">
        <f>VLOOKUP(F276,Items!J:L,3,FALSE)</f>
        <v>3</v>
      </c>
      <c r="F276" s="31" t="s">
        <v>928</v>
      </c>
      <c r="G276" s="31" t="s">
        <v>1110</v>
      </c>
      <c r="H276" s="64">
        <v>0</v>
      </c>
      <c r="I276" s="31"/>
      <c r="J276" s="31" t="s">
        <v>922</v>
      </c>
      <c r="K276" s="32" t="s">
        <v>934</v>
      </c>
      <c r="L276" s="32" t="s">
        <v>987</v>
      </c>
      <c r="M276" s="61">
        <f>VLOOKUP(N276,Clubs!D:E,2,FALSE)</f>
        <v>7</v>
      </c>
      <c r="N276" s="32" t="s">
        <v>1076</v>
      </c>
      <c r="O276" s="32" t="s">
        <v>987</v>
      </c>
      <c r="P276" s="32"/>
      <c r="T276" s="30" t="str">
        <f t="shared" si="25"/>
        <v>c7ag5y2d100</v>
      </c>
      <c r="U276" s="30">
        <f>VLOOKUP(T276,Cohorts!A:B,2,FALSE)</f>
        <v>230</v>
      </c>
      <c r="V276" s="30" t="str">
        <f t="shared" si="26"/>
        <v xml:space="preserve">            [ 'cohort_id' =&gt; 230,  'team_rank_id' =&gt; 2 ],</v>
      </c>
      <c r="W276" s="30" t="str">
        <f t="shared" si="27"/>
        <v xml:space="preserve">                'competition_id' =&gt; 1, // this is May 2021###                'age_group_id'   =&gt; 5, ###                'start'          =&gt; '2021-05-20 18:00:00', ###            ], [</v>
      </c>
      <c r="X276" s="30" t="s">
        <v>1161</v>
      </c>
    </row>
    <row r="277" spans="1:24" x14ac:dyDescent="0.2">
      <c r="A277" s="30">
        <v>153</v>
      </c>
      <c r="B277" s="31">
        <v>44333.75</v>
      </c>
      <c r="C277" s="64">
        <f>VLOOKUP(D277,'Age Groups'!B:C,2,FALSE)</f>
        <v>6</v>
      </c>
      <c r="D277" s="31" t="s">
        <v>1091</v>
      </c>
      <c r="E277" s="64">
        <f>VLOOKUP(F277,Items!J:L,3,FALSE)</f>
        <v>4</v>
      </c>
      <c r="F277" s="31" t="s">
        <v>916</v>
      </c>
      <c r="G277" s="31" t="s">
        <v>1110</v>
      </c>
      <c r="H277" s="64">
        <v>0</v>
      </c>
      <c r="I277" s="31"/>
      <c r="J277" s="31" t="s">
        <v>922</v>
      </c>
      <c r="K277" s="62" t="s">
        <v>933</v>
      </c>
      <c r="L277" s="62" t="s">
        <v>1068</v>
      </c>
      <c r="M277" s="61">
        <f>VLOOKUP(N277,Clubs!D:E,2,FALSE)</f>
        <v>7</v>
      </c>
      <c r="N277" s="62" t="s">
        <v>1076</v>
      </c>
      <c r="O277" s="61">
        <v>1</v>
      </c>
      <c r="P277" s="32"/>
      <c r="T277" s="30" t="str">
        <f t="shared" si="25"/>
        <v>c7ag6y2d100</v>
      </c>
      <c r="U277" s="30">
        <f>VLOOKUP(T277,Cohorts!A:B,2,FALSE)</f>
        <v>232</v>
      </c>
      <c r="V277" s="30" t="str">
        <f t="shared" si="26"/>
        <v xml:space="preserve">            [ 'cohort_id' =&gt; 232,  'team_rank_id' =&gt; 1 ],</v>
      </c>
      <c r="W277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277" s="30" t="s">
        <v>1161</v>
      </c>
    </row>
    <row r="278" spans="1:24" x14ac:dyDescent="0.2">
      <c r="A278" s="30">
        <v>142</v>
      </c>
      <c r="B278" s="31">
        <v>44333.75</v>
      </c>
      <c r="C278" s="64">
        <f>VLOOKUP(D278,'Age Groups'!B:C,2,FALSE)</f>
        <v>6</v>
      </c>
      <c r="D278" s="31" t="s">
        <v>1091</v>
      </c>
      <c r="E278" s="64">
        <f>VLOOKUP(F278,Items!J:L,3,FALSE)</f>
        <v>1</v>
      </c>
      <c r="F278" s="31" t="s">
        <v>921</v>
      </c>
      <c r="G278" s="31" t="s">
        <v>1110</v>
      </c>
      <c r="H278" s="64">
        <v>0</v>
      </c>
      <c r="I278" s="31"/>
      <c r="J278" s="31" t="s">
        <v>922</v>
      </c>
      <c r="K278" s="36"/>
      <c r="L278" s="36" t="s">
        <v>939</v>
      </c>
      <c r="M278" s="61">
        <f>VLOOKUP(N278,Clubs!D:E,2,FALSE)</f>
        <v>7</v>
      </c>
      <c r="N278" s="36" t="s">
        <v>1076</v>
      </c>
      <c r="O278" s="61">
        <v>1</v>
      </c>
      <c r="P278" s="32"/>
      <c r="T278" s="30" t="str">
        <f t="shared" si="25"/>
        <v>c7ag6y2d100</v>
      </c>
      <c r="U278" s="30">
        <f>VLOOKUP(T278,Cohorts!A:B,2,FALSE)</f>
        <v>232</v>
      </c>
      <c r="V278" s="30" t="str">
        <f t="shared" si="26"/>
        <v xml:space="preserve">            [ 'cohort_id' =&gt; 232,  'team_rank_id' =&gt; 1 ],</v>
      </c>
      <c r="W278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278" s="30" t="s">
        <v>1161</v>
      </c>
    </row>
    <row r="279" spans="1:24" ht="17" x14ac:dyDescent="0.2">
      <c r="A279" s="30">
        <v>156</v>
      </c>
      <c r="B279" s="31">
        <v>44333.75</v>
      </c>
      <c r="C279" s="64">
        <f>VLOOKUP(D279,'Age Groups'!B:C,2,FALSE)</f>
        <v>6</v>
      </c>
      <c r="D279" s="31" t="s">
        <v>1091</v>
      </c>
      <c r="E279" s="64">
        <f>VLOOKUP(F279,Items!J:L,3,FALSE)</f>
        <v>6</v>
      </c>
      <c r="F279" s="31" t="s">
        <v>927</v>
      </c>
      <c r="G279" s="31" t="s">
        <v>1109</v>
      </c>
      <c r="H279" s="64">
        <v>0</v>
      </c>
      <c r="I279" s="31"/>
      <c r="J279" s="31" t="s">
        <v>922</v>
      </c>
      <c r="K279" s="36"/>
      <c r="L279" s="36" t="s">
        <v>939</v>
      </c>
      <c r="M279" s="61">
        <f>VLOOKUP(N279,Clubs!D:E,2,FALSE)</f>
        <v>7</v>
      </c>
      <c r="N279" s="36" t="s">
        <v>1076</v>
      </c>
      <c r="O279" s="61">
        <v>1</v>
      </c>
      <c r="P279" s="34" t="s">
        <v>639</v>
      </c>
      <c r="T279" s="30" t="str">
        <f t="shared" si="25"/>
        <v>c7ag6y2d100</v>
      </c>
      <c r="U279" s="30">
        <f>VLOOKUP(T279,Cohorts!A:B,2,FALSE)</f>
        <v>232</v>
      </c>
      <c r="V279" s="30" t="str">
        <f t="shared" si="26"/>
        <v xml:space="preserve">            [ 'cohort_id' =&gt; 232,  'team_rank_id' =&gt; 1 ],</v>
      </c>
      <c r="W279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279" s="30" t="s">
        <v>1161</v>
      </c>
    </row>
    <row r="280" spans="1:24" x14ac:dyDescent="0.2">
      <c r="A280" s="30">
        <v>163</v>
      </c>
      <c r="B280" s="31">
        <v>44334.75</v>
      </c>
      <c r="C280" s="64">
        <f>VLOOKUP(D280,'Age Groups'!B:C,2,FALSE)</f>
        <v>3</v>
      </c>
      <c r="D280" s="31" t="s">
        <v>1149</v>
      </c>
      <c r="E280" s="64">
        <f>VLOOKUP(F280,Items!J:L,3,FALSE)</f>
        <v>1</v>
      </c>
      <c r="F280" s="31" t="s">
        <v>921</v>
      </c>
      <c r="G280" s="31" t="s">
        <v>1110</v>
      </c>
      <c r="H280" s="64">
        <v>0</v>
      </c>
      <c r="I280" s="31"/>
      <c r="J280" s="31" t="s">
        <v>922</v>
      </c>
      <c r="K280" s="61" t="s">
        <v>932</v>
      </c>
      <c r="L280" s="61" t="s">
        <v>987</v>
      </c>
      <c r="M280" s="61">
        <f>VLOOKUP(N280,Clubs!D:E,2,FALSE)</f>
        <v>8</v>
      </c>
      <c r="N280" s="61" t="s">
        <v>950</v>
      </c>
      <c r="O280" s="61">
        <v>1</v>
      </c>
      <c r="P280" s="32"/>
      <c r="T280" s="30" t="str">
        <f t="shared" si="25"/>
        <v>c8ag3y2d100</v>
      </c>
      <c r="U280" s="30">
        <f>VLOOKUP(T280,Cohorts!A:B,2,FALSE)</f>
        <v>234</v>
      </c>
      <c r="V280" s="30" t="str">
        <f t="shared" si="26"/>
        <v xml:space="preserve">            [ 'cohort_id' =&gt; 234,  'team_rank_id' =&gt; 1 ],</v>
      </c>
      <c r="W280" s="30" t="str">
        <f t="shared" si="27"/>
        <v xml:space="preserve">                'competition_id' =&gt; 1, // this is May 2021###                'age_group_id'   =&gt; 3, ###                'start'          =&gt; '2021-05-18 18:00:00', ###            ], [</v>
      </c>
      <c r="X280" s="30" t="s">
        <v>1161</v>
      </c>
    </row>
    <row r="281" spans="1:24" x14ac:dyDescent="0.2">
      <c r="A281" s="30">
        <v>170</v>
      </c>
      <c r="B281" s="31">
        <v>44334.75</v>
      </c>
      <c r="C281" s="64">
        <f>VLOOKUP(D281,'Age Groups'!B:C,2,FALSE)</f>
        <v>3</v>
      </c>
      <c r="D281" s="31" t="s">
        <v>1149</v>
      </c>
      <c r="E281" s="64">
        <f>VLOOKUP(F281,Items!J:L,3,FALSE)</f>
        <v>3</v>
      </c>
      <c r="F281" s="31" t="s">
        <v>928</v>
      </c>
      <c r="G281" s="31" t="s">
        <v>1110</v>
      </c>
      <c r="H281" s="64">
        <v>0</v>
      </c>
      <c r="I281" s="31"/>
      <c r="J281" s="31" t="s">
        <v>922</v>
      </c>
      <c r="K281" s="61" t="s">
        <v>932</v>
      </c>
      <c r="L281" s="61" t="s">
        <v>1018</v>
      </c>
      <c r="M281" s="61">
        <f>VLOOKUP(N281,Clubs!D:E,2,FALSE)</f>
        <v>8</v>
      </c>
      <c r="N281" s="61" t="s">
        <v>950</v>
      </c>
      <c r="O281" s="61">
        <v>1</v>
      </c>
      <c r="P281" s="32"/>
      <c r="T281" s="30" t="str">
        <f t="shared" si="25"/>
        <v>c8ag3y2d100</v>
      </c>
      <c r="U281" s="30">
        <f>VLOOKUP(T281,Cohorts!A:B,2,FALSE)</f>
        <v>234</v>
      </c>
      <c r="V281" s="30" t="str">
        <f t="shared" si="26"/>
        <v xml:space="preserve">            [ 'cohort_id' =&gt; 234,  'team_rank_id' =&gt; 1 ],</v>
      </c>
      <c r="W281" s="30" t="str">
        <f t="shared" si="27"/>
        <v xml:space="preserve">                'competition_id' =&gt; 1, // this is May 2021###                'age_group_id'   =&gt; 3, ###                'start'          =&gt; '2021-05-18 18:00:00', ###            ], [</v>
      </c>
      <c r="X281" s="30" t="s">
        <v>1161</v>
      </c>
    </row>
    <row r="282" spans="1:24" ht="17" x14ac:dyDescent="0.2">
      <c r="A282" s="30">
        <v>175</v>
      </c>
      <c r="B282" s="31">
        <v>44334.75</v>
      </c>
      <c r="C282" s="64">
        <f>VLOOKUP(D282,'Age Groups'!B:C,2,FALSE)</f>
        <v>3</v>
      </c>
      <c r="D282" s="31" t="s">
        <v>1149</v>
      </c>
      <c r="E282" s="64">
        <f>VLOOKUP(F282,Items!J:L,3,FALSE)</f>
        <v>13</v>
      </c>
      <c r="F282" s="31" t="s">
        <v>929</v>
      </c>
      <c r="G282" s="31" t="s">
        <v>1109</v>
      </c>
      <c r="H282" s="64">
        <v>0</v>
      </c>
      <c r="I282" s="31"/>
      <c r="J282" s="31" t="s">
        <v>922</v>
      </c>
      <c r="K282" s="61" t="s">
        <v>932</v>
      </c>
      <c r="L282" s="61" t="s">
        <v>987</v>
      </c>
      <c r="M282" s="61">
        <f>VLOOKUP(N282,Clubs!D:E,2,FALSE)</f>
        <v>8</v>
      </c>
      <c r="N282" s="61" t="s">
        <v>950</v>
      </c>
      <c r="O282" s="61">
        <v>1</v>
      </c>
      <c r="P282" s="34" t="s">
        <v>657</v>
      </c>
      <c r="T282" s="30" t="str">
        <f t="shared" si="25"/>
        <v>c8ag3y2d100</v>
      </c>
      <c r="U282" s="30">
        <f>VLOOKUP(T282,Cohorts!A:B,2,FALSE)</f>
        <v>234</v>
      </c>
      <c r="V282" s="30" t="str">
        <f t="shared" si="26"/>
        <v xml:space="preserve">            [ 'cohort_id' =&gt; 234,  'team_rank_id' =&gt; 1 ],</v>
      </c>
      <c r="W282" s="30" t="str">
        <f t="shared" si="27"/>
        <v xml:space="preserve">                'competition_id' =&gt; 1, // this is May 2021###                'age_group_id'   =&gt; 3, ###                'start'          =&gt; '2021-05-18 18:00:00', ###            ], [</v>
      </c>
      <c r="X282" s="30" t="s">
        <v>1161</v>
      </c>
    </row>
    <row r="283" spans="1:24" x14ac:dyDescent="0.2">
      <c r="A283" s="30">
        <v>417</v>
      </c>
      <c r="B283" s="31">
        <v>44344.8125</v>
      </c>
      <c r="C283" s="64">
        <f>VLOOKUP(D283,'Age Groups'!B:C,2,FALSE)</f>
        <v>4</v>
      </c>
      <c r="D283" s="31" t="s">
        <v>1092</v>
      </c>
      <c r="E283" s="64">
        <f>VLOOKUP(F283,Items!J:L,3,FALSE)</f>
        <v>4</v>
      </c>
      <c r="F283" s="31" t="s">
        <v>916</v>
      </c>
      <c r="G283" s="31" t="s">
        <v>1110</v>
      </c>
      <c r="H283" s="64">
        <v>0</v>
      </c>
      <c r="I283" s="31"/>
      <c r="J283" s="31" t="s">
        <v>922</v>
      </c>
      <c r="K283" s="61" t="s">
        <v>932</v>
      </c>
      <c r="L283" s="61" t="s">
        <v>939</v>
      </c>
      <c r="M283" s="61">
        <f>VLOOKUP(N283,Clubs!D:E,2,FALSE)</f>
        <v>8</v>
      </c>
      <c r="N283" s="61" t="s">
        <v>950</v>
      </c>
      <c r="O283" s="61">
        <v>1</v>
      </c>
      <c r="P283" s="32"/>
      <c r="T283" s="30" t="str">
        <f t="shared" si="25"/>
        <v>c8ag4y2d100</v>
      </c>
      <c r="U283" s="30">
        <f>VLOOKUP(T283,Cohorts!A:B,2,FALSE)</f>
        <v>236</v>
      </c>
      <c r="V283" s="30" t="str">
        <f t="shared" si="26"/>
        <v xml:space="preserve">            [ 'cohort_id' =&gt; 236,  'team_rank_id' =&gt; 1 ],</v>
      </c>
      <c r="W283" s="30" t="str">
        <f t="shared" si="27"/>
        <v xml:space="preserve">                'competition_id' =&gt; 1, // this is May 2021###                'age_group_id'   =&gt; 4, ###                'start'          =&gt; '2021-05-28 19:30:00', ###            ], [</v>
      </c>
      <c r="X283" s="30" t="s">
        <v>1161</v>
      </c>
    </row>
    <row r="284" spans="1:24" x14ac:dyDescent="0.2">
      <c r="A284" s="30">
        <v>425</v>
      </c>
      <c r="B284" s="31">
        <v>44344.8125</v>
      </c>
      <c r="C284" s="64">
        <f>VLOOKUP(D284,'Age Groups'!B:C,2,FALSE)</f>
        <v>4</v>
      </c>
      <c r="D284" s="31" t="s">
        <v>1092</v>
      </c>
      <c r="E284" s="64">
        <f>VLOOKUP(F284,Items!J:L,3,FALSE)</f>
        <v>2</v>
      </c>
      <c r="F284" s="31" t="s">
        <v>924</v>
      </c>
      <c r="G284" s="31" t="s">
        <v>1110</v>
      </c>
      <c r="H284" s="64">
        <v>0</v>
      </c>
      <c r="I284" s="31"/>
      <c r="J284" s="31" t="s">
        <v>922</v>
      </c>
      <c r="K284" s="61" t="s">
        <v>932</v>
      </c>
      <c r="L284" s="61" t="s">
        <v>1018</v>
      </c>
      <c r="M284" s="61">
        <f>VLOOKUP(N284,Clubs!D:E,2,FALSE)</f>
        <v>8</v>
      </c>
      <c r="N284" s="61" t="s">
        <v>950</v>
      </c>
      <c r="O284" s="61">
        <v>1</v>
      </c>
      <c r="P284" s="32"/>
      <c r="T284" s="30" t="str">
        <f t="shared" si="25"/>
        <v>c8ag4y2d100</v>
      </c>
      <c r="U284" s="30">
        <f>VLOOKUP(T284,Cohorts!A:B,2,FALSE)</f>
        <v>236</v>
      </c>
      <c r="V284" s="30" t="str">
        <f t="shared" si="26"/>
        <v xml:space="preserve">            [ 'cohort_id' =&gt; 236,  'team_rank_id' =&gt; 1 ],</v>
      </c>
      <c r="W284" s="30" t="str">
        <f t="shared" si="27"/>
        <v xml:space="preserve">                'competition_id' =&gt; 1, // this is May 2021###                'age_group_id'   =&gt; 4, ###                'start'          =&gt; '2021-05-28 19:30:00', ###            ], [</v>
      </c>
      <c r="X284" s="30" t="s">
        <v>1161</v>
      </c>
    </row>
    <row r="285" spans="1:24" ht="17" x14ac:dyDescent="0.2">
      <c r="A285" s="30">
        <v>432</v>
      </c>
      <c r="B285" s="31">
        <v>44344.8125</v>
      </c>
      <c r="C285" s="64">
        <f>VLOOKUP(D285,'Age Groups'!B:C,2,FALSE)</f>
        <v>4</v>
      </c>
      <c r="D285" s="31" t="s">
        <v>1092</v>
      </c>
      <c r="E285" s="64">
        <f>VLOOKUP(F285,Items!J:L,3,FALSE)</f>
        <v>8</v>
      </c>
      <c r="F285" s="31" t="s">
        <v>920</v>
      </c>
      <c r="G285" s="31" t="s">
        <v>1109</v>
      </c>
      <c r="H285" s="64">
        <v>0</v>
      </c>
      <c r="I285" s="31"/>
      <c r="J285" s="31" t="s">
        <v>922</v>
      </c>
      <c r="K285" s="61" t="s">
        <v>932</v>
      </c>
      <c r="L285" s="61" t="s">
        <v>1043</v>
      </c>
      <c r="M285" s="61">
        <f>VLOOKUP(N285,Clubs!D:E,2,FALSE)</f>
        <v>8</v>
      </c>
      <c r="N285" s="61" t="s">
        <v>950</v>
      </c>
      <c r="O285" s="61">
        <v>1</v>
      </c>
      <c r="P285" s="34" t="s">
        <v>905</v>
      </c>
      <c r="T285" s="30" t="str">
        <f t="shared" si="25"/>
        <v>c8ag4y2d100</v>
      </c>
      <c r="U285" s="30">
        <f>VLOOKUP(T285,Cohorts!A:B,2,FALSE)</f>
        <v>236</v>
      </c>
      <c r="V285" s="30" t="str">
        <f t="shared" si="26"/>
        <v xml:space="preserve">            [ 'cohort_id' =&gt; 236,  'team_rank_id' =&gt; 1 ],</v>
      </c>
      <c r="W285" s="30" t="str">
        <f t="shared" si="27"/>
        <v xml:space="preserve">                'competition_id' =&gt; 1, // this is May 2021###                'age_group_id'   =&gt; 4, ###                'start'          =&gt; '2021-05-28 19:30:00', ###            ], [</v>
      </c>
      <c r="X285" s="30" t="s">
        <v>1161</v>
      </c>
    </row>
    <row r="286" spans="1:24" x14ac:dyDescent="0.2">
      <c r="A286" s="30">
        <v>232</v>
      </c>
      <c r="B286" s="31">
        <v>44336.8125</v>
      </c>
      <c r="C286" s="64">
        <f>VLOOKUP(D286,'Age Groups'!B:C,2,FALSE)</f>
        <v>5</v>
      </c>
      <c r="D286" s="31" t="s">
        <v>1090</v>
      </c>
      <c r="E286" s="64">
        <f>VLOOKUP(F286,Items!J:L,3,FALSE)</f>
        <v>2</v>
      </c>
      <c r="F286" s="31" t="s">
        <v>924</v>
      </c>
      <c r="G286" s="31" t="s">
        <v>1110</v>
      </c>
      <c r="H286" s="64">
        <v>0</v>
      </c>
      <c r="I286" s="31"/>
      <c r="J286" s="31" t="s">
        <v>922</v>
      </c>
      <c r="K286" s="61" t="s">
        <v>932</v>
      </c>
      <c r="L286" s="61" t="s">
        <v>939</v>
      </c>
      <c r="M286" s="61">
        <f>VLOOKUP(N286,Clubs!D:E,2,FALSE)</f>
        <v>8</v>
      </c>
      <c r="N286" s="61" t="s">
        <v>950</v>
      </c>
      <c r="O286" s="61">
        <v>1</v>
      </c>
      <c r="P286" s="32"/>
      <c r="T286" s="30" t="str">
        <f t="shared" si="25"/>
        <v>c8ag5y2d100</v>
      </c>
      <c r="U286" s="30">
        <f>VLOOKUP(T286,Cohorts!A:B,2,FALSE)</f>
        <v>238</v>
      </c>
      <c r="V286" s="30" t="str">
        <f t="shared" si="26"/>
        <v xml:space="preserve">            [ 'cohort_id' =&gt; 238,  'team_rank_id' =&gt; 1 ],</v>
      </c>
      <c r="W286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286" s="30" t="s">
        <v>1161</v>
      </c>
    </row>
    <row r="287" spans="1:24" x14ac:dyDescent="0.2">
      <c r="A287" s="30">
        <v>238</v>
      </c>
      <c r="B287" s="31">
        <v>44336.8125</v>
      </c>
      <c r="C287" s="64">
        <f>VLOOKUP(D287,'Age Groups'!B:C,2,FALSE)</f>
        <v>5</v>
      </c>
      <c r="D287" s="31" t="s">
        <v>1090</v>
      </c>
      <c r="E287" s="64">
        <f>VLOOKUP(F287,Items!J:L,3,FALSE)</f>
        <v>3</v>
      </c>
      <c r="F287" s="31" t="s">
        <v>928</v>
      </c>
      <c r="G287" s="31" t="s">
        <v>1110</v>
      </c>
      <c r="H287" s="64">
        <v>0</v>
      </c>
      <c r="I287" s="31"/>
      <c r="J287" s="31" t="s">
        <v>922</v>
      </c>
      <c r="K287" s="61" t="s">
        <v>932</v>
      </c>
      <c r="L287" s="61" t="s">
        <v>939</v>
      </c>
      <c r="M287" s="61">
        <f>VLOOKUP(N287,Clubs!D:E,2,FALSE)</f>
        <v>8</v>
      </c>
      <c r="N287" s="61" t="s">
        <v>950</v>
      </c>
      <c r="O287" s="61">
        <v>1</v>
      </c>
      <c r="P287" s="32"/>
      <c r="T287" s="30" t="str">
        <f t="shared" si="25"/>
        <v>c8ag5y2d100</v>
      </c>
      <c r="U287" s="30">
        <f>VLOOKUP(T287,Cohorts!A:B,2,FALSE)</f>
        <v>238</v>
      </c>
      <c r="V287" s="30" t="str">
        <f t="shared" si="26"/>
        <v xml:space="preserve">            [ 'cohort_id' =&gt; 238,  'team_rank_id' =&gt; 1 ],</v>
      </c>
      <c r="W287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287" s="30" t="s">
        <v>1161</v>
      </c>
    </row>
    <row r="288" spans="1:24" ht="17" x14ac:dyDescent="0.2">
      <c r="A288" s="30">
        <v>245</v>
      </c>
      <c r="B288" s="31">
        <v>44336.8125</v>
      </c>
      <c r="C288" s="64">
        <f>VLOOKUP(D288,'Age Groups'!B:C,2,FALSE)</f>
        <v>5</v>
      </c>
      <c r="D288" s="31" t="s">
        <v>1090</v>
      </c>
      <c r="E288" s="64">
        <f>VLOOKUP(F288,Items!J:L,3,FALSE)</f>
        <v>7</v>
      </c>
      <c r="F288" s="31" t="s">
        <v>926</v>
      </c>
      <c r="G288" s="31" t="s">
        <v>1109</v>
      </c>
      <c r="H288" s="64">
        <v>0</v>
      </c>
      <c r="I288" s="31"/>
      <c r="J288" s="31" t="s">
        <v>922</v>
      </c>
      <c r="K288" s="61" t="s">
        <v>932</v>
      </c>
      <c r="L288" s="61" t="s">
        <v>987</v>
      </c>
      <c r="M288" s="61">
        <f>VLOOKUP(N288,Clubs!D:E,2,FALSE)</f>
        <v>8</v>
      </c>
      <c r="N288" s="61" t="s">
        <v>950</v>
      </c>
      <c r="O288" s="61">
        <v>1</v>
      </c>
      <c r="P288" s="34" t="s">
        <v>725</v>
      </c>
      <c r="T288" s="30" t="str">
        <f t="shared" si="25"/>
        <v>c8ag5y2d100</v>
      </c>
      <c r="U288" s="30">
        <f>VLOOKUP(T288,Cohorts!A:B,2,FALSE)</f>
        <v>238</v>
      </c>
      <c r="V288" s="30" t="str">
        <f t="shared" si="26"/>
        <v xml:space="preserve">            [ 'cohort_id' =&gt; 238,  'team_rank_id' =&gt; 1 ],</v>
      </c>
      <c r="W288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288" s="30" t="s">
        <v>1161</v>
      </c>
    </row>
    <row r="289" spans="1:24" x14ac:dyDescent="0.2">
      <c r="A289" s="30">
        <v>152</v>
      </c>
      <c r="B289" s="31">
        <v>44333.75</v>
      </c>
      <c r="C289" s="64">
        <f>VLOOKUP(D289,'Age Groups'!B:C,2,FALSE)</f>
        <v>6</v>
      </c>
      <c r="D289" s="31" t="s">
        <v>1091</v>
      </c>
      <c r="E289" s="64">
        <f>VLOOKUP(F289,Items!J:L,3,FALSE)</f>
        <v>4</v>
      </c>
      <c r="F289" s="31" t="s">
        <v>916</v>
      </c>
      <c r="G289" s="31" t="s">
        <v>1110</v>
      </c>
      <c r="H289" s="64">
        <v>0</v>
      </c>
      <c r="I289" s="31"/>
      <c r="J289" s="31" t="s">
        <v>922</v>
      </c>
      <c r="K289" s="62" t="s">
        <v>933</v>
      </c>
      <c r="L289" s="62" t="s">
        <v>1058</v>
      </c>
      <c r="M289" s="61">
        <f>VLOOKUP(N289,Clubs!D:E,2,FALSE)</f>
        <v>8</v>
      </c>
      <c r="N289" s="62" t="s">
        <v>950</v>
      </c>
      <c r="O289" s="61">
        <v>1</v>
      </c>
      <c r="P289" s="32"/>
      <c r="T289" s="30" t="str">
        <f t="shared" si="25"/>
        <v>c8ag6y2d100</v>
      </c>
      <c r="U289" s="30">
        <f>VLOOKUP(T289,Cohorts!A:B,2,FALSE)</f>
        <v>240</v>
      </c>
      <c r="V289" s="30" t="str">
        <f t="shared" si="26"/>
        <v xml:space="preserve">            [ 'cohort_id' =&gt; 240,  'team_rank_id' =&gt; 1 ],</v>
      </c>
      <c r="W289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289" s="30" t="s">
        <v>1161</v>
      </c>
    </row>
    <row r="290" spans="1:24" x14ac:dyDescent="0.2">
      <c r="A290" s="30">
        <v>144</v>
      </c>
      <c r="B290" s="31">
        <v>44333.75</v>
      </c>
      <c r="C290" s="64">
        <f>VLOOKUP(D290,'Age Groups'!B:C,2,FALSE)</f>
        <v>6</v>
      </c>
      <c r="D290" s="31" t="s">
        <v>1091</v>
      </c>
      <c r="E290" s="64">
        <f>VLOOKUP(F290,Items!J:L,3,FALSE)</f>
        <v>1</v>
      </c>
      <c r="F290" s="31" t="s">
        <v>921</v>
      </c>
      <c r="G290" s="31" t="s">
        <v>1110</v>
      </c>
      <c r="H290" s="64">
        <v>0</v>
      </c>
      <c r="I290" s="31"/>
      <c r="J290" s="31" t="s">
        <v>922</v>
      </c>
      <c r="K290" s="36"/>
      <c r="L290" s="36" t="s">
        <v>1018</v>
      </c>
      <c r="M290" s="61">
        <f>VLOOKUP(N290,Clubs!D:E,2,FALSE)</f>
        <v>8</v>
      </c>
      <c r="N290" s="36" t="s">
        <v>950</v>
      </c>
      <c r="O290" s="61">
        <v>1</v>
      </c>
      <c r="P290" s="32"/>
      <c r="T290" s="30" t="str">
        <f t="shared" si="25"/>
        <v>c8ag6y2d100</v>
      </c>
      <c r="U290" s="30">
        <f>VLOOKUP(T290,Cohorts!A:B,2,FALSE)</f>
        <v>240</v>
      </c>
      <c r="V290" s="30" t="str">
        <f t="shared" si="26"/>
        <v xml:space="preserve">            [ 'cohort_id' =&gt; 240,  'team_rank_id' =&gt; 1 ],</v>
      </c>
      <c r="W290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290" s="30" t="s">
        <v>1161</v>
      </c>
    </row>
    <row r="291" spans="1:24" ht="17" x14ac:dyDescent="0.2">
      <c r="A291" s="30">
        <v>157</v>
      </c>
      <c r="B291" s="31">
        <v>44333.75</v>
      </c>
      <c r="C291" s="64">
        <f>VLOOKUP(D291,'Age Groups'!B:C,2,FALSE)</f>
        <v>6</v>
      </c>
      <c r="D291" s="31" t="s">
        <v>1091</v>
      </c>
      <c r="E291" s="64">
        <f>VLOOKUP(F291,Items!J:L,3,FALSE)</f>
        <v>6</v>
      </c>
      <c r="F291" s="31" t="s">
        <v>927</v>
      </c>
      <c r="G291" s="31" t="s">
        <v>1109</v>
      </c>
      <c r="H291" s="64">
        <v>0</v>
      </c>
      <c r="I291" s="31"/>
      <c r="J291" s="31" t="s">
        <v>922</v>
      </c>
      <c r="K291" s="36"/>
      <c r="L291" s="36" t="s">
        <v>987</v>
      </c>
      <c r="M291" s="61">
        <f>VLOOKUP(N291,Clubs!D:E,2,FALSE)</f>
        <v>8</v>
      </c>
      <c r="N291" s="36" t="s">
        <v>950</v>
      </c>
      <c r="O291" s="61">
        <v>1</v>
      </c>
      <c r="P291" s="34" t="s">
        <v>640</v>
      </c>
      <c r="T291" s="30" t="str">
        <f t="shared" si="25"/>
        <v>c8ag6y2d100</v>
      </c>
      <c r="U291" s="30">
        <f>VLOOKUP(T291,Cohorts!A:B,2,FALSE)</f>
        <v>240</v>
      </c>
      <c r="V291" s="30" t="str">
        <f t="shared" si="26"/>
        <v xml:space="preserve">            [ 'cohort_id' =&gt; 240,  'team_rank_id' =&gt; 1 ],</v>
      </c>
      <c r="W291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291" s="30" t="s">
        <v>1161</v>
      </c>
    </row>
    <row r="292" spans="1:24" x14ac:dyDescent="0.2">
      <c r="A292" s="30">
        <v>164</v>
      </c>
      <c r="B292" s="31">
        <v>44334.75</v>
      </c>
      <c r="C292" s="64">
        <f>VLOOKUP(D292,'Age Groups'!B:C,2,FALSE)</f>
        <v>3</v>
      </c>
      <c r="D292" s="31" t="s">
        <v>1149</v>
      </c>
      <c r="E292" s="64">
        <f>VLOOKUP(F292,Items!J:L,3,FALSE)</f>
        <v>1</v>
      </c>
      <c r="F292" s="31" t="s">
        <v>921</v>
      </c>
      <c r="G292" s="31" t="s">
        <v>1110</v>
      </c>
      <c r="H292" s="64">
        <v>0</v>
      </c>
      <c r="I292" s="31"/>
      <c r="J292" s="31" t="s">
        <v>922</v>
      </c>
      <c r="K292" s="61" t="s">
        <v>932</v>
      </c>
      <c r="L292" s="61" t="s">
        <v>1018</v>
      </c>
      <c r="M292" s="61">
        <f>VLOOKUP(N292,Clubs!D:E,2,FALSE)</f>
        <v>9</v>
      </c>
      <c r="N292" s="61" t="s">
        <v>967</v>
      </c>
      <c r="O292" s="61">
        <v>1</v>
      </c>
      <c r="P292" s="32"/>
      <c r="T292" s="30" t="str">
        <f t="shared" si="25"/>
        <v>c9ag3y2d100</v>
      </c>
      <c r="U292" s="30">
        <f>VLOOKUP(T292,Cohorts!A:B,2,FALSE)</f>
        <v>242</v>
      </c>
      <c r="V292" s="30" t="str">
        <f t="shared" si="26"/>
        <v xml:space="preserve">            [ 'cohort_id' =&gt; 242,  'team_rank_id' =&gt; 1 ],</v>
      </c>
      <c r="W292" s="30" t="str">
        <f t="shared" si="27"/>
        <v xml:space="preserve">                'competition_id' =&gt; 1, // this is May 2021###                'age_group_id'   =&gt; 3, ###                'start'          =&gt; '2021-05-18 18:00:00', ###            ], [</v>
      </c>
      <c r="X292" s="30" t="s">
        <v>1161</v>
      </c>
    </row>
    <row r="293" spans="1:24" x14ac:dyDescent="0.2">
      <c r="A293" s="30">
        <v>173</v>
      </c>
      <c r="B293" s="31">
        <v>44334.75</v>
      </c>
      <c r="C293" s="64">
        <f>VLOOKUP(D293,'Age Groups'!B:C,2,FALSE)</f>
        <v>3</v>
      </c>
      <c r="D293" s="31" t="s">
        <v>1149</v>
      </c>
      <c r="E293" s="64">
        <f>VLOOKUP(F293,Items!J:L,3,FALSE)</f>
        <v>3</v>
      </c>
      <c r="F293" s="31" t="s">
        <v>928</v>
      </c>
      <c r="G293" s="31" t="s">
        <v>1110</v>
      </c>
      <c r="H293" s="64">
        <v>0</v>
      </c>
      <c r="I293" s="31"/>
      <c r="J293" s="31" t="s">
        <v>922</v>
      </c>
      <c r="K293" s="61" t="s">
        <v>932</v>
      </c>
      <c r="L293" s="61" t="s">
        <v>1068</v>
      </c>
      <c r="M293" s="61">
        <f>VLOOKUP(N293,Clubs!D:E,2,FALSE)</f>
        <v>9</v>
      </c>
      <c r="N293" s="61" t="s">
        <v>967</v>
      </c>
      <c r="O293" s="61">
        <v>1</v>
      </c>
      <c r="P293" s="32"/>
      <c r="T293" s="30" t="str">
        <f t="shared" si="25"/>
        <v>c9ag3y2d100</v>
      </c>
      <c r="U293" s="30">
        <f>VLOOKUP(T293,Cohorts!A:B,2,FALSE)</f>
        <v>242</v>
      </c>
      <c r="V293" s="30" t="str">
        <f t="shared" si="26"/>
        <v xml:space="preserve">            [ 'cohort_id' =&gt; 242,  'team_rank_id' =&gt; 1 ],</v>
      </c>
      <c r="W293" s="30" t="str">
        <f t="shared" si="27"/>
        <v xml:space="preserve">                'competition_id' =&gt; 1, // this is May 2021###                'age_group_id'   =&gt; 3, ###                'start'          =&gt; '2021-05-18 18:00:00', ###            ], [</v>
      </c>
      <c r="X293" s="30" t="s">
        <v>1161</v>
      </c>
    </row>
    <row r="294" spans="1:24" ht="17" x14ac:dyDescent="0.2">
      <c r="A294" s="30">
        <v>179</v>
      </c>
      <c r="B294" s="31">
        <v>44334.75</v>
      </c>
      <c r="C294" s="64">
        <f>VLOOKUP(D294,'Age Groups'!B:C,2,FALSE)</f>
        <v>3</v>
      </c>
      <c r="D294" s="31" t="s">
        <v>1149</v>
      </c>
      <c r="E294" s="64">
        <f>VLOOKUP(F294,Items!J:L,3,FALSE)</f>
        <v>13</v>
      </c>
      <c r="F294" s="31" t="s">
        <v>929</v>
      </c>
      <c r="G294" s="31" t="s">
        <v>1109</v>
      </c>
      <c r="H294" s="64">
        <v>0</v>
      </c>
      <c r="I294" s="31"/>
      <c r="J294" s="31" t="s">
        <v>922</v>
      </c>
      <c r="K294" s="61" t="s">
        <v>932</v>
      </c>
      <c r="L294" s="61" t="s">
        <v>1068</v>
      </c>
      <c r="M294" s="61">
        <f>VLOOKUP(N294,Clubs!D:E,2,FALSE)</f>
        <v>9</v>
      </c>
      <c r="N294" s="61" t="s">
        <v>967</v>
      </c>
      <c r="O294" s="61">
        <v>1</v>
      </c>
      <c r="P294" s="34" t="s">
        <v>660</v>
      </c>
      <c r="T294" s="30" t="str">
        <f t="shared" si="25"/>
        <v>c9ag3y2d100</v>
      </c>
      <c r="U294" s="30">
        <f>VLOOKUP(T294,Cohorts!A:B,2,FALSE)</f>
        <v>242</v>
      </c>
      <c r="V294" s="30" t="str">
        <f t="shared" si="26"/>
        <v xml:space="preserve">            [ 'cohort_id' =&gt; 242,  'team_rank_id' =&gt; 1 ],</v>
      </c>
      <c r="W294" s="30" t="str">
        <f t="shared" si="27"/>
        <v xml:space="preserve">                'competition_id' =&gt; 1, // this is May 2021###                'age_group_id'   =&gt; 3, ###                'start'          =&gt; '2021-05-18 18:00:00', ###            ], [</v>
      </c>
      <c r="X294" s="30" t="s">
        <v>1161</v>
      </c>
    </row>
    <row r="295" spans="1:24" x14ac:dyDescent="0.2">
      <c r="A295" s="30">
        <v>80</v>
      </c>
      <c r="B295" s="31">
        <v>44329.75</v>
      </c>
      <c r="C295" s="64">
        <f>VLOOKUP(D295,'Age Groups'!B:C,2,FALSE)</f>
        <v>3</v>
      </c>
      <c r="D295" s="31" t="s">
        <v>1149</v>
      </c>
      <c r="E295" s="64">
        <f>VLOOKUP(F295,Items!J:L,3,FALSE)</f>
        <v>1</v>
      </c>
      <c r="F295" s="31" t="s">
        <v>921</v>
      </c>
      <c r="G295" s="31" t="s">
        <v>1110</v>
      </c>
      <c r="H295" s="64">
        <v>0</v>
      </c>
      <c r="I295" s="31"/>
      <c r="J295" s="31" t="s">
        <v>922</v>
      </c>
      <c r="K295" s="32" t="s">
        <v>934</v>
      </c>
      <c r="L295" s="32" t="s">
        <v>1018</v>
      </c>
      <c r="M295" s="61">
        <f>VLOOKUP(N295,Clubs!D:E,2,FALSE)</f>
        <v>9</v>
      </c>
      <c r="N295" s="32" t="s">
        <v>967</v>
      </c>
      <c r="O295" s="32" t="s">
        <v>987</v>
      </c>
      <c r="P295" s="32"/>
      <c r="T295" s="30" t="str">
        <f t="shared" si="25"/>
        <v>c9ag3y2d100</v>
      </c>
      <c r="U295" s="30">
        <f>VLOOKUP(T295,Cohorts!A:B,2,FALSE)</f>
        <v>242</v>
      </c>
      <c r="V295" s="30" t="str">
        <f t="shared" si="26"/>
        <v xml:space="preserve">            [ 'cohort_id' =&gt; 242,  'team_rank_id' =&gt; 2 ],</v>
      </c>
      <c r="W295" s="30" t="str">
        <f t="shared" si="27"/>
        <v xml:space="preserve">                'competition_id' =&gt; 1, // this is May 2021###                'age_group_id'   =&gt; 3, ###                'start'          =&gt; '2021-05-13 18:00:00', ###            ], [</v>
      </c>
      <c r="X295" s="30" t="s">
        <v>1161</v>
      </c>
    </row>
    <row r="296" spans="1:24" x14ac:dyDescent="0.2">
      <c r="A296" s="30">
        <v>83</v>
      </c>
      <c r="B296" s="31">
        <v>44329.75</v>
      </c>
      <c r="C296" s="64">
        <f>VLOOKUP(D296,'Age Groups'!B:C,2,FALSE)</f>
        <v>3</v>
      </c>
      <c r="D296" s="31" t="s">
        <v>1149</v>
      </c>
      <c r="E296" s="64">
        <f>VLOOKUP(F296,Items!J:L,3,FALSE)</f>
        <v>3</v>
      </c>
      <c r="F296" s="31" t="s">
        <v>928</v>
      </c>
      <c r="G296" s="31" t="s">
        <v>1110</v>
      </c>
      <c r="H296" s="64">
        <v>0</v>
      </c>
      <c r="I296" s="31"/>
      <c r="J296" s="31" t="s">
        <v>922</v>
      </c>
      <c r="K296" s="32" t="s">
        <v>934</v>
      </c>
      <c r="L296" s="32" t="s">
        <v>939</v>
      </c>
      <c r="M296" s="61">
        <f>VLOOKUP(N296,Clubs!D:E,2,FALSE)</f>
        <v>9</v>
      </c>
      <c r="N296" s="32" t="s">
        <v>967</v>
      </c>
      <c r="O296" s="32" t="s">
        <v>987</v>
      </c>
      <c r="P296" s="32"/>
      <c r="T296" s="30" t="str">
        <f t="shared" si="25"/>
        <v>c9ag3y2d100</v>
      </c>
      <c r="U296" s="30">
        <f>VLOOKUP(T296,Cohorts!A:B,2,FALSE)</f>
        <v>242</v>
      </c>
      <c r="V296" s="30" t="str">
        <f t="shared" si="26"/>
        <v xml:space="preserve">            [ 'cohort_id' =&gt; 242,  'team_rank_id' =&gt; 2 ],</v>
      </c>
      <c r="W296" s="30" t="str">
        <f t="shared" si="27"/>
        <v xml:space="preserve">                'competition_id' =&gt; 1, // this is May 2021###                'age_group_id'   =&gt; 3, ###                'start'          =&gt; '2021-05-13 18:00:00', ###            ], [</v>
      </c>
      <c r="X296" s="30" t="s">
        <v>1161</v>
      </c>
    </row>
    <row r="297" spans="1:24" ht="17" x14ac:dyDescent="0.2">
      <c r="A297" s="30">
        <v>90</v>
      </c>
      <c r="B297" s="31">
        <v>44329.75</v>
      </c>
      <c r="C297" s="64">
        <f>VLOOKUP(D297,'Age Groups'!B:C,2,FALSE)</f>
        <v>3</v>
      </c>
      <c r="D297" s="31" t="s">
        <v>1149</v>
      </c>
      <c r="E297" s="64">
        <f>VLOOKUP(F297,Items!J:L,3,FALSE)</f>
        <v>13</v>
      </c>
      <c r="F297" s="31" t="s">
        <v>929</v>
      </c>
      <c r="G297" s="31" t="s">
        <v>1109</v>
      </c>
      <c r="H297" s="64">
        <v>0</v>
      </c>
      <c r="I297" s="31"/>
      <c r="J297" s="31" t="s">
        <v>922</v>
      </c>
      <c r="K297" s="32" t="s">
        <v>934</v>
      </c>
      <c r="L297" s="32" t="s">
        <v>1018</v>
      </c>
      <c r="M297" s="61">
        <f>VLOOKUP(N297,Clubs!D:E,2,FALSE)</f>
        <v>9</v>
      </c>
      <c r="N297" s="32" t="s">
        <v>967</v>
      </c>
      <c r="O297" s="32" t="s">
        <v>987</v>
      </c>
      <c r="P297" s="34" t="s">
        <v>571</v>
      </c>
      <c r="T297" s="30" t="str">
        <f t="shared" si="25"/>
        <v>c9ag3y2d100</v>
      </c>
      <c r="U297" s="30">
        <f>VLOOKUP(T297,Cohorts!A:B,2,FALSE)</f>
        <v>242</v>
      </c>
      <c r="V297" s="30" t="str">
        <f t="shared" si="26"/>
        <v xml:space="preserve">            [ 'cohort_id' =&gt; 242,  'team_rank_id' =&gt; 2 ],</v>
      </c>
      <c r="W297" s="30" t="str">
        <f t="shared" si="27"/>
        <v xml:space="preserve">                'competition_id' =&gt; 1, // this is May 2021###                'age_group_id'   =&gt; 3, ###                'start'          =&gt; '2021-05-13 18:00:00', ###            ], [</v>
      </c>
      <c r="X297" s="30" t="s">
        <v>1161</v>
      </c>
    </row>
    <row r="298" spans="1:24" x14ac:dyDescent="0.2">
      <c r="A298" s="30">
        <v>3</v>
      </c>
      <c r="B298" s="31">
        <v>44326.75</v>
      </c>
      <c r="C298" s="64">
        <f>VLOOKUP(D298,'Age Groups'!B:C,2,FALSE)</f>
        <v>3</v>
      </c>
      <c r="D298" s="31" t="s">
        <v>1149</v>
      </c>
      <c r="E298" s="64">
        <f>VLOOKUP(F298,Items!J:L,3,FALSE)</f>
        <v>1</v>
      </c>
      <c r="F298" s="31" t="s">
        <v>921</v>
      </c>
      <c r="G298" s="31" t="s">
        <v>1110</v>
      </c>
      <c r="H298" s="64">
        <v>0</v>
      </c>
      <c r="I298" s="31"/>
      <c r="J298" s="31" t="s">
        <v>922</v>
      </c>
      <c r="K298" s="32" t="s">
        <v>935</v>
      </c>
      <c r="L298" s="32" t="s">
        <v>1018</v>
      </c>
      <c r="M298" s="61">
        <f>VLOOKUP(N298,Clubs!D:E,2,FALSE)</f>
        <v>9</v>
      </c>
      <c r="N298" s="32" t="s">
        <v>967</v>
      </c>
      <c r="O298" s="32">
        <v>3</v>
      </c>
      <c r="P298" s="35"/>
      <c r="T298" s="30" t="str">
        <f t="shared" si="25"/>
        <v>c9ag3y2d100</v>
      </c>
      <c r="U298" s="30">
        <f>VLOOKUP(T298,Cohorts!A:B,2,FALSE)</f>
        <v>242</v>
      </c>
      <c r="V298" s="30" t="str">
        <f t="shared" si="26"/>
        <v xml:space="preserve">            [ 'cohort_id' =&gt; 242,  'team_rank_id' =&gt; 3 ],</v>
      </c>
      <c r="W298" s="30" t="str">
        <f t="shared" si="27"/>
        <v xml:space="preserve">                'competition_id' =&gt; 1, // this is May 2021###                'age_group_id'   =&gt; 3, ###                'start'          =&gt; '2021-05-10 18:00:00', ###            ], [</v>
      </c>
      <c r="X298" s="30" t="s">
        <v>1161</v>
      </c>
    </row>
    <row r="299" spans="1:24" x14ac:dyDescent="0.2">
      <c r="A299" s="30">
        <v>9</v>
      </c>
      <c r="B299" s="31">
        <v>44326.75</v>
      </c>
      <c r="C299" s="64">
        <f>VLOOKUP(D299,'Age Groups'!B:C,2,FALSE)</f>
        <v>3</v>
      </c>
      <c r="D299" s="31" t="s">
        <v>1149</v>
      </c>
      <c r="E299" s="64">
        <f>VLOOKUP(F299,Items!J:L,3,FALSE)</f>
        <v>3</v>
      </c>
      <c r="F299" s="31" t="s">
        <v>928</v>
      </c>
      <c r="G299" s="31" t="s">
        <v>1110</v>
      </c>
      <c r="H299" s="64">
        <v>0</v>
      </c>
      <c r="I299" s="31"/>
      <c r="J299" s="31" t="s">
        <v>922</v>
      </c>
      <c r="K299" s="32" t="s">
        <v>935</v>
      </c>
      <c r="L299" s="32" t="s">
        <v>1058</v>
      </c>
      <c r="M299" s="61">
        <f>VLOOKUP(N299,Clubs!D:E,2,FALSE)</f>
        <v>9</v>
      </c>
      <c r="N299" s="32" t="s">
        <v>967</v>
      </c>
      <c r="O299" s="32">
        <v>3</v>
      </c>
      <c r="P299" s="35"/>
      <c r="T299" s="30" t="str">
        <f t="shared" si="25"/>
        <v>c9ag3y2d100</v>
      </c>
      <c r="U299" s="30">
        <f>VLOOKUP(T299,Cohorts!A:B,2,FALSE)</f>
        <v>242</v>
      </c>
      <c r="V299" s="30" t="str">
        <f t="shared" si="26"/>
        <v xml:space="preserve">            [ 'cohort_id' =&gt; 242,  'team_rank_id' =&gt; 3 ],</v>
      </c>
      <c r="W299" s="30" t="str">
        <f t="shared" si="27"/>
        <v xml:space="preserve">                'competition_id' =&gt; 1, // this is May 2021###                'age_group_id'   =&gt; 3, ###                'start'          =&gt; '2021-05-10 18:00:00', ###            ], [</v>
      </c>
      <c r="X299" s="30" t="s">
        <v>1161</v>
      </c>
    </row>
    <row r="300" spans="1:24" ht="17" x14ac:dyDescent="0.2">
      <c r="A300" s="30">
        <v>13</v>
      </c>
      <c r="B300" s="31">
        <v>44326.75</v>
      </c>
      <c r="C300" s="64">
        <f>VLOOKUP(D300,'Age Groups'!B:C,2,FALSE)</f>
        <v>3</v>
      </c>
      <c r="D300" s="31" t="s">
        <v>1149</v>
      </c>
      <c r="E300" s="64">
        <f>VLOOKUP(F300,Items!J:L,3,FALSE)</f>
        <v>13</v>
      </c>
      <c r="F300" s="31" t="s">
        <v>929</v>
      </c>
      <c r="G300" s="31" t="s">
        <v>1109</v>
      </c>
      <c r="H300" s="64">
        <v>0</v>
      </c>
      <c r="I300" s="31"/>
      <c r="J300" s="31" t="s">
        <v>922</v>
      </c>
      <c r="K300" s="32" t="s">
        <v>935</v>
      </c>
      <c r="L300" s="32" t="s">
        <v>1043</v>
      </c>
      <c r="M300" s="61">
        <f>VLOOKUP(N300,Clubs!D:E,2,FALSE)</f>
        <v>9</v>
      </c>
      <c r="N300" s="32" t="s">
        <v>967</v>
      </c>
      <c r="O300" s="32">
        <v>3</v>
      </c>
      <c r="P300" s="34" t="s">
        <v>491</v>
      </c>
      <c r="T300" s="30" t="str">
        <f t="shared" si="25"/>
        <v>c9ag3y2d100</v>
      </c>
      <c r="U300" s="30">
        <f>VLOOKUP(T300,Cohorts!A:B,2,FALSE)</f>
        <v>242</v>
      </c>
      <c r="V300" s="30" t="str">
        <f t="shared" si="26"/>
        <v xml:space="preserve">            [ 'cohort_id' =&gt; 242,  'team_rank_id' =&gt; 3 ],</v>
      </c>
      <c r="W300" s="30" t="str">
        <f t="shared" si="27"/>
        <v xml:space="preserve">                'competition_id' =&gt; 1, // this is May 2021###                'age_group_id'   =&gt; 3, ###                'start'          =&gt; '2021-05-10 18:00:00', ###            ], [</v>
      </c>
      <c r="X300" s="30" t="s">
        <v>1161</v>
      </c>
    </row>
    <row r="301" spans="1:24" x14ac:dyDescent="0.2">
      <c r="A301" s="30">
        <v>6</v>
      </c>
      <c r="B301" s="31">
        <v>44326.75</v>
      </c>
      <c r="C301" s="64">
        <f>VLOOKUP(D301,'Age Groups'!B:C,2,FALSE)</f>
        <v>3</v>
      </c>
      <c r="D301" s="31" t="s">
        <v>1149</v>
      </c>
      <c r="E301" s="64">
        <f>VLOOKUP(F301,Items!J:L,3,FALSE)</f>
        <v>3</v>
      </c>
      <c r="F301" s="31" t="s">
        <v>928</v>
      </c>
      <c r="G301" s="31" t="s">
        <v>1110</v>
      </c>
      <c r="H301" s="64">
        <v>0</v>
      </c>
      <c r="I301" s="31"/>
      <c r="J301" s="31" t="s">
        <v>922</v>
      </c>
      <c r="K301" s="32" t="s">
        <v>935</v>
      </c>
      <c r="L301" s="32" t="s">
        <v>987</v>
      </c>
      <c r="M301" s="61">
        <f>VLOOKUP(N301,Clubs!D:E,2,FALSE)</f>
        <v>9</v>
      </c>
      <c r="N301" s="32" t="s">
        <v>967</v>
      </c>
      <c r="O301" s="32">
        <v>4</v>
      </c>
      <c r="P301" s="35"/>
      <c r="T301" s="30" t="str">
        <f t="shared" si="25"/>
        <v>c9ag3y2d100</v>
      </c>
      <c r="U301" s="30">
        <f>VLOOKUP(T301,Cohorts!A:B,2,FALSE)</f>
        <v>242</v>
      </c>
      <c r="V301" s="30" t="str">
        <f t="shared" si="26"/>
        <v xml:space="preserve">            [ 'cohort_id' =&gt; 242,  'team_rank_id' =&gt; 4 ],</v>
      </c>
      <c r="W301" s="30" t="str">
        <f t="shared" si="27"/>
        <v xml:space="preserve">                'competition_id' =&gt; 1, // this is May 2021###                'age_group_id'   =&gt; 3, ###                'start'          =&gt; '2021-05-10 18:00:00', ###            ], [</v>
      </c>
      <c r="X301" s="30" t="s">
        <v>1161</v>
      </c>
    </row>
    <row r="302" spans="1:24" x14ac:dyDescent="0.2">
      <c r="A302" s="30">
        <v>418</v>
      </c>
      <c r="B302" s="31">
        <v>44344.8125</v>
      </c>
      <c r="C302" s="64">
        <f>VLOOKUP(D302,'Age Groups'!B:C,2,FALSE)</f>
        <v>4</v>
      </c>
      <c r="D302" s="31" t="s">
        <v>1092</v>
      </c>
      <c r="E302" s="64">
        <f>VLOOKUP(F302,Items!J:L,3,FALSE)</f>
        <v>4</v>
      </c>
      <c r="F302" s="31" t="s">
        <v>916</v>
      </c>
      <c r="G302" s="31" t="s">
        <v>1110</v>
      </c>
      <c r="H302" s="64">
        <v>0</v>
      </c>
      <c r="I302" s="31"/>
      <c r="J302" s="31" t="s">
        <v>922</v>
      </c>
      <c r="K302" s="61" t="s">
        <v>932</v>
      </c>
      <c r="L302" s="61" t="s">
        <v>987</v>
      </c>
      <c r="M302" s="61">
        <f>VLOOKUP(N302,Clubs!D:E,2,FALSE)</f>
        <v>9</v>
      </c>
      <c r="N302" s="61" t="s">
        <v>967</v>
      </c>
      <c r="O302" s="61">
        <v>1</v>
      </c>
      <c r="P302" s="32"/>
      <c r="T302" s="30" t="str">
        <f t="shared" si="25"/>
        <v>c9ag4y2d100</v>
      </c>
      <c r="U302" s="30">
        <f>VLOOKUP(T302,Cohorts!A:B,2,FALSE)</f>
        <v>244</v>
      </c>
      <c r="V302" s="30" t="str">
        <f t="shared" si="26"/>
        <v xml:space="preserve">            [ 'cohort_id' =&gt; 244,  'team_rank_id' =&gt; 1 ],</v>
      </c>
      <c r="W302" s="30" t="str">
        <f t="shared" si="27"/>
        <v xml:space="preserve">                'competition_id' =&gt; 1, // this is May 2021###                'age_group_id'   =&gt; 4, ###                'start'          =&gt; '2021-05-28 19:30:00', ###            ], [</v>
      </c>
      <c r="X302" s="30" t="s">
        <v>1161</v>
      </c>
    </row>
    <row r="303" spans="1:24" x14ac:dyDescent="0.2">
      <c r="A303" s="30">
        <v>423</v>
      </c>
      <c r="B303" s="31">
        <v>44344.8125</v>
      </c>
      <c r="C303" s="64">
        <f>VLOOKUP(D303,'Age Groups'!B:C,2,FALSE)</f>
        <v>4</v>
      </c>
      <c r="D303" s="31" t="s">
        <v>1092</v>
      </c>
      <c r="E303" s="64">
        <f>VLOOKUP(F303,Items!J:L,3,FALSE)</f>
        <v>2</v>
      </c>
      <c r="F303" s="31" t="s">
        <v>924</v>
      </c>
      <c r="G303" s="31" t="s">
        <v>1110</v>
      </c>
      <c r="H303" s="64">
        <v>0</v>
      </c>
      <c r="I303" s="31"/>
      <c r="J303" s="31" t="s">
        <v>922</v>
      </c>
      <c r="K303" s="61" t="s">
        <v>932</v>
      </c>
      <c r="L303" s="61" t="s">
        <v>939</v>
      </c>
      <c r="M303" s="61">
        <f>VLOOKUP(N303,Clubs!D:E,2,FALSE)</f>
        <v>9</v>
      </c>
      <c r="N303" s="61" t="s">
        <v>967</v>
      </c>
      <c r="O303" s="61">
        <v>1</v>
      </c>
      <c r="P303" s="32"/>
      <c r="T303" s="30" t="str">
        <f t="shared" si="25"/>
        <v>c9ag4y2d100</v>
      </c>
      <c r="U303" s="30">
        <f>VLOOKUP(T303,Cohorts!A:B,2,FALSE)</f>
        <v>244</v>
      </c>
      <c r="V303" s="30" t="str">
        <f t="shared" si="26"/>
        <v xml:space="preserve">            [ 'cohort_id' =&gt; 244,  'team_rank_id' =&gt; 1 ],</v>
      </c>
      <c r="W303" s="30" t="str">
        <f t="shared" si="27"/>
        <v xml:space="preserve">                'competition_id' =&gt; 1, // this is May 2021###                'age_group_id'   =&gt; 4, ###                'start'          =&gt; '2021-05-28 19:30:00', ###            ], [</v>
      </c>
      <c r="X303" s="30" t="s">
        <v>1161</v>
      </c>
    </row>
    <row r="304" spans="1:24" ht="17" x14ac:dyDescent="0.2">
      <c r="A304" s="30">
        <v>430</v>
      </c>
      <c r="B304" s="31">
        <v>44344.8125</v>
      </c>
      <c r="C304" s="64">
        <f>VLOOKUP(D304,'Age Groups'!B:C,2,FALSE)</f>
        <v>4</v>
      </c>
      <c r="D304" s="31" t="s">
        <v>1092</v>
      </c>
      <c r="E304" s="64">
        <f>VLOOKUP(F304,Items!J:L,3,FALSE)</f>
        <v>8</v>
      </c>
      <c r="F304" s="31" t="s">
        <v>920</v>
      </c>
      <c r="G304" s="31" t="s">
        <v>1109</v>
      </c>
      <c r="H304" s="64">
        <v>0</v>
      </c>
      <c r="I304" s="31"/>
      <c r="J304" s="31" t="s">
        <v>922</v>
      </c>
      <c r="K304" s="61" t="s">
        <v>932</v>
      </c>
      <c r="L304" s="61" t="s">
        <v>987</v>
      </c>
      <c r="M304" s="61">
        <f>VLOOKUP(N304,Clubs!D:E,2,FALSE)</f>
        <v>9</v>
      </c>
      <c r="N304" s="61" t="s">
        <v>967</v>
      </c>
      <c r="O304" s="61">
        <v>1</v>
      </c>
      <c r="P304" s="34" t="s">
        <v>903</v>
      </c>
      <c r="T304" s="30" t="str">
        <f t="shared" si="25"/>
        <v>c9ag4y2d100</v>
      </c>
      <c r="U304" s="30">
        <f>VLOOKUP(T304,Cohorts!A:B,2,FALSE)</f>
        <v>244</v>
      </c>
      <c r="V304" s="30" t="str">
        <f t="shared" si="26"/>
        <v xml:space="preserve">            [ 'cohort_id' =&gt; 244,  'team_rank_id' =&gt; 1 ],</v>
      </c>
      <c r="W304" s="30" t="str">
        <f t="shared" si="27"/>
        <v xml:space="preserve">                'competition_id' =&gt; 1, // this is May 2021###                'age_group_id'   =&gt; 4, ###                'start'          =&gt; '2021-05-28 19:30:00', ###            ], [</v>
      </c>
      <c r="X304" s="30" t="s">
        <v>1161</v>
      </c>
    </row>
    <row r="305" spans="1:24" x14ac:dyDescent="0.2">
      <c r="A305" s="30">
        <v>407</v>
      </c>
      <c r="B305" s="31">
        <v>44344.75</v>
      </c>
      <c r="C305" s="64">
        <f>VLOOKUP(D305,'Age Groups'!B:C,2,FALSE)</f>
        <v>4</v>
      </c>
      <c r="D305" s="31" t="s">
        <v>1092</v>
      </c>
      <c r="E305" s="64">
        <f>VLOOKUP(F305,Items!J:L,3,FALSE)</f>
        <v>4</v>
      </c>
      <c r="F305" s="31" t="s">
        <v>916</v>
      </c>
      <c r="G305" s="31" t="s">
        <v>1110</v>
      </c>
      <c r="H305" s="64">
        <v>0</v>
      </c>
      <c r="I305" s="31"/>
      <c r="J305" s="31" t="s">
        <v>922</v>
      </c>
      <c r="K305" s="32" t="s">
        <v>934</v>
      </c>
      <c r="L305" s="32" t="s">
        <v>1058</v>
      </c>
      <c r="M305" s="61">
        <f>VLOOKUP(N305,Clubs!D:E,2,FALSE)</f>
        <v>9</v>
      </c>
      <c r="N305" s="32" t="s">
        <v>967</v>
      </c>
      <c r="O305" s="32" t="s">
        <v>987</v>
      </c>
      <c r="P305" s="32"/>
      <c r="T305" s="30" t="str">
        <f t="shared" si="25"/>
        <v>c9ag4y2d100</v>
      </c>
      <c r="U305" s="30">
        <f>VLOOKUP(T305,Cohorts!A:B,2,FALSE)</f>
        <v>244</v>
      </c>
      <c r="V305" s="30" t="str">
        <f t="shared" si="26"/>
        <v xml:space="preserve">            [ 'cohort_id' =&gt; 244,  'team_rank_id' =&gt; 2 ],</v>
      </c>
      <c r="W305" s="30" t="str">
        <f t="shared" si="27"/>
        <v xml:space="preserve">                'competition_id' =&gt; 1, // this is May 2021###                'age_group_id'   =&gt; 4, ###                'start'          =&gt; '2021-05-28 18:00:00', ###            ], [</v>
      </c>
      <c r="X305" s="30" t="s">
        <v>1161</v>
      </c>
    </row>
    <row r="306" spans="1:24" x14ac:dyDescent="0.2">
      <c r="A306" s="30">
        <v>411</v>
      </c>
      <c r="B306" s="31">
        <v>44344.75</v>
      </c>
      <c r="C306" s="64">
        <f>VLOOKUP(D306,'Age Groups'!B:C,2,FALSE)</f>
        <v>4</v>
      </c>
      <c r="D306" s="31" t="s">
        <v>1092</v>
      </c>
      <c r="E306" s="64">
        <f>VLOOKUP(F306,Items!J:L,3,FALSE)</f>
        <v>2</v>
      </c>
      <c r="F306" s="31" t="s">
        <v>924</v>
      </c>
      <c r="G306" s="31" t="s">
        <v>1110</v>
      </c>
      <c r="H306" s="64">
        <v>0</v>
      </c>
      <c r="I306" s="31"/>
      <c r="J306" s="31" t="s">
        <v>922</v>
      </c>
      <c r="K306" s="32" t="s">
        <v>934</v>
      </c>
      <c r="L306" s="32" t="s">
        <v>1018</v>
      </c>
      <c r="M306" s="61">
        <f>VLOOKUP(N306,Clubs!D:E,2,FALSE)</f>
        <v>9</v>
      </c>
      <c r="N306" s="32" t="s">
        <v>967</v>
      </c>
      <c r="O306" s="32" t="s">
        <v>987</v>
      </c>
      <c r="P306" s="32"/>
      <c r="T306" s="30" t="str">
        <f t="shared" si="25"/>
        <v>c9ag4y2d100</v>
      </c>
      <c r="U306" s="30">
        <f>VLOOKUP(T306,Cohorts!A:B,2,FALSE)</f>
        <v>244</v>
      </c>
      <c r="V306" s="30" t="str">
        <f t="shared" si="26"/>
        <v xml:space="preserve">            [ 'cohort_id' =&gt; 244,  'team_rank_id' =&gt; 2 ],</v>
      </c>
      <c r="W306" s="30" t="str">
        <f t="shared" si="27"/>
        <v xml:space="preserve">                'competition_id' =&gt; 1, // this is May 2021###                'age_group_id'   =&gt; 4, ###                'start'          =&gt; '2021-05-28 18:00:00', ###            ], [</v>
      </c>
      <c r="X306" s="30" t="s">
        <v>1161</v>
      </c>
    </row>
    <row r="307" spans="1:24" x14ac:dyDescent="0.2">
      <c r="A307" s="30">
        <v>318</v>
      </c>
      <c r="B307" s="31">
        <v>44341.75</v>
      </c>
      <c r="C307" s="64">
        <f>VLOOKUP(D307,'Age Groups'!B:C,2,FALSE)</f>
        <v>4</v>
      </c>
      <c r="D307" s="31" t="s">
        <v>1092</v>
      </c>
      <c r="E307" s="64">
        <f>VLOOKUP(F307,Items!J:L,3,FALSE)</f>
        <v>4</v>
      </c>
      <c r="F307" s="31" t="s">
        <v>916</v>
      </c>
      <c r="G307" s="31" t="s">
        <v>1110</v>
      </c>
      <c r="H307" s="64">
        <v>0</v>
      </c>
      <c r="I307" s="31"/>
      <c r="J307" s="31" t="s">
        <v>922</v>
      </c>
      <c r="K307" s="32" t="s">
        <v>935</v>
      </c>
      <c r="L307" s="32" t="s">
        <v>1043</v>
      </c>
      <c r="M307" s="61">
        <f>VLOOKUP(N307,Clubs!D:E,2,FALSE)</f>
        <v>9</v>
      </c>
      <c r="N307" s="32" t="s">
        <v>967</v>
      </c>
      <c r="O307" s="32" t="s">
        <v>1018</v>
      </c>
      <c r="P307" s="32"/>
      <c r="T307" s="30" t="str">
        <f t="shared" si="25"/>
        <v>c9ag4y2d100</v>
      </c>
      <c r="U307" s="30">
        <f>VLOOKUP(T307,Cohorts!A:B,2,FALSE)</f>
        <v>244</v>
      </c>
      <c r="V307" s="30" t="str">
        <f t="shared" si="26"/>
        <v xml:space="preserve">            [ 'cohort_id' =&gt; 244,  'team_rank_id' =&gt; 3 ],</v>
      </c>
      <c r="W307" s="30" t="str">
        <f t="shared" si="27"/>
        <v xml:space="preserve">                'competition_id' =&gt; 1, // this is May 2021###                'age_group_id'   =&gt; 4, ###                'start'          =&gt; '2021-05-25 18:00:00', ###            ], [</v>
      </c>
      <c r="X307" s="30" t="s">
        <v>1161</v>
      </c>
    </row>
    <row r="308" spans="1:24" x14ac:dyDescent="0.2">
      <c r="A308" s="30">
        <v>321</v>
      </c>
      <c r="B308" s="31">
        <v>44341.75</v>
      </c>
      <c r="C308" s="64">
        <f>VLOOKUP(D308,'Age Groups'!B:C,2,FALSE)</f>
        <v>4</v>
      </c>
      <c r="D308" s="31" t="s">
        <v>1092</v>
      </c>
      <c r="E308" s="64">
        <f>VLOOKUP(F308,Items!J:L,3,FALSE)</f>
        <v>2</v>
      </c>
      <c r="F308" s="31" t="s">
        <v>924</v>
      </c>
      <c r="G308" s="31" t="s">
        <v>1110</v>
      </c>
      <c r="H308" s="64">
        <v>0</v>
      </c>
      <c r="I308" s="31"/>
      <c r="J308" s="31" t="s">
        <v>922</v>
      </c>
      <c r="K308" s="32" t="s">
        <v>935</v>
      </c>
      <c r="L308" s="32" t="s">
        <v>1018</v>
      </c>
      <c r="M308" s="61">
        <f>VLOOKUP(N308,Clubs!D:E,2,FALSE)</f>
        <v>9</v>
      </c>
      <c r="N308" s="32" t="s">
        <v>967</v>
      </c>
      <c r="O308" s="32" t="s">
        <v>1018</v>
      </c>
      <c r="P308" s="32"/>
      <c r="T308" s="30" t="str">
        <f t="shared" si="25"/>
        <v>c9ag4y2d100</v>
      </c>
      <c r="U308" s="30">
        <f>VLOOKUP(T308,Cohorts!A:B,2,FALSE)</f>
        <v>244</v>
      </c>
      <c r="V308" s="30" t="str">
        <f t="shared" si="26"/>
        <v xml:space="preserve">            [ 'cohort_id' =&gt; 244,  'team_rank_id' =&gt; 3 ],</v>
      </c>
      <c r="W308" s="30" t="str">
        <f t="shared" si="27"/>
        <v xml:space="preserve">                'competition_id' =&gt; 1, // this is May 2021###                'age_group_id'   =&gt; 4, ###                'start'          =&gt; '2021-05-25 18:00:00', ###            ], [</v>
      </c>
      <c r="X308" s="30" t="s">
        <v>1161</v>
      </c>
    </row>
    <row r="309" spans="1:24" x14ac:dyDescent="0.2">
      <c r="A309" s="30">
        <v>233</v>
      </c>
      <c r="B309" s="31">
        <v>44336.8125</v>
      </c>
      <c r="C309" s="64">
        <f>VLOOKUP(D309,'Age Groups'!B:C,2,FALSE)</f>
        <v>5</v>
      </c>
      <c r="D309" s="31" t="s">
        <v>1090</v>
      </c>
      <c r="E309" s="64">
        <f>VLOOKUP(F309,Items!J:L,3,FALSE)</f>
        <v>2</v>
      </c>
      <c r="F309" s="31" t="s">
        <v>924</v>
      </c>
      <c r="G309" s="31" t="s">
        <v>1110</v>
      </c>
      <c r="H309" s="64">
        <v>0</v>
      </c>
      <c r="I309" s="31"/>
      <c r="J309" s="31" t="s">
        <v>922</v>
      </c>
      <c r="K309" s="61" t="s">
        <v>932</v>
      </c>
      <c r="L309" s="61" t="s">
        <v>987</v>
      </c>
      <c r="M309" s="61">
        <f>VLOOKUP(N309,Clubs!D:E,2,FALSE)</f>
        <v>9</v>
      </c>
      <c r="N309" s="61" t="s">
        <v>967</v>
      </c>
      <c r="O309" s="61">
        <v>1</v>
      </c>
      <c r="P309" s="32"/>
      <c r="T309" s="30" t="str">
        <f t="shared" si="25"/>
        <v>c9ag5y2d100</v>
      </c>
      <c r="U309" s="30">
        <f>VLOOKUP(T309,Cohorts!A:B,2,FALSE)</f>
        <v>246</v>
      </c>
      <c r="V309" s="30" t="str">
        <f t="shared" si="26"/>
        <v xml:space="preserve">            [ 'cohort_id' =&gt; 246,  'team_rank_id' =&gt; 1 ],</v>
      </c>
      <c r="W309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309" s="30" t="s">
        <v>1161</v>
      </c>
    </row>
    <row r="310" spans="1:24" x14ac:dyDescent="0.2">
      <c r="A310" s="30">
        <v>240</v>
      </c>
      <c r="B310" s="31">
        <v>44336.8125</v>
      </c>
      <c r="C310" s="64">
        <f>VLOOKUP(D310,'Age Groups'!B:C,2,FALSE)</f>
        <v>5</v>
      </c>
      <c r="D310" s="31" t="s">
        <v>1090</v>
      </c>
      <c r="E310" s="64">
        <f>VLOOKUP(F310,Items!J:L,3,FALSE)</f>
        <v>3</v>
      </c>
      <c r="F310" s="31" t="s">
        <v>928</v>
      </c>
      <c r="G310" s="31" t="s">
        <v>1110</v>
      </c>
      <c r="H310" s="64">
        <v>0</v>
      </c>
      <c r="I310" s="31"/>
      <c r="J310" s="31" t="s">
        <v>922</v>
      </c>
      <c r="K310" s="61" t="s">
        <v>932</v>
      </c>
      <c r="L310" s="61" t="s">
        <v>1018</v>
      </c>
      <c r="M310" s="61">
        <f>VLOOKUP(N310,Clubs!D:E,2,FALSE)</f>
        <v>9</v>
      </c>
      <c r="N310" s="61" t="s">
        <v>967</v>
      </c>
      <c r="O310" s="61">
        <v>1</v>
      </c>
      <c r="P310" s="32"/>
      <c r="T310" s="30" t="str">
        <f t="shared" si="25"/>
        <v>c9ag5y2d100</v>
      </c>
      <c r="U310" s="30">
        <f>VLOOKUP(T310,Cohorts!A:B,2,FALSE)</f>
        <v>246</v>
      </c>
      <c r="V310" s="30" t="str">
        <f t="shared" si="26"/>
        <v xml:space="preserve">            [ 'cohort_id' =&gt; 246,  'team_rank_id' =&gt; 1 ],</v>
      </c>
      <c r="W310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310" s="30" t="s">
        <v>1161</v>
      </c>
    </row>
    <row r="311" spans="1:24" ht="17" x14ac:dyDescent="0.2">
      <c r="A311" s="30">
        <v>244</v>
      </c>
      <c r="B311" s="31">
        <v>44336.8125</v>
      </c>
      <c r="C311" s="64">
        <f>VLOOKUP(D311,'Age Groups'!B:C,2,FALSE)</f>
        <v>5</v>
      </c>
      <c r="D311" s="31" t="s">
        <v>1090</v>
      </c>
      <c r="E311" s="64">
        <f>VLOOKUP(F311,Items!J:L,3,FALSE)</f>
        <v>7</v>
      </c>
      <c r="F311" s="31" t="s">
        <v>926</v>
      </c>
      <c r="G311" s="31" t="s">
        <v>1109</v>
      </c>
      <c r="H311" s="64">
        <v>0</v>
      </c>
      <c r="I311" s="31"/>
      <c r="J311" s="31" t="s">
        <v>922</v>
      </c>
      <c r="K311" s="61" t="s">
        <v>932</v>
      </c>
      <c r="L311" s="61" t="s">
        <v>939</v>
      </c>
      <c r="M311" s="61">
        <f>VLOOKUP(N311,Clubs!D:E,2,FALSE)</f>
        <v>9</v>
      </c>
      <c r="N311" s="61" t="s">
        <v>967</v>
      </c>
      <c r="O311" s="61">
        <v>1</v>
      </c>
      <c r="P311" s="34" t="s">
        <v>724</v>
      </c>
      <c r="T311" s="30" t="str">
        <f t="shared" si="25"/>
        <v>c9ag5y2d100</v>
      </c>
      <c r="U311" s="30">
        <f>VLOOKUP(T311,Cohorts!A:B,2,FALSE)</f>
        <v>246</v>
      </c>
      <c r="V311" s="30" t="str">
        <f t="shared" si="26"/>
        <v xml:space="preserve">            [ 'cohort_id' =&gt; 246,  'team_rank_id' =&gt; 1 ],</v>
      </c>
      <c r="W311" s="30" t="str">
        <f t="shared" si="27"/>
        <v xml:space="preserve">                'competition_id' =&gt; 1, // this is May 2021###                'age_group_id'   =&gt; 5, ###                'start'          =&gt; '2021-05-20 19:30:00', ###            ], [</v>
      </c>
      <c r="X311" s="30" t="s">
        <v>1161</v>
      </c>
    </row>
    <row r="312" spans="1:24" x14ac:dyDescent="0.2">
      <c r="A312" s="30">
        <v>225</v>
      </c>
      <c r="B312" s="31">
        <v>44336.75</v>
      </c>
      <c r="C312" s="64">
        <f>VLOOKUP(D312,'Age Groups'!B:C,2,FALSE)</f>
        <v>5</v>
      </c>
      <c r="D312" s="31" t="s">
        <v>1090</v>
      </c>
      <c r="E312" s="64">
        <f>VLOOKUP(F312,Items!J:L,3,FALSE)</f>
        <v>2</v>
      </c>
      <c r="F312" s="31" t="s">
        <v>924</v>
      </c>
      <c r="G312" s="31" t="s">
        <v>1110</v>
      </c>
      <c r="H312" s="64">
        <v>0</v>
      </c>
      <c r="I312" s="31"/>
      <c r="J312" s="31" t="s">
        <v>922</v>
      </c>
      <c r="K312" s="32" t="s">
        <v>934</v>
      </c>
      <c r="L312" s="32" t="s">
        <v>1043</v>
      </c>
      <c r="M312" s="61">
        <f>VLOOKUP(N312,Clubs!D:E,2,FALSE)</f>
        <v>9</v>
      </c>
      <c r="N312" s="32" t="s">
        <v>967</v>
      </c>
      <c r="O312" s="32" t="s">
        <v>987</v>
      </c>
      <c r="P312" s="32"/>
      <c r="T312" s="30" t="str">
        <f t="shared" si="25"/>
        <v>c9ag5y2d100</v>
      </c>
      <c r="U312" s="30">
        <f>VLOOKUP(T312,Cohorts!A:B,2,FALSE)</f>
        <v>246</v>
      </c>
      <c r="V312" s="30" t="str">
        <f t="shared" si="26"/>
        <v xml:space="preserve">            [ 'cohort_id' =&gt; 246,  'team_rank_id' =&gt; 2 ],</v>
      </c>
      <c r="W312" s="30" t="str">
        <f t="shared" si="27"/>
        <v xml:space="preserve">                'competition_id' =&gt; 1, // this is May 2021###                'age_group_id'   =&gt; 5, ###                'start'          =&gt; '2021-05-20 18:00:00', ###            ], [</v>
      </c>
      <c r="X312" s="30" t="s">
        <v>1161</v>
      </c>
    </row>
    <row r="313" spans="1:24" x14ac:dyDescent="0.2">
      <c r="A313" s="30">
        <v>229</v>
      </c>
      <c r="B313" s="31">
        <v>44336.75</v>
      </c>
      <c r="C313" s="64">
        <f>VLOOKUP(D313,'Age Groups'!B:C,2,FALSE)</f>
        <v>5</v>
      </c>
      <c r="D313" s="31" t="s">
        <v>1090</v>
      </c>
      <c r="E313" s="64">
        <f>VLOOKUP(F313,Items!J:L,3,FALSE)</f>
        <v>3</v>
      </c>
      <c r="F313" s="31" t="s">
        <v>928</v>
      </c>
      <c r="G313" s="31" t="s">
        <v>1110</v>
      </c>
      <c r="H313" s="64">
        <v>0</v>
      </c>
      <c r="I313" s="31"/>
      <c r="J313" s="31" t="s">
        <v>922</v>
      </c>
      <c r="K313" s="32" t="s">
        <v>934</v>
      </c>
      <c r="L313" s="32" t="s">
        <v>1043</v>
      </c>
      <c r="M313" s="61">
        <f>VLOOKUP(N313,Clubs!D:E,2,FALSE)</f>
        <v>9</v>
      </c>
      <c r="N313" s="32" t="s">
        <v>967</v>
      </c>
      <c r="O313" s="32" t="s">
        <v>987</v>
      </c>
      <c r="P313" s="32"/>
      <c r="T313" s="30" t="str">
        <f t="shared" si="25"/>
        <v>c9ag5y2d100</v>
      </c>
      <c r="U313" s="30">
        <f>VLOOKUP(T313,Cohorts!A:B,2,FALSE)</f>
        <v>246</v>
      </c>
      <c r="V313" s="30" t="str">
        <f t="shared" si="26"/>
        <v xml:space="preserve">            [ 'cohort_id' =&gt; 246,  'team_rank_id' =&gt; 2 ],</v>
      </c>
      <c r="W313" s="30" t="str">
        <f t="shared" si="27"/>
        <v xml:space="preserve">                'competition_id' =&gt; 1, // this is May 2021###                'age_group_id'   =&gt; 5, ###                'start'          =&gt; '2021-05-20 18:00:00', ###            ], [</v>
      </c>
      <c r="X313" s="30" t="s">
        <v>1161</v>
      </c>
    </row>
    <row r="314" spans="1:24" x14ac:dyDescent="0.2">
      <c r="A314" s="30">
        <v>154</v>
      </c>
      <c r="B314" s="31">
        <v>44333.75</v>
      </c>
      <c r="C314" s="64">
        <f>VLOOKUP(D314,'Age Groups'!B:C,2,FALSE)</f>
        <v>6</v>
      </c>
      <c r="D314" s="31" t="s">
        <v>1091</v>
      </c>
      <c r="E314" s="64">
        <f>VLOOKUP(F314,Items!J:L,3,FALSE)</f>
        <v>4</v>
      </c>
      <c r="F314" s="31" t="s">
        <v>916</v>
      </c>
      <c r="G314" s="31" t="s">
        <v>1110</v>
      </c>
      <c r="H314" s="64">
        <v>0</v>
      </c>
      <c r="I314" s="31"/>
      <c r="J314" s="31" t="s">
        <v>922</v>
      </c>
      <c r="K314" s="62" t="s">
        <v>933</v>
      </c>
      <c r="L314" s="62" t="s">
        <v>1071</v>
      </c>
      <c r="M314" s="61">
        <f>VLOOKUP(N314,Clubs!D:E,2,FALSE)</f>
        <v>9</v>
      </c>
      <c r="N314" s="62" t="s">
        <v>967</v>
      </c>
      <c r="O314" s="61">
        <v>1</v>
      </c>
      <c r="P314" s="32"/>
      <c r="T314" s="30" t="str">
        <f t="shared" si="25"/>
        <v>c9ag6y2d100</v>
      </c>
      <c r="U314" s="30">
        <f>VLOOKUP(T314,Cohorts!A:B,2,FALSE)</f>
        <v>248</v>
      </c>
      <c r="V314" s="30" t="str">
        <f t="shared" si="26"/>
        <v xml:space="preserve">            [ 'cohort_id' =&gt; 248,  'team_rank_id' =&gt; 1 ],</v>
      </c>
      <c r="W314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314" s="30" t="s">
        <v>1161</v>
      </c>
    </row>
    <row r="315" spans="1:24" x14ac:dyDescent="0.2">
      <c r="A315" s="30">
        <v>147</v>
      </c>
      <c r="B315" s="31">
        <v>44333.75</v>
      </c>
      <c r="C315" s="64">
        <f>VLOOKUP(D315,'Age Groups'!B:C,2,FALSE)</f>
        <v>6</v>
      </c>
      <c r="D315" s="31" t="s">
        <v>1091</v>
      </c>
      <c r="E315" s="64">
        <f>VLOOKUP(F315,Items!J:L,3,FALSE)</f>
        <v>1</v>
      </c>
      <c r="F315" s="31" t="s">
        <v>921</v>
      </c>
      <c r="G315" s="31" t="s">
        <v>1110</v>
      </c>
      <c r="H315" s="64">
        <v>0</v>
      </c>
      <c r="I315" s="31"/>
      <c r="J315" s="31" t="s">
        <v>922</v>
      </c>
      <c r="K315" s="36"/>
      <c r="L315" s="36" t="s">
        <v>1068</v>
      </c>
      <c r="M315" s="61">
        <f>VLOOKUP(N315,Clubs!D:E,2,FALSE)</f>
        <v>9</v>
      </c>
      <c r="N315" s="36" t="s">
        <v>967</v>
      </c>
      <c r="O315" s="61">
        <v>1</v>
      </c>
      <c r="P315" s="32"/>
      <c r="T315" s="30" t="str">
        <f t="shared" si="25"/>
        <v>c9ag6y2d100</v>
      </c>
      <c r="U315" s="30">
        <f>VLOOKUP(T315,Cohorts!A:B,2,FALSE)</f>
        <v>248</v>
      </c>
      <c r="V315" s="30" t="str">
        <f t="shared" si="26"/>
        <v xml:space="preserve">            [ 'cohort_id' =&gt; 248,  'team_rank_id' =&gt; 1 ],</v>
      </c>
      <c r="W315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315" s="30" t="s">
        <v>1161</v>
      </c>
    </row>
    <row r="316" spans="1:24" x14ac:dyDescent="0.2">
      <c r="A316" s="30">
        <v>159</v>
      </c>
      <c r="B316" s="31">
        <v>44333.75</v>
      </c>
      <c r="C316" s="64">
        <f>VLOOKUP(D316,'Age Groups'!B:C,2,FALSE)</f>
        <v>6</v>
      </c>
      <c r="D316" s="31" t="s">
        <v>1091</v>
      </c>
      <c r="E316" s="64">
        <f>VLOOKUP(F316,Items!J:L,3,FALSE)</f>
        <v>6</v>
      </c>
      <c r="F316" s="31" t="s">
        <v>927</v>
      </c>
      <c r="G316" s="31" t="s">
        <v>1109</v>
      </c>
      <c r="H316" s="64">
        <v>0</v>
      </c>
      <c r="I316" s="31"/>
      <c r="J316" s="31" t="s">
        <v>922</v>
      </c>
      <c r="K316" s="36"/>
      <c r="L316" s="36" t="s">
        <v>1043</v>
      </c>
      <c r="M316" s="61">
        <f>VLOOKUP(N316,Clubs!D:E,2,FALSE)</f>
        <v>9</v>
      </c>
      <c r="N316" s="36" t="s">
        <v>967</v>
      </c>
      <c r="O316" s="61">
        <v>1</v>
      </c>
      <c r="P316" s="33"/>
      <c r="T316" s="30" t="str">
        <f t="shared" si="25"/>
        <v>c9ag6y2d100</v>
      </c>
      <c r="U316" s="30">
        <f>VLOOKUP(T316,Cohorts!A:B,2,FALSE)</f>
        <v>248</v>
      </c>
      <c r="V316" s="30" t="str">
        <f t="shared" si="26"/>
        <v xml:space="preserve">            [ 'cohort_id' =&gt; 248,  'team_rank_id' =&gt; 1 ],</v>
      </c>
      <c r="W316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316" s="30" t="s">
        <v>1161</v>
      </c>
    </row>
    <row r="317" spans="1:24" x14ac:dyDescent="0.2">
      <c r="A317" s="30">
        <v>149</v>
      </c>
      <c r="B317" s="31">
        <v>44333.75</v>
      </c>
      <c r="C317" s="64">
        <f>VLOOKUP(D317,'Age Groups'!B:C,2,FALSE)</f>
        <v>6</v>
      </c>
      <c r="D317" s="31" t="s">
        <v>1091</v>
      </c>
      <c r="E317" s="64">
        <f>VLOOKUP(F317,Items!J:L,3,FALSE)</f>
        <v>4</v>
      </c>
      <c r="F317" s="31" t="s">
        <v>916</v>
      </c>
      <c r="G317" s="31" t="s">
        <v>1110</v>
      </c>
      <c r="H317" s="64">
        <v>0</v>
      </c>
      <c r="I317" s="31"/>
      <c r="J317" s="31" t="s">
        <v>922</v>
      </c>
      <c r="K317" s="32" t="s">
        <v>933</v>
      </c>
      <c r="L317" s="32" t="s">
        <v>987</v>
      </c>
      <c r="M317" s="61">
        <f>VLOOKUP(N317,Clubs!D:E,2,FALSE)</f>
        <v>9</v>
      </c>
      <c r="N317" s="32" t="s">
        <v>967</v>
      </c>
      <c r="O317" s="32" t="s">
        <v>987</v>
      </c>
      <c r="P317" s="32"/>
      <c r="T317" s="30" t="str">
        <f t="shared" si="25"/>
        <v>c9ag6y2d100</v>
      </c>
      <c r="U317" s="30">
        <f>VLOOKUP(T317,Cohorts!A:B,2,FALSE)</f>
        <v>248</v>
      </c>
      <c r="V317" s="30" t="str">
        <f t="shared" si="26"/>
        <v xml:space="preserve">            [ 'cohort_id' =&gt; 248,  'team_rank_id' =&gt; 2 ],</v>
      </c>
      <c r="W317" s="30" t="str">
        <f t="shared" si="27"/>
        <v xml:space="preserve">                'competition_id' =&gt; 1, // this is May 2021###                'age_group_id'   =&gt; 6, ###                'start'          =&gt; '2021-05-17 18:00:00', ###            ], [</v>
      </c>
      <c r="X317" s="30" t="s">
        <v>1161</v>
      </c>
    </row>
    <row r="318" spans="1:24" x14ac:dyDescent="0.2">
      <c r="A318" s="30">
        <v>335</v>
      </c>
      <c r="B318" s="31">
        <v>44341.8125</v>
      </c>
      <c r="C318" s="64">
        <f>VLOOKUP(D318,'Age Groups'!B:C,2,FALSE)</f>
        <v>6</v>
      </c>
      <c r="D318" s="31" t="s">
        <v>1091</v>
      </c>
      <c r="E318" s="64">
        <f>VLOOKUP(F318,Items!J:L,3,FALSE)</f>
        <v>4</v>
      </c>
      <c r="F318" s="31" t="s">
        <v>916</v>
      </c>
      <c r="G318" s="31" t="s">
        <v>1110</v>
      </c>
      <c r="H318" s="64" t="str">
        <f t="shared" ref="H318:H339" si="28">RIGHT(J318,1)</f>
        <v>1</v>
      </c>
      <c r="I318" s="31"/>
      <c r="J318" s="31" t="s">
        <v>923</v>
      </c>
      <c r="K318" s="62" t="s">
        <v>933</v>
      </c>
      <c r="L318" s="62" t="s">
        <v>1068</v>
      </c>
      <c r="M318" s="61">
        <f>VLOOKUP(N318,Clubs!D:E,2,FALSE)</f>
        <v>12</v>
      </c>
      <c r="N318" s="62" t="s">
        <v>975</v>
      </c>
      <c r="O318" s="61">
        <v>1</v>
      </c>
      <c r="P318" s="32"/>
      <c r="T318" s="30" t="str">
        <f t="shared" si="25"/>
        <v>c12ag6y2d101</v>
      </c>
      <c r="U318" s="30">
        <f>VLOOKUP(T318,Cohorts!A:B,2,FALSE)</f>
        <v>25</v>
      </c>
      <c r="V318" s="30" t="str">
        <f t="shared" si="26"/>
        <v xml:space="preserve">            [ 'cohort_id' =&gt; 25,  'team_rank_id' =&gt; 1 ],</v>
      </c>
      <c r="W318" s="30" t="str">
        <f t="shared" si="27"/>
        <v xml:space="preserve">                'competition_id' =&gt; 1, // this is May 2021###                'age_group_id'   =&gt; 6, ###                'start'          =&gt; '2021-05-25 19:30:00', ###            ], [</v>
      </c>
      <c r="X318" s="30" t="s">
        <v>1161</v>
      </c>
    </row>
    <row r="319" spans="1:24" x14ac:dyDescent="0.2">
      <c r="A319" s="30">
        <v>328</v>
      </c>
      <c r="B319" s="31">
        <v>44341.8125</v>
      </c>
      <c r="C319" s="64">
        <f>VLOOKUP(D319,'Age Groups'!B:C,2,FALSE)</f>
        <v>6</v>
      </c>
      <c r="D319" s="31" t="s">
        <v>1091</v>
      </c>
      <c r="E319" s="64">
        <f>VLOOKUP(F319,Items!J:L,3,FALSE)</f>
        <v>1</v>
      </c>
      <c r="F319" s="31" t="s">
        <v>921</v>
      </c>
      <c r="G319" s="31" t="s">
        <v>1110</v>
      </c>
      <c r="H319" s="64" t="str">
        <f t="shared" si="28"/>
        <v>1</v>
      </c>
      <c r="I319" s="31"/>
      <c r="J319" s="31" t="s">
        <v>923</v>
      </c>
      <c r="K319" s="36"/>
      <c r="L319" s="36" t="s">
        <v>1058</v>
      </c>
      <c r="M319" s="61">
        <f>VLOOKUP(N319,Clubs!D:E,2,FALSE)</f>
        <v>12</v>
      </c>
      <c r="N319" s="36" t="s">
        <v>975</v>
      </c>
      <c r="O319" s="61">
        <v>1</v>
      </c>
      <c r="P319" s="32"/>
      <c r="T319" s="30" t="str">
        <f t="shared" si="25"/>
        <v>c12ag6y2d101</v>
      </c>
      <c r="U319" s="30">
        <f>VLOOKUP(T319,Cohorts!A:B,2,FALSE)</f>
        <v>25</v>
      </c>
      <c r="V319" s="30" t="str">
        <f t="shared" si="26"/>
        <v xml:space="preserve">            [ 'cohort_id' =&gt; 25,  'team_rank_id' =&gt; 1 ],</v>
      </c>
      <c r="W319" s="30" t="str">
        <f t="shared" si="27"/>
        <v xml:space="preserve">                'competition_id' =&gt; 1, // this is May 2021###                'age_group_id'   =&gt; 6, ###                'start'          =&gt; '2021-05-25 19:30:00', ###            ], [</v>
      </c>
      <c r="X319" s="30" t="s">
        <v>1161</v>
      </c>
    </row>
    <row r="320" spans="1:24" ht="17" x14ac:dyDescent="0.2">
      <c r="A320" s="30">
        <v>338</v>
      </c>
      <c r="B320" s="31">
        <v>44341.8125</v>
      </c>
      <c r="C320" s="64">
        <f>VLOOKUP(D320,'Age Groups'!B:C,2,FALSE)</f>
        <v>6</v>
      </c>
      <c r="D320" s="31" t="s">
        <v>1091</v>
      </c>
      <c r="E320" s="64">
        <f>VLOOKUP(F320,Items!J:L,3,FALSE)</f>
        <v>6</v>
      </c>
      <c r="F320" s="31" t="s">
        <v>927</v>
      </c>
      <c r="G320" s="31" t="s">
        <v>1109</v>
      </c>
      <c r="H320" s="64" t="str">
        <f t="shared" si="28"/>
        <v>1</v>
      </c>
      <c r="I320" s="31"/>
      <c r="J320" s="31" t="s">
        <v>923</v>
      </c>
      <c r="K320" s="36"/>
      <c r="L320" s="36" t="s">
        <v>939</v>
      </c>
      <c r="M320" s="61">
        <f>VLOOKUP(N320,Clubs!D:E,2,FALSE)</f>
        <v>12</v>
      </c>
      <c r="N320" s="36" t="s">
        <v>975</v>
      </c>
      <c r="O320" s="61">
        <v>1</v>
      </c>
      <c r="P320" s="34" t="s">
        <v>814</v>
      </c>
      <c r="T320" s="30" t="str">
        <f t="shared" si="25"/>
        <v>c12ag6y2d101</v>
      </c>
      <c r="U320" s="30">
        <f>VLOOKUP(T320,Cohorts!A:B,2,FALSE)</f>
        <v>25</v>
      </c>
      <c r="V320" s="30" t="str">
        <f t="shared" si="26"/>
        <v xml:space="preserve">            [ 'cohort_id' =&gt; 25,  'team_rank_id' =&gt; 1 ],</v>
      </c>
      <c r="W320" s="30" t="str">
        <f t="shared" si="27"/>
        <v xml:space="preserve">                'competition_id' =&gt; 1, // this is May 2021###                'age_group_id'   =&gt; 6, ###                'start'          =&gt; '2021-05-25 19:30:00', ###            ], [</v>
      </c>
      <c r="X320" s="30" t="s">
        <v>1161</v>
      </c>
    </row>
    <row r="321" spans="1:24" x14ac:dyDescent="0.2">
      <c r="A321" s="30">
        <v>262</v>
      </c>
      <c r="B321" s="31">
        <v>44337.8125</v>
      </c>
      <c r="C321" s="64">
        <f>VLOOKUP(D321,'Age Groups'!B:C,2,FALSE)</f>
        <v>3</v>
      </c>
      <c r="D321" s="31" t="s">
        <v>1149</v>
      </c>
      <c r="E321" s="64">
        <f>VLOOKUP(F321,Items!J:L,3,FALSE)</f>
        <v>1</v>
      </c>
      <c r="F321" s="31" t="s">
        <v>921</v>
      </c>
      <c r="G321" s="31" t="s">
        <v>1110</v>
      </c>
      <c r="H321" s="64" t="str">
        <f t="shared" si="28"/>
        <v>1</v>
      </c>
      <c r="I321" s="31"/>
      <c r="J321" s="31" t="s">
        <v>923</v>
      </c>
      <c r="K321" s="61" t="s">
        <v>932</v>
      </c>
      <c r="L321" s="61" t="s">
        <v>987</v>
      </c>
      <c r="M321" s="61">
        <f>VLOOKUP(N321,Clubs!D:E,2,FALSE)</f>
        <v>13</v>
      </c>
      <c r="N321" s="61" t="s">
        <v>1075</v>
      </c>
      <c r="O321" s="61">
        <v>1</v>
      </c>
      <c r="P321" s="32"/>
      <c r="T321" s="30" t="str">
        <f t="shared" si="25"/>
        <v>c13ag3y2d101</v>
      </c>
      <c r="U321" s="30">
        <f>VLOOKUP(T321,Cohorts!A:B,2,FALSE)</f>
        <v>27</v>
      </c>
      <c r="V321" s="30" t="str">
        <f t="shared" si="26"/>
        <v xml:space="preserve">            [ 'cohort_id' =&gt; 27,  'team_rank_id' =&gt; 1 ],</v>
      </c>
      <c r="W321" s="30" t="str">
        <f t="shared" si="27"/>
        <v xml:space="preserve">                'competition_id' =&gt; 1, // this is May 2021###                'age_group_id'   =&gt; 3, ###                'start'          =&gt; '2021-05-21 19:30:00', ###            ], [</v>
      </c>
      <c r="X321" s="30" t="s">
        <v>1161</v>
      </c>
    </row>
    <row r="322" spans="1:24" x14ac:dyDescent="0.2">
      <c r="A322" s="30">
        <v>268</v>
      </c>
      <c r="B322" s="31">
        <v>44337.8125</v>
      </c>
      <c r="C322" s="64">
        <f>VLOOKUP(D322,'Age Groups'!B:C,2,FALSE)</f>
        <v>3</v>
      </c>
      <c r="D322" s="31" t="s">
        <v>1149</v>
      </c>
      <c r="E322" s="64">
        <f>VLOOKUP(F322,Items!J:L,3,FALSE)</f>
        <v>3</v>
      </c>
      <c r="F322" s="31" t="s">
        <v>928</v>
      </c>
      <c r="G322" s="31" t="s">
        <v>1110</v>
      </c>
      <c r="H322" s="64" t="str">
        <f t="shared" si="28"/>
        <v>1</v>
      </c>
      <c r="I322" s="31"/>
      <c r="J322" s="31" t="s">
        <v>923</v>
      </c>
      <c r="K322" s="61" t="s">
        <v>932</v>
      </c>
      <c r="L322" s="61" t="s">
        <v>987</v>
      </c>
      <c r="M322" s="61">
        <f>VLOOKUP(N322,Clubs!D:E,2,FALSE)</f>
        <v>13</v>
      </c>
      <c r="N322" s="61" t="s">
        <v>1075</v>
      </c>
      <c r="O322" s="61">
        <v>1</v>
      </c>
      <c r="P322" s="32"/>
      <c r="T322" s="30" t="str">
        <f t="shared" ref="T322:T385" si="29">"c"&amp;M322&amp;"ag"&amp;C322&amp;"y2d10"&amp;H322</f>
        <v>c13ag3y2d101</v>
      </c>
      <c r="U322" s="30">
        <f>VLOOKUP(T322,Cohorts!A:B,2,FALSE)</f>
        <v>27</v>
      </c>
      <c r="V322" s="30" t="str">
        <f t="shared" ref="V322:V385" si="30">"            [ 'cohort_id' =&gt; "&amp;U322&amp;",  'team_rank_id' =&gt; "&amp;O322&amp;" ],"</f>
        <v xml:space="preserve">            [ 'cohort_id' =&gt; 27,  'team_rank_id' =&gt; 1 ],</v>
      </c>
      <c r="W322" s="30" t="str">
        <f t="shared" si="27"/>
        <v xml:space="preserve">                'competition_id' =&gt; 1, // this is May 2021###                'age_group_id'   =&gt; 3, ###                'start'          =&gt; '2021-05-21 19:30:00', ###            ], [</v>
      </c>
      <c r="X322" s="30" t="s">
        <v>1161</v>
      </c>
    </row>
    <row r="323" spans="1:24" x14ac:dyDescent="0.2">
      <c r="A323" s="30">
        <v>275</v>
      </c>
      <c r="B323" s="31">
        <v>44337.8125</v>
      </c>
      <c r="C323" s="64">
        <f>VLOOKUP(D323,'Age Groups'!B:C,2,FALSE)</f>
        <v>3</v>
      </c>
      <c r="D323" s="31" t="s">
        <v>1149</v>
      </c>
      <c r="E323" s="64">
        <f>VLOOKUP(F323,Items!J:L,3,FALSE)</f>
        <v>13</v>
      </c>
      <c r="F323" s="31" t="s">
        <v>929</v>
      </c>
      <c r="G323" s="31" t="s">
        <v>1109</v>
      </c>
      <c r="H323" s="64" t="str">
        <f t="shared" si="28"/>
        <v>1</v>
      </c>
      <c r="I323" s="31"/>
      <c r="J323" s="31" t="s">
        <v>923</v>
      </c>
      <c r="K323" s="61" t="s">
        <v>932</v>
      </c>
      <c r="L323" s="61" t="s">
        <v>1018</v>
      </c>
      <c r="M323" s="61">
        <f>VLOOKUP(N323,Clubs!D:E,2,FALSE)</f>
        <v>13</v>
      </c>
      <c r="N323" s="61" t="s">
        <v>1075</v>
      </c>
      <c r="O323" s="61">
        <v>1</v>
      </c>
      <c r="P323" s="33"/>
      <c r="T323" s="30" t="str">
        <f t="shared" si="29"/>
        <v>c13ag3y2d101</v>
      </c>
      <c r="U323" s="30">
        <f>VLOOKUP(T323,Cohorts!A:B,2,FALSE)</f>
        <v>27</v>
      </c>
      <c r="V323" s="30" t="str">
        <f t="shared" si="30"/>
        <v xml:space="preserve">            [ 'cohort_id' =&gt; 27,  'team_rank_id' =&gt; 1 ],</v>
      </c>
      <c r="W323" s="30" t="str">
        <f t="shared" ref="W323:W386" si="31">"                'competition_id' =&gt; 1, // this is May 2021###                'age_group_id'   =&gt; "&amp;C323&amp;", ###                'start'          =&gt; '"&amp;TEXT(B323,"yyyy-mm-dd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X323" s="30" t="s">
        <v>1161</v>
      </c>
    </row>
    <row r="324" spans="1:24" x14ac:dyDescent="0.2">
      <c r="A324" s="30">
        <v>253</v>
      </c>
      <c r="B324" s="31">
        <v>44337.75</v>
      </c>
      <c r="C324" s="64">
        <f>VLOOKUP(D324,'Age Groups'!B:C,2,FALSE)</f>
        <v>3</v>
      </c>
      <c r="D324" s="31" t="s">
        <v>1149</v>
      </c>
      <c r="E324" s="64">
        <f>VLOOKUP(F324,Items!J:L,3,FALSE)</f>
        <v>1</v>
      </c>
      <c r="F324" s="31" t="s">
        <v>921</v>
      </c>
      <c r="G324" s="31" t="s">
        <v>1110</v>
      </c>
      <c r="H324" s="64" t="str">
        <f t="shared" si="28"/>
        <v>1</v>
      </c>
      <c r="I324" s="31"/>
      <c r="J324" s="31" t="s">
        <v>923</v>
      </c>
      <c r="K324" s="32" t="s">
        <v>936</v>
      </c>
      <c r="L324" s="32" t="s">
        <v>1043</v>
      </c>
      <c r="M324" s="61">
        <f>VLOOKUP(N324,Clubs!D:E,2,FALSE)</f>
        <v>13</v>
      </c>
      <c r="N324" s="32" t="s">
        <v>1075</v>
      </c>
      <c r="O324" s="32" t="s">
        <v>987</v>
      </c>
      <c r="P324" s="32"/>
      <c r="T324" s="30" t="str">
        <f t="shared" si="29"/>
        <v>c13ag3y2d101</v>
      </c>
      <c r="U324" s="30">
        <f>VLOOKUP(T324,Cohorts!A:B,2,FALSE)</f>
        <v>27</v>
      </c>
      <c r="V324" s="30" t="str">
        <f t="shared" si="30"/>
        <v xml:space="preserve">            [ 'cohort_id' =&gt; 27,  'team_rank_id' =&gt; 2 ],</v>
      </c>
      <c r="W324" s="30" t="str">
        <f t="shared" si="31"/>
        <v xml:space="preserve">                'competition_id' =&gt; 1, // this is May 2021###                'age_group_id'   =&gt; 3, ###                'start'          =&gt; '2021-05-21 18:00:00', ###            ], [</v>
      </c>
      <c r="X324" s="30" t="s">
        <v>1161</v>
      </c>
    </row>
    <row r="325" spans="1:24" x14ac:dyDescent="0.2">
      <c r="A325" s="30">
        <v>257</v>
      </c>
      <c r="B325" s="31">
        <v>44337.75</v>
      </c>
      <c r="C325" s="64">
        <f>VLOOKUP(D325,'Age Groups'!B:C,2,FALSE)</f>
        <v>3</v>
      </c>
      <c r="D325" s="31" t="s">
        <v>1149</v>
      </c>
      <c r="E325" s="64">
        <f>VLOOKUP(F325,Items!J:L,3,FALSE)</f>
        <v>3</v>
      </c>
      <c r="F325" s="31" t="s">
        <v>928</v>
      </c>
      <c r="G325" s="31" t="s">
        <v>1110</v>
      </c>
      <c r="H325" s="64" t="str">
        <f t="shared" si="28"/>
        <v>1</v>
      </c>
      <c r="I325" s="31"/>
      <c r="J325" s="31" t="s">
        <v>923</v>
      </c>
      <c r="K325" s="32" t="s">
        <v>936</v>
      </c>
      <c r="L325" s="32" t="s">
        <v>1043</v>
      </c>
      <c r="M325" s="61">
        <f>VLOOKUP(N325,Clubs!D:E,2,FALSE)</f>
        <v>13</v>
      </c>
      <c r="N325" s="32" t="s">
        <v>1075</v>
      </c>
      <c r="O325" s="32" t="s">
        <v>987</v>
      </c>
      <c r="P325" s="32"/>
      <c r="T325" s="30" t="str">
        <f t="shared" si="29"/>
        <v>c13ag3y2d101</v>
      </c>
      <c r="U325" s="30">
        <f>VLOOKUP(T325,Cohorts!A:B,2,FALSE)</f>
        <v>27</v>
      </c>
      <c r="V325" s="30" t="str">
        <f t="shared" si="30"/>
        <v xml:space="preserve">            [ 'cohort_id' =&gt; 27,  'team_rank_id' =&gt; 2 ],</v>
      </c>
      <c r="W325" s="30" t="str">
        <f t="shared" si="31"/>
        <v xml:space="preserve">                'competition_id' =&gt; 1, // this is May 2021###                'age_group_id'   =&gt; 3, ###                'start'          =&gt; '2021-05-21 18:00:00', ###            ], [</v>
      </c>
      <c r="X325" s="30" t="s">
        <v>1161</v>
      </c>
    </row>
    <row r="326" spans="1:24" ht="17" x14ac:dyDescent="0.2">
      <c r="A326" s="30">
        <v>260</v>
      </c>
      <c r="B326" s="31">
        <v>44337.75</v>
      </c>
      <c r="C326" s="64">
        <f>VLOOKUP(D326,'Age Groups'!B:C,2,FALSE)</f>
        <v>3</v>
      </c>
      <c r="D326" s="31" t="s">
        <v>1149</v>
      </c>
      <c r="E326" s="64">
        <f>VLOOKUP(F326,Items!J:L,3,FALSE)</f>
        <v>13</v>
      </c>
      <c r="F326" s="31" t="s">
        <v>929</v>
      </c>
      <c r="G326" s="31" t="s">
        <v>1109</v>
      </c>
      <c r="H326" s="64" t="str">
        <f t="shared" si="28"/>
        <v>1</v>
      </c>
      <c r="I326" s="31"/>
      <c r="J326" s="31" t="s">
        <v>923</v>
      </c>
      <c r="K326" s="32" t="s">
        <v>936</v>
      </c>
      <c r="L326" s="32" t="s">
        <v>1018</v>
      </c>
      <c r="M326" s="61">
        <f>VLOOKUP(N326,Clubs!D:E,2,FALSE)</f>
        <v>13</v>
      </c>
      <c r="N326" s="32" t="s">
        <v>1075</v>
      </c>
      <c r="O326" s="32" t="s">
        <v>987</v>
      </c>
      <c r="P326" s="34" t="s">
        <v>736</v>
      </c>
      <c r="T326" s="30" t="str">
        <f t="shared" si="29"/>
        <v>c13ag3y2d101</v>
      </c>
      <c r="U326" s="30">
        <f>VLOOKUP(T326,Cohorts!A:B,2,FALSE)</f>
        <v>27</v>
      </c>
      <c r="V326" s="30" t="str">
        <f t="shared" si="30"/>
        <v xml:space="preserve">            [ 'cohort_id' =&gt; 27,  'team_rank_id' =&gt; 2 ],</v>
      </c>
      <c r="W326" s="30" t="str">
        <f t="shared" si="31"/>
        <v xml:space="preserve">                'competition_id' =&gt; 1, // this is May 2021###                'age_group_id'   =&gt; 3, ###                'start'          =&gt; '2021-05-21 18:00:00', ###            ], [</v>
      </c>
      <c r="X326" s="30" t="s">
        <v>1161</v>
      </c>
    </row>
    <row r="327" spans="1:24" x14ac:dyDescent="0.2">
      <c r="A327" s="30">
        <v>386</v>
      </c>
      <c r="B327" s="31">
        <v>44343.8125</v>
      </c>
      <c r="C327" s="64">
        <f>VLOOKUP(D327,'Age Groups'!B:C,2,FALSE)</f>
        <v>4</v>
      </c>
      <c r="D327" s="31" t="s">
        <v>1092</v>
      </c>
      <c r="E327" s="64">
        <f>VLOOKUP(F327,Items!J:L,3,FALSE)</f>
        <v>4</v>
      </c>
      <c r="F327" s="31" t="s">
        <v>916</v>
      </c>
      <c r="G327" s="31" t="s">
        <v>1110</v>
      </c>
      <c r="H327" s="64" t="str">
        <f t="shared" si="28"/>
        <v>1</v>
      </c>
      <c r="I327" s="31"/>
      <c r="J327" s="31" t="s">
        <v>923</v>
      </c>
      <c r="K327" s="32" t="s">
        <v>933</v>
      </c>
      <c r="L327" s="32" t="s">
        <v>1071</v>
      </c>
      <c r="M327" s="61">
        <f>VLOOKUP(N327,Clubs!D:E,2,FALSE)</f>
        <v>13</v>
      </c>
      <c r="N327" s="32" t="s">
        <v>1075</v>
      </c>
      <c r="O327" s="32" t="s">
        <v>939</v>
      </c>
      <c r="P327" s="32"/>
      <c r="T327" s="30" t="str">
        <f t="shared" si="29"/>
        <v>c13ag4y2d101</v>
      </c>
      <c r="U327" s="30">
        <f>VLOOKUP(T327,Cohorts!A:B,2,FALSE)</f>
        <v>29</v>
      </c>
      <c r="V327" s="30" t="str">
        <f t="shared" si="30"/>
        <v xml:space="preserve">            [ 'cohort_id' =&gt; 29,  'team_rank_id' =&gt; 1 ],</v>
      </c>
      <c r="W327" s="30" t="str">
        <f t="shared" si="31"/>
        <v xml:space="preserve">                'competition_id' =&gt; 1, // this is May 2021###                'age_group_id'   =&gt; 4, ###                'start'          =&gt; '2021-05-27 19:30:00', ###            ], [</v>
      </c>
      <c r="X327" s="30" t="s">
        <v>1161</v>
      </c>
    </row>
    <row r="328" spans="1:24" x14ac:dyDescent="0.2">
      <c r="A328" s="30">
        <v>393</v>
      </c>
      <c r="B328" s="31">
        <v>44343.8125</v>
      </c>
      <c r="C328" s="64">
        <f>VLOOKUP(D328,'Age Groups'!B:C,2,FALSE)</f>
        <v>4</v>
      </c>
      <c r="D328" s="31" t="s">
        <v>1092</v>
      </c>
      <c r="E328" s="64">
        <f>VLOOKUP(F328,Items!J:L,3,FALSE)</f>
        <v>2</v>
      </c>
      <c r="F328" s="31" t="s">
        <v>924</v>
      </c>
      <c r="G328" s="31" t="s">
        <v>1110</v>
      </c>
      <c r="H328" s="64" t="str">
        <f t="shared" si="28"/>
        <v>1</v>
      </c>
      <c r="I328" s="31"/>
      <c r="J328" s="31" t="s">
        <v>923</v>
      </c>
      <c r="K328" s="32" t="s">
        <v>933</v>
      </c>
      <c r="L328" s="32" t="s">
        <v>1068</v>
      </c>
      <c r="M328" s="61">
        <f>VLOOKUP(N328,Clubs!D:E,2,FALSE)</f>
        <v>13</v>
      </c>
      <c r="N328" s="32" t="s">
        <v>1075</v>
      </c>
      <c r="O328" s="32" t="s">
        <v>939</v>
      </c>
      <c r="P328" s="32"/>
      <c r="T328" s="30" t="str">
        <f t="shared" si="29"/>
        <v>c13ag4y2d101</v>
      </c>
      <c r="U328" s="30">
        <f>VLOOKUP(T328,Cohorts!A:B,2,FALSE)</f>
        <v>29</v>
      </c>
      <c r="V328" s="30" t="str">
        <f t="shared" si="30"/>
        <v xml:space="preserve">            [ 'cohort_id' =&gt; 29,  'team_rank_id' =&gt; 1 ],</v>
      </c>
      <c r="W328" s="30" t="str">
        <f t="shared" si="31"/>
        <v xml:space="preserve">                'competition_id' =&gt; 1, // this is May 2021###                'age_group_id'   =&gt; 4, ###                'start'          =&gt; '2021-05-27 19:30:00', ###            ], [</v>
      </c>
      <c r="X328" s="30" t="s">
        <v>1161</v>
      </c>
    </row>
    <row r="329" spans="1:24" x14ac:dyDescent="0.2">
      <c r="A329" s="30">
        <v>398</v>
      </c>
      <c r="B329" s="31">
        <v>44343.8125</v>
      </c>
      <c r="C329" s="64">
        <f>VLOOKUP(D329,'Age Groups'!B:C,2,FALSE)</f>
        <v>4</v>
      </c>
      <c r="D329" s="31" t="s">
        <v>1092</v>
      </c>
      <c r="E329" s="64">
        <f>VLOOKUP(F329,Items!J:L,3,FALSE)</f>
        <v>8</v>
      </c>
      <c r="F329" s="31" t="s">
        <v>920</v>
      </c>
      <c r="G329" s="31" t="s">
        <v>1109</v>
      </c>
      <c r="H329" s="64" t="str">
        <f t="shared" si="28"/>
        <v>1</v>
      </c>
      <c r="I329" s="31"/>
      <c r="J329" s="31" t="s">
        <v>923</v>
      </c>
      <c r="K329" s="32" t="s">
        <v>933</v>
      </c>
      <c r="L329" s="32" t="s">
        <v>1018</v>
      </c>
      <c r="M329" s="61">
        <f>VLOOKUP(N329,Clubs!D:E,2,FALSE)</f>
        <v>13</v>
      </c>
      <c r="N329" s="32" t="s">
        <v>1075</v>
      </c>
      <c r="O329" s="32" t="s">
        <v>939</v>
      </c>
      <c r="P329" s="33"/>
      <c r="T329" s="30" t="str">
        <f t="shared" si="29"/>
        <v>c13ag4y2d101</v>
      </c>
      <c r="U329" s="30">
        <f>VLOOKUP(T329,Cohorts!A:B,2,FALSE)</f>
        <v>29</v>
      </c>
      <c r="V329" s="30" t="str">
        <f t="shared" si="30"/>
        <v xml:space="preserve">            [ 'cohort_id' =&gt; 29,  'team_rank_id' =&gt; 1 ],</v>
      </c>
      <c r="W329" s="30" t="str">
        <f t="shared" si="31"/>
        <v xml:space="preserve">                'competition_id' =&gt; 1, // this is May 2021###                'age_group_id'   =&gt; 4, ###                'start'          =&gt; '2021-05-27 19:30:00', ###            ], [</v>
      </c>
      <c r="X329" s="30" t="s">
        <v>1161</v>
      </c>
    </row>
    <row r="330" spans="1:24" x14ac:dyDescent="0.2">
      <c r="A330" s="30">
        <v>380</v>
      </c>
      <c r="B330" s="31">
        <v>44343.8125</v>
      </c>
      <c r="C330" s="64">
        <f>VLOOKUP(D330,'Age Groups'!B:C,2,FALSE)</f>
        <v>4</v>
      </c>
      <c r="D330" s="31" t="s">
        <v>1092</v>
      </c>
      <c r="E330" s="64">
        <f>VLOOKUP(F330,Items!J:L,3,FALSE)</f>
        <v>4</v>
      </c>
      <c r="F330" s="31" t="s">
        <v>916</v>
      </c>
      <c r="G330" s="31" t="s">
        <v>1110</v>
      </c>
      <c r="H330" s="64" t="str">
        <f t="shared" si="28"/>
        <v>1</v>
      </c>
      <c r="I330" s="31"/>
      <c r="J330" s="31" t="s">
        <v>923</v>
      </c>
      <c r="K330" s="32" t="s">
        <v>933</v>
      </c>
      <c r="L330" s="32" t="s">
        <v>939</v>
      </c>
      <c r="M330" s="61">
        <f>VLOOKUP(N330,Clubs!D:E,2,FALSE)</f>
        <v>13</v>
      </c>
      <c r="N330" s="32" t="s">
        <v>1075</v>
      </c>
      <c r="O330" s="32" t="s">
        <v>987</v>
      </c>
      <c r="P330" s="32"/>
      <c r="T330" s="30" t="str">
        <f t="shared" si="29"/>
        <v>c13ag4y2d101</v>
      </c>
      <c r="U330" s="30">
        <f>VLOOKUP(T330,Cohorts!A:B,2,FALSE)</f>
        <v>29</v>
      </c>
      <c r="V330" s="30" t="str">
        <f t="shared" si="30"/>
        <v xml:space="preserve">            [ 'cohort_id' =&gt; 29,  'team_rank_id' =&gt; 2 ],</v>
      </c>
      <c r="W330" s="30" t="str">
        <f t="shared" si="31"/>
        <v xml:space="preserve">                'competition_id' =&gt; 1, // this is May 2021###                'age_group_id'   =&gt; 4, ###                'start'          =&gt; '2021-05-27 19:30:00', ###            ], [</v>
      </c>
      <c r="X330" s="30" t="s">
        <v>1161</v>
      </c>
    </row>
    <row r="331" spans="1:24" x14ac:dyDescent="0.2">
      <c r="A331" s="30">
        <v>389</v>
      </c>
      <c r="B331" s="31">
        <v>44343.8125</v>
      </c>
      <c r="C331" s="64">
        <f>VLOOKUP(D331,'Age Groups'!B:C,2,FALSE)</f>
        <v>4</v>
      </c>
      <c r="D331" s="31" t="s">
        <v>1092</v>
      </c>
      <c r="E331" s="64">
        <f>VLOOKUP(F331,Items!J:L,3,FALSE)</f>
        <v>2</v>
      </c>
      <c r="F331" s="31" t="s">
        <v>924</v>
      </c>
      <c r="G331" s="31" t="s">
        <v>1110</v>
      </c>
      <c r="H331" s="64" t="str">
        <f t="shared" si="28"/>
        <v>1</v>
      </c>
      <c r="I331" s="31"/>
      <c r="J331" s="31" t="s">
        <v>923</v>
      </c>
      <c r="K331" s="32" t="s">
        <v>933</v>
      </c>
      <c r="L331" s="32" t="s">
        <v>987</v>
      </c>
      <c r="M331" s="61">
        <f>VLOOKUP(N331,Clubs!D:E,2,FALSE)</f>
        <v>13</v>
      </c>
      <c r="N331" s="32" t="s">
        <v>1075</v>
      </c>
      <c r="O331" s="32" t="s">
        <v>987</v>
      </c>
      <c r="P331" s="32"/>
      <c r="T331" s="30" t="str">
        <f t="shared" si="29"/>
        <v>c13ag4y2d101</v>
      </c>
      <c r="U331" s="30">
        <f>VLOOKUP(T331,Cohorts!A:B,2,FALSE)</f>
        <v>29</v>
      </c>
      <c r="V331" s="30" t="str">
        <f t="shared" si="30"/>
        <v xml:space="preserve">            [ 'cohort_id' =&gt; 29,  'team_rank_id' =&gt; 2 ],</v>
      </c>
      <c r="W331" s="30" t="str">
        <f t="shared" si="31"/>
        <v xml:space="preserve">                'competition_id' =&gt; 1, // this is May 2021###                'age_group_id'   =&gt; 4, ###                'start'          =&gt; '2021-05-27 19:30:00', ###            ], [</v>
      </c>
      <c r="X331" s="30" t="s">
        <v>1161</v>
      </c>
    </row>
    <row r="332" spans="1:24" ht="17" x14ac:dyDescent="0.2">
      <c r="A332" s="30">
        <v>396</v>
      </c>
      <c r="B332" s="31">
        <v>44343.8125</v>
      </c>
      <c r="C332" s="64">
        <f>VLOOKUP(D332,'Age Groups'!B:C,2,FALSE)</f>
        <v>4</v>
      </c>
      <c r="D332" s="31" t="s">
        <v>1092</v>
      </c>
      <c r="E332" s="64">
        <f>VLOOKUP(F332,Items!J:L,3,FALSE)</f>
        <v>8</v>
      </c>
      <c r="F332" s="31" t="s">
        <v>920</v>
      </c>
      <c r="G332" s="31" t="s">
        <v>1109</v>
      </c>
      <c r="H332" s="64" t="str">
        <f t="shared" si="28"/>
        <v>1</v>
      </c>
      <c r="I332" s="31"/>
      <c r="J332" s="31" t="s">
        <v>923</v>
      </c>
      <c r="K332" s="32" t="s">
        <v>933</v>
      </c>
      <c r="L332" s="32" t="s">
        <v>939</v>
      </c>
      <c r="M332" s="61">
        <f>VLOOKUP(N332,Clubs!D:E,2,FALSE)</f>
        <v>13</v>
      </c>
      <c r="N332" s="32" t="s">
        <v>1075</v>
      </c>
      <c r="O332" s="32" t="s">
        <v>987</v>
      </c>
      <c r="P332" s="34" t="s">
        <v>877</v>
      </c>
      <c r="T332" s="30" t="str">
        <f t="shared" si="29"/>
        <v>c13ag4y2d101</v>
      </c>
      <c r="U332" s="30">
        <f>VLOOKUP(T332,Cohorts!A:B,2,FALSE)</f>
        <v>29</v>
      </c>
      <c r="V332" s="30" t="str">
        <f t="shared" si="30"/>
        <v xml:space="preserve">            [ 'cohort_id' =&gt; 29,  'team_rank_id' =&gt; 2 ],</v>
      </c>
      <c r="W332" s="30" t="str">
        <f t="shared" si="31"/>
        <v xml:space="preserve">                'competition_id' =&gt; 1, // this is May 2021###                'age_group_id'   =&gt; 4, ###                'start'          =&gt; '2021-05-27 19:30:00', ###            ], [</v>
      </c>
      <c r="X332" s="30" t="s">
        <v>1161</v>
      </c>
    </row>
    <row r="333" spans="1:24" x14ac:dyDescent="0.2">
      <c r="A333" s="30">
        <v>206</v>
      </c>
      <c r="B333" s="31">
        <v>44335.8125</v>
      </c>
      <c r="C333" s="64">
        <f>VLOOKUP(D333,'Age Groups'!B:C,2,FALSE)</f>
        <v>5</v>
      </c>
      <c r="D333" s="31" t="s">
        <v>1090</v>
      </c>
      <c r="E333" s="64">
        <f>VLOOKUP(F333,Items!J:L,3,FALSE)</f>
        <v>2</v>
      </c>
      <c r="F333" s="31" t="s">
        <v>924</v>
      </c>
      <c r="G333" s="31" t="s">
        <v>1110</v>
      </c>
      <c r="H333" s="64" t="str">
        <f t="shared" si="28"/>
        <v>1</v>
      </c>
      <c r="I333" s="31"/>
      <c r="J333" s="31" t="s">
        <v>923</v>
      </c>
      <c r="K333" s="61" t="s">
        <v>932</v>
      </c>
      <c r="L333" s="61" t="s">
        <v>1018</v>
      </c>
      <c r="M333" s="61">
        <f>VLOOKUP(N333,Clubs!D:E,2,FALSE)</f>
        <v>13</v>
      </c>
      <c r="N333" s="61" t="s">
        <v>1075</v>
      </c>
      <c r="O333" s="61">
        <v>1</v>
      </c>
      <c r="P333" s="32"/>
      <c r="T333" s="30" t="str">
        <f t="shared" si="29"/>
        <v>c13ag5y2d101</v>
      </c>
      <c r="U333" s="30">
        <f>VLOOKUP(T333,Cohorts!A:B,2,FALSE)</f>
        <v>31</v>
      </c>
      <c r="V333" s="30" t="str">
        <f t="shared" si="30"/>
        <v xml:space="preserve">            [ 'cohort_id' =&gt; 31,  'team_rank_id' =&gt; 1 ],</v>
      </c>
      <c r="W333" s="30" t="str">
        <f t="shared" si="31"/>
        <v xml:space="preserve">                'competition_id' =&gt; 1, // this is May 2021###                'age_group_id'   =&gt; 5, ###                'start'          =&gt; '2021-05-19 19:30:00', ###            ], [</v>
      </c>
      <c r="X333" s="30" t="s">
        <v>1161</v>
      </c>
    </row>
    <row r="334" spans="1:24" x14ac:dyDescent="0.2">
      <c r="A334" s="30">
        <v>210</v>
      </c>
      <c r="B334" s="31">
        <v>44335.8125</v>
      </c>
      <c r="C334" s="64">
        <f>VLOOKUP(D334,'Age Groups'!B:C,2,FALSE)</f>
        <v>5</v>
      </c>
      <c r="D334" s="31" t="s">
        <v>1090</v>
      </c>
      <c r="E334" s="64">
        <f>VLOOKUP(F334,Items!J:L,3,FALSE)</f>
        <v>3</v>
      </c>
      <c r="F334" s="31" t="s">
        <v>928</v>
      </c>
      <c r="G334" s="31" t="s">
        <v>1110</v>
      </c>
      <c r="H334" s="64" t="str">
        <f t="shared" si="28"/>
        <v>1</v>
      </c>
      <c r="I334" s="31"/>
      <c r="J334" s="31" t="s">
        <v>923</v>
      </c>
      <c r="K334" s="61" t="s">
        <v>932</v>
      </c>
      <c r="L334" s="61" t="s">
        <v>939</v>
      </c>
      <c r="M334" s="61">
        <f>VLOOKUP(N334,Clubs!D:E,2,FALSE)</f>
        <v>13</v>
      </c>
      <c r="N334" s="61" t="s">
        <v>1075</v>
      </c>
      <c r="O334" s="61">
        <v>1</v>
      </c>
      <c r="P334" s="32"/>
      <c r="T334" s="30" t="str">
        <f t="shared" si="29"/>
        <v>c13ag5y2d101</v>
      </c>
      <c r="U334" s="30">
        <f>VLOOKUP(T334,Cohorts!A:B,2,FALSE)</f>
        <v>31</v>
      </c>
      <c r="V334" s="30" t="str">
        <f t="shared" si="30"/>
        <v xml:space="preserve">            [ 'cohort_id' =&gt; 31,  'team_rank_id' =&gt; 1 ],</v>
      </c>
      <c r="W334" s="30" t="str">
        <f t="shared" si="31"/>
        <v xml:space="preserve">                'competition_id' =&gt; 1, // this is May 2021###                'age_group_id'   =&gt; 5, ###                'start'          =&gt; '2021-05-19 19:30:00', ###            ], [</v>
      </c>
      <c r="X334" s="30" t="s">
        <v>1161</v>
      </c>
    </row>
    <row r="335" spans="1:24" x14ac:dyDescent="0.2">
      <c r="A335" s="30">
        <v>221</v>
      </c>
      <c r="B335" s="31">
        <v>44335.8125</v>
      </c>
      <c r="C335" s="64">
        <f>VLOOKUP(D335,'Age Groups'!B:C,2,FALSE)</f>
        <v>5</v>
      </c>
      <c r="D335" s="31" t="s">
        <v>1090</v>
      </c>
      <c r="E335" s="64">
        <f>VLOOKUP(F335,Items!J:L,3,FALSE)</f>
        <v>7</v>
      </c>
      <c r="F335" s="31" t="s">
        <v>926</v>
      </c>
      <c r="G335" s="31" t="s">
        <v>1109</v>
      </c>
      <c r="H335" s="64" t="str">
        <f t="shared" si="28"/>
        <v>1</v>
      </c>
      <c r="I335" s="31"/>
      <c r="J335" s="31" t="s">
        <v>923</v>
      </c>
      <c r="K335" s="36"/>
      <c r="L335" s="36" t="s">
        <v>1068</v>
      </c>
      <c r="M335" s="61">
        <f>VLOOKUP(N335,Clubs!D:E,2,FALSE)</f>
        <v>13</v>
      </c>
      <c r="N335" s="36" t="s">
        <v>1075</v>
      </c>
      <c r="O335" s="61">
        <v>1</v>
      </c>
      <c r="P335" s="35"/>
      <c r="T335" s="30" t="str">
        <f t="shared" si="29"/>
        <v>c13ag5y2d101</v>
      </c>
      <c r="U335" s="30">
        <f>VLOOKUP(T335,Cohorts!A:B,2,FALSE)</f>
        <v>31</v>
      </c>
      <c r="V335" s="30" t="str">
        <f t="shared" si="30"/>
        <v xml:space="preserve">            [ 'cohort_id' =&gt; 31,  'team_rank_id' =&gt; 1 ],</v>
      </c>
      <c r="W335" s="30" t="str">
        <f t="shared" si="31"/>
        <v xml:space="preserve">                'competition_id' =&gt; 1, // this is May 2021###                'age_group_id'   =&gt; 5, ###                'start'          =&gt; '2021-05-19 19:30:00', ###            ], [</v>
      </c>
      <c r="X335" s="30" t="s">
        <v>1161</v>
      </c>
    </row>
    <row r="336" spans="1:24" x14ac:dyDescent="0.2">
      <c r="A336" s="30">
        <v>332</v>
      </c>
      <c r="B336" s="31">
        <v>44341.8125</v>
      </c>
      <c r="C336" s="64">
        <f>VLOOKUP(D336,'Age Groups'!B:C,2,FALSE)</f>
        <v>6</v>
      </c>
      <c r="D336" s="31" t="s">
        <v>1091</v>
      </c>
      <c r="E336" s="64">
        <f>VLOOKUP(F336,Items!J:L,3,FALSE)</f>
        <v>4</v>
      </c>
      <c r="F336" s="31" t="s">
        <v>916</v>
      </c>
      <c r="G336" s="31" t="s">
        <v>1110</v>
      </c>
      <c r="H336" s="64" t="str">
        <f t="shared" si="28"/>
        <v>1</v>
      </c>
      <c r="I336" s="31"/>
      <c r="J336" s="31" t="s">
        <v>923</v>
      </c>
      <c r="K336" s="62" t="s">
        <v>933</v>
      </c>
      <c r="L336" s="62" t="s">
        <v>1018</v>
      </c>
      <c r="M336" s="61">
        <f>VLOOKUP(N336,Clubs!D:E,2,FALSE)</f>
        <v>13</v>
      </c>
      <c r="N336" s="62" t="s">
        <v>1075</v>
      </c>
      <c r="O336" s="61">
        <v>1</v>
      </c>
      <c r="P336" s="32"/>
      <c r="T336" s="30" t="str">
        <f t="shared" si="29"/>
        <v>c13ag6y2d101</v>
      </c>
      <c r="U336" s="30">
        <f>VLOOKUP(T336,Cohorts!A:B,2,FALSE)</f>
        <v>33</v>
      </c>
      <c r="V336" s="30" t="str">
        <f t="shared" si="30"/>
        <v xml:space="preserve">            [ 'cohort_id' =&gt; 33,  'team_rank_id' =&gt; 1 ],</v>
      </c>
      <c r="W336" s="30" t="str">
        <f t="shared" si="31"/>
        <v xml:space="preserve">                'competition_id' =&gt; 1, // this is May 2021###                'age_group_id'   =&gt; 6, ###                'start'          =&gt; '2021-05-25 19:30:00', ###            ], [</v>
      </c>
      <c r="X336" s="30" t="s">
        <v>1161</v>
      </c>
    </row>
    <row r="337" spans="1:24" x14ac:dyDescent="0.2">
      <c r="A337" s="30">
        <v>326</v>
      </c>
      <c r="B337" s="31">
        <v>44341.8125</v>
      </c>
      <c r="C337" s="64">
        <f>VLOOKUP(D337,'Age Groups'!B:C,2,FALSE)</f>
        <v>6</v>
      </c>
      <c r="D337" s="31" t="s">
        <v>1091</v>
      </c>
      <c r="E337" s="64">
        <f>VLOOKUP(F337,Items!J:L,3,FALSE)</f>
        <v>1</v>
      </c>
      <c r="F337" s="31" t="s">
        <v>921</v>
      </c>
      <c r="G337" s="31" t="s">
        <v>1110</v>
      </c>
      <c r="H337" s="64" t="str">
        <f t="shared" si="28"/>
        <v>1</v>
      </c>
      <c r="I337" s="31"/>
      <c r="J337" s="31" t="s">
        <v>923</v>
      </c>
      <c r="K337" s="36"/>
      <c r="L337" s="36" t="s">
        <v>1018</v>
      </c>
      <c r="M337" s="61">
        <f>VLOOKUP(N337,Clubs!D:E,2,FALSE)</f>
        <v>13</v>
      </c>
      <c r="N337" s="36" t="s">
        <v>1075</v>
      </c>
      <c r="O337" s="61">
        <v>1</v>
      </c>
      <c r="P337" s="32"/>
      <c r="T337" s="30" t="str">
        <f t="shared" si="29"/>
        <v>c13ag6y2d101</v>
      </c>
      <c r="U337" s="30">
        <f>VLOOKUP(T337,Cohorts!A:B,2,FALSE)</f>
        <v>33</v>
      </c>
      <c r="V337" s="30" t="str">
        <f t="shared" si="30"/>
        <v xml:space="preserve">            [ 'cohort_id' =&gt; 33,  'team_rank_id' =&gt; 1 ],</v>
      </c>
      <c r="W337" s="30" t="str">
        <f t="shared" si="31"/>
        <v xml:space="preserve">                'competition_id' =&gt; 1, // this is May 2021###                'age_group_id'   =&gt; 6, ###                'start'          =&gt; '2021-05-25 19:30:00', ###            ], [</v>
      </c>
      <c r="X337" s="30" t="s">
        <v>1161</v>
      </c>
    </row>
    <row r="338" spans="1:24" x14ac:dyDescent="0.2">
      <c r="A338" s="30">
        <v>342</v>
      </c>
      <c r="B338" s="31">
        <v>44341.8125</v>
      </c>
      <c r="C338" s="64">
        <f>VLOOKUP(D338,'Age Groups'!B:C,2,FALSE)</f>
        <v>6</v>
      </c>
      <c r="D338" s="31" t="s">
        <v>1091</v>
      </c>
      <c r="E338" s="64">
        <f>VLOOKUP(F338,Items!J:L,3,FALSE)</f>
        <v>6</v>
      </c>
      <c r="F338" s="31" t="s">
        <v>927</v>
      </c>
      <c r="G338" s="31" t="s">
        <v>1109</v>
      </c>
      <c r="H338" s="64" t="str">
        <f t="shared" si="28"/>
        <v>1</v>
      </c>
      <c r="I338" s="31"/>
      <c r="J338" s="31" t="s">
        <v>923</v>
      </c>
      <c r="K338" s="36"/>
      <c r="L338" s="36" t="s">
        <v>1058</v>
      </c>
      <c r="M338" s="61">
        <f>VLOOKUP(N338,Clubs!D:E,2,FALSE)</f>
        <v>13</v>
      </c>
      <c r="N338" s="36" t="s">
        <v>1075</v>
      </c>
      <c r="O338" s="61">
        <v>1</v>
      </c>
      <c r="P338" s="33"/>
      <c r="T338" s="30" t="str">
        <f t="shared" si="29"/>
        <v>c13ag6y2d101</v>
      </c>
      <c r="U338" s="30">
        <f>VLOOKUP(T338,Cohorts!A:B,2,FALSE)</f>
        <v>33</v>
      </c>
      <c r="V338" s="30" t="str">
        <f t="shared" si="30"/>
        <v xml:space="preserve">            [ 'cohort_id' =&gt; 33,  'team_rank_id' =&gt; 1 ],</v>
      </c>
      <c r="W338" s="30" t="str">
        <f t="shared" si="31"/>
        <v xml:space="preserve">                'competition_id' =&gt; 1, // this is May 2021###                'age_group_id'   =&gt; 6, ###                'start'          =&gt; '2021-05-25 19:30:00', ###            ], [</v>
      </c>
      <c r="X338" s="30" t="s">
        <v>1161</v>
      </c>
    </row>
    <row r="339" spans="1:24" x14ac:dyDescent="0.2">
      <c r="A339" s="30">
        <v>330</v>
      </c>
      <c r="B339" s="31">
        <v>44341.8125</v>
      </c>
      <c r="C339" s="64">
        <f>VLOOKUP(D339,'Age Groups'!B:C,2,FALSE)</f>
        <v>6</v>
      </c>
      <c r="D339" s="31" t="s">
        <v>1091</v>
      </c>
      <c r="E339" s="64">
        <f>VLOOKUP(F339,Items!J:L,3,FALSE)</f>
        <v>4</v>
      </c>
      <c r="F339" s="31" t="s">
        <v>916</v>
      </c>
      <c r="G339" s="31" t="s">
        <v>1110</v>
      </c>
      <c r="H339" s="64" t="str">
        <f t="shared" si="28"/>
        <v>1</v>
      </c>
      <c r="I339" s="31"/>
      <c r="J339" s="31" t="s">
        <v>923</v>
      </c>
      <c r="K339" s="32" t="s">
        <v>933</v>
      </c>
      <c r="L339" s="32" t="s">
        <v>939</v>
      </c>
      <c r="M339" s="61">
        <f>VLOOKUP(N339,Clubs!D:E,2,FALSE)</f>
        <v>13</v>
      </c>
      <c r="N339" s="32" t="s">
        <v>1075</v>
      </c>
      <c r="O339" s="32" t="s">
        <v>987</v>
      </c>
      <c r="P339" s="32"/>
      <c r="T339" s="30" t="str">
        <f t="shared" si="29"/>
        <v>c13ag6y2d101</v>
      </c>
      <c r="U339" s="30">
        <f>VLOOKUP(T339,Cohorts!A:B,2,FALSE)</f>
        <v>33</v>
      </c>
      <c r="V339" s="30" t="str">
        <f t="shared" si="30"/>
        <v xml:space="preserve">            [ 'cohort_id' =&gt; 33,  'team_rank_id' =&gt; 2 ],</v>
      </c>
      <c r="W339" s="30" t="str">
        <f t="shared" si="31"/>
        <v xml:space="preserve">                'competition_id' =&gt; 1, // this is May 2021###                'age_group_id'   =&gt; 6, ###                'start'          =&gt; '2021-05-25 19:30:00', ###            ], [</v>
      </c>
      <c r="X339" s="30" t="s">
        <v>1161</v>
      </c>
    </row>
    <row r="340" spans="1:24" x14ac:dyDescent="0.2">
      <c r="A340" s="30">
        <v>162</v>
      </c>
      <c r="B340" s="31">
        <v>44334.75</v>
      </c>
      <c r="C340" s="64">
        <f>VLOOKUP(D340,'Age Groups'!B:C,2,FALSE)</f>
        <v>3</v>
      </c>
      <c r="D340" s="31" t="s">
        <v>1149</v>
      </c>
      <c r="E340" s="64">
        <f>VLOOKUP(F340,Items!J:L,3,FALSE)</f>
        <v>1</v>
      </c>
      <c r="F340" s="31" t="s">
        <v>921</v>
      </c>
      <c r="G340" s="31" t="s">
        <v>1110</v>
      </c>
      <c r="H340" s="64">
        <v>0</v>
      </c>
      <c r="I340" s="31"/>
      <c r="J340" s="31" t="s">
        <v>922</v>
      </c>
      <c r="K340" s="61" t="s">
        <v>932</v>
      </c>
      <c r="L340" s="61" t="s">
        <v>939</v>
      </c>
      <c r="M340" s="61">
        <f>VLOOKUP(N340,Clubs!D:E,2,FALSE)</f>
        <v>14</v>
      </c>
      <c r="N340" s="61" t="s">
        <v>49</v>
      </c>
      <c r="O340" s="61">
        <v>1</v>
      </c>
      <c r="P340" s="32"/>
      <c r="T340" s="30" t="str">
        <f t="shared" si="29"/>
        <v>c14ag3y2d100</v>
      </c>
      <c r="U340" s="30">
        <f>VLOOKUP(T340,Cohorts!A:B,2,FALSE)</f>
        <v>35</v>
      </c>
      <c r="V340" s="30" t="str">
        <f t="shared" si="30"/>
        <v xml:space="preserve">            [ 'cohort_id' =&gt; 35,  'team_rank_id' =&gt; 1 ],</v>
      </c>
      <c r="W340" s="30" t="str">
        <f t="shared" si="31"/>
        <v xml:space="preserve">                'competition_id' =&gt; 1, // this is May 2021###                'age_group_id'   =&gt; 3, ###                'start'          =&gt; '2021-05-18 18:00:00', ###            ], [</v>
      </c>
      <c r="X340" s="30" t="s">
        <v>1161</v>
      </c>
    </row>
    <row r="341" spans="1:24" x14ac:dyDescent="0.2">
      <c r="A341" s="30">
        <v>168</v>
      </c>
      <c r="B341" s="31">
        <v>44334.75</v>
      </c>
      <c r="C341" s="64">
        <f>VLOOKUP(D341,'Age Groups'!B:C,2,FALSE)</f>
        <v>3</v>
      </c>
      <c r="D341" s="31" t="s">
        <v>1149</v>
      </c>
      <c r="E341" s="64">
        <f>VLOOKUP(F341,Items!J:L,3,FALSE)</f>
        <v>3</v>
      </c>
      <c r="F341" s="31" t="s">
        <v>928</v>
      </c>
      <c r="G341" s="31" t="s">
        <v>1110</v>
      </c>
      <c r="H341" s="64">
        <v>0</v>
      </c>
      <c r="I341" s="31"/>
      <c r="J341" s="31" t="s">
        <v>922</v>
      </c>
      <c r="K341" s="61" t="s">
        <v>932</v>
      </c>
      <c r="L341" s="61" t="s">
        <v>939</v>
      </c>
      <c r="M341" s="61">
        <f>VLOOKUP(N341,Clubs!D:E,2,FALSE)</f>
        <v>14</v>
      </c>
      <c r="N341" s="61" t="s">
        <v>49</v>
      </c>
      <c r="O341" s="61">
        <v>1</v>
      </c>
      <c r="P341" s="32"/>
      <c r="T341" s="30" t="str">
        <f t="shared" si="29"/>
        <v>c14ag3y2d100</v>
      </c>
      <c r="U341" s="30">
        <f>VLOOKUP(T341,Cohorts!A:B,2,FALSE)</f>
        <v>35</v>
      </c>
      <c r="V341" s="30" t="str">
        <f t="shared" si="30"/>
        <v xml:space="preserve">            [ 'cohort_id' =&gt; 35,  'team_rank_id' =&gt; 1 ],</v>
      </c>
      <c r="W341" s="30" t="str">
        <f t="shared" si="31"/>
        <v xml:space="preserve">                'competition_id' =&gt; 1, // this is May 2021###                'age_group_id'   =&gt; 3, ###                'start'          =&gt; '2021-05-18 18:00:00', ###            ], [</v>
      </c>
      <c r="X341" s="30" t="s">
        <v>1161</v>
      </c>
    </row>
    <row r="342" spans="1:24" ht="17" x14ac:dyDescent="0.2">
      <c r="A342" s="30">
        <v>178</v>
      </c>
      <c r="B342" s="31">
        <v>44334.75</v>
      </c>
      <c r="C342" s="64">
        <f>VLOOKUP(D342,'Age Groups'!B:C,2,FALSE)</f>
        <v>3</v>
      </c>
      <c r="D342" s="31" t="s">
        <v>1149</v>
      </c>
      <c r="E342" s="64">
        <f>VLOOKUP(F342,Items!J:L,3,FALSE)</f>
        <v>13</v>
      </c>
      <c r="F342" s="31" t="s">
        <v>929</v>
      </c>
      <c r="G342" s="31" t="s">
        <v>1109</v>
      </c>
      <c r="H342" s="64">
        <v>0</v>
      </c>
      <c r="I342" s="31"/>
      <c r="J342" s="31" t="s">
        <v>922</v>
      </c>
      <c r="K342" s="61" t="s">
        <v>932</v>
      </c>
      <c r="L342" s="61" t="s">
        <v>1058</v>
      </c>
      <c r="M342" s="61">
        <f>VLOOKUP(N342,Clubs!D:E,2,FALSE)</f>
        <v>14</v>
      </c>
      <c r="N342" s="61" t="s">
        <v>49</v>
      </c>
      <c r="O342" s="61">
        <v>1</v>
      </c>
      <c r="P342" s="34" t="s">
        <v>570</v>
      </c>
      <c r="T342" s="30" t="str">
        <f t="shared" si="29"/>
        <v>c14ag3y2d100</v>
      </c>
      <c r="U342" s="30">
        <f>VLOOKUP(T342,Cohorts!A:B,2,FALSE)</f>
        <v>35</v>
      </c>
      <c r="V342" s="30" t="str">
        <f t="shared" si="30"/>
        <v xml:space="preserve">            [ 'cohort_id' =&gt; 35,  'team_rank_id' =&gt; 1 ],</v>
      </c>
      <c r="W342" s="30" t="str">
        <f t="shared" si="31"/>
        <v xml:space="preserve">                'competition_id' =&gt; 1, // this is May 2021###                'age_group_id'   =&gt; 3, ###                'start'          =&gt; '2021-05-18 18:00:00', ###            ], [</v>
      </c>
      <c r="X342" s="30" t="s">
        <v>1161</v>
      </c>
    </row>
    <row r="343" spans="1:24" x14ac:dyDescent="0.2">
      <c r="A343" s="30">
        <v>82</v>
      </c>
      <c r="B343" s="31">
        <v>44329.75</v>
      </c>
      <c r="C343" s="64">
        <f>VLOOKUP(D343,'Age Groups'!B:C,2,FALSE)</f>
        <v>3</v>
      </c>
      <c r="D343" s="31" t="s">
        <v>1149</v>
      </c>
      <c r="E343" s="64">
        <f>VLOOKUP(F343,Items!J:L,3,FALSE)</f>
        <v>1</v>
      </c>
      <c r="F343" s="31" t="s">
        <v>921</v>
      </c>
      <c r="G343" s="31" t="s">
        <v>1110</v>
      </c>
      <c r="H343" s="64">
        <v>0</v>
      </c>
      <c r="I343" s="31"/>
      <c r="J343" s="31" t="s">
        <v>922</v>
      </c>
      <c r="K343" s="32" t="s">
        <v>934</v>
      </c>
      <c r="L343" s="32" t="s">
        <v>1058</v>
      </c>
      <c r="M343" s="61">
        <f>VLOOKUP(N343,Clubs!D:E,2,FALSE)</f>
        <v>14</v>
      </c>
      <c r="N343" s="32" t="s">
        <v>49</v>
      </c>
      <c r="O343" s="32" t="s">
        <v>987</v>
      </c>
      <c r="P343" s="32"/>
      <c r="T343" s="30" t="str">
        <f t="shared" si="29"/>
        <v>c14ag3y2d100</v>
      </c>
      <c r="U343" s="30">
        <f>VLOOKUP(T343,Cohorts!A:B,2,FALSE)</f>
        <v>35</v>
      </c>
      <c r="V343" s="30" t="str">
        <f t="shared" si="30"/>
        <v xml:space="preserve">            [ 'cohort_id' =&gt; 35,  'team_rank_id' =&gt; 2 ],</v>
      </c>
      <c r="W343" s="30" t="str">
        <f t="shared" si="31"/>
        <v xml:space="preserve">                'competition_id' =&gt; 1, // this is May 2021###                'age_group_id'   =&gt; 3, ###                'start'          =&gt; '2021-05-13 18:00:00', ###            ], [</v>
      </c>
      <c r="X343" s="30" t="s">
        <v>1161</v>
      </c>
    </row>
    <row r="344" spans="1:24" x14ac:dyDescent="0.2">
      <c r="A344" s="30">
        <v>86</v>
      </c>
      <c r="B344" s="31">
        <v>44329.75</v>
      </c>
      <c r="C344" s="64">
        <f>VLOOKUP(D344,'Age Groups'!B:C,2,FALSE)</f>
        <v>3</v>
      </c>
      <c r="D344" s="31" t="s">
        <v>1149</v>
      </c>
      <c r="E344" s="64">
        <f>VLOOKUP(F344,Items!J:L,3,FALSE)</f>
        <v>3</v>
      </c>
      <c r="F344" s="31" t="s">
        <v>928</v>
      </c>
      <c r="G344" s="31" t="s">
        <v>1110</v>
      </c>
      <c r="H344" s="64">
        <v>0</v>
      </c>
      <c r="I344" s="31"/>
      <c r="J344" s="31" t="s">
        <v>922</v>
      </c>
      <c r="K344" s="32" t="s">
        <v>934</v>
      </c>
      <c r="L344" s="32" t="s">
        <v>1043</v>
      </c>
      <c r="M344" s="61">
        <f>VLOOKUP(N344,Clubs!D:E,2,FALSE)</f>
        <v>14</v>
      </c>
      <c r="N344" s="32" t="s">
        <v>49</v>
      </c>
      <c r="O344" s="32" t="s">
        <v>987</v>
      </c>
      <c r="P344" s="32"/>
      <c r="T344" s="30" t="str">
        <f t="shared" si="29"/>
        <v>c14ag3y2d100</v>
      </c>
      <c r="U344" s="30">
        <f>VLOOKUP(T344,Cohorts!A:B,2,FALSE)</f>
        <v>35</v>
      </c>
      <c r="V344" s="30" t="str">
        <f t="shared" si="30"/>
        <v xml:space="preserve">            [ 'cohort_id' =&gt; 35,  'team_rank_id' =&gt; 2 ],</v>
      </c>
      <c r="W344" s="30" t="str">
        <f t="shared" si="31"/>
        <v xml:space="preserve">                'competition_id' =&gt; 1, // this is May 2021###                'age_group_id'   =&gt; 3, ###                'start'          =&gt; '2021-05-13 18:00:00', ###            ], [</v>
      </c>
      <c r="X344" s="30" t="s">
        <v>1161</v>
      </c>
    </row>
    <row r="345" spans="1:24" ht="17" x14ac:dyDescent="0.2">
      <c r="A345" s="30">
        <v>89</v>
      </c>
      <c r="B345" s="31">
        <v>44329.75</v>
      </c>
      <c r="C345" s="64">
        <f>VLOOKUP(D345,'Age Groups'!B:C,2,FALSE)</f>
        <v>3</v>
      </c>
      <c r="D345" s="31" t="s">
        <v>1149</v>
      </c>
      <c r="E345" s="64">
        <f>VLOOKUP(F345,Items!J:L,3,FALSE)</f>
        <v>13</v>
      </c>
      <c r="F345" s="31" t="s">
        <v>929</v>
      </c>
      <c r="G345" s="31" t="s">
        <v>1109</v>
      </c>
      <c r="H345" s="64">
        <v>0</v>
      </c>
      <c r="I345" s="31"/>
      <c r="J345" s="31" t="s">
        <v>922</v>
      </c>
      <c r="K345" s="32" t="s">
        <v>934</v>
      </c>
      <c r="L345" s="32" t="s">
        <v>987</v>
      </c>
      <c r="M345" s="61">
        <f>VLOOKUP(N345,Clubs!D:E,2,FALSE)</f>
        <v>14</v>
      </c>
      <c r="N345" s="32" t="s">
        <v>49</v>
      </c>
      <c r="O345" s="32" t="s">
        <v>987</v>
      </c>
      <c r="P345" s="34" t="s">
        <v>570</v>
      </c>
      <c r="T345" s="30" t="str">
        <f t="shared" si="29"/>
        <v>c14ag3y2d100</v>
      </c>
      <c r="U345" s="30">
        <f>VLOOKUP(T345,Cohorts!A:B,2,FALSE)</f>
        <v>35</v>
      </c>
      <c r="V345" s="30" t="str">
        <f t="shared" si="30"/>
        <v xml:space="preserve">            [ 'cohort_id' =&gt; 35,  'team_rank_id' =&gt; 2 ],</v>
      </c>
      <c r="W345" s="30" t="str">
        <f t="shared" si="31"/>
        <v xml:space="preserve">                'competition_id' =&gt; 1, // this is May 2021###                'age_group_id'   =&gt; 3, ###                'start'          =&gt; '2021-05-13 18:00:00', ###            ], [</v>
      </c>
      <c r="X345" s="30" t="s">
        <v>1161</v>
      </c>
    </row>
    <row r="346" spans="1:24" x14ac:dyDescent="0.2">
      <c r="A346" s="30">
        <v>2</v>
      </c>
      <c r="B346" s="31">
        <v>44326.75</v>
      </c>
      <c r="C346" s="64">
        <f>VLOOKUP(D346,'Age Groups'!B:C,2,FALSE)</f>
        <v>3</v>
      </c>
      <c r="D346" s="31" t="s">
        <v>1149</v>
      </c>
      <c r="E346" s="64">
        <f>VLOOKUP(F346,Items!J:L,3,FALSE)</f>
        <v>1</v>
      </c>
      <c r="F346" s="31" t="s">
        <v>921</v>
      </c>
      <c r="G346" s="31" t="s">
        <v>1110</v>
      </c>
      <c r="H346" s="64">
        <v>0</v>
      </c>
      <c r="I346" s="31"/>
      <c r="J346" s="31" t="s">
        <v>922</v>
      </c>
      <c r="K346" s="32" t="s">
        <v>935</v>
      </c>
      <c r="L346" s="32" t="s">
        <v>987</v>
      </c>
      <c r="M346" s="61">
        <f>VLOOKUP(N346,Clubs!D:E,2,FALSE)</f>
        <v>14</v>
      </c>
      <c r="N346" s="32" t="s">
        <v>49</v>
      </c>
      <c r="O346" s="32" t="s">
        <v>1018</v>
      </c>
      <c r="P346" s="35"/>
      <c r="T346" s="30" t="str">
        <f t="shared" si="29"/>
        <v>c14ag3y2d100</v>
      </c>
      <c r="U346" s="30">
        <f>VLOOKUP(T346,Cohorts!A:B,2,FALSE)</f>
        <v>35</v>
      </c>
      <c r="V346" s="30" t="str">
        <f t="shared" si="30"/>
        <v xml:space="preserve">            [ 'cohort_id' =&gt; 35,  'team_rank_id' =&gt; 3 ],</v>
      </c>
      <c r="W346" s="30" t="str">
        <f t="shared" si="31"/>
        <v xml:space="preserve">                'competition_id' =&gt; 1, // this is May 2021###                'age_group_id'   =&gt; 3, ###                'start'          =&gt; '2021-05-10 18:00:00', ###            ], [</v>
      </c>
      <c r="X346" s="30" t="s">
        <v>1161</v>
      </c>
    </row>
    <row r="347" spans="1:24" x14ac:dyDescent="0.2">
      <c r="A347" s="30">
        <v>7</v>
      </c>
      <c r="B347" s="31">
        <v>44326.75</v>
      </c>
      <c r="C347" s="64">
        <f>VLOOKUP(D347,'Age Groups'!B:C,2,FALSE)</f>
        <v>3</v>
      </c>
      <c r="D347" s="31" t="s">
        <v>1149</v>
      </c>
      <c r="E347" s="64">
        <f>VLOOKUP(F347,Items!J:L,3,FALSE)</f>
        <v>3</v>
      </c>
      <c r="F347" s="31" t="s">
        <v>928</v>
      </c>
      <c r="G347" s="31" t="s">
        <v>1110</v>
      </c>
      <c r="H347" s="64">
        <v>0</v>
      </c>
      <c r="I347" s="31"/>
      <c r="J347" s="31" t="s">
        <v>922</v>
      </c>
      <c r="K347" s="32" t="s">
        <v>935</v>
      </c>
      <c r="L347" s="32" t="s">
        <v>1018</v>
      </c>
      <c r="M347" s="61">
        <f>VLOOKUP(N347,Clubs!D:E,2,FALSE)</f>
        <v>14</v>
      </c>
      <c r="N347" s="32" t="s">
        <v>49</v>
      </c>
      <c r="O347" s="32" t="s">
        <v>1018</v>
      </c>
      <c r="P347" s="35"/>
      <c r="T347" s="30" t="str">
        <f t="shared" si="29"/>
        <v>c14ag3y2d100</v>
      </c>
      <c r="U347" s="30">
        <f>VLOOKUP(T347,Cohorts!A:B,2,FALSE)</f>
        <v>35</v>
      </c>
      <c r="V347" s="30" t="str">
        <f t="shared" si="30"/>
        <v xml:space="preserve">            [ 'cohort_id' =&gt; 35,  'team_rank_id' =&gt; 3 ],</v>
      </c>
      <c r="W347" s="30" t="str">
        <f t="shared" si="31"/>
        <v xml:space="preserve">                'competition_id' =&gt; 1, // this is May 2021###                'age_group_id'   =&gt; 3, ###                'start'          =&gt; '2021-05-10 18:00:00', ###            ], [</v>
      </c>
      <c r="X347" s="30" t="s">
        <v>1161</v>
      </c>
    </row>
    <row r="348" spans="1:24" ht="17" x14ac:dyDescent="0.2">
      <c r="A348" s="30">
        <v>11</v>
      </c>
      <c r="B348" s="31">
        <v>44326.75</v>
      </c>
      <c r="C348" s="64">
        <f>VLOOKUP(D348,'Age Groups'!B:C,2,FALSE)</f>
        <v>3</v>
      </c>
      <c r="D348" s="31" t="s">
        <v>1149</v>
      </c>
      <c r="E348" s="64">
        <f>VLOOKUP(F348,Items!J:L,3,FALSE)</f>
        <v>13</v>
      </c>
      <c r="F348" s="31" t="s">
        <v>929</v>
      </c>
      <c r="G348" s="31" t="s">
        <v>1109</v>
      </c>
      <c r="H348" s="64">
        <v>0</v>
      </c>
      <c r="I348" s="31"/>
      <c r="J348" s="31" t="s">
        <v>922</v>
      </c>
      <c r="K348" s="32" t="s">
        <v>935</v>
      </c>
      <c r="L348" s="32" t="s">
        <v>987</v>
      </c>
      <c r="M348" s="61">
        <f>VLOOKUP(N348,Clubs!D:E,2,FALSE)</f>
        <v>14</v>
      </c>
      <c r="N348" s="32" t="s">
        <v>49</v>
      </c>
      <c r="O348" s="32" t="s">
        <v>1018</v>
      </c>
      <c r="P348" s="34" t="s">
        <v>489</v>
      </c>
      <c r="T348" s="30" t="str">
        <f t="shared" si="29"/>
        <v>c14ag3y2d100</v>
      </c>
      <c r="U348" s="30">
        <f>VLOOKUP(T348,Cohorts!A:B,2,FALSE)</f>
        <v>35</v>
      </c>
      <c r="V348" s="30" t="str">
        <f t="shared" si="30"/>
        <v xml:space="preserve">            [ 'cohort_id' =&gt; 35,  'team_rank_id' =&gt; 3 ],</v>
      </c>
      <c r="W348" s="30" t="str">
        <f t="shared" si="31"/>
        <v xml:space="preserve">                'competition_id' =&gt; 1, // this is May 2021###                'age_group_id'   =&gt; 3, ###                'start'          =&gt; '2021-05-10 18:00:00', ###            ], [</v>
      </c>
      <c r="X348" s="30" t="s">
        <v>1161</v>
      </c>
    </row>
    <row r="349" spans="1:24" x14ac:dyDescent="0.2">
      <c r="A349" s="30">
        <v>421</v>
      </c>
      <c r="B349" s="31">
        <v>44344.8125</v>
      </c>
      <c r="C349" s="64">
        <f>VLOOKUP(D349,'Age Groups'!B:C,2,FALSE)</f>
        <v>4</v>
      </c>
      <c r="D349" s="31" t="s">
        <v>1092</v>
      </c>
      <c r="E349" s="64">
        <f>VLOOKUP(F349,Items!J:L,3,FALSE)</f>
        <v>4</v>
      </c>
      <c r="F349" s="31" t="s">
        <v>916</v>
      </c>
      <c r="G349" s="31" t="s">
        <v>1110</v>
      </c>
      <c r="H349" s="64">
        <v>0</v>
      </c>
      <c r="I349" s="31"/>
      <c r="J349" s="31" t="s">
        <v>922</v>
      </c>
      <c r="K349" s="61" t="s">
        <v>932</v>
      </c>
      <c r="L349" s="61" t="s">
        <v>1058</v>
      </c>
      <c r="M349" s="61">
        <f>VLOOKUP(N349,Clubs!D:E,2,FALSE)</f>
        <v>14</v>
      </c>
      <c r="N349" s="61" t="s">
        <v>49</v>
      </c>
      <c r="O349" s="61">
        <v>1</v>
      </c>
      <c r="P349" s="32"/>
      <c r="T349" s="30" t="str">
        <f t="shared" si="29"/>
        <v>c14ag4y2d100</v>
      </c>
      <c r="U349" s="30">
        <f>VLOOKUP(T349,Cohorts!A:B,2,FALSE)</f>
        <v>37</v>
      </c>
      <c r="V349" s="30" t="str">
        <f t="shared" si="30"/>
        <v xml:space="preserve">            [ 'cohort_id' =&gt; 37,  'team_rank_id' =&gt; 1 ],</v>
      </c>
      <c r="W349" s="30" t="str">
        <f t="shared" si="31"/>
        <v xml:space="preserve">                'competition_id' =&gt; 1, // this is May 2021###                'age_group_id'   =&gt; 4, ###                'start'          =&gt; '2021-05-28 19:30:00', ###            ], [</v>
      </c>
      <c r="X349" s="30" t="s">
        <v>1161</v>
      </c>
    </row>
    <row r="350" spans="1:24" x14ac:dyDescent="0.2">
      <c r="A350" s="30">
        <v>427</v>
      </c>
      <c r="B350" s="31">
        <v>44344.8125</v>
      </c>
      <c r="C350" s="64">
        <f>VLOOKUP(D350,'Age Groups'!B:C,2,FALSE)</f>
        <v>4</v>
      </c>
      <c r="D350" s="31" t="s">
        <v>1092</v>
      </c>
      <c r="E350" s="64">
        <f>VLOOKUP(F350,Items!J:L,3,FALSE)</f>
        <v>2</v>
      </c>
      <c r="F350" s="31" t="s">
        <v>924</v>
      </c>
      <c r="G350" s="31" t="s">
        <v>1110</v>
      </c>
      <c r="H350" s="64">
        <v>0</v>
      </c>
      <c r="I350" s="31"/>
      <c r="J350" s="31" t="s">
        <v>922</v>
      </c>
      <c r="K350" s="61" t="s">
        <v>932</v>
      </c>
      <c r="L350" s="61" t="s">
        <v>1058</v>
      </c>
      <c r="M350" s="61">
        <f>VLOOKUP(N350,Clubs!D:E,2,FALSE)</f>
        <v>14</v>
      </c>
      <c r="N350" s="61" t="s">
        <v>49</v>
      </c>
      <c r="O350" s="61">
        <v>1</v>
      </c>
      <c r="P350" s="32"/>
      <c r="T350" s="30" t="str">
        <f t="shared" si="29"/>
        <v>c14ag4y2d100</v>
      </c>
      <c r="U350" s="30">
        <f>VLOOKUP(T350,Cohorts!A:B,2,FALSE)</f>
        <v>37</v>
      </c>
      <c r="V350" s="30" t="str">
        <f t="shared" si="30"/>
        <v xml:space="preserve">            [ 'cohort_id' =&gt; 37,  'team_rank_id' =&gt; 1 ],</v>
      </c>
      <c r="W350" s="30" t="str">
        <f t="shared" si="31"/>
        <v xml:space="preserve">                'competition_id' =&gt; 1, // this is May 2021###                'age_group_id'   =&gt; 4, ###                'start'          =&gt; '2021-05-28 19:30:00', ###            ], [</v>
      </c>
      <c r="X350" s="30" t="s">
        <v>1161</v>
      </c>
    </row>
    <row r="351" spans="1:24" ht="17" x14ac:dyDescent="0.2">
      <c r="A351" s="30">
        <v>433</v>
      </c>
      <c r="B351" s="31">
        <v>44344.8125</v>
      </c>
      <c r="C351" s="64">
        <f>VLOOKUP(D351,'Age Groups'!B:C,2,FALSE)</f>
        <v>4</v>
      </c>
      <c r="D351" s="31" t="s">
        <v>1092</v>
      </c>
      <c r="E351" s="64">
        <f>VLOOKUP(F351,Items!J:L,3,FALSE)</f>
        <v>8</v>
      </c>
      <c r="F351" s="31" t="s">
        <v>920</v>
      </c>
      <c r="G351" s="31" t="s">
        <v>1109</v>
      </c>
      <c r="H351" s="64">
        <v>0</v>
      </c>
      <c r="I351" s="31"/>
      <c r="J351" s="31" t="s">
        <v>922</v>
      </c>
      <c r="K351" s="61" t="s">
        <v>932</v>
      </c>
      <c r="L351" s="61" t="s">
        <v>1058</v>
      </c>
      <c r="M351" s="61">
        <f>VLOOKUP(N351,Clubs!D:E,2,FALSE)</f>
        <v>14</v>
      </c>
      <c r="N351" s="61" t="s">
        <v>49</v>
      </c>
      <c r="O351" s="61">
        <v>1</v>
      </c>
      <c r="P351" s="34" t="s">
        <v>906</v>
      </c>
      <c r="T351" s="30" t="str">
        <f t="shared" si="29"/>
        <v>c14ag4y2d100</v>
      </c>
      <c r="U351" s="30">
        <f>VLOOKUP(T351,Cohorts!A:B,2,FALSE)</f>
        <v>37</v>
      </c>
      <c r="V351" s="30" t="str">
        <f t="shared" si="30"/>
        <v xml:space="preserve">            [ 'cohort_id' =&gt; 37,  'team_rank_id' =&gt; 1 ],</v>
      </c>
      <c r="W351" s="30" t="str">
        <f t="shared" si="31"/>
        <v xml:space="preserve">                'competition_id' =&gt; 1, // this is May 2021###                'age_group_id'   =&gt; 4, ###                'start'          =&gt; '2021-05-28 19:30:00', ###            ], [</v>
      </c>
      <c r="X351" s="30" t="s">
        <v>1161</v>
      </c>
    </row>
    <row r="352" spans="1:24" x14ac:dyDescent="0.2">
      <c r="A352" s="30">
        <v>408</v>
      </c>
      <c r="B352" s="31">
        <v>44344.75</v>
      </c>
      <c r="C352" s="64">
        <f>VLOOKUP(D352,'Age Groups'!B:C,2,FALSE)</f>
        <v>4</v>
      </c>
      <c r="D352" s="31" t="s">
        <v>1092</v>
      </c>
      <c r="E352" s="64">
        <f>VLOOKUP(F352,Items!J:L,3,FALSE)</f>
        <v>4</v>
      </c>
      <c r="F352" s="31" t="s">
        <v>916</v>
      </c>
      <c r="G352" s="31" t="s">
        <v>1110</v>
      </c>
      <c r="H352" s="64">
        <v>0</v>
      </c>
      <c r="I352" s="31"/>
      <c r="J352" s="31" t="s">
        <v>922</v>
      </c>
      <c r="K352" s="32" t="s">
        <v>934</v>
      </c>
      <c r="L352" s="32" t="s">
        <v>1068</v>
      </c>
      <c r="M352" s="61">
        <f>VLOOKUP(N352,Clubs!D:E,2,FALSE)</f>
        <v>14</v>
      </c>
      <c r="N352" s="32" t="s">
        <v>49</v>
      </c>
      <c r="O352" s="32" t="s">
        <v>987</v>
      </c>
      <c r="P352" s="32"/>
      <c r="T352" s="30" t="str">
        <f t="shared" si="29"/>
        <v>c14ag4y2d100</v>
      </c>
      <c r="U352" s="30">
        <f>VLOOKUP(T352,Cohorts!A:B,2,FALSE)</f>
        <v>37</v>
      </c>
      <c r="V352" s="30" t="str">
        <f t="shared" si="30"/>
        <v xml:space="preserve">            [ 'cohort_id' =&gt; 37,  'team_rank_id' =&gt; 2 ],</v>
      </c>
      <c r="W352" s="30" t="str">
        <f t="shared" si="31"/>
        <v xml:space="preserve">                'competition_id' =&gt; 1, // this is May 2021###                'age_group_id'   =&gt; 4, ###                'start'          =&gt; '2021-05-28 18:00:00', ###            ], [</v>
      </c>
      <c r="X352" s="30" t="s">
        <v>1161</v>
      </c>
    </row>
    <row r="353" spans="1:24" x14ac:dyDescent="0.2">
      <c r="A353" s="30">
        <v>412</v>
      </c>
      <c r="B353" s="31">
        <v>44344.75</v>
      </c>
      <c r="C353" s="64">
        <f>VLOOKUP(D353,'Age Groups'!B:C,2,FALSE)</f>
        <v>4</v>
      </c>
      <c r="D353" s="31" t="s">
        <v>1092</v>
      </c>
      <c r="E353" s="64">
        <f>VLOOKUP(F353,Items!J:L,3,FALSE)</f>
        <v>2</v>
      </c>
      <c r="F353" s="31" t="s">
        <v>924</v>
      </c>
      <c r="G353" s="31" t="s">
        <v>1110</v>
      </c>
      <c r="H353" s="64">
        <v>0</v>
      </c>
      <c r="I353" s="31"/>
      <c r="J353" s="31" t="s">
        <v>922</v>
      </c>
      <c r="K353" s="32" t="s">
        <v>934</v>
      </c>
      <c r="L353" s="32" t="s">
        <v>1043</v>
      </c>
      <c r="M353" s="61">
        <f>VLOOKUP(N353,Clubs!D:E,2,FALSE)</f>
        <v>14</v>
      </c>
      <c r="N353" s="32" t="s">
        <v>49</v>
      </c>
      <c r="O353" s="32" t="s">
        <v>987</v>
      </c>
      <c r="P353" s="32"/>
      <c r="T353" s="30" t="str">
        <f t="shared" si="29"/>
        <v>c14ag4y2d100</v>
      </c>
      <c r="U353" s="30">
        <f>VLOOKUP(T353,Cohorts!A:B,2,FALSE)</f>
        <v>37</v>
      </c>
      <c r="V353" s="30" t="str">
        <f t="shared" si="30"/>
        <v xml:space="preserve">            [ 'cohort_id' =&gt; 37,  'team_rank_id' =&gt; 2 ],</v>
      </c>
      <c r="W353" s="30" t="str">
        <f t="shared" si="31"/>
        <v xml:space="preserve">                'competition_id' =&gt; 1, // this is May 2021###                'age_group_id'   =&gt; 4, ###                'start'          =&gt; '2021-05-28 18:00:00', ###            ], [</v>
      </c>
      <c r="X353" s="30" t="s">
        <v>1161</v>
      </c>
    </row>
    <row r="354" spans="1:24" ht="17" x14ac:dyDescent="0.2">
      <c r="A354" s="30">
        <v>415</v>
      </c>
      <c r="B354" s="31">
        <v>44344.75</v>
      </c>
      <c r="C354" s="64">
        <f>VLOOKUP(D354,'Age Groups'!B:C,2,FALSE)</f>
        <v>4</v>
      </c>
      <c r="D354" s="31" t="s">
        <v>1092</v>
      </c>
      <c r="E354" s="64">
        <f>VLOOKUP(F354,Items!J:L,3,FALSE)</f>
        <v>8</v>
      </c>
      <c r="F354" s="31" t="s">
        <v>920</v>
      </c>
      <c r="G354" s="31" t="s">
        <v>1109</v>
      </c>
      <c r="H354" s="64">
        <v>0</v>
      </c>
      <c r="I354" s="31"/>
      <c r="J354" s="31" t="s">
        <v>922</v>
      </c>
      <c r="K354" s="32" t="s">
        <v>934</v>
      </c>
      <c r="L354" s="32" t="s">
        <v>987</v>
      </c>
      <c r="M354" s="61">
        <f>VLOOKUP(N354,Clubs!D:E,2,FALSE)</f>
        <v>14</v>
      </c>
      <c r="N354" s="32" t="s">
        <v>49</v>
      </c>
      <c r="O354" s="32" t="s">
        <v>987</v>
      </c>
      <c r="P354" s="34" t="s">
        <v>894</v>
      </c>
      <c r="T354" s="30" t="str">
        <f t="shared" si="29"/>
        <v>c14ag4y2d100</v>
      </c>
      <c r="U354" s="30">
        <f>VLOOKUP(T354,Cohorts!A:B,2,FALSE)</f>
        <v>37</v>
      </c>
      <c r="V354" s="30" t="str">
        <f t="shared" si="30"/>
        <v xml:space="preserve">            [ 'cohort_id' =&gt; 37,  'team_rank_id' =&gt; 2 ],</v>
      </c>
      <c r="W354" s="30" t="str">
        <f t="shared" si="31"/>
        <v xml:space="preserve">                'competition_id' =&gt; 1, // this is May 2021###                'age_group_id'   =&gt; 4, ###                'start'          =&gt; '2021-05-28 18:00:00', ###            ], [</v>
      </c>
      <c r="X354" s="30" t="s">
        <v>1161</v>
      </c>
    </row>
    <row r="355" spans="1:24" x14ac:dyDescent="0.2">
      <c r="A355" s="30">
        <v>317</v>
      </c>
      <c r="B355" s="31">
        <v>44341.75</v>
      </c>
      <c r="C355" s="64">
        <f>VLOOKUP(D355,'Age Groups'!B:C,2,FALSE)</f>
        <v>4</v>
      </c>
      <c r="D355" s="31" t="s">
        <v>1092</v>
      </c>
      <c r="E355" s="64">
        <f>VLOOKUP(F355,Items!J:L,3,FALSE)</f>
        <v>4</v>
      </c>
      <c r="F355" s="31" t="s">
        <v>916</v>
      </c>
      <c r="G355" s="31" t="s">
        <v>1110</v>
      </c>
      <c r="H355" s="64">
        <v>0</v>
      </c>
      <c r="I355" s="31"/>
      <c r="J355" s="31" t="s">
        <v>922</v>
      </c>
      <c r="K355" s="32" t="s">
        <v>935</v>
      </c>
      <c r="L355" s="32" t="s">
        <v>1018</v>
      </c>
      <c r="M355" s="61">
        <f>VLOOKUP(N355,Clubs!D:E,2,FALSE)</f>
        <v>14</v>
      </c>
      <c r="N355" s="32" t="s">
        <v>49</v>
      </c>
      <c r="O355" s="32" t="s">
        <v>1018</v>
      </c>
      <c r="P355" s="32"/>
      <c r="T355" s="30" t="str">
        <f t="shared" si="29"/>
        <v>c14ag4y2d100</v>
      </c>
      <c r="U355" s="30">
        <f>VLOOKUP(T355,Cohorts!A:B,2,FALSE)</f>
        <v>37</v>
      </c>
      <c r="V355" s="30" t="str">
        <f t="shared" si="30"/>
        <v xml:space="preserve">            [ 'cohort_id' =&gt; 37,  'team_rank_id' =&gt; 3 ],</v>
      </c>
      <c r="W355" s="30" t="str">
        <f t="shared" si="31"/>
        <v xml:space="preserve">                'competition_id' =&gt; 1, // this is May 2021###                'age_group_id'   =&gt; 4, ###                'start'          =&gt; '2021-05-25 18:00:00', ###            ], [</v>
      </c>
      <c r="X355" s="30" t="s">
        <v>1161</v>
      </c>
    </row>
    <row r="356" spans="1:24" x14ac:dyDescent="0.2">
      <c r="A356" s="30">
        <v>320</v>
      </c>
      <c r="B356" s="31">
        <v>44341.75</v>
      </c>
      <c r="C356" s="64">
        <f>VLOOKUP(D356,'Age Groups'!B:C,2,FALSE)</f>
        <v>4</v>
      </c>
      <c r="D356" s="31" t="s">
        <v>1092</v>
      </c>
      <c r="E356" s="64">
        <f>VLOOKUP(F356,Items!J:L,3,FALSE)</f>
        <v>2</v>
      </c>
      <c r="F356" s="31" t="s">
        <v>924</v>
      </c>
      <c r="G356" s="31" t="s">
        <v>1110</v>
      </c>
      <c r="H356" s="64">
        <v>0</v>
      </c>
      <c r="I356" s="31"/>
      <c r="J356" s="31" t="s">
        <v>922</v>
      </c>
      <c r="K356" s="32" t="s">
        <v>935</v>
      </c>
      <c r="L356" s="32" t="s">
        <v>987</v>
      </c>
      <c r="M356" s="61">
        <f>VLOOKUP(N356,Clubs!D:E,2,FALSE)</f>
        <v>14</v>
      </c>
      <c r="N356" s="32" t="s">
        <v>49</v>
      </c>
      <c r="O356" s="32" t="s">
        <v>1018</v>
      </c>
      <c r="P356" s="32"/>
      <c r="Q356" s="32" t="s">
        <v>930</v>
      </c>
      <c r="T356" s="30" t="str">
        <f t="shared" si="29"/>
        <v>c14ag4y2d100</v>
      </c>
      <c r="U356" s="30">
        <f>VLOOKUP(T356,Cohorts!A:B,2,FALSE)</f>
        <v>37</v>
      </c>
      <c r="V356" s="30" t="str">
        <f t="shared" si="30"/>
        <v xml:space="preserve">            [ 'cohort_id' =&gt; 37,  'team_rank_id' =&gt; 3 ],</v>
      </c>
      <c r="W356" s="30" t="str">
        <f t="shared" si="31"/>
        <v xml:space="preserve">                'competition_id' =&gt; 1, // this is May 2021###                'age_group_id'   =&gt; 4, ###                'start'          =&gt; '2021-05-25 18:00:00', ###            ], [</v>
      </c>
      <c r="X356" s="30" t="s">
        <v>1161</v>
      </c>
    </row>
    <row r="357" spans="1:24" ht="17" x14ac:dyDescent="0.2">
      <c r="A357" s="30">
        <v>322</v>
      </c>
      <c r="B357" s="31">
        <v>44341.75</v>
      </c>
      <c r="C357" s="64">
        <f>VLOOKUP(D357,'Age Groups'!B:C,2,FALSE)</f>
        <v>4</v>
      </c>
      <c r="D357" s="31" t="s">
        <v>1092</v>
      </c>
      <c r="E357" s="64">
        <f>VLOOKUP(F357,Items!J:L,3,FALSE)</f>
        <v>8</v>
      </c>
      <c r="F357" s="31" t="s">
        <v>920</v>
      </c>
      <c r="G357" s="31" t="s">
        <v>1109</v>
      </c>
      <c r="H357" s="64">
        <v>0</v>
      </c>
      <c r="I357" s="31"/>
      <c r="J357" s="31" t="s">
        <v>922</v>
      </c>
      <c r="K357" s="32" t="s">
        <v>935</v>
      </c>
      <c r="L357" s="32" t="s">
        <v>939</v>
      </c>
      <c r="M357" s="61">
        <f>VLOOKUP(N357,Clubs!D:E,2,FALSE)</f>
        <v>14</v>
      </c>
      <c r="N357" s="32" t="s">
        <v>49</v>
      </c>
      <c r="O357" s="32" t="s">
        <v>1018</v>
      </c>
      <c r="P357" s="34" t="s">
        <v>801</v>
      </c>
      <c r="Q357" s="32" t="s">
        <v>930</v>
      </c>
      <c r="T357" s="30" t="str">
        <f t="shared" si="29"/>
        <v>c14ag4y2d100</v>
      </c>
      <c r="U357" s="30">
        <f>VLOOKUP(T357,Cohorts!A:B,2,FALSE)</f>
        <v>37</v>
      </c>
      <c r="V357" s="30" t="str">
        <f t="shared" si="30"/>
        <v xml:space="preserve">            [ 'cohort_id' =&gt; 37,  'team_rank_id' =&gt; 3 ],</v>
      </c>
      <c r="W357" s="30" t="str">
        <f t="shared" si="31"/>
        <v xml:space="preserve">                'competition_id' =&gt; 1, // this is May 2021###                'age_group_id'   =&gt; 4, ###                'start'          =&gt; '2021-05-25 18:00:00', ###            ], [</v>
      </c>
      <c r="X357" s="30" t="s">
        <v>1161</v>
      </c>
    </row>
    <row r="358" spans="1:24" x14ac:dyDescent="0.2">
      <c r="A358" s="30">
        <v>315</v>
      </c>
      <c r="B358" s="31">
        <v>44341.75</v>
      </c>
      <c r="C358" s="64">
        <f>VLOOKUP(D358,'Age Groups'!B:C,2,FALSE)</f>
        <v>4</v>
      </c>
      <c r="D358" s="31" t="s">
        <v>1092</v>
      </c>
      <c r="E358" s="64">
        <f>VLOOKUP(F358,Items!J:L,3,FALSE)</f>
        <v>4</v>
      </c>
      <c r="F358" s="31" t="s">
        <v>916</v>
      </c>
      <c r="G358" s="31" t="s">
        <v>1110</v>
      </c>
      <c r="H358" s="64">
        <v>0</v>
      </c>
      <c r="I358" s="31"/>
      <c r="J358" s="31" t="s">
        <v>922</v>
      </c>
      <c r="K358" s="32" t="s">
        <v>935</v>
      </c>
      <c r="L358" s="32" t="s">
        <v>939</v>
      </c>
      <c r="M358" s="61">
        <f>VLOOKUP(N358,Clubs!D:E,2,FALSE)</f>
        <v>14</v>
      </c>
      <c r="N358" s="32" t="s">
        <v>49</v>
      </c>
      <c r="O358" s="32" t="s">
        <v>1043</v>
      </c>
      <c r="P358" s="32"/>
      <c r="Q358" s="32" t="s">
        <v>930</v>
      </c>
      <c r="T358" s="30" t="str">
        <f t="shared" si="29"/>
        <v>c14ag4y2d100</v>
      </c>
      <c r="U358" s="30">
        <f>VLOOKUP(T358,Cohorts!A:B,2,FALSE)</f>
        <v>37</v>
      </c>
      <c r="V358" s="30" t="str">
        <f t="shared" si="30"/>
        <v xml:space="preserve">            [ 'cohort_id' =&gt; 37,  'team_rank_id' =&gt; 4 ],</v>
      </c>
      <c r="W358" s="30" t="str">
        <f t="shared" si="31"/>
        <v xml:space="preserve">                'competition_id' =&gt; 1, // this is May 2021###                'age_group_id'   =&gt; 4, ###                'start'          =&gt; '2021-05-25 18:00:00', ###            ], [</v>
      </c>
      <c r="X358" s="30" t="s">
        <v>1161</v>
      </c>
    </row>
    <row r="359" spans="1:24" x14ac:dyDescent="0.2">
      <c r="A359" s="30">
        <v>205</v>
      </c>
      <c r="B359" s="31">
        <v>44335.8125</v>
      </c>
      <c r="C359" s="64">
        <f>VLOOKUP(D359,'Age Groups'!B:C,2,FALSE)</f>
        <v>5</v>
      </c>
      <c r="D359" s="31" t="s">
        <v>1090</v>
      </c>
      <c r="E359" s="64">
        <f>VLOOKUP(F359,Items!J:L,3,FALSE)</f>
        <v>2</v>
      </c>
      <c r="F359" s="31" t="s">
        <v>924</v>
      </c>
      <c r="G359" s="31" t="s">
        <v>1110</v>
      </c>
      <c r="H359" s="64" t="str">
        <f t="shared" ref="H359:H388" si="32">RIGHT(J359,1)</f>
        <v>1</v>
      </c>
      <c r="I359" s="31"/>
      <c r="J359" s="31" t="s">
        <v>923</v>
      </c>
      <c r="K359" s="61" t="s">
        <v>932</v>
      </c>
      <c r="L359" s="61" t="s">
        <v>987</v>
      </c>
      <c r="M359" s="61">
        <f>VLOOKUP(N359,Clubs!D:E,2,FALSE)</f>
        <v>14</v>
      </c>
      <c r="N359" s="61" t="s">
        <v>49</v>
      </c>
      <c r="O359" s="61">
        <v>1</v>
      </c>
      <c r="P359" s="32"/>
      <c r="R359" s="30" t="s">
        <v>1106</v>
      </c>
      <c r="T359" s="30" t="str">
        <f t="shared" si="29"/>
        <v>c14ag5y2d101</v>
      </c>
      <c r="U359" s="30">
        <f>VLOOKUP(T359,Cohorts!A:B,2,FALSE)</f>
        <v>39</v>
      </c>
      <c r="V359" s="30" t="str">
        <f t="shared" si="30"/>
        <v xml:space="preserve">            [ 'cohort_id' =&gt; 39,  'team_rank_id' =&gt; 1 ],</v>
      </c>
      <c r="W359" s="30" t="str">
        <f t="shared" si="31"/>
        <v xml:space="preserve">                'competition_id' =&gt; 1, // this is May 2021###                'age_group_id'   =&gt; 5, ###                'start'          =&gt; '2021-05-19 19:30:00', ###            ], [</v>
      </c>
      <c r="X359" s="30" t="s">
        <v>1161</v>
      </c>
    </row>
    <row r="360" spans="1:24" x14ac:dyDescent="0.2">
      <c r="A360" s="30">
        <v>211</v>
      </c>
      <c r="B360" s="31">
        <v>44335.8125</v>
      </c>
      <c r="C360" s="64">
        <f>VLOOKUP(D360,'Age Groups'!B:C,2,FALSE)</f>
        <v>5</v>
      </c>
      <c r="D360" s="31" t="s">
        <v>1090</v>
      </c>
      <c r="E360" s="64">
        <f>VLOOKUP(F360,Items!J:L,3,FALSE)</f>
        <v>3</v>
      </c>
      <c r="F360" s="31" t="s">
        <v>928</v>
      </c>
      <c r="G360" s="31" t="s">
        <v>1110</v>
      </c>
      <c r="H360" s="64" t="str">
        <f t="shared" si="32"/>
        <v>1</v>
      </c>
      <c r="I360" s="31"/>
      <c r="J360" s="31" t="s">
        <v>923</v>
      </c>
      <c r="K360" s="61" t="s">
        <v>932</v>
      </c>
      <c r="L360" s="61" t="s">
        <v>987</v>
      </c>
      <c r="M360" s="61">
        <f>VLOOKUP(N360,Clubs!D:E,2,FALSE)</f>
        <v>14</v>
      </c>
      <c r="N360" s="61" t="s">
        <v>49</v>
      </c>
      <c r="O360" s="61">
        <v>1</v>
      </c>
      <c r="P360" s="32"/>
      <c r="R360" s="32" t="s">
        <v>1106</v>
      </c>
      <c r="T360" s="30" t="str">
        <f t="shared" si="29"/>
        <v>c14ag5y2d101</v>
      </c>
      <c r="U360" s="30">
        <f>VLOOKUP(T360,Cohorts!A:B,2,FALSE)</f>
        <v>39</v>
      </c>
      <c r="V360" s="30" t="str">
        <f t="shared" si="30"/>
        <v xml:space="preserve">            [ 'cohort_id' =&gt; 39,  'team_rank_id' =&gt; 1 ],</v>
      </c>
      <c r="W360" s="30" t="str">
        <f t="shared" si="31"/>
        <v xml:space="preserve">                'competition_id' =&gt; 1, // this is May 2021###                'age_group_id'   =&gt; 5, ###                'start'          =&gt; '2021-05-19 19:30:00', ###            ], [</v>
      </c>
      <c r="X360" s="30" t="s">
        <v>1161</v>
      </c>
    </row>
    <row r="361" spans="1:24" ht="17" x14ac:dyDescent="0.2">
      <c r="A361" s="30">
        <v>216</v>
      </c>
      <c r="B361" s="31">
        <v>44335.8125</v>
      </c>
      <c r="C361" s="64">
        <f>VLOOKUP(D361,'Age Groups'!B:C,2,FALSE)</f>
        <v>5</v>
      </c>
      <c r="D361" s="31" t="s">
        <v>1090</v>
      </c>
      <c r="E361" s="64">
        <f>VLOOKUP(F361,Items!J:L,3,FALSE)</f>
        <v>7</v>
      </c>
      <c r="F361" s="31" t="s">
        <v>926</v>
      </c>
      <c r="G361" s="31" t="s">
        <v>1109</v>
      </c>
      <c r="H361" s="64" t="str">
        <f t="shared" si="32"/>
        <v>1</v>
      </c>
      <c r="I361" s="31"/>
      <c r="J361" s="31" t="s">
        <v>923</v>
      </c>
      <c r="K361" s="36"/>
      <c r="L361" s="36" t="s">
        <v>939</v>
      </c>
      <c r="M361" s="61">
        <f>VLOOKUP(N361,Clubs!D:E,2,FALSE)</f>
        <v>14</v>
      </c>
      <c r="N361" s="36" t="s">
        <v>49</v>
      </c>
      <c r="O361" s="61">
        <v>1</v>
      </c>
      <c r="P361" s="34" t="s">
        <v>698</v>
      </c>
      <c r="R361" s="32" t="s">
        <v>1106</v>
      </c>
      <c r="T361" s="30" t="str">
        <f t="shared" si="29"/>
        <v>c14ag5y2d101</v>
      </c>
      <c r="U361" s="30">
        <f>VLOOKUP(T361,Cohorts!A:B,2,FALSE)</f>
        <v>39</v>
      </c>
      <c r="V361" s="30" t="str">
        <f t="shared" si="30"/>
        <v xml:space="preserve">            [ 'cohort_id' =&gt; 39,  'team_rank_id' =&gt; 1 ],</v>
      </c>
      <c r="W361" s="30" t="str">
        <f t="shared" si="31"/>
        <v xml:space="preserve">                'competition_id' =&gt; 1, // this is May 2021###                'age_group_id'   =&gt; 5, ###                'start'          =&gt; '2021-05-19 19:30:00', ###            ], [</v>
      </c>
      <c r="X361" s="30" t="s">
        <v>1161</v>
      </c>
    </row>
    <row r="362" spans="1:24" x14ac:dyDescent="0.2">
      <c r="A362" s="30">
        <v>196</v>
      </c>
      <c r="B362" s="31">
        <v>44335.75</v>
      </c>
      <c r="C362" s="64">
        <f>VLOOKUP(D362,'Age Groups'!B:C,2,FALSE)</f>
        <v>5</v>
      </c>
      <c r="D362" s="31" t="s">
        <v>1090</v>
      </c>
      <c r="E362" s="64">
        <f>VLOOKUP(F362,Items!J:L,3,FALSE)</f>
        <v>2</v>
      </c>
      <c r="F362" s="31" t="s">
        <v>924</v>
      </c>
      <c r="G362" s="31" t="s">
        <v>1110</v>
      </c>
      <c r="H362" s="64" t="str">
        <f t="shared" si="32"/>
        <v>1</v>
      </c>
      <c r="I362" s="31"/>
      <c r="J362" s="31" t="s">
        <v>923</v>
      </c>
      <c r="K362" s="32" t="s">
        <v>934</v>
      </c>
      <c r="L362" s="32" t="s">
        <v>987</v>
      </c>
      <c r="M362" s="61">
        <f>VLOOKUP(N362,Clubs!D:E,2,FALSE)</f>
        <v>14</v>
      </c>
      <c r="N362" s="32" t="s">
        <v>49</v>
      </c>
      <c r="O362" s="32" t="s">
        <v>987</v>
      </c>
      <c r="P362" s="32"/>
      <c r="R362" s="32" t="s">
        <v>1106</v>
      </c>
      <c r="T362" s="30" t="str">
        <f t="shared" si="29"/>
        <v>c14ag5y2d101</v>
      </c>
      <c r="U362" s="30">
        <f>VLOOKUP(T362,Cohorts!A:B,2,FALSE)</f>
        <v>39</v>
      </c>
      <c r="V362" s="30" t="str">
        <f t="shared" si="30"/>
        <v xml:space="preserve">            [ 'cohort_id' =&gt; 39,  'team_rank_id' =&gt; 2 ],</v>
      </c>
      <c r="W362" s="30" t="str">
        <f t="shared" si="31"/>
        <v xml:space="preserve">                'competition_id' =&gt; 1, // this is May 2021###                'age_group_id'   =&gt; 5, ###                'start'          =&gt; '2021-05-19 18:00:00', ###            ], [</v>
      </c>
      <c r="X362" s="30" t="s">
        <v>1161</v>
      </c>
    </row>
    <row r="363" spans="1:24" x14ac:dyDescent="0.2">
      <c r="A363" s="30">
        <v>200</v>
      </c>
      <c r="B363" s="31">
        <v>44335.75</v>
      </c>
      <c r="C363" s="64">
        <f>VLOOKUP(D363,'Age Groups'!B:C,2,FALSE)</f>
        <v>5</v>
      </c>
      <c r="D363" s="31" t="s">
        <v>1090</v>
      </c>
      <c r="E363" s="64">
        <f>VLOOKUP(F363,Items!J:L,3,FALSE)</f>
        <v>3</v>
      </c>
      <c r="F363" s="31" t="s">
        <v>928</v>
      </c>
      <c r="G363" s="31" t="s">
        <v>1110</v>
      </c>
      <c r="H363" s="64" t="str">
        <f t="shared" si="32"/>
        <v>1</v>
      </c>
      <c r="I363" s="31"/>
      <c r="J363" s="31" t="s">
        <v>923</v>
      </c>
      <c r="K363" s="32" t="s">
        <v>934</v>
      </c>
      <c r="L363" s="32" t="s">
        <v>1018</v>
      </c>
      <c r="M363" s="61">
        <f>VLOOKUP(N363,Clubs!D:E,2,FALSE)</f>
        <v>14</v>
      </c>
      <c r="N363" s="32" t="s">
        <v>49</v>
      </c>
      <c r="O363" s="32" t="s">
        <v>987</v>
      </c>
      <c r="P363" s="32"/>
      <c r="R363" s="32" t="s">
        <v>1106</v>
      </c>
      <c r="T363" s="30" t="str">
        <f t="shared" si="29"/>
        <v>c14ag5y2d101</v>
      </c>
      <c r="U363" s="30">
        <f>VLOOKUP(T363,Cohorts!A:B,2,FALSE)</f>
        <v>39</v>
      </c>
      <c r="V363" s="30" t="str">
        <f t="shared" si="30"/>
        <v xml:space="preserve">            [ 'cohort_id' =&gt; 39,  'team_rank_id' =&gt; 2 ],</v>
      </c>
      <c r="W363" s="30" t="str">
        <f t="shared" si="31"/>
        <v xml:space="preserve">                'competition_id' =&gt; 1, // this is May 2021###                'age_group_id'   =&gt; 5, ###                'start'          =&gt; '2021-05-19 18:00:00', ###            ], [</v>
      </c>
      <c r="X363" s="30" t="s">
        <v>1161</v>
      </c>
    </row>
    <row r="364" spans="1:24" ht="17" x14ac:dyDescent="0.2">
      <c r="A364" s="30">
        <v>202</v>
      </c>
      <c r="B364" s="31">
        <v>44335.75</v>
      </c>
      <c r="C364" s="64">
        <f>VLOOKUP(D364,'Age Groups'!B:C,2,FALSE)</f>
        <v>5</v>
      </c>
      <c r="D364" s="31" t="s">
        <v>1090</v>
      </c>
      <c r="E364" s="64">
        <f>VLOOKUP(F364,Items!J:L,3,FALSE)</f>
        <v>7</v>
      </c>
      <c r="F364" s="31" t="s">
        <v>926</v>
      </c>
      <c r="G364" s="31" t="s">
        <v>1109</v>
      </c>
      <c r="H364" s="64" t="str">
        <f t="shared" si="32"/>
        <v>1</v>
      </c>
      <c r="I364" s="31"/>
      <c r="J364" s="31" t="s">
        <v>923</v>
      </c>
      <c r="K364" s="32" t="s">
        <v>934</v>
      </c>
      <c r="L364" s="32" t="s">
        <v>987</v>
      </c>
      <c r="M364" s="61">
        <f>VLOOKUP(N364,Clubs!D:E,2,FALSE)</f>
        <v>14</v>
      </c>
      <c r="N364" s="32" t="s">
        <v>49</v>
      </c>
      <c r="O364" s="32" t="s">
        <v>987</v>
      </c>
      <c r="P364" s="34" t="s">
        <v>683</v>
      </c>
      <c r="R364" s="32" t="s">
        <v>1106</v>
      </c>
      <c r="T364" s="30" t="str">
        <f t="shared" si="29"/>
        <v>c14ag5y2d101</v>
      </c>
      <c r="U364" s="30">
        <f>VLOOKUP(T364,Cohorts!A:B,2,FALSE)</f>
        <v>39</v>
      </c>
      <c r="V364" s="30" t="str">
        <f t="shared" si="30"/>
        <v xml:space="preserve">            [ 'cohort_id' =&gt; 39,  'team_rank_id' =&gt; 2 ],</v>
      </c>
      <c r="W364" s="30" t="str">
        <f t="shared" si="31"/>
        <v xml:space="preserve">                'competition_id' =&gt; 1, // this is May 2021###                'age_group_id'   =&gt; 5, ###                'start'          =&gt; '2021-05-19 18:00:00', ###            ], [</v>
      </c>
      <c r="X364" s="30" t="s">
        <v>1161</v>
      </c>
    </row>
    <row r="365" spans="1:24" x14ac:dyDescent="0.2">
      <c r="A365" s="30">
        <v>14</v>
      </c>
      <c r="B365" s="31">
        <v>44326.8125</v>
      </c>
      <c r="C365" s="64">
        <f>VLOOKUP(D365,'Age Groups'!B:C,2,FALSE)</f>
        <v>5</v>
      </c>
      <c r="D365" s="31" t="s">
        <v>1090</v>
      </c>
      <c r="E365" s="64">
        <f>VLOOKUP(F365,Items!J:L,3,FALSE)</f>
        <v>2</v>
      </c>
      <c r="F365" s="31" t="s">
        <v>924</v>
      </c>
      <c r="G365" s="31" t="s">
        <v>1110</v>
      </c>
      <c r="H365" s="64" t="str">
        <f t="shared" si="32"/>
        <v>4</v>
      </c>
      <c r="I365" s="31" t="str">
        <f>MID(J365,10,1)</f>
        <v>3</v>
      </c>
      <c r="J365" s="31" t="s">
        <v>925</v>
      </c>
      <c r="K365" s="36"/>
      <c r="L365" s="36" t="s">
        <v>939</v>
      </c>
      <c r="M365" s="61">
        <f>VLOOKUP(N365,Clubs!D:E,2,FALSE)</f>
        <v>1</v>
      </c>
      <c r="N365" s="36" t="s">
        <v>184</v>
      </c>
      <c r="O365" s="61">
        <v>1</v>
      </c>
      <c r="P365" s="32"/>
      <c r="T365" s="201" t="str">
        <f t="shared" si="29"/>
        <v>c1ag5y2d104</v>
      </c>
      <c r="U365" s="201">
        <f>VLOOKUP(T365,Cohorts!A:B,2,FALSE)</f>
        <v>4</v>
      </c>
      <c r="V365" s="201" t="str">
        <f t="shared" si="30"/>
        <v xml:space="preserve">            [ 'cohort_id' =&gt; 4,  'team_rank_id' =&gt; 1 ],</v>
      </c>
      <c r="W365" s="30" t="str">
        <f t="shared" si="31"/>
        <v xml:space="preserve">                'competition_id' =&gt; 1, // this is May 2021###                'age_group_id'   =&gt; 5, ###                'start'          =&gt; '2021-05-10 19:30:00', ###            ], [</v>
      </c>
      <c r="X365" s="30" t="s">
        <v>1161</v>
      </c>
    </row>
    <row r="366" spans="1:24" x14ac:dyDescent="0.2">
      <c r="A366" s="30">
        <v>22</v>
      </c>
      <c r="B366" s="31">
        <v>44326.8125</v>
      </c>
      <c r="C366" s="64">
        <f>VLOOKUP(D366,'Age Groups'!B:C,2,FALSE)</f>
        <v>5</v>
      </c>
      <c r="D366" s="31" t="s">
        <v>1090</v>
      </c>
      <c r="E366" s="64">
        <f>VLOOKUP(F366,Items!J:L,3,FALSE)</f>
        <v>3</v>
      </c>
      <c r="F366" s="31" t="s">
        <v>928</v>
      </c>
      <c r="G366" s="31" t="s">
        <v>1110</v>
      </c>
      <c r="H366" s="64" t="str">
        <f t="shared" si="32"/>
        <v>4</v>
      </c>
      <c r="I366" s="31" t="str">
        <f>MID(J366,10,1)</f>
        <v>3</v>
      </c>
      <c r="J366" s="31" t="s">
        <v>925</v>
      </c>
      <c r="K366" s="36"/>
      <c r="L366" s="36" t="s">
        <v>987</v>
      </c>
      <c r="M366" s="61">
        <f>VLOOKUP(N366,Clubs!D:E,2,FALSE)</f>
        <v>1</v>
      </c>
      <c r="N366" s="36" t="s">
        <v>184</v>
      </c>
      <c r="O366" s="61">
        <v>1</v>
      </c>
      <c r="P366" s="32"/>
      <c r="T366" s="201" t="str">
        <f t="shared" si="29"/>
        <v>c1ag5y2d104</v>
      </c>
      <c r="U366" s="201">
        <f>VLOOKUP(T366,Cohorts!A:B,2,FALSE)</f>
        <v>4</v>
      </c>
      <c r="V366" s="201" t="str">
        <f t="shared" si="30"/>
        <v xml:space="preserve">            [ 'cohort_id' =&gt; 4,  'team_rank_id' =&gt; 1 ],</v>
      </c>
      <c r="W366" s="30" t="str">
        <f t="shared" si="31"/>
        <v xml:space="preserve">                'competition_id' =&gt; 1, // this is May 2021###                'age_group_id'   =&gt; 5, ###                'start'          =&gt; '2021-05-10 19:30:00', ###            ], [</v>
      </c>
      <c r="X366" s="30" t="s">
        <v>1161</v>
      </c>
    </row>
    <row r="367" spans="1:24" x14ac:dyDescent="0.2">
      <c r="A367" s="30">
        <v>28</v>
      </c>
      <c r="B367" s="31">
        <v>44326.8125</v>
      </c>
      <c r="C367" s="64">
        <f>VLOOKUP(D367,'Age Groups'!B:C,2,FALSE)</f>
        <v>5</v>
      </c>
      <c r="D367" s="31" t="s">
        <v>1090</v>
      </c>
      <c r="E367" s="64">
        <f>VLOOKUP(F367,Items!J:L,3,FALSE)</f>
        <v>7</v>
      </c>
      <c r="F367" s="31" t="s">
        <v>926</v>
      </c>
      <c r="G367" s="31" t="s">
        <v>1109</v>
      </c>
      <c r="H367" s="64" t="str">
        <f t="shared" si="32"/>
        <v>4</v>
      </c>
      <c r="I367" s="31" t="str">
        <f>MID(J367,10,1)</f>
        <v>3</v>
      </c>
      <c r="J367" s="31" t="s">
        <v>925</v>
      </c>
      <c r="K367" s="36"/>
      <c r="L367" s="36" t="s">
        <v>939</v>
      </c>
      <c r="M367" s="61">
        <f>VLOOKUP(N367,Clubs!D:E,2,FALSE)</f>
        <v>1</v>
      </c>
      <c r="N367" s="36" t="s">
        <v>184</v>
      </c>
      <c r="O367" s="61">
        <v>1</v>
      </c>
      <c r="P367" s="33"/>
      <c r="T367" s="201" t="str">
        <f t="shared" si="29"/>
        <v>c1ag5y2d104</v>
      </c>
      <c r="U367" s="201">
        <f>VLOOKUP(T367,Cohorts!A:B,2,FALSE)</f>
        <v>4</v>
      </c>
      <c r="V367" s="201" t="str">
        <f t="shared" si="30"/>
        <v xml:space="preserve">            [ 'cohort_id' =&gt; 4,  'team_rank_id' =&gt; 1 ],</v>
      </c>
      <c r="W367" s="30" t="str">
        <f t="shared" si="31"/>
        <v xml:space="preserve">                'competition_id' =&gt; 1, // this is May 2021###                'age_group_id'   =&gt; 5, ###                'start'          =&gt; '2021-05-10 19:30:00', ###            ], [</v>
      </c>
      <c r="X367" s="30" t="s">
        <v>1161</v>
      </c>
    </row>
    <row r="368" spans="1:24" x14ac:dyDescent="0.2">
      <c r="A368" s="30">
        <v>334</v>
      </c>
      <c r="B368" s="31">
        <v>44341.8125</v>
      </c>
      <c r="C368" s="64">
        <f>VLOOKUP(D368,'Age Groups'!B:C,2,FALSE)</f>
        <v>6</v>
      </c>
      <c r="D368" s="31" t="s">
        <v>1091</v>
      </c>
      <c r="E368" s="64">
        <f>VLOOKUP(F368,Items!J:L,3,FALSE)</f>
        <v>4</v>
      </c>
      <c r="F368" s="31" t="s">
        <v>916</v>
      </c>
      <c r="G368" s="31" t="s">
        <v>1110</v>
      </c>
      <c r="H368" s="64" t="str">
        <f t="shared" si="32"/>
        <v>1</v>
      </c>
      <c r="I368" s="31"/>
      <c r="J368" s="31" t="s">
        <v>923</v>
      </c>
      <c r="K368" s="62" t="s">
        <v>933</v>
      </c>
      <c r="L368" s="62" t="s">
        <v>1058</v>
      </c>
      <c r="M368" s="61">
        <f>VLOOKUP(N368,Clubs!D:E,2,FALSE)</f>
        <v>14</v>
      </c>
      <c r="N368" s="62" t="s">
        <v>49</v>
      </c>
      <c r="O368" s="61">
        <v>1</v>
      </c>
      <c r="P368" s="32"/>
      <c r="T368" s="30" t="str">
        <f t="shared" si="29"/>
        <v>c14ag6y2d101</v>
      </c>
      <c r="U368" s="30">
        <f>VLOOKUP(T368,Cohorts!A:B,2,FALSE)</f>
        <v>41</v>
      </c>
      <c r="V368" s="30" t="str">
        <f t="shared" si="30"/>
        <v xml:space="preserve">            [ 'cohort_id' =&gt; 41,  'team_rank_id' =&gt; 1 ],</v>
      </c>
      <c r="W368" s="30" t="str">
        <f t="shared" si="31"/>
        <v xml:space="preserve">                'competition_id' =&gt; 1, // this is May 2021###                'age_group_id'   =&gt; 6, ###                'start'          =&gt; '2021-05-25 19:30:00', ###            ], [</v>
      </c>
      <c r="X368" s="30" t="s">
        <v>1161</v>
      </c>
    </row>
    <row r="369" spans="1:24" x14ac:dyDescent="0.2">
      <c r="A369" s="30">
        <v>324</v>
      </c>
      <c r="B369" s="31">
        <v>44341.8125</v>
      </c>
      <c r="C369" s="64">
        <f>VLOOKUP(D369,'Age Groups'!B:C,2,FALSE)</f>
        <v>6</v>
      </c>
      <c r="D369" s="31" t="s">
        <v>1091</v>
      </c>
      <c r="E369" s="64">
        <f>VLOOKUP(F369,Items!J:L,3,FALSE)</f>
        <v>1</v>
      </c>
      <c r="F369" s="31" t="s">
        <v>921</v>
      </c>
      <c r="G369" s="31" t="s">
        <v>1110</v>
      </c>
      <c r="H369" s="64" t="str">
        <f t="shared" si="32"/>
        <v>1</v>
      </c>
      <c r="I369" s="31"/>
      <c r="J369" s="31" t="s">
        <v>923</v>
      </c>
      <c r="K369" s="36"/>
      <c r="L369" s="36" t="s">
        <v>939</v>
      </c>
      <c r="M369" s="61">
        <f>VLOOKUP(N369,Clubs!D:E,2,FALSE)</f>
        <v>14</v>
      </c>
      <c r="N369" s="36" t="s">
        <v>49</v>
      </c>
      <c r="O369" s="61">
        <v>1</v>
      </c>
      <c r="P369" s="32"/>
      <c r="T369" s="30" t="str">
        <f t="shared" si="29"/>
        <v>c14ag6y2d101</v>
      </c>
      <c r="U369" s="30">
        <f>VLOOKUP(T369,Cohorts!A:B,2,FALSE)</f>
        <v>41</v>
      </c>
      <c r="V369" s="30" t="str">
        <f t="shared" si="30"/>
        <v xml:space="preserve">            [ 'cohort_id' =&gt; 41,  'team_rank_id' =&gt; 1 ],</v>
      </c>
      <c r="W369" s="30" t="str">
        <f t="shared" si="31"/>
        <v xml:space="preserve">                'competition_id' =&gt; 1, // this is May 2021###                'age_group_id'   =&gt; 6, ###                'start'          =&gt; '2021-05-25 19:30:00', ###            ], [</v>
      </c>
      <c r="X369" s="30" t="s">
        <v>1161</v>
      </c>
    </row>
    <row r="370" spans="1:24" ht="17" x14ac:dyDescent="0.2">
      <c r="A370" s="30">
        <v>340</v>
      </c>
      <c r="B370" s="31">
        <v>44341.8125</v>
      </c>
      <c r="C370" s="64">
        <f>VLOOKUP(D370,'Age Groups'!B:C,2,FALSE)</f>
        <v>6</v>
      </c>
      <c r="D370" s="31" t="s">
        <v>1091</v>
      </c>
      <c r="E370" s="64">
        <f>VLOOKUP(F370,Items!J:L,3,FALSE)</f>
        <v>6</v>
      </c>
      <c r="F370" s="31" t="s">
        <v>927</v>
      </c>
      <c r="G370" s="31" t="s">
        <v>1109</v>
      </c>
      <c r="H370" s="64" t="str">
        <f t="shared" si="32"/>
        <v>1</v>
      </c>
      <c r="I370" s="31"/>
      <c r="J370" s="31" t="s">
        <v>923</v>
      </c>
      <c r="K370" s="36"/>
      <c r="L370" s="36" t="s">
        <v>1018</v>
      </c>
      <c r="M370" s="61">
        <f>VLOOKUP(N370,Clubs!D:E,2,FALSE)</f>
        <v>14</v>
      </c>
      <c r="N370" s="36" t="s">
        <v>49</v>
      </c>
      <c r="O370" s="61">
        <v>1</v>
      </c>
      <c r="P370" s="34" t="s">
        <v>816</v>
      </c>
      <c r="T370" s="30" t="str">
        <f t="shared" si="29"/>
        <v>c14ag6y2d101</v>
      </c>
      <c r="U370" s="30">
        <f>VLOOKUP(T370,Cohorts!A:B,2,FALSE)</f>
        <v>41</v>
      </c>
      <c r="V370" s="30" t="str">
        <f t="shared" si="30"/>
        <v xml:space="preserve">            [ 'cohort_id' =&gt; 41,  'team_rank_id' =&gt; 1 ],</v>
      </c>
      <c r="W370" s="30" t="str">
        <f t="shared" si="31"/>
        <v xml:space="preserve">                'competition_id' =&gt; 1, // this is May 2021###                'age_group_id'   =&gt; 6, ###                'start'          =&gt; '2021-05-25 19:30:00', ###            ], [</v>
      </c>
      <c r="X370" s="30" t="s">
        <v>1161</v>
      </c>
    </row>
    <row r="371" spans="1:24" x14ac:dyDescent="0.2">
      <c r="A371" s="30">
        <v>131</v>
      </c>
      <c r="B371" s="31">
        <v>44330.8125</v>
      </c>
      <c r="C371" s="64">
        <f>VLOOKUP(D371,'Age Groups'!B:C,2,FALSE)</f>
        <v>3</v>
      </c>
      <c r="D371" s="31" t="s">
        <v>1149</v>
      </c>
      <c r="E371" s="64">
        <f>VLOOKUP(F371,Items!J:L,3,FALSE)</f>
        <v>1</v>
      </c>
      <c r="F371" s="31" t="s">
        <v>921</v>
      </c>
      <c r="G371" s="31" t="s">
        <v>1110</v>
      </c>
      <c r="H371" s="64" t="str">
        <f t="shared" si="32"/>
        <v>2</v>
      </c>
      <c r="I371" s="31"/>
      <c r="J371" s="31" t="s">
        <v>917</v>
      </c>
      <c r="K371" s="32" t="s">
        <v>932</v>
      </c>
      <c r="L371" s="32" t="s">
        <v>1058</v>
      </c>
      <c r="M371" s="61">
        <f>VLOOKUP(N371,Clubs!D:E,2,FALSE)</f>
        <v>15</v>
      </c>
      <c r="N371" s="32" t="s">
        <v>1087</v>
      </c>
      <c r="O371" s="32" t="s">
        <v>939</v>
      </c>
      <c r="P371" s="32"/>
      <c r="T371" s="30" t="str">
        <f t="shared" si="29"/>
        <v>c15ag3y2d102</v>
      </c>
      <c r="U371" s="30">
        <f>VLOOKUP(T371,Cohorts!A:B,2,FALSE)</f>
        <v>43</v>
      </c>
      <c r="V371" s="30" t="str">
        <f t="shared" si="30"/>
        <v xml:space="preserve">            [ 'cohort_id' =&gt; 43,  'team_rank_id' =&gt; 1 ],</v>
      </c>
      <c r="W371" s="30" t="str">
        <f t="shared" si="31"/>
        <v xml:space="preserve">                'competition_id' =&gt; 1, // this is May 2021###                'age_group_id'   =&gt; 3, ###                'start'          =&gt; '2021-05-14 19:30:00', ###            ], [</v>
      </c>
      <c r="X371" s="30" t="s">
        <v>1161</v>
      </c>
    </row>
    <row r="372" spans="1:24" x14ac:dyDescent="0.2">
      <c r="A372" s="30">
        <v>135</v>
      </c>
      <c r="B372" s="31">
        <v>44330.8125</v>
      </c>
      <c r="C372" s="64">
        <f>VLOOKUP(D372,'Age Groups'!B:C,2,FALSE)</f>
        <v>3</v>
      </c>
      <c r="D372" s="31" t="s">
        <v>1149</v>
      </c>
      <c r="E372" s="64">
        <f>VLOOKUP(F372,Items!J:L,3,FALSE)</f>
        <v>3</v>
      </c>
      <c r="F372" s="31" t="s">
        <v>928</v>
      </c>
      <c r="G372" s="31" t="s">
        <v>1110</v>
      </c>
      <c r="H372" s="64" t="str">
        <f t="shared" si="32"/>
        <v>2</v>
      </c>
      <c r="I372" s="31"/>
      <c r="J372" s="31" t="s">
        <v>917</v>
      </c>
      <c r="K372" s="32" t="s">
        <v>932</v>
      </c>
      <c r="L372" s="32" t="s">
        <v>1043</v>
      </c>
      <c r="M372" s="61">
        <f>VLOOKUP(N372,Clubs!D:E,2,FALSE)</f>
        <v>15</v>
      </c>
      <c r="N372" s="32" t="s">
        <v>1087</v>
      </c>
      <c r="O372" s="32" t="s">
        <v>939</v>
      </c>
      <c r="P372" s="32"/>
      <c r="T372" s="30" t="str">
        <f t="shared" si="29"/>
        <v>c15ag3y2d102</v>
      </c>
      <c r="U372" s="30">
        <f>VLOOKUP(T372,Cohorts!A:B,2,FALSE)</f>
        <v>43</v>
      </c>
      <c r="V372" s="30" t="str">
        <f t="shared" si="30"/>
        <v xml:space="preserve">            [ 'cohort_id' =&gt; 43,  'team_rank_id' =&gt; 1 ],</v>
      </c>
      <c r="W372" s="30" t="str">
        <f t="shared" si="31"/>
        <v xml:space="preserve">                'competition_id' =&gt; 1, // this is May 2021###                'age_group_id'   =&gt; 3, ###                'start'          =&gt; '2021-05-14 19:30:00', ###            ], [</v>
      </c>
      <c r="X372" s="30" t="s">
        <v>1161</v>
      </c>
    </row>
    <row r="373" spans="1:24" ht="17" x14ac:dyDescent="0.2">
      <c r="A373" s="30">
        <v>140</v>
      </c>
      <c r="B373" s="31">
        <v>44330.8125</v>
      </c>
      <c r="C373" s="64">
        <f>VLOOKUP(D373,'Age Groups'!B:C,2,FALSE)</f>
        <v>3</v>
      </c>
      <c r="D373" s="31" t="s">
        <v>1149</v>
      </c>
      <c r="E373" s="64">
        <f>VLOOKUP(F373,Items!J:L,3,FALSE)</f>
        <v>13</v>
      </c>
      <c r="F373" s="31" t="s">
        <v>929</v>
      </c>
      <c r="G373" s="31" t="s">
        <v>1109</v>
      </c>
      <c r="H373" s="64" t="str">
        <f t="shared" si="32"/>
        <v>2</v>
      </c>
      <c r="I373" s="31"/>
      <c r="J373" s="31" t="s">
        <v>917</v>
      </c>
      <c r="K373" s="32" t="s">
        <v>932</v>
      </c>
      <c r="L373" s="32" t="s">
        <v>1043</v>
      </c>
      <c r="M373" s="61">
        <f>VLOOKUP(N373,Clubs!D:E,2,FALSE)</f>
        <v>15</v>
      </c>
      <c r="N373" s="32" t="s">
        <v>1087</v>
      </c>
      <c r="O373" s="32" t="s">
        <v>939</v>
      </c>
      <c r="P373" s="34" t="s">
        <v>622</v>
      </c>
      <c r="T373" s="30" t="str">
        <f t="shared" si="29"/>
        <v>c15ag3y2d102</v>
      </c>
      <c r="U373" s="30">
        <f>VLOOKUP(T373,Cohorts!A:B,2,FALSE)</f>
        <v>43</v>
      </c>
      <c r="V373" s="30" t="str">
        <f t="shared" si="30"/>
        <v xml:space="preserve">            [ 'cohort_id' =&gt; 43,  'team_rank_id' =&gt; 1 ],</v>
      </c>
      <c r="W373" s="30" t="str">
        <f t="shared" si="31"/>
        <v xml:space="preserve">                'competition_id' =&gt; 1, // this is May 2021###                'age_group_id'   =&gt; 3, ###                'start'          =&gt; '2021-05-14 19:30:00', ###            ], [</v>
      </c>
      <c r="X373" s="30" t="s">
        <v>1161</v>
      </c>
    </row>
    <row r="374" spans="1:24" x14ac:dyDescent="0.2">
      <c r="A374" s="30">
        <v>117</v>
      </c>
      <c r="B374" s="31">
        <v>44330.75</v>
      </c>
      <c r="C374" s="64">
        <f>VLOOKUP(D374,'Age Groups'!B:C,2,FALSE)</f>
        <v>3</v>
      </c>
      <c r="D374" s="31" t="s">
        <v>1149</v>
      </c>
      <c r="E374" s="64">
        <f>VLOOKUP(F374,Items!J:L,3,FALSE)</f>
        <v>1</v>
      </c>
      <c r="F374" s="31" t="s">
        <v>921</v>
      </c>
      <c r="G374" s="31" t="s">
        <v>1110</v>
      </c>
      <c r="H374" s="64" t="str">
        <f t="shared" si="32"/>
        <v>2</v>
      </c>
      <c r="I374" s="31"/>
      <c r="J374" s="31" t="s">
        <v>917</v>
      </c>
      <c r="K374" s="32" t="s">
        <v>936</v>
      </c>
      <c r="L374" s="32" t="s">
        <v>1043</v>
      </c>
      <c r="M374" s="61">
        <f>VLOOKUP(N374,Clubs!D:E,2,FALSE)</f>
        <v>15</v>
      </c>
      <c r="N374" s="32" t="s">
        <v>1087</v>
      </c>
      <c r="O374" s="32" t="s">
        <v>987</v>
      </c>
      <c r="P374" s="32"/>
      <c r="T374" s="30" t="str">
        <f t="shared" si="29"/>
        <v>c15ag3y2d102</v>
      </c>
      <c r="U374" s="30">
        <f>VLOOKUP(T374,Cohorts!A:B,2,FALSE)</f>
        <v>43</v>
      </c>
      <c r="V374" s="30" t="str">
        <f t="shared" si="30"/>
        <v xml:space="preserve">            [ 'cohort_id' =&gt; 43,  'team_rank_id' =&gt; 2 ],</v>
      </c>
      <c r="W374" s="30" t="str">
        <f t="shared" si="31"/>
        <v xml:space="preserve">                'competition_id' =&gt; 1, // this is May 2021###                'age_group_id'   =&gt; 3, ###                'start'          =&gt; '2021-05-14 18:00:00', ###            ], [</v>
      </c>
      <c r="X374" s="30" t="s">
        <v>1161</v>
      </c>
    </row>
    <row r="375" spans="1:24" x14ac:dyDescent="0.2">
      <c r="A375" s="30">
        <v>120</v>
      </c>
      <c r="B375" s="31">
        <v>44330.75</v>
      </c>
      <c r="C375" s="64">
        <f>VLOOKUP(D375,'Age Groups'!B:C,2,FALSE)</f>
        <v>3</v>
      </c>
      <c r="D375" s="31" t="s">
        <v>1149</v>
      </c>
      <c r="E375" s="64">
        <f>VLOOKUP(F375,Items!J:L,3,FALSE)</f>
        <v>3</v>
      </c>
      <c r="F375" s="31" t="s">
        <v>928</v>
      </c>
      <c r="G375" s="31" t="s">
        <v>1110</v>
      </c>
      <c r="H375" s="64" t="str">
        <f t="shared" si="32"/>
        <v>2</v>
      </c>
      <c r="I375" s="31"/>
      <c r="J375" s="31" t="s">
        <v>917</v>
      </c>
      <c r="K375" s="32" t="s">
        <v>936</v>
      </c>
      <c r="L375" s="32" t="s">
        <v>1018</v>
      </c>
      <c r="M375" s="61">
        <f>VLOOKUP(N375,Clubs!D:E,2,FALSE)</f>
        <v>15</v>
      </c>
      <c r="N375" s="32" t="s">
        <v>1087</v>
      </c>
      <c r="O375" s="32" t="s">
        <v>987</v>
      </c>
      <c r="P375" s="32"/>
      <c r="T375" s="30" t="str">
        <f t="shared" si="29"/>
        <v>c15ag3y2d102</v>
      </c>
      <c r="U375" s="30">
        <f>VLOOKUP(T375,Cohorts!A:B,2,FALSE)</f>
        <v>43</v>
      </c>
      <c r="V375" s="30" t="str">
        <f t="shared" si="30"/>
        <v xml:space="preserve">            [ 'cohort_id' =&gt; 43,  'team_rank_id' =&gt; 2 ],</v>
      </c>
      <c r="W375" s="30" t="str">
        <f t="shared" si="31"/>
        <v xml:space="preserve">                'competition_id' =&gt; 1, // this is May 2021###                'age_group_id'   =&gt; 3, ###                'start'          =&gt; '2021-05-14 18:00:00', ###            ], [</v>
      </c>
      <c r="X375" s="30" t="s">
        <v>1161</v>
      </c>
    </row>
    <row r="376" spans="1:24" ht="17" x14ac:dyDescent="0.2">
      <c r="A376" s="30">
        <v>126</v>
      </c>
      <c r="B376" s="31">
        <v>44330.75</v>
      </c>
      <c r="C376" s="64">
        <f>VLOOKUP(D376,'Age Groups'!B:C,2,FALSE)</f>
        <v>3</v>
      </c>
      <c r="D376" s="31" t="s">
        <v>1149</v>
      </c>
      <c r="E376" s="64">
        <f>VLOOKUP(F376,Items!J:L,3,FALSE)</f>
        <v>13</v>
      </c>
      <c r="F376" s="31" t="s">
        <v>929</v>
      </c>
      <c r="G376" s="31" t="s">
        <v>1109</v>
      </c>
      <c r="H376" s="64" t="str">
        <f t="shared" si="32"/>
        <v>2</v>
      </c>
      <c r="I376" s="31"/>
      <c r="J376" s="31" t="s">
        <v>917</v>
      </c>
      <c r="K376" s="32" t="s">
        <v>936</v>
      </c>
      <c r="L376" s="32" t="s">
        <v>1043</v>
      </c>
      <c r="M376" s="61">
        <f>VLOOKUP(N376,Clubs!D:E,2,FALSE)</f>
        <v>15</v>
      </c>
      <c r="N376" s="32" t="s">
        <v>1087</v>
      </c>
      <c r="O376" s="32" t="s">
        <v>987</v>
      </c>
      <c r="P376" s="34" t="s">
        <v>556</v>
      </c>
      <c r="T376" s="30" t="str">
        <f t="shared" si="29"/>
        <v>c15ag3y2d102</v>
      </c>
      <c r="U376" s="30">
        <f>VLOOKUP(T376,Cohorts!A:B,2,FALSE)</f>
        <v>43</v>
      </c>
      <c r="V376" s="30" t="str">
        <f t="shared" si="30"/>
        <v xml:space="preserve">            [ 'cohort_id' =&gt; 43,  'team_rank_id' =&gt; 2 ],</v>
      </c>
      <c r="W376" s="30" t="str">
        <f t="shared" si="31"/>
        <v xml:space="preserve">                'competition_id' =&gt; 1, // this is May 2021###                'age_group_id'   =&gt; 3, ###                'start'          =&gt; '2021-05-14 18:00:00', ###            ], [</v>
      </c>
      <c r="X376" s="30" t="s">
        <v>1161</v>
      </c>
    </row>
    <row r="377" spans="1:24" x14ac:dyDescent="0.2">
      <c r="A377" s="30">
        <v>350</v>
      </c>
      <c r="B377" s="31">
        <v>44342.75</v>
      </c>
      <c r="C377" s="64">
        <f>VLOOKUP(D377,'Age Groups'!B:C,2,FALSE)</f>
        <v>4</v>
      </c>
      <c r="D377" s="31" t="s">
        <v>1092</v>
      </c>
      <c r="E377" s="64">
        <f>VLOOKUP(F377,Items!J:L,3,FALSE)</f>
        <v>4</v>
      </c>
      <c r="F377" s="31" t="s">
        <v>916</v>
      </c>
      <c r="G377" s="31" t="s">
        <v>1110</v>
      </c>
      <c r="H377" s="64" t="str">
        <f t="shared" si="32"/>
        <v>2</v>
      </c>
      <c r="I377" s="31"/>
      <c r="J377" s="31" t="s">
        <v>917</v>
      </c>
      <c r="K377" s="32" t="s">
        <v>933</v>
      </c>
      <c r="L377" s="32" t="s">
        <v>1071</v>
      </c>
      <c r="M377" s="61">
        <f>VLOOKUP(N377,Clubs!D:E,2,FALSE)</f>
        <v>15</v>
      </c>
      <c r="N377" s="32" t="s">
        <v>1087</v>
      </c>
      <c r="O377" s="32" t="s">
        <v>939</v>
      </c>
      <c r="P377" s="32"/>
      <c r="T377" s="30" t="str">
        <f t="shared" si="29"/>
        <v>c15ag4y2d102</v>
      </c>
      <c r="U377" s="30">
        <f>VLOOKUP(T377,Cohorts!A:B,2,FALSE)</f>
        <v>45</v>
      </c>
      <c r="V377" s="30" t="str">
        <f t="shared" si="30"/>
        <v xml:space="preserve">            [ 'cohort_id' =&gt; 45,  'team_rank_id' =&gt; 1 ],</v>
      </c>
      <c r="W377" s="30" t="str">
        <f t="shared" si="31"/>
        <v xml:space="preserve">                'competition_id' =&gt; 1, // this is May 2021###                'age_group_id'   =&gt; 4, ###                'start'          =&gt; '2021-05-26 18:00:00', ###            ], [</v>
      </c>
      <c r="X377" s="30" t="s">
        <v>1161</v>
      </c>
    </row>
    <row r="378" spans="1:24" x14ac:dyDescent="0.2">
      <c r="A378" s="30">
        <v>354</v>
      </c>
      <c r="B378" s="31">
        <v>44342.75</v>
      </c>
      <c r="C378" s="64">
        <f>VLOOKUP(D378,'Age Groups'!B:C,2,FALSE)</f>
        <v>4</v>
      </c>
      <c r="D378" s="31" t="s">
        <v>1092</v>
      </c>
      <c r="E378" s="64">
        <f>VLOOKUP(F378,Items!J:L,3,FALSE)</f>
        <v>2</v>
      </c>
      <c r="F378" s="31" t="s">
        <v>924</v>
      </c>
      <c r="G378" s="31" t="s">
        <v>1110</v>
      </c>
      <c r="H378" s="64" t="str">
        <f t="shared" si="32"/>
        <v>2</v>
      </c>
      <c r="I378" s="31"/>
      <c r="J378" s="31" t="s">
        <v>917</v>
      </c>
      <c r="K378" s="32" t="s">
        <v>933</v>
      </c>
      <c r="L378" s="32" t="s">
        <v>1043</v>
      </c>
      <c r="M378" s="61">
        <f>VLOOKUP(N378,Clubs!D:E,2,FALSE)</f>
        <v>15</v>
      </c>
      <c r="N378" s="32" t="s">
        <v>1087</v>
      </c>
      <c r="O378" s="32" t="s">
        <v>939</v>
      </c>
      <c r="P378" s="32"/>
      <c r="T378" s="30" t="str">
        <f t="shared" si="29"/>
        <v>c15ag4y2d102</v>
      </c>
      <c r="U378" s="30">
        <f>VLOOKUP(T378,Cohorts!A:B,2,FALSE)</f>
        <v>45</v>
      </c>
      <c r="V378" s="30" t="str">
        <f t="shared" si="30"/>
        <v xml:space="preserve">            [ 'cohort_id' =&gt; 45,  'team_rank_id' =&gt; 1 ],</v>
      </c>
      <c r="W378" s="30" t="str">
        <f t="shared" si="31"/>
        <v xml:space="preserve">                'competition_id' =&gt; 1, // this is May 2021###                'age_group_id'   =&gt; 4, ###                'start'          =&gt; '2021-05-26 18:00:00', ###            ], [</v>
      </c>
      <c r="X378" s="30" t="s">
        <v>1161</v>
      </c>
    </row>
    <row r="379" spans="1:24" ht="17" x14ac:dyDescent="0.2">
      <c r="A379" s="30">
        <v>361</v>
      </c>
      <c r="B379" s="31">
        <v>44342.75</v>
      </c>
      <c r="C379" s="64">
        <f>VLOOKUP(D379,'Age Groups'!B:C,2,FALSE)</f>
        <v>4</v>
      </c>
      <c r="D379" s="31" t="s">
        <v>1092</v>
      </c>
      <c r="E379" s="64">
        <f>VLOOKUP(F379,Items!J:L,3,FALSE)</f>
        <v>8</v>
      </c>
      <c r="F379" s="31" t="s">
        <v>920</v>
      </c>
      <c r="G379" s="31" t="s">
        <v>1109</v>
      </c>
      <c r="H379" s="64" t="str">
        <f t="shared" si="32"/>
        <v>2</v>
      </c>
      <c r="I379" s="31"/>
      <c r="J379" s="31" t="s">
        <v>917</v>
      </c>
      <c r="K379" s="32" t="s">
        <v>933</v>
      </c>
      <c r="L379" s="32" t="s">
        <v>1043</v>
      </c>
      <c r="M379" s="61">
        <f>VLOOKUP(N379,Clubs!D:E,2,FALSE)</f>
        <v>15</v>
      </c>
      <c r="N379" s="32" t="s">
        <v>1087</v>
      </c>
      <c r="O379" s="32" t="s">
        <v>939</v>
      </c>
      <c r="P379" s="34" t="s">
        <v>837</v>
      </c>
      <c r="T379" s="30" t="str">
        <f t="shared" si="29"/>
        <v>c15ag4y2d102</v>
      </c>
      <c r="U379" s="30">
        <f>VLOOKUP(T379,Cohorts!A:B,2,FALSE)</f>
        <v>45</v>
      </c>
      <c r="V379" s="30" t="str">
        <f t="shared" si="30"/>
        <v xml:space="preserve">            [ 'cohort_id' =&gt; 45,  'team_rank_id' =&gt; 1 ],</v>
      </c>
      <c r="W379" s="30" t="str">
        <f t="shared" si="31"/>
        <v xml:space="preserve">                'competition_id' =&gt; 1, // this is May 2021###                'age_group_id'   =&gt; 4, ###                'start'          =&gt; '2021-05-26 18:00:00', ###            ], [</v>
      </c>
      <c r="X379" s="30" t="s">
        <v>1161</v>
      </c>
    </row>
    <row r="380" spans="1:24" x14ac:dyDescent="0.2">
      <c r="A380" s="30">
        <v>344</v>
      </c>
      <c r="B380" s="31">
        <v>44342.75</v>
      </c>
      <c r="C380" s="64">
        <f>VLOOKUP(D380,'Age Groups'!B:C,2,FALSE)</f>
        <v>4</v>
      </c>
      <c r="D380" s="31" t="s">
        <v>1092</v>
      </c>
      <c r="E380" s="64">
        <f>VLOOKUP(F380,Items!J:L,3,FALSE)</f>
        <v>4</v>
      </c>
      <c r="F380" s="31" t="s">
        <v>916</v>
      </c>
      <c r="G380" s="31" t="s">
        <v>1110</v>
      </c>
      <c r="H380" s="64" t="str">
        <f t="shared" si="32"/>
        <v>2</v>
      </c>
      <c r="I380" s="31"/>
      <c r="J380" s="31" t="s">
        <v>917</v>
      </c>
      <c r="K380" s="32" t="s">
        <v>933</v>
      </c>
      <c r="L380" s="32" t="s">
        <v>939</v>
      </c>
      <c r="M380" s="61">
        <f>VLOOKUP(N380,Clubs!D:E,2,FALSE)</f>
        <v>15</v>
      </c>
      <c r="N380" s="32" t="s">
        <v>1087</v>
      </c>
      <c r="O380" s="32" t="s">
        <v>987</v>
      </c>
      <c r="P380" s="32"/>
      <c r="T380" s="30" t="str">
        <f t="shared" si="29"/>
        <v>c15ag4y2d102</v>
      </c>
      <c r="U380" s="30">
        <f>VLOOKUP(T380,Cohorts!A:B,2,FALSE)</f>
        <v>45</v>
      </c>
      <c r="V380" s="30" t="str">
        <f t="shared" si="30"/>
        <v xml:space="preserve">            [ 'cohort_id' =&gt; 45,  'team_rank_id' =&gt; 2 ],</v>
      </c>
      <c r="W380" s="30" t="str">
        <f t="shared" si="31"/>
        <v xml:space="preserve">                'competition_id' =&gt; 1, // this is May 2021###                'age_group_id'   =&gt; 4, ###                'start'          =&gt; '2021-05-26 18:00:00', ###            ], [</v>
      </c>
      <c r="X380" s="30" t="s">
        <v>1161</v>
      </c>
    </row>
    <row r="381" spans="1:24" x14ac:dyDescent="0.2">
      <c r="A381" s="30">
        <v>351</v>
      </c>
      <c r="B381" s="31">
        <v>44342.75</v>
      </c>
      <c r="C381" s="64">
        <f>VLOOKUP(D381,'Age Groups'!B:C,2,FALSE)</f>
        <v>4</v>
      </c>
      <c r="D381" s="31" t="s">
        <v>1092</v>
      </c>
      <c r="E381" s="64">
        <f>VLOOKUP(F381,Items!J:L,3,FALSE)</f>
        <v>2</v>
      </c>
      <c r="F381" s="31" t="s">
        <v>924</v>
      </c>
      <c r="G381" s="31" t="s">
        <v>1110</v>
      </c>
      <c r="H381" s="64" t="str">
        <f t="shared" si="32"/>
        <v>2</v>
      </c>
      <c r="I381" s="31"/>
      <c r="J381" s="31" t="s">
        <v>917</v>
      </c>
      <c r="K381" s="32" t="s">
        <v>933</v>
      </c>
      <c r="L381" s="32" t="s">
        <v>939</v>
      </c>
      <c r="M381" s="61">
        <f>VLOOKUP(N381,Clubs!D:E,2,FALSE)</f>
        <v>15</v>
      </c>
      <c r="N381" s="32" t="s">
        <v>1087</v>
      </c>
      <c r="O381" s="32" t="s">
        <v>987</v>
      </c>
      <c r="P381" s="32"/>
      <c r="T381" s="30" t="str">
        <f t="shared" si="29"/>
        <v>c15ag4y2d102</v>
      </c>
      <c r="U381" s="30">
        <f>VLOOKUP(T381,Cohorts!A:B,2,FALSE)</f>
        <v>45</v>
      </c>
      <c r="V381" s="30" t="str">
        <f t="shared" si="30"/>
        <v xml:space="preserve">            [ 'cohort_id' =&gt; 45,  'team_rank_id' =&gt; 2 ],</v>
      </c>
      <c r="W381" s="30" t="str">
        <f t="shared" si="31"/>
        <v xml:space="preserve">                'competition_id' =&gt; 1, // this is May 2021###                'age_group_id'   =&gt; 4, ###                'start'          =&gt; '2021-05-26 18:00:00', ###            ], [</v>
      </c>
      <c r="X381" s="30" t="s">
        <v>1161</v>
      </c>
    </row>
    <row r="382" spans="1:24" ht="17" x14ac:dyDescent="0.2">
      <c r="A382" s="30">
        <v>358</v>
      </c>
      <c r="B382" s="31">
        <v>44342.75</v>
      </c>
      <c r="C382" s="64">
        <f>VLOOKUP(D382,'Age Groups'!B:C,2,FALSE)</f>
        <v>4</v>
      </c>
      <c r="D382" s="31" t="s">
        <v>1092</v>
      </c>
      <c r="E382" s="64">
        <f>VLOOKUP(F382,Items!J:L,3,FALSE)</f>
        <v>8</v>
      </c>
      <c r="F382" s="31" t="s">
        <v>920</v>
      </c>
      <c r="G382" s="31" t="s">
        <v>1109</v>
      </c>
      <c r="H382" s="64" t="str">
        <f t="shared" si="32"/>
        <v>2</v>
      </c>
      <c r="I382" s="31"/>
      <c r="J382" s="31" t="s">
        <v>917</v>
      </c>
      <c r="K382" s="32" t="s">
        <v>933</v>
      </c>
      <c r="L382" s="32" t="s">
        <v>939</v>
      </c>
      <c r="M382" s="61">
        <f>VLOOKUP(N382,Clubs!D:E,2,FALSE)</f>
        <v>15</v>
      </c>
      <c r="N382" s="32" t="s">
        <v>1087</v>
      </c>
      <c r="O382" s="32" t="s">
        <v>987</v>
      </c>
      <c r="P382" s="34" t="s">
        <v>834</v>
      </c>
      <c r="T382" s="30" t="str">
        <f t="shared" si="29"/>
        <v>c15ag4y2d102</v>
      </c>
      <c r="U382" s="30">
        <f>VLOOKUP(T382,Cohorts!A:B,2,FALSE)</f>
        <v>45</v>
      </c>
      <c r="V382" s="30" t="str">
        <f t="shared" si="30"/>
        <v xml:space="preserve">            [ 'cohort_id' =&gt; 45,  'team_rank_id' =&gt; 2 ],</v>
      </c>
      <c r="W382" s="30" t="str">
        <f t="shared" si="31"/>
        <v xml:space="preserve">                'competition_id' =&gt; 1, // this is May 2021###                'age_group_id'   =&gt; 4, ###                'start'          =&gt; '2021-05-26 18:00:00', ###            ], [</v>
      </c>
      <c r="X382" s="30" t="s">
        <v>1161</v>
      </c>
    </row>
    <row r="383" spans="1:24" x14ac:dyDescent="0.2">
      <c r="A383" s="30">
        <v>94</v>
      </c>
      <c r="B383" s="31">
        <v>44329.8125</v>
      </c>
      <c r="C383" s="64">
        <f>VLOOKUP(D383,'Age Groups'!B:C,2,FALSE)</f>
        <v>5</v>
      </c>
      <c r="D383" s="31" t="s">
        <v>1090</v>
      </c>
      <c r="E383" s="64">
        <f>VLOOKUP(F383,Items!J:L,3,FALSE)</f>
        <v>2</v>
      </c>
      <c r="F383" s="31" t="s">
        <v>924</v>
      </c>
      <c r="G383" s="31" t="s">
        <v>1110</v>
      </c>
      <c r="H383" s="64" t="str">
        <f t="shared" si="32"/>
        <v>2</v>
      </c>
      <c r="I383" s="31"/>
      <c r="J383" s="31" t="s">
        <v>917</v>
      </c>
      <c r="K383" s="62" t="s">
        <v>933</v>
      </c>
      <c r="L383" s="62" t="s">
        <v>987</v>
      </c>
      <c r="M383" s="61">
        <f>VLOOKUP(N383,Clubs!D:E,2,FALSE)</f>
        <v>15</v>
      </c>
      <c r="N383" s="62" t="s">
        <v>1087</v>
      </c>
      <c r="O383" s="61">
        <v>1</v>
      </c>
      <c r="P383" s="32"/>
      <c r="T383" s="30" t="str">
        <f t="shared" si="29"/>
        <v>c15ag5y2d102</v>
      </c>
      <c r="U383" s="30">
        <f>VLOOKUP(T383,Cohorts!A:B,2,FALSE)</f>
        <v>47</v>
      </c>
      <c r="V383" s="30" t="str">
        <f t="shared" si="30"/>
        <v xml:space="preserve">            [ 'cohort_id' =&gt; 47,  'team_rank_id' =&gt; 1 ],</v>
      </c>
      <c r="W383" s="30" t="str">
        <f t="shared" si="31"/>
        <v xml:space="preserve">                'competition_id' =&gt; 1, // this is May 2021###                'age_group_id'   =&gt; 5, ###                'start'          =&gt; '2021-05-13 19:30:00', ###            ], [</v>
      </c>
      <c r="X383" s="30" t="s">
        <v>1161</v>
      </c>
    </row>
    <row r="384" spans="1:24" x14ac:dyDescent="0.2">
      <c r="A384" s="30">
        <v>103</v>
      </c>
      <c r="B384" s="31">
        <v>44329.8125</v>
      </c>
      <c r="C384" s="64">
        <f>VLOOKUP(D384,'Age Groups'!B:C,2,FALSE)</f>
        <v>5</v>
      </c>
      <c r="D384" s="31" t="s">
        <v>1090</v>
      </c>
      <c r="E384" s="64">
        <f>VLOOKUP(F384,Items!J:L,3,FALSE)</f>
        <v>3</v>
      </c>
      <c r="F384" s="31" t="s">
        <v>928</v>
      </c>
      <c r="G384" s="31" t="s">
        <v>1110</v>
      </c>
      <c r="H384" s="64" t="str">
        <f t="shared" si="32"/>
        <v>2</v>
      </c>
      <c r="I384" s="31"/>
      <c r="J384" s="31" t="s">
        <v>917</v>
      </c>
      <c r="K384" s="62" t="s">
        <v>933</v>
      </c>
      <c r="L384" s="62" t="s">
        <v>1043</v>
      </c>
      <c r="M384" s="61">
        <f>VLOOKUP(N384,Clubs!D:E,2,FALSE)</f>
        <v>15</v>
      </c>
      <c r="N384" s="62" t="s">
        <v>1087</v>
      </c>
      <c r="O384" s="61">
        <v>1</v>
      </c>
      <c r="P384" s="32"/>
      <c r="T384" s="30" t="str">
        <f t="shared" si="29"/>
        <v>c15ag5y2d102</v>
      </c>
      <c r="U384" s="30">
        <f>VLOOKUP(T384,Cohorts!A:B,2,FALSE)</f>
        <v>47</v>
      </c>
      <c r="V384" s="30" t="str">
        <f t="shared" si="30"/>
        <v xml:space="preserve">            [ 'cohort_id' =&gt; 47,  'team_rank_id' =&gt; 1 ],</v>
      </c>
      <c r="W384" s="30" t="str">
        <f t="shared" si="31"/>
        <v xml:space="preserve">                'competition_id' =&gt; 1, // this is May 2021###                'age_group_id'   =&gt; 5, ###                'start'          =&gt; '2021-05-13 19:30:00', ###            ], [</v>
      </c>
      <c r="X384" s="30" t="s">
        <v>1161</v>
      </c>
    </row>
    <row r="385" spans="1:24" ht="17" x14ac:dyDescent="0.2">
      <c r="A385" s="30">
        <v>113</v>
      </c>
      <c r="B385" s="31">
        <v>44329.8125</v>
      </c>
      <c r="C385" s="64">
        <f>VLOOKUP(D385,'Age Groups'!B:C,2,FALSE)</f>
        <v>5</v>
      </c>
      <c r="D385" s="31" t="s">
        <v>1090</v>
      </c>
      <c r="E385" s="64">
        <f>VLOOKUP(F385,Items!J:L,3,FALSE)</f>
        <v>7</v>
      </c>
      <c r="F385" s="31" t="s">
        <v>926</v>
      </c>
      <c r="G385" s="31" t="s">
        <v>1109</v>
      </c>
      <c r="H385" s="64" t="str">
        <f t="shared" si="32"/>
        <v>2</v>
      </c>
      <c r="I385" s="31"/>
      <c r="J385" s="31" t="s">
        <v>917</v>
      </c>
      <c r="K385" s="62" t="s">
        <v>933</v>
      </c>
      <c r="L385" s="62" t="s">
        <v>1071</v>
      </c>
      <c r="M385" s="61">
        <f>VLOOKUP(N385,Clubs!D:E,2,FALSE)</f>
        <v>15</v>
      </c>
      <c r="N385" s="62" t="s">
        <v>1087</v>
      </c>
      <c r="O385" s="61">
        <v>1</v>
      </c>
      <c r="P385" s="34" t="s">
        <v>595</v>
      </c>
      <c r="T385" s="30" t="str">
        <f t="shared" si="29"/>
        <v>c15ag5y2d102</v>
      </c>
      <c r="U385" s="30">
        <f>VLOOKUP(T385,Cohorts!A:B,2,FALSE)</f>
        <v>47</v>
      </c>
      <c r="V385" s="30" t="str">
        <f t="shared" si="30"/>
        <v xml:space="preserve">            [ 'cohort_id' =&gt; 47,  'team_rank_id' =&gt; 1 ],</v>
      </c>
      <c r="W385" s="30" t="str">
        <f t="shared" si="31"/>
        <v xml:space="preserve">                'competition_id' =&gt; 1, // this is May 2021###                'age_group_id'   =&gt; 5, ###                'start'          =&gt; '2021-05-13 19:30:00', ###            ], [</v>
      </c>
      <c r="X385" s="30" t="s">
        <v>1161</v>
      </c>
    </row>
    <row r="386" spans="1:24" x14ac:dyDescent="0.2">
      <c r="A386" s="30">
        <v>301</v>
      </c>
      <c r="B386" s="31">
        <v>44340.8125</v>
      </c>
      <c r="C386" s="64">
        <f>VLOOKUP(D386,'Age Groups'!B:C,2,FALSE)</f>
        <v>6</v>
      </c>
      <c r="D386" s="31" t="s">
        <v>1091</v>
      </c>
      <c r="E386" s="64">
        <f>VLOOKUP(F386,Items!J:L,3,FALSE)</f>
        <v>1</v>
      </c>
      <c r="F386" s="31" t="s">
        <v>921</v>
      </c>
      <c r="G386" s="31" t="s">
        <v>1110</v>
      </c>
      <c r="H386" s="64" t="str">
        <f t="shared" si="32"/>
        <v>2</v>
      </c>
      <c r="I386" s="31"/>
      <c r="J386" s="31" t="s">
        <v>917</v>
      </c>
      <c r="K386" s="36"/>
      <c r="L386" s="36" t="s">
        <v>1058</v>
      </c>
      <c r="M386" s="61">
        <f>VLOOKUP(N386,Clubs!D:E,2,FALSE)</f>
        <v>15</v>
      </c>
      <c r="N386" s="36" t="s">
        <v>1087</v>
      </c>
      <c r="O386" s="61">
        <v>1</v>
      </c>
      <c r="P386" s="32"/>
      <c r="T386" s="30" t="str">
        <f t="shared" ref="T386:T435" si="33">"c"&amp;M386&amp;"ag"&amp;C386&amp;"y2d10"&amp;H386</f>
        <v>c15ag6y2d102</v>
      </c>
      <c r="U386" s="30">
        <f>VLOOKUP(T386,Cohorts!A:B,2,FALSE)</f>
        <v>49</v>
      </c>
      <c r="V386" s="30" t="str">
        <f t="shared" ref="V386:V449" si="34">"            [ 'cohort_id' =&gt; "&amp;U386&amp;",  'team_rank_id' =&gt; "&amp;O386&amp;" ],"</f>
        <v xml:space="preserve">            [ 'cohort_id' =&gt; 49,  'team_rank_id' =&gt; 1 ],</v>
      </c>
      <c r="W386" s="30" t="str">
        <f t="shared" si="31"/>
        <v xml:space="preserve">                'competition_id' =&gt; 1, // this is May 2021###                'age_group_id'   =&gt; 6, ###                'start'          =&gt; '2021-05-24 19:30:00', ###            ], [</v>
      </c>
      <c r="X386" s="30" t="s">
        <v>1161</v>
      </c>
    </row>
    <row r="387" spans="1:24" x14ac:dyDescent="0.2">
      <c r="A387" s="30">
        <v>308</v>
      </c>
      <c r="B387" s="31">
        <v>44340.8125</v>
      </c>
      <c r="C387" s="64">
        <f>VLOOKUP(D387,'Age Groups'!B:C,2,FALSE)</f>
        <v>6</v>
      </c>
      <c r="D387" s="31" t="s">
        <v>1091</v>
      </c>
      <c r="E387" s="64">
        <f>VLOOKUP(F387,Items!J:L,3,FALSE)</f>
        <v>4</v>
      </c>
      <c r="F387" s="31" t="s">
        <v>916</v>
      </c>
      <c r="G387" s="31" t="s">
        <v>1110</v>
      </c>
      <c r="H387" s="64" t="str">
        <f t="shared" si="32"/>
        <v>2</v>
      </c>
      <c r="I387" s="31"/>
      <c r="J387" s="31" t="s">
        <v>917</v>
      </c>
      <c r="K387" s="36"/>
      <c r="L387" s="36" t="s">
        <v>1068</v>
      </c>
      <c r="M387" s="61">
        <f>VLOOKUP(N387,Clubs!D:E,2,FALSE)</f>
        <v>15</v>
      </c>
      <c r="N387" s="36" t="s">
        <v>1087</v>
      </c>
      <c r="O387" s="61">
        <v>1</v>
      </c>
      <c r="P387" s="32"/>
      <c r="T387" s="30" t="str">
        <f t="shared" si="33"/>
        <v>c15ag6y2d102</v>
      </c>
      <c r="U387" s="30">
        <f>VLOOKUP(T387,Cohorts!A:B,2,FALSE)</f>
        <v>49</v>
      </c>
      <c r="V387" s="30" t="str">
        <f t="shared" si="34"/>
        <v xml:space="preserve">            [ 'cohort_id' =&gt; 49,  'team_rank_id' =&gt; 1 ],</v>
      </c>
      <c r="W387" s="30" t="str">
        <f t="shared" ref="W387:W435" si="35">"                'competition_id' =&gt; 1, // this is May 2021###                'age_group_id'   =&gt; "&amp;C387&amp;", ###                'start'          =&gt; '"&amp;TEXT(B387,"yyyy-mm-dd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X387" s="30" t="s">
        <v>1161</v>
      </c>
    </row>
    <row r="388" spans="1:24" ht="17" x14ac:dyDescent="0.2">
      <c r="A388" s="30">
        <v>314</v>
      </c>
      <c r="B388" s="31">
        <v>44340.8125</v>
      </c>
      <c r="C388" s="64">
        <f>VLOOKUP(D388,'Age Groups'!B:C,2,FALSE)</f>
        <v>6</v>
      </c>
      <c r="D388" s="31" t="s">
        <v>1091</v>
      </c>
      <c r="E388" s="64">
        <f>VLOOKUP(F388,Items!J:L,3,FALSE)</f>
        <v>6</v>
      </c>
      <c r="F388" s="31" t="s">
        <v>927</v>
      </c>
      <c r="G388" s="31" t="s">
        <v>1109</v>
      </c>
      <c r="H388" s="64" t="str">
        <f t="shared" si="32"/>
        <v>2</v>
      </c>
      <c r="I388" s="31"/>
      <c r="J388" s="31" t="s">
        <v>917</v>
      </c>
      <c r="K388" s="36"/>
      <c r="L388" s="36" t="s">
        <v>1068</v>
      </c>
      <c r="M388" s="61">
        <f>VLOOKUP(N388,Clubs!D:E,2,FALSE)</f>
        <v>15</v>
      </c>
      <c r="N388" s="36" t="s">
        <v>1087</v>
      </c>
      <c r="O388" s="61">
        <v>1</v>
      </c>
      <c r="P388" s="34" t="s">
        <v>794</v>
      </c>
      <c r="T388" s="30" t="str">
        <f t="shared" si="33"/>
        <v>c15ag6y2d102</v>
      </c>
      <c r="U388" s="30">
        <f>VLOOKUP(T388,Cohorts!A:B,2,FALSE)</f>
        <v>49</v>
      </c>
      <c r="V388" s="30" t="str">
        <f t="shared" si="34"/>
        <v xml:space="preserve">            [ 'cohort_id' =&gt; 49,  'team_rank_id' =&gt; 1 ],</v>
      </c>
      <c r="W388" s="30" t="str">
        <f t="shared" si="35"/>
        <v xml:space="preserve">                'competition_id' =&gt; 1, // this is May 2021###                'age_group_id'   =&gt; 6, ###                'start'          =&gt; '2021-05-24 19:30:00', ###            ], [</v>
      </c>
      <c r="X388" s="30" t="s">
        <v>1161</v>
      </c>
    </row>
    <row r="389" spans="1:24" x14ac:dyDescent="0.2">
      <c r="A389" s="30">
        <v>43</v>
      </c>
      <c r="B389" s="31">
        <v>44327.75</v>
      </c>
      <c r="C389" s="64">
        <f>VLOOKUP(D389,'Age Groups'!B:C,2,FALSE)</f>
        <v>3</v>
      </c>
      <c r="D389" s="31" t="s">
        <v>1149</v>
      </c>
      <c r="E389" s="64">
        <f>VLOOKUP(F389,Items!J:L,3,FALSE)</f>
        <v>1</v>
      </c>
      <c r="F389" s="31" t="s">
        <v>921</v>
      </c>
      <c r="G389" s="31" t="s">
        <v>1110</v>
      </c>
      <c r="H389" s="64" t="str">
        <f t="shared" ref="H389:H397" si="36">MID(J389,10,1)</f>
        <v>4</v>
      </c>
      <c r="I389" s="31" t="str">
        <f t="shared" ref="I389:I397" si="37">RIGHT(J389,1)</f>
        <v>5</v>
      </c>
      <c r="J389" s="32" t="s">
        <v>919</v>
      </c>
      <c r="K389" s="36"/>
      <c r="L389" s="36" t="s">
        <v>1073</v>
      </c>
      <c r="M389" s="61">
        <f>VLOOKUP(N389,Clubs!D:E,2,FALSE)</f>
        <v>16</v>
      </c>
      <c r="N389" s="36" t="s">
        <v>59</v>
      </c>
      <c r="O389" s="61">
        <v>1</v>
      </c>
      <c r="P389" s="32"/>
      <c r="T389" s="30" t="str">
        <f t="shared" si="33"/>
        <v>c16ag3y2d104</v>
      </c>
      <c r="U389" s="30">
        <f>VLOOKUP(T389,Cohorts!A:B,2,FALSE)</f>
        <v>51</v>
      </c>
      <c r="V389" s="30" t="str">
        <f t="shared" si="34"/>
        <v xml:space="preserve">            [ 'cohort_id' =&gt; 51,  'team_rank_id' =&gt; 1 ],</v>
      </c>
      <c r="W389" s="30" t="str">
        <f t="shared" si="35"/>
        <v xml:space="preserve">                'competition_id' =&gt; 1, // this is May 2021###                'age_group_id'   =&gt; 3, ###                'start'          =&gt; '2021-05-11 18:00:00', ###            ], [</v>
      </c>
      <c r="X389" s="30" t="s">
        <v>1161</v>
      </c>
    </row>
    <row r="390" spans="1:24" x14ac:dyDescent="0.2">
      <c r="A390" s="30">
        <v>49</v>
      </c>
      <c r="B390" s="31">
        <v>44327.75</v>
      </c>
      <c r="C390" s="64">
        <f>VLOOKUP(D390,'Age Groups'!B:C,2,FALSE)</f>
        <v>3</v>
      </c>
      <c r="D390" s="31" t="s">
        <v>1149</v>
      </c>
      <c r="E390" s="64">
        <f>VLOOKUP(F390,Items!J:L,3,FALSE)</f>
        <v>3</v>
      </c>
      <c r="F390" s="31" t="s">
        <v>928</v>
      </c>
      <c r="G390" s="31" t="s">
        <v>1110</v>
      </c>
      <c r="H390" s="64" t="str">
        <f t="shared" si="36"/>
        <v>4</v>
      </c>
      <c r="I390" s="31" t="str">
        <f t="shared" si="37"/>
        <v>5</v>
      </c>
      <c r="J390" s="32" t="s">
        <v>919</v>
      </c>
      <c r="K390" s="36"/>
      <c r="L390" s="36" t="s">
        <v>1068</v>
      </c>
      <c r="M390" s="61">
        <f>VLOOKUP(N390,Clubs!D:E,2,FALSE)</f>
        <v>16</v>
      </c>
      <c r="N390" s="36" t="s">
        <v>59</v>
      </c>
      <c r="O390" s="61">
        <v>1</v>
      </c>
      <c r="P390" s="32"/>
      <c r="T390" s="30" t="str">
        <f t="shared" si="33"/>
        <v>c16ag3y2d104</v>
      </c>
      <c r="U390" s="30">
        <f>VLOOKUP(T390,Cohorts!A:B,2,FALSE)</f>
        <v>51</v>
      </c>
      <c r="V390" s="30" t="str">
        <f t="shared" si="34"/>
        <v xml:space="preserve">            [ 'cohort_id' =&gt; 51,  'team_rank_id' =&gt; 1 ],</v>
      </c>
      <c r="W390" s="30" t="str">
        <f t="shared" si="35"/>
        <v xml:space="preserve">                'competition_id' =&gt; 1, // this is May 2021###                'age_group_id'   =&gt; 3, ###                'start'          =&gt; '2021-05-11 18:00:00', ###            ], [</v>
      </c>
      <c r="X390" s="30" t="s">
        <v>1161</v>
      </c>
    </row>
    <row r="391" spans="1:24" ht="17" x14ac:dyDescent="0.2">
      <c r="A391" s="30">
        <v>56</v>
      </c>
      <c r="B391" s="31">
        <v>44327.75</v>
      </c>
      <c r="C391" s="64">
        <f>VLOOKUP(D391,'Age Groups'!B:C,2,FALSE)</f>
        <v>3</v>
      </c>
      <c r="D391" s="31" t="s">
        <v>1149</v>
      </c>
      <c r="E391" s="64">
        <f>VLOOKUP(F391,Items!J:L,3,FALSE)</f>
        <v>13</v>
      </c>
      <c r="F391" s="31" t="s">
        <v>929</v>
      </c>
      <c r="G391" s="31" t="s">
        <v>1109</v>
      </c>
      <c r="H391" s="64" t="str">
        <f t="shared" si="36"/>
        <v>4</v>
      </c>
      <c r="I391" s="31" t="str">
        <f t="shared" si="37"/>
        <v>5</v>
      </c>
      <c r="J391" s="32" t="s">
        <v>919</v>
      </c>
      <c r="K391" s="36"/>
      <c r="L391" s="36" t="s">
        <v>1043</v>
      </c>
      <c r="M391" s="61">
        <f>VLOOKUP(N391,Clubs!D:E,2,FALSE)</f>
        <v>16</v>
      </c>
      <c r="N391" s="36" t="s">
        <v>59</v>
      </c>
      <c r="O391" s="61">
        <v>1</v>
      </c>
      <c r="P391" s="34" t="s">
        <v>535</v>
      </c>
      <c r="T391" s="30" t="str">
        <f t="shared" si="33"/>
        <v>c16ag3y2d104</v>
      </c>
      <c r="U391" s="30">
        <f>VLOOKUP(T391,Cohorts!A:B,2,FALSE)</f>
        <v>51</v>
      </c>
      <c r="V391" s="30" t="str">
        <f t="shared" si="34"/>
        <v xml:space="preserve">            [ 'cohort_id' =&gt; 51,  'team_rank_id' =&gt; 1 ],</v>
      </c>
      <c r="W391" s="30" t="str">
        <f t="shared" si="35"/>
        <v xml:space="preserve">                'competition_id' =&gt; 1, // this is May 2021###                'age_group_id'   =&gt; 3, ###                'start'          =&gt; '2021-05-11 18:00:00', ###            ], [</v>
      </c>
      <c r="X391" s="30" t="s">
        <v>1161</v>
      </c>
    </row>
    <row r="392" spans="1:24" x14ac:dyDescent="0.2">
      <c r="A392" s="30">
        <v>284</v>
      </c>
      <c r="B392" s="31">
        <v>44340.75</v>
      </c>
      <c r="C392" s="64">
        <f>VLOOKUP(D392,'Age Groups'!B:C,2,FALSE)</f>
        <v>4</v>
      </c>
      <c r="D392" s="31" t="s">
        <v>1092</v>
      </c>
      <c r="E392" s="64">
        <f>VLOOKUP(F392,Items!J:L,3,FALSE)</f>
        <v>4</v>
      </c>
      <c r="F392" s="31" t="s">
        <v>916</v>
      </c>
      <c r="G392" s="31" t="s">
        <v>1110</v>
      </c>
      <c r="H392" s="64" t="str">
        <f t="shared" si="36"/>
        <v>4</v>
      </c>
      <c r="I392" s="31" t="str">
        <f t="shared" si="37"/>
        <v>5</v>
      </c>
      <c r="J392" s="32" t="s">
        <v>919</v>
      </c>
      <c r="K392" s="36"/>
      <c r="L392" s="36" t="s">
        <v>1068</v>
      </c>
      <c r="M392" s="61">
        <f>VLOOKUP(N392,Clubs!D:E,2,FALSE)</f>
        <v>16</v>
      </c>
      <c r="N392" s="36" t="s">
        <v>59</v>
      </c>
      <c r="O392" s="61">
        <v>1</v>
      </c>
      <c r="P392" s="32"/>
      <c r="T392" s="30" t="str">
        <f t="shared" si="33"/>
        <v>c16ag4y2d104</v>
      </c>
      <c r="U392" s="30">
        <f>VLOOKUP(T392,Cohorts!A:B,2,FALSE)</f>
        <v>53</v>
      </c>
      <c r="V392" s="30" t="str">
        <f t="shared" si="34"/>
        <v xml:space="preserve">            [ 'cohort_id' =&gt; 53,  'team_rank_id' =&gt; 1 ],</v>
      </c>
      <c r="W392" s="30" t="str">
        <f t="shared" si="35"/>
        <v xml:space="preserve">                'competition_id' =&gt; 1, // this is May 2021###                'age_group_id'   =&gt; 4, ###                'start'          =&gt; '2021-05-24 18:00:00', ###            ], [</v>
      </c>
      <c r="X392" s="30" t="s">
        <v>1161</v>
      </c>
    </row>
    <row r="393" spans="1:24" x14ac:dyDescent="0.2">
      <c r="A393" s="30">
        <v>288</v>
      </c>
      <c r="B393" s="31">
        <v>44340.75</v>
      </c>
      <c r="C393" s="64">
        <f>VLOOKUP(D393,'Age Groups'!B:C,2,FALSE)</f>
        <v>4</v>
      </c>
      <c r="D393" s="31" t="s">
        <v>1092</v>
      </c>
      <c r="E393" s="64">
        <f>VLOOKUP(F393,Items!J:L,3,FALSE)</f>
        <v>2</v>
      </c>
      <c r="F393" s="31" t="s">
        <v>924</v>
      </c>
      <c r="G393" s="31" t="s">
        <v>1110</v>
      </c>
      <c r="H393" s="64" t="str">
        <f t="shared" si="36"/>
        <v>4</v>
      </c>
      <c r="I393" s="31" t="str">
        <f t="shared" si="37"/>
        <v>5</v>
      </c>
      <c r="J393" s="32" t="s">
        <v>919</v>
      </c>
      <c r="K393" s="36"/>
      <c r="L393" s="36" t="s">
        <v>1043</v>
      </c>
      <c r="M393" s="61">
        <f>VLOOKUP(N393,Clubs!D:E,2,FALSE)</f>
        <v>16</v>
      </c>
      <c r="N393" s="36" t="s">
        <v>59</v>
      </c>
      <c r="O393" s="61">
        <v>1</v>
      </c>
      <c r="P393" s="32"/>
      <c r="T393" s="30" t="str">
        <f t="shared" si="33"/>
        <v>c16ag4y2d104</v>
      </c>
      <c r="U393" s="30">
        <f>VLOOKUP(T393,Cohorts!A:B,2,FALSE)</f>
        <v>53</v>
      </c>
      <c r="V393" s="30" t="str">
        <f t="shared" si="34"/>
        <v xml:space="preserve">            [ 'cohort_id' =&gt; 53,  'team_rank_id' =&gt; 1 ],</v>
      </c>
      <c r="W393" s="30" t="str">
        <f t="shared" si="35"/>
        <v xml:space="preserve">                'competition_id' =&gt; 1, // this is May 2021###                'age_group_id'   =&gt; 4, ###                'start'          =&gt; '2021-05-24 18:00:00', ###            ], [</v>
      </c>
      <c r="X393" s="30" t="s">
        <v>1161</v>
      </c>
    </row>
    <row r="394" spans="1:24" ht="17" x14ac:dyDescent="0.2">
      <c r="A394" s="30">
        <v>293</v>
      </c>
      <c r="B394" s="31">
        <v>44340.75</v>
      </c>
      <c r="C394" s="64">
        <f>VLOOKUP(D394,'Age Groups'!B:C,2,FALSE)</f>
        <v>4</v>
      </c>
      <c r="D394" s="31" t="s">
        <v>1092</v>
      </c>
      <c r="E394" s="64">
        <f>VLOOKUP(F394,Items!J:L,3,FALSE)</f>
        <v>8</v>
      </c>
      <c r="F394" s="31" t="s">
        <v>920</v>
      </c>
      <c r="G394" s="31" t="s">
        <v>1109</v>
      </c>
      <c r="H394" s="64" t="str">
        <f t="shared" si="36"/>
        <v>4</v>
      </c>
      <c r="I394" s="31" t="str">
        <f t="shared" si="37"/>
        <v>5</v>
      </c>
      <c r="J394" s="32" t="s">
        <v>919</v>
      </c>
      <c r="K394" s="36"/>
      <c r="L394" s="36" t="s">
        <v>1018</v>
      </c>
      <c r="M394" s="61">
        <f>VLOOKUP(N394,Clubs!D:E,2,FALSE)</f>
        <v>16</v>
      </c>
      <c r="N394" s="36" t="s">
        <v>59</v>
      </c>
      <c r="O394" s="61">
        <v>1</v>
      </c>
      <c r="P394" s="34" t="s">
        <v>771</v>
      </c>
      <c r="T394" s="30" t="str">
        <f t="shared" si="33"/>
        <v>c16ag4y2d104</v>
      </c>
      <c r="U394" s="30">
        <f>VLOOKUP(T394,Cohorts!A:B,2,FALSE)</f>
        <v>53</v>
      </c>
      <c r="V394" s="30" t="str">
        <f t="shared" si="34"/>
        <v xml:space="preserve">            [ 'cohort_id' =&gt; 53,  'team_rank_id' =&gt; 1 ],</v>
      </c>
      <c r="W394" s="30" t="str">
        <f t="shared" si="35"/>
        <v xml:space="preserve">                'competition_id' =&gt; 1, // this is May 2021###                'age_group_id'   =&gt; 4, ###                'start'          =&gt; '2021-05-24 18:00:00', ###            ], [</v>
      </c>
      <c r="X394" s="30" t="s">
        <v>1161</v>
      </c>
    </row>
    <row r="395" spans="1:24" x14ac:dyDescent="0.2">
      <c r="A395" s="30">
        <v>20</v>
      </c>
      <c r="B395" s="31">
        <v>44326.8125</v>
      </c>
      <c r="C395" s="64">
        <f>VLOOKUP(D395,'Age Groups'!B:C,2,FALSE)</f>
        <v>5</v>
      </c>
      <c r="D395" s="31" t="s">
        <v>1090</v>
      </c>
      <c r="E395" s="64">
        <f>VLOOKUP(F395,Items!J:L,3,FALSE)</f>
        <v>2</v>
      </c>
      <c r="F395" s="31" t="s">
        <v>924</v>
      </c>
      <c r="G395" s="31" t="s">
        <v>1110</v>
      </c>
      <c r="H395" s="64" t="str">
        <f t="shared" si="36"/>
        <v>3</v>
      </c>
      <c r="I395" s="31" t="str">
        <f t="shared" si="37"/>
        <v>4</v>
      </c>
      <c r="J395" s="31" t="s">
        <v>925</v>
      </c>
      <c r="K395" s="36"/>
      <c r="L395" s="36" t="s">
        <v>1071</v>
      </c>
      <c r="M395" s="61">
        <f>VLOOKUP(N395,Clubs!D:E,2,FALSE)</f>
        <v>16</v>
      </c>
      <c r="N395" s="36" t="s">
        <v>59</v>
      </c>
      <c r="O395" s="61">
        <v>1</v>
      </c>
      <c r="P395" s="32"/>
      <c r="T395" s="30" t="str">
        <f t="shared" si="33"/>
        <v>c16ag5y2d103</v>
      </c>
      <c r="U395" s="30">
        <f>VLOOKUP(T395,Cohorts!A:B,2,FALSE)</f>
        <v>55</v>
      </c>
      <c r="V395" s="30" t="str">
        <f t="shared" si="34"/>
        <v xml:space="preserve">            [ 'cohort_id' =&gt; 55,  'team_rank_id' =&gt; 1 ],</v>
      </c>
      <c r="W395" s="30" t="str">
        <f t="shared" si="35"/>
        <v xml:space="preserve">                'competition_id' =&gt; 1, // this is May 2021###                'age_group_id'   =&gt; 5, ###                'start'          =&gt; '2021-05-10 19:30:00', ###            ], [</v>
      </c>
      <c r="X395" s="30" t="s">
        <v>1161</v>
      </c>
    </row>
    <row r="396" spans="1:24" x14ac:dyDescent="0.2">
      <c r="A396" s="30">
        <v>23</v>
      </c>
      <c r="B396" s="31">
        <v>44326.8125</v>
      </c>
      <c r="C396" s="64">
        <f>VLOOKUP(D396,'Age Groups'!B:C,2,FALSE)</f>
        <v>5</v>
      </c>
      <c r="D396" s="31" t="s">
        <v>1090</v>
      </c>
      <c r="E396" s="64">
        <f>VLOOKUP(F396,Items!J:L,3,FALSE)</f>
        <v>3</v>
      </c>
      <c r="F396" s="31" t="s">
        <v>928</v>
      </c>
      <c r="G396" s="31" t="s">
        <v>1110</v>
      </c>
      <c r="H396" s="64" t="str">
        <f t="shared" si="36"/>
        <v>3</v>
      </c>
      <c r="I396" s="31" t="str">
        <f t="shared" si="37"/>
        <v>4</v>
      </c>
      <c r="J396" s="31" t="s">
        <v>925</v>
      </c>
      <c r="K396" s="36"/>
      <c r="L396" s="36" t="s">
        <v>1018</v>
      </c>
      <c r="M396" s="61">
        <f>VLOOKUP(N396,Clubs!D:E,2,FALSE)</f>
        <v>16</v>
      </c>
      <c r="N396" s="36" t="s">
        <v>59</v>
      </c>
      <c r="O396" s="61">
        <v>1</v>
      </c>
      <c r="P396" s="32"/>
      <c r="T396" s="30" t="str">
        <f t="shared" si="33"/>
        <v>c16ag5y2d103</v>
      </c>
      <c r="U396" s="30">
        <f>VLOOKUP(T396,Cohorts!A:B,2,FALSE)</f>
        <v>55</v>
      </c>
      <c r="V396" s="30" t="str">
        <f t="shared" si="34"/>
        <v xml:space="preserve">            [ 'cohort_id' =&gt; 55,  'team_rank_id' =&gt; 1 ],</v>
      </c>
      <c r="W396" s="30" t="str">
        <f t="shared" si="35"/>
        <v xml:space="preserve">                'competition_id' =&gt; 1, // this is May 2021###                'age_group_id'   =&gt; 5, ###                'start'          =&gt; '2021-05-10 19:30:00', ###            ], [</v>
      </c>
      <c r="X396" s="30" t="s">
        <v>1161</v>
      </c>
    </row>
    <row r="397" spans="1:24" ht="17" x14ac:dyDescent="0.2">
      <c r="A397" s="30">
        <v>33</v>
      </c>
      <c r="B397" s="31">
        <v>44326.8125</v>
      </c>
      <c r="C397" s="64">
        <f>VLOOKUP(D397,'Age Groups'!B:C,2,FALSE)</f>
        <v>5</v>
      </c>
      <c r="D397" s="31" t="s">
        <v>1090</v>
      </c>
      <c r="E397" s="64">
        <f>VLOOKUP(F397,Items!J:L,3,FALSE)</f>
        <v>7</v>
      </c>
      <c r="F397" s="31" t="s">
        <v>926</v>
      </c>
      <c r="G397" s="31" t="s">
        <v>1109</v>
      </c>
      <c r="H397" s="64" t="str">
        <f t="shared" si="36"/>
        <v>3</v>
      </c>
      <c r="I397" s="31" t="str">
        <f t="shared" si="37"/>
        <v>4</v>
      </c>
      <c r="J397" s="31" t="s">
        <v>925</v>
      </c>
      <c r="K397" s="36"/>
      <c r="L397" s="36" t="s">
        <v>1068</v>
      </c>
      <c r="M397" s="61">
        <f>VLOOKUP(N397,Clubs!D:E,2,FALSE)</f>
        <v>16</v>
      </c>
      <c r="N397" s="36" t="s">
        <v>59</v>
      </c>
      <c r="O397" s="61">
        <v>1</v>
      </c>
      <c r="P397" s="34" t="s">
        <v>510</v>
      </c>
      <c r="T397" s="30" t="str">
        <f t="shared" si="33"/>
        <v>c16ag5y2d103</v>
      </c>
      <c r="U397" s="30">
        <f>VLOOKUP(T397,Cohorts!A:B,2,FALSE)</f>
        <v>55</v>
      </c>
      <c r="V397" s="30" t="str">
        <f t="shared" si="34"/>
        <v xml:space="preserve">            [ 'cohort_id' =&gt; 55,  'team_rank_id' =&gt; 1 ],</v>
      </c>
      <c r="W397" s="30" t="str">
        <f t="shared" si="35"/>
        <v xml:space="preserve">                'competition_id' =&gt; 1, // this is May 2021###                'age_group_id'   =&gt; 5, ###                'start'          =&gt; '2021-05-10 19:30:00', ###            ], [</v>
      </c>
      <c r="X397" s="30" t="s">
        <v>1161</v>
      </c>
    </row>
    <row r="398" spans="1:24" x14ac:dyDescent="0.2">
      <c r="A398" s="30">
        <v>299</v>
      </c>
      <c r="B398" s="31">
        <v>44340.8125</v>
      </c>
      <c r="C398" s="64">
        <f>VLOOKUP(D398,'Age Groups'!B:C,2,FALSE)</f>
        <v>6</v>
      </c>
      <c r="D398" s="31" t="s">
        <v>1091</v>
      </c>
      <c r="E398" s="64">
        <f>VLOOKUP(F398,Items!J:L,3,FALSE)</f>
        <v>1</v>
      </c>
      <c r="F398" s="31" t="s">
        <v>921</v>
      </c>
      <c r="G398" s="31" t="s">
        <v>1110</v>
      </c>
      <c r="H398" s="64" t="str">
        <f t="shared" ref="H398:H420" si="38">RIGHT(J398,1)</f>
        <v>2</v>
      </c>
      <c r="I398" s="31"/>
      <c r="J398" s="31" t="s">
        <v>917</v>
      </c>
      <c r="K398" s="36"/>
      <c r="L398" s="36" t="s">
        <v>1018</v>
      </c>
      <c r="M398" s="61">
        <f>VLOOKUP(N398,Clubs!D:E,2,FALSE)</f>
        <v>16</v>
      </c>
      <c r="N398" s="36" t="s">
        <v>59</v>
      </c>
      <c r="O398" s="61">
        <v>1</v>
      </c>
      <c r="P398" s="32"/>
      <c r="T398" s="30" t="str">
        <f t="shared" si="33"/>
        <v>c16ag6y2d102</v>
      </c>
      <c r="U398" s="30">
        <f>VLOOKUP(T398,Cohorts!A:B,2,FALSE)</f>
        <v>57</v>
      </c>
      <c r="V398" s="30" t="str">
        <f t="shared" si="34"/>
        <v xml:space="preserve">            [ 'cohort_id' =&gt; 57,  'team_rank_id' =&gt; 1 ],</v>
      </c>
      <c r="W398" s="30" t="str">
        <f t="shared" si="35"/>
        <v xml:space="preserve">                'competition_id' =&gt; 1, // this is May 2021###                'age_group_id'   =&gt; 6, ###                'start'          =&gt; '2021-05-24 19:30:00', ###            ], [</v>
      </c>
      <c r="X398" s="30" t="s">
        <v>1161</v>
      </c>
    </row>
    <row r="399" spans="1:24" x14ac:dyDescent="0.2">
      <c r="A399" s="30">
        <v>304</v>
      </c>
      <c r="B399" s="31">
        <v>44340.8125</v>
      </c>
      <c r="C399" s="64">
        <f>VLOOKUP(D399,'Age Groups'!B:C,2,FALSE)</f>
        <v>6</v>
      </c>
      <c r="D399" s="31" t="s">
        <v>1091</v>
      </c>
      <c r="E399" s="64">
        <f>VLOOKUP(F399,Items!J:L,3,FALSE)</f>
        <v>4</v>
      </c>
      <c r="F399" s="31" t="s">
        <v>916</v>
      </c>
      <c r="G399" s="31" t="s">
        <v>1110</v>
      </c>
      <c r="H399" s="64" t="str">
        <f t="shared" si="38"/>
        <v>2</v>
      </c>
      <c r="I399" s="31"/>
      <c r="J399" s="31" t="s">
        <v>917</v>
      </c>
      <c r="K399" s="36"/>
      <c r="L399" s="36" t="s">
        <v>987</v>
      </c>
      <c r="M399" s="61">
        <f>VLOOKUP(N399,Clubs!D:E,2,FALSE)</f>
        <v>16</v>
      </c>
      <c r="N399" s="36" t="s">
        <v>59</v>
      </c>
      <c r="O399" s="61">
        <v>1</v>
      </c>
      <c r="P399" s="32"/>
      <c r="T399" s="30" t="str">
        <f t="shared" si="33"/>
        <v>c16ag6y2d102</v>
      </c>
      <c r="U399" s="30">
        <f>VLOOKUP(T399,Cohorts!A:B,2,FALSE)</f>
        <v>57</v>
      </c>
      <c r="V399" s="30" t="str">
        <f t="shared" si="34"/>
        <v xml:space="preserve">            [ 'cohort_id' =&gt; 57,  'team_rank_id' =&gt; 1 ],</v>
      </c>
      <c r="W399" s="30" t="str">
        <f t="shared" si="35"/>
        <v xml:space="preserve">                'competition_id' =&gt; 1, // this is May 2021###                'age_group_id'   =&gt; 6, ###                'start'          =&gt; '2021-05-24 19:30:00', ###            ], [</v>
      </c>
      <c r="X399" s="30" t="s">
        <v>1161</v>
      </c>
    </row>
    <row r="400" spans="1:24" ht="17" x14ac:dyDescent="0.2">
      <c r="A400" s="30">
        <v>309</v>
      </c>
      <c r="B400" s="31">
        <v>44340.8125</v>
      </c>
      <c r="C400" s="64">
        <f>VLOOKUP(D400,'Age Groups'!B:C,2,FALSE)</f>
        <v>6</v>
      </c>
      <c r="D400" s="31" t="s">
        <v>1091</v>
      </c>
      <c r="E400" s="64">
        <f>VLOOKUP(F400,Items!J:L,3,FALSE)</f>
        <v>6</v>
      </c>
      <c r="F400" s="31" t="s">
        <v>927</v>
      </c>
      <c r="G400" s="31" t="s">
        <v>1109</v>
      </c>
      <c r="H400" s="64" t="str">
        <f t="shared" si="38"/>
        <v>2</v>
      </c>
      <c r="I400" s="31"/>
      <c r="J400" s="31" t="s">
        <v>917</v>
      </c>
      <c r="K400" s="36"/>
      <c r="L400" s="36" t="s">
        <v>939</v>
      </c>
      <c r="M400" s="61">
        <f>VLOOKUP(N400,Clubs!D:E,2,FALSE)</f>
        <v>16</v>
      </c>
      <c r="N400" s="36" t="s">
        <v>59</v>
      </c>
      <c r="O400" s="61">
        <v>1</v>
      </c>
      <c r="P400" s="34" t="s">
        <v>790</v>
      </c>
      <c r="T400" s="30" t="str">
        <f t="shared" si="33"/>
        <v>c16ag6y2d102</v>
      </c>
      <c r="U400" s="30">
        <f>VLOOKUP(T400,Cohorts!A:B,2,FALSE)</f>
        <v>57</v>
      </c>
      <c r="V400" s="30" t="str">
        <f t="shared" si="34"/>
        <v xml:space="preserve">            [ 'cohort_id' =&gt; 57,  'team_rank_id' =&gt; 1 ],</v>
      </c>
      <c r="W400" s="30" t="str">
        <f t="shared" si="35"/>
        <v xml:space="preserve">                'competition_id' =&gt; 1, // this is May 2021###                'age_group_id'   =&gt; 6, ###                'start'          =&gt; '2021-05-24 19:30:00', ###            ], [</v>
      </c>
      <c r="X400" s="30" t="s">
        <v>1161</v>
      </c>
    </row>
    <row r="401" spans="1:24" x14ac:dyDescent="0.2">
      <c r="A401" s="30">
        <v>40</v>
      </c>
      <c r="B401" s="31">
        <v>44327.75</v>
      </c>
      <c r="C401" s="64">
        <f>VLOOKUP(D401,'Age Groups'!B:C,2,FALSE)</f>
        <v>3</v>
      </c>
      <c r="D401" s="31" t="s">
        <v>1149</v>
      </c>
      <c r="E401" s="64">
        <f>VLOOKUP(F401,Items!J:L,3,FALSE)</f>
        <v>1</v>
      </c>
      <c r="F401" s="31" t="s">
        <v>921</v>
      </c>
      <c r="G401" s="31" t="s">
        <v>1110</v>
      </c>
      <c r="H401" s="64" t="str">
        <f t="shared" si="38"/>
        <v>5</v>
      </c>
      <c r="I401" s="31" t="str">
        <f>MID(J401,10,1)</f>
        <v>4</v>
      </c>
      <c r="J401" s="32" t="s">
        <v>919</v>
      </c>
      <c r="K401" s="36"/>
      <c r="L401" s="36" t="s">
        <v>1068</v>
      </c>
      <c r="M401" s="61">
        <f>VLOOKUP(N401,Clubs!D:E,2,FALSE)</f>
        <v>10</v>
      </c>
      <c r="N401" s="36" t="s">
        <v>31</v>
      </c>
      <c r="O401" s="61">
        <v>1</v>
      </c>
      <c r="P401" s="32"/>
      <c r="T401" s="201" t="str">
        <f t="shared" si="33"/>
        <v>c10ag3y2d105</v>
      </c>
      <c r="U401" s="201">
        <f>VLOOKUP(T401,Cohorts!A:B,2,FALSE)</f>
        <v>6</v>
      </c>
      <c r="V401" s="201" t="str">
        <f t="shared" si="34"/>
        <v xml:space="preserve">            [ 'cohort_id' =&gt; 6,  'team_rank_id' =&gt; 1 ],</v>
      </c>
      <c r="W401" s="30" t="str">
        <f t="shared" si="35"/>
        <v xml:space="preserve">                'competition_id' =&gt; 1, // this is May 2021###                'age_group_id'   =&gt; 3, ###                'start'          =&gt; '2021-05-11 18:00:00', ###            ], [</v>
      </c>
      <c r="X401" s="30" t="s">
        <v>1161</v>
      </c>
    </row>
    <row r="402" spans="1:24" x14ac:dyDescent="0.2">
      <c r="A402" s="30">
        <v>51</v>
      </c>
      <c r="B402" s="31">
        <v>44327.75</v>
      </c>
      <c r="C402" s="64">
        <f>VLOOKUP(D402,'Age Groups'!B:C,2,FALSE)</f>
        <v>3</v>
      </c>
      <c r="D402" s="31" t="s">
        <v>1149</v>
      </c>
      <c r="E402" s="64">
        <f>VLOOKUP(F402,Items!J:L,3,FALSE)</f>
        <v>3</v>
      </c>
      <c r="F402" s="31" t="s">
        <v>928</v>
      </c>
      <c r="G402" s="31" t="s">
        <v>1110</v>
      </c>
      <c r="H402" s="64" t="str">
        <f t="shared" si="38"/>
        <v>5</v>
      </c>
      <c r="I402" s="31" t="str">
        <f>MID(J402,10,1)</f>
        <v>4</v>
      </c>
      <c r="J402" s="32" t="s">
        <v>919</v>
      </c>
      <c r="K402" s="36"/>
      <c r="L402" s="36" t="s">
        <v>1072</v>
      </c>
      <c r="M402" s="61">
        <f>VLOOKUP(N402,Clubs!D:E,2,FALSE)</f>
        <v>10</v>
      </c>
      <c r="N402" s="36" t="s">
        <v>31</v>
      </c>
      <c r="O402" s="61">
        <v>1</v>
      </c>
      <c r="P402" s="32"/>
      <c r="T402" s="201" t="str">
        <f t="shared" si="33"/>
        <v>c10ag3y2d105</v>
      </c>
      <c r="U402" s="201">
        <f>VLOOKUP(T402,Cohorts!A:B,2,FALSE)</f>
        <v>6</v>
      </c>
      <c r="V402" s="201" t="str">
        <f t="shared" si="34"/>
        <v xml:space="preserve">            [ 'cohort_id' =&gt; 6,  'team_rank_id' =&gt; 1 ],</v>
      </c>
      <c r="W402" s="30" t="str">
        <f t="shared" si="35"/>
        <v xml:space="preserve">                'competition_id' =&gt; 1, // this is May 2021###                'age_group_id'   =&gt; 3, ###                'start'          =&gt; '2021-05-11 18:00:00', ###            ], [</v>
      </c>
      <c r="X402" s="30" t="s">
        <v>1161</v>
      </c>
    </row>
    <row r="403" spans="1:24" ht="17" x14ac:dyDescent="0.2">
      <c r="A403" s="30">
        <v>59</v>
      </c>
      <c r="B403" s="31">
        <v>44327.75</v>
      </c>
      <c r="C403" s="64">
        <f>VLOOKUP(D403,'Age Groups'!B:C,2,FALSE)</f>
        <v>3</v>
      </c>
      <c r="D403" s="31" t="s">
        <v>1149</v>
      </c>
      <c r="E403" s="64">
        <f>VLOOKUP(F403,Items!J:L,3,FALSE)</f>
        <v>13</v>
      </c>
      <c r="F403" s="31" t="s">
        <v>929</v>
      </c>
      <c r="G403" s="31" t="s">
        <v>1109</v>
      </c>
      <c r="H403" s="64" t="str">
        <f t="shared" si="38"/>
        <v>5</v>
      </c>
      <c r="I403" s="31" t="str">
        <f>MID(J403,10,1)</f>
        <v>4</v>
      </c>
      <c r="J403" s="32" t="s">
        <v>919</v>
      </c>
      <c r="K403" s="36"/>
      <c r="L403" s="36" t="s">
        <v>1071</v>
      </c>
      <c r="M403" s="61">
        <f>VLOOKUP(N403,Clubs!D:E,2,FALSE)</f>
        <v>10</v>
      </c>
      <c r="N403" s="36" t="s">
        <v>31</v>
      </c>
      <c r="O403" s="61">
        <v>1</v>
      </c>
      <c r="P403" s="34" t="s">
        <v>538</v>
      </c>
      <c r="T403" s="201" t="str">
        <f t="shared" si="33"/>
        <v>c10ag3y2d105</v>
      </c>
      <c r="U403" s="201">
        <f>VLOOKUP(T403,Cohorts!A:B,2,FALSE)</f>
        <v>6</v>
      </c>
      <c r="V403" s="201" t="str">
        <f t="shared" si="34"/>
        <v xml:space="preserve">            [ 'cohort_id' =&gt; 6,  'team_rank_id' =&gt; 1 ],</v>
      </c>
      <c r="W403" s="30" t="str">
        <f t="shared" si="35"/>
        <v xml:space="preserve">                'competition_id' =&gt; 1, // this is May 2021###                'age_group_id'   =&gt; 3, ###                'start'          =&gt; '2021-05-11 18:00:00', ###            ], [</v>
      </c>
      <c r="X403" s="30" t="s">
        <v>1161</v>
      </c>
    </row>
    <row r="404" spans="1:24" x14ac:dyDescent="0.2">
      <c r="A404" s="30">
        <v>63</v>
      </c>
      <c r="B404" s="31">
        <v>44328.75</v>
      </c>
      <c r="C404" s="64">
        <f>VLOOKUP(D404,'Age Groups'!B:C,2,FALSE)</f>
        <v>3</v>
      </c>
      <c r="D404" s="31" t="s">
        <v>1149</v>
      </c>
      <c r="E404" s="64">
        <f>VLOOKUP(F404,Items!J:L,3,FALSE)</f>
        <v>1</v>
      </c>
      <c r="F404" s="31" t="s">
        <v>921</v>
      </c>
      <c r="G404" s="31" t="s">
        <v>1110</v>
      </c>
      <c r="H404" s="64" t="str">
        <f t="shared" si="38"/>
        <v>3</v>
      </c>
      <c r="I404" s="31"/>
      <c r="J404" s="31" t="s">
        <v>918</v>
      </c>
      <c r="K404" s="32" t="s">
        <v>933</v>
      </c>
      <c r="L404" s="32" t="s">
        <v>1018</v>
      </c>
      <c r="M404" s="61">
        <f>VLOOKUP(N404,Clubs!D:E,2,FALSE)</f>
        <v>2</v>
      </c>
      <c r="N404" s="32" t="s">
        <v>185</v>
      </c>
      <c r="O404" s="32" t="s">
        <v>939</v>
      </c>
      <c r="P404" s="32"/>
      <c r="T404" s="30" t="str">
        <f t="shared" si="33"/>
        <v>c2ag3y2d103</v>
      </c>
      <c r="U404" s="30">
        <f>VLOOKUP(T404,Cohorts!A:B,2,FALSE)</f>
        <v>74</v>
      </c>
      <c r="V404" s="30" t="str">
        <f t="shared" si="34"/>
        <v xml:space="preserve">            [ 'cohort_id' =&gt; 74,  'team_rank_id' =&gt; 1 ],</v>
      </c>
      <c r="W404" s="30" t="str">
        <f t="shared" si="35"/>
        <v xml:space="preserve">                'competition_id' =&gt; 1, // this is May 2021###                'age_group_id'   =&gt; 3, ###                'start'          =&gt; '2021-05-12 18:00:00', ###            ], [</v>
      </c>
      <c r="X404" s="30" t="s">
        <v>1161</v>
      </c>
    </row>
    <row r="405" spans="1:24" x14ac:dyDescent="0.2">
      <c r="A405" s="30">
        <v>70</v>
      </c>
      <c r="B405" s="31">
        <v>44328.75</v>
      </c>
      <c r="C405" s="64">
        <f>VLOOKUP(D405,'Age Groups'!B:C,2,FALSE)</f>
        <v>3</v>
      </c>
      <c r="D405" s="31" t="s">
        <v>1149</v>
      </c>
      <c r="E405" s="64">
        <f>VLOOKUP(F405,Items!J:L,3,FALSE)</f>
        <v>3</v>
      </c>
      <c r="F405" s="31" t="s">
        <v>928</v>
      </c>
      <c r="G405" s="31" t="s">
        <v>1110</v>
      </c>
      <c r="H405" s="64" t="str">
        <f t="shared" si="38"/>
        <v>3</v>
      </c>
      <c r="I405" s="31"/>
      <c r="J405" s="31" t="s">
        <v>918</v>
      </c>
      <c r="K405" s="32" t="s">
        <v>933</v>
      </c>
      <c r="L405" s="32" t="s">
        <v>1043</v>
      </c>
      <c r="M405" s="61">
        <f>VLOOKUP(N405,Clubs!D:E,2,FALSE)</f>
        <v>2</v>
      </c>
      <c r="N405" s="32" t="s">
        <v>185</v>
      </c>
      <c r="O405" s="32" t="s">
        <v>939</v>
      </c>
      <c r="P405" s="32"/>
      <c r="T405" s="30" t="str">
        <f t="shared" si="33"/>
        <v>c2ag3y2d103</v>
      </c>
      <c r="U405" s="30">
        <f>VLOOKUP(T405,Cohorts!A:B,2,FALSE)</f>
        <v>74</v>
      </c>
      <c r="V405" s="30" t="str">
        <f t="shared" si="34"/>
        <v xml:space="preserve">            [ 'cohort_id' =&gt; 74,  'team_rank_id' =&gt; 1 ],</v>
      </c>
      <c r="W405" s="30" t="str">
        <f t="shared" si="35"/>
        <v xml:space="preserve">                'competition_id' =&gt; 1, // this is May 2021###                'age_group_id'   =&gt; 3, ###                'start'          =&gt; '2021-05-12 18:00:00', ###            ], [</v>
      </c>
      <c r="X405" s="30" t="s">
        <v>1161</v>
      </c>
    </row>
    <row r="406" spans="1:24" ht="17" x14ac:dyDescent="0.2">
      <c r="A406" s="30">
        <v>74</v>
      </c>
      <c r="B406" s="31">
        <v>44328.75</v>
      </c>
      <c r="C406" s="64">
        <f>VLOOKUP(D406,'Age Groups'!B:C,2,FALSE)</f>
        <v>3</v>
      </c>
      <c r="D406" s="31" t="s">
        <v>1149</v>
      </c>
      <c r="E406" s="64">
        <f>VLOOKUP(F406,Items!J:L,3,FALSE)</f>
        <v>13</v>
      </c>
      <c r="F406" s="31" t="s">
        <v>929</v>
      </c>
      <c r="G406" s="31" t="s">
        <v>1109</v>
      </c>
      <c r="H406" s="64" t="str">
        <f t="shared" si="38"/>
        <v>3</v>
      </c>
      <c r="I406" s="31"/>
      <c r="J406" s="31" t="s">
        <v>918</v>
      </c>
      <c r="K406" s="32"/>
      <c r="L406" s="32" t="s">
        <v>987</v>
      </c>
      <c r="M406" s="61">
        <f>VLOOKUP(N406,Clubs!D:E,2,FALSE)</f>
        <v>2</v>
      </c>
      <c r="N406" s="32" t="s">
        <v>185</v>
      </c>
      <c r="O406" s="32" t="s">
        <v>939</v>
      </c>
      <c r="P406" s="34" t="s">
        <v>556</v>
      </c>
      <c r="T406" s="30" t="str">
        <f t="shared" si="33"/>
        <v>c2ag3y2d103</v>
      </c>
      <c r="U406" s="30">
        <f>VLOOKUP(T406,Cohorts!A:B,2,FALSE)</f>
        <v>74</v>
      </c>
      <c r="V406" s="30" t="str">
        <f t="shared" si="34"/>
        <v xml:space="preserve">            [ 'cohort_id' =&gt; 74,  'team_rank_id' =&gt; 1 ],</v>
      </c>
      <c r="W406" s="30" t="str">
        <f t="shared" si="35"/>
        <v xml:space="preserve">                'competition_id' =&gt; 1, // this is May 2021###                'age_group_id'   =&gt; 3, ###                'start'          =&gt; '2021-05-12 18:00:00', ###            ], [</v>
      </c>
      <c r="X406" s="30" t="s">
        <v>1161</v>
      </c>
    </row>
    <row r="407" spans="1:24" x14ac:dyDescent="0.2">
      <c r="A407" s="30">
        <v>61</v>
      </c>
      <c r="B407" s="31">
        <v>44328.75</v>
      </c>
      <c r="C407" s="64">
        <f>VLOOKUP(D407,'Age Groups'!B:C,2,FALSE)</f>
        <v>3</v>
      </c>
      <c r="D407" s="31" t="s">
        <v>1149</v>
      </c>
      <c r="E407" s="64">
        <f>VLOOKUP(F407,Items!J:L,3,FALSE)</f>
        <v>1</v>
      </c>
      <c r="F407" s="31" t="s">
        <v>921</v>
      </c>
      <c r="G407" s="31" t="s">
        <v>1110</v>
      </c>
      <c r="H407" s="64" t="str">
        <f t="shared" si="38"/>
        <v>3</v>
      </c>
      <c r="I407" s="31"/>
      <c r="J407" s="31" t="s">
        <v>918</v>
      </c>
      <c r="K407" s="32" t="s">
        <v>933</v>
      </c>
      <c r="L407" s="32" t="s">
        <v>939</v>
      </c>
      <c r="M407" s="61">
        <f>VLOOKUP(N407,Clubs!D:E,2,FALSE)</f>
        <v>2</v>
      </c>
      <c r="N407" s="32" t="s">
        <v>185</v>
      </c>
      <c r="O407" s="32" t="s">
        <v>987</v>
      </c>
      <c r="P407" s="32"/>
      <c r="T407" s="30" t="str">
        <f t="shared" si="33"/>
        <v>c2ag3y2d103</v>
      </c>
      <c r="U407" s="30">
        <f>VLOOKUP(T407,Cohorts!A:B,2,FALSE)</f>
        <v>74</v>
      </c>
      <c r="V407" s="30" t="str">
        <f t="shared" si="34"/>
        <v xml:space="preserve">            [ 'cohort_id' =&gt; 74,  'team_rank_id' =&gt; 2 ],</v>
      </c>
      <c r="W407" s="30" t="str">
        <f t="shared" si="35"/>
        <v xml:space="preserve">                'competition_id' =&gt; 1, // this is May 2021###                'age_group_id'   =&gt; 3, ###                'start'          =&gt; '2021-05-12 18:00:00', ###            ], [</v>
      </c>
      <c r="X407" s="30" t="s">
        <v>1161</v>
      </c>
    </row>
    <row r="408" spans="1:24" x14ac:dyDescent="0.2">
      <c r="A408" s="30">
        <v>67</v>
      </c>
      <c r="B408" s="31">
        <v>44328.75</v>
      </c>
      <c r="C408" s="64">
        <f>VLOOKUP(D408,'Age Groups'!B:C,2,FALSE)</f>
        <v>3</v>
      </c>
      <c r="D408" s="31" t="s">
        <v>1149</v>
      </c>
      <c r="E408" s="64">
        <f>VLOOKUP(F408,Items!J:L,3,FALSE)</f>
        <v>3</v>
      </c>
      <c r="F408" s="31" t="s">
        <v>928</v>
      </c>
      <c r="G408" s="31" t="s">
        <v>1110</v>
      </c>
      <c r="H408" s="64" t="str">
        <f t="shared" si="38"/>
        <v>3</v>
      </c>
      <c r="I408" s="31"/>
      <c r="J408" s="31" t="s">
        <v>918</v>
      </c>
      <c r="K408" s="32" t="s">
        <v>933</v>
      </c>
      <c r="L408" s="32" t="s">
        <v>939</v>
      </c>
      <c r="M408" s="61">
        <f>VLOOKUP(N408,Clubs!D:E,2,FALSE)</f>
        <v>2</v>
      </c>
      <c r="N408" s="32" t="s">
        <v>185</v>
      </c>
      <c r="O408" s="32" t="s">
        <v>987</v>
      </c>
      <c r="P408" s="32"/>
      <c r="T408" s="30" t="str">
        <f t="shared" si="33"/>
        <v>c2ag3y2d103</v>
      </c>
      <c r="U408" s="30">
        <f>VLOOKUP(T408,Cohorts!A:B,2,FALSE)</f>
        <v>74</v>
      </c>
      <c r="V408" s="30" t="str">
        <f t="shared" si="34"/>
        <v xml:space="preserve">            [ 'cohort_id' =&gt; 74,  'team_rank_id' =&gt; 2 ],</v>
      </c>
      <c r="W408" s="30" t="str">
        <f t="shared" si="35"/>
        <v xml:space="preserve">                'competition_id' =&gt; 1, // this is May 2021###                'age_group_id'   =&gt; 3, ###                'start'          =&gt; '2021-05-12 18:00:00', ###            ], [</v>
      </c>
      <c r="X408" s="30" t="s">
        <v>1161</v>
      </c>
    </row>
    <row r="409" spans="1:24" x14ac:dyDescent="0.2">
      <c r="A409" s="30">
        <v>348</v>
      </c>
      <c r="B409" s="31">
        <v>44342.75</v>
      </c>
      <c r="C409" s="64">
        <f>VLOOKUP(D409,'Age Groups'!B:C,2,FALSE)</f>
        <v>4</v>
      </c>
      <c r="D409" s="31" t="s">
        <v>1092</v>
      </c>
      <c r="E409" s="64">
        <f>VLOOKUP(F409,Items!J:L,3,FALSE)</f>
        <v>4</v>
      </c>
      <c r="F409" s="31" t="s">
        <v>916</v>
      </c>
      <c r="G409" s="31" t="s">
        <v>1110</v>
      </c>
      <c r="H409" s="64" t="str">
        <f t="shared" si="38"/>
        <v>2</v>
      </c>
      <c r="I409" s="31"/>
      <c r="J409" s="31" t="s">
        <v>917</v>
      </c>
      <c r="K409" s="62" t="s">
        <v>933</v>
      </c>
      <c r="L409" s="62" t="s">
        <v>1058</v>
      </c>
      <c r="M409" s="61">
        <f>VLOOKUP(N409,Clubs!D:E,2,FALSE)</f>
        <v>2</v>
      </c>
      <c r="N409" s="62" t="s">
        <v>185</v>
      </c>
      <c r="O409" s="61">
        <v>1</v>
      </c>
      <c r="P409" s="32"/>
      <c r="T409" s="30" t="str">
        <f t="shared" si="33"/>
        <v>c2ag4y2d102</v>
      </c>
      <c r="U409" s="30">
        <f>VLOOKUP(T409,Cohorts!A:B,2,FALSE)</f>
        <v>76</v>
      </c>
      <c r="V409" s="30" t="str">
        <f t="shared" si="34"/>
        <v xml:space="preserve">            [ 'cohort_id' =&gt; 76,  'team_rank_id' =&gt; 1 ],</v>
      </c>
      <c r="W409" s="30" t="str">
        <f t="shared" si="35"/>
        <v xml:space="preserve">                'competition_id' =&gt; 1, // this is May 2021###                'age_group_id'   =&gt; 4, ###                'start'          =&gt; '2021-05-26 18:00:00', ###            ], [</v>
      </c>
      <c r="X409" s="30" t="s">
        <v>1161</v>
      </c>
    </row>
    <row r="410" spans="1:24" x14ac:dyDescent="0.2">
      <c r="A410" s="30">
        <v>357</v>
      </c>
      <c r="B410" s="31">
        <v>44342.75</v>
      </c>
      <c r="C410" s="64">
        <f>VLOOKUP(D410,'Age Groups'!B:C,2,FALSE)</f>
        <v>4</v>
      </c>
      <c r="D410" s="31" t="s">
        <v>1092</v>
      </c>
      <c r="E410" s="64">
        <f>VLOOKUP(F410,Items!J:L,3,FALSE)</f>
        <v>2</v>
      </c>
      <c r="F410" s="31" t="s">
        <v>924</v>
      </c>
      <c r="G410" s="31" t="s">
        <v>1110</v>
      </c>
      <c r="H410" s="64" t="str">
        <f t="shared" si="38"/>
        <v>2</v>
      </c>
      <c r="I410" s="31"/>
      <c r="J410" s="31" t="s">
        <v>917</v>
      </c>
      <c r="K410" s="62" t="s">
        <v>933</v>
      </c>
      <c r="L410" s="62" t="s">
        <v>1071</v>
      </c>
      <c r="M410" s="61">
        <f>VLOOKUP(N410,Clubs!D:E,2,FALSE)</f>
        <v>2</v>
      </c>
      <c r="N410" s="62" t="s">
        <v>185</v>
      </c>
      <c r="O410" s="61">
        <v>1</v>
      </c>
      <c r="P410" s="32"/>
      <c r="T410" s="30" t="str">
        <f t="shared" si="33"/>
        <v>c2ag4y2d102</v>
      </c>
      <c r="U410" s="30">
        <f>VLOOKUP(T410,Cohorts!A:B,2,FALSE)</f>
        <v>76</v>
      </c>
      <c r="V410" s="30" t="str">
        <f t="shared" si="34"/>
        <v xml:space="preserve">            [ 'cohort_id' =&gt; 76,  'team_rank_id' =&gt; 1 ],</v>
      </c>
      <c r="W410" s="30" t="str">
        <f t="shared" si="35"/>
        <v xml:space="preserve">                'competition_id' =&gt; 1, // this is May 2021###                'age_group_id'   =&gt; 4, ###                'start'          =&gt; '2021-05-26 18:00:00', ###            ], [</v>
      </c>
      <c r="X410" s="30" t="s">
        <v>1161</v>
      </c>
    </row>
    <row r="411" spans="1:24" ht="17" x14ac:dyDescent="0.2">
      <c r="A411" s="30">
        <v>363</v>
      </c>
      <c r="B411" s="31">
        <v>44342.75</v>
      </c>
      <c r="C411" s="64">
        <f>VLOOKUP(D411,'Age Groups'!B:C,2,FALSE)</f>
        <v>4</v>
      </c>
      <c r="D411" s="31" t="s">
        <v>1092</v>
      </c>
      <c r="E411" s="64">
        <f>VLOOKUP(F411,Items!J:L,3,FALSE)</f>
        <v>8</v>
      </c>
      <c r="F411" s="31" t="s">
        <v>920</v>
      </c>
      <c r="G411" s="31" t="s">
        <v>1109</v>
      </c>
      <c r="H411" s="64" t="str">
        <f t="shared" si="38"/>
        <v>2</v>
      </c>
      <c r="I411" s="31"/>
      <c r="J411" s="31" t="s">
        <v>917</v>
      </c>
      <c r="K411" s="62" t="s">
        <v>933</v>
      </c>
      <c r="L411" s="62" t="s">
        <v>1068</v>
      </c>
      <c r="M411" s="61">
        <f>VLOOKUP(N411,Clubs!D:E,2,FALSE)</f>
        <v>2</v>
      </c>
      <c r="N411" s="62" t="s">
        <v>185</v>
      </c>
      <c r="O411" s="61">
        <v>1</v>
      </c>
      <c r="P411" s="34" t="s">
        <v>839</v>
      </c>
      <c r="T411" s="30" t="str">
        <f t="shared" si="33"/>
        <v>c2ag4y2d102</v>
      </c>
      <c r="U411" s="30">
        <f>VLOOKUP(T411,Cohorts!A:B,2,FALSE)</f>
        <v>76</v>
      </c>
      <c r="V411" s="30" t="str">
        <f t="shared" si="34"/>
        <v xml:space="preserve">            [ 'cohort_id' =&gt; 76,  'team_rank_id' =&gt; 1 ],</v>
      </c>
      <c r="W411" s="30" t="str">
        <f t="shared" si="35"/>
        <v xml:space="preserve">                'competition_id' =&gt; 1, // this is May 2021###                'age_group_id'   =&gt; 4, ###                'start'          =&gt; '2021-05-26 18:00:00', ###            ], [</v>
      </c>
      <c r="X411" s="30" t="s">
        <v>1161</v>
      </c>
    </row>
    <row r="412" spans="1:24" x14ac:dyDescent="0.2">
      <c r="A412" s="30">
        <v>95</v>
      </c>
      <c r="B412" s="31">
        <v>44329.8125</v>
      </c>
      <c r="C412" s="64">
        <f>VLOOKUP(D412,'Age Groups'!B:C,2,FALSE)</f>
        <v>5</v>
      </c>
      <c r="D412" s="31" t="s">
        <v>1090</v>
      </c>
      <c r="E412" s="64">
        <f>VLOOKUP(F412,Items!J:L,3,FALSE)</f>
        <v>2</v>
      </c>
      <c r="F412" s="31" t="s">
        <v>924</v>
      </c>
      <c r="G412" s="31" t="s">
        <v>1110</v>
      </c>
      <c r="H412" s="64" t="str">
        <f t="shared" si="38"/>
        <v>2</v>
      </c>
      <c r="I412" s="31"/>
      <c r="J412" s="31" t="s">
        <v>917</v>
      </c>
      <c r="K412" s="32" t="s">
        <v>933</v>
      </c>
      <c r="L412" s="32" t="s">
        <v>1018</v>
      </c>
      <c r="M412" s="61">
        <f>VLOOKUP(N412,Clubs!D:E,2,FALSE)</f>
        <v>2</v>
      </c>
      <c r="N412" s="32" t="s">
        <v>185</v>
      </c>
      <c r="O412" s="32" t="s">
        <v>939</v>
      </c>
      <c r="P412" s="32"/>
      <c r="T412" s="30" t="str">
        <f t="shared" si="33"/>
        <v>c2ag5y2d102</v>
      </c>
      <c r="U412" s="30">
        <f>VLOOKUP(T412,Cohorts!A:B,2,FALSE)</f>
        <v>78</v>
      </c>
      <c r="V412" s="30" t="str">
        <f t="shared" si="34"/>
        <v xml:space="preserve">            [ 'cohort_id' =&gt; 78,  'team_rank_id' =&gt; 1 ],</v>
      </c>
      <c r="W412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12" s="30" t="s">
        <v>1161</v>
      </c>
    </row>
    <row r="413" spans="1:24" x14ac:dyDescent="0.2">
      <c r="A413" s="30">
        <v>101</v>
      </c>
      <c r="B413" s="31">
        <v>44329.8125</v>
      </c>
      <c r="C413" s="64">
        <f>VLOOKUP(D413,'Age Groups'!B:C,2,FALSE)</f>
        <v>5</v>
      </c>
      <c r="D413" s="31" t="s">
        <v>1090</v>
      </c>
      <c r="E413" s="64">
        <f>VLOOKUP(F413,Items!J:L,3,FALSE)</f>
        <v>3</v>
      </c>
      <c r="F413" s="31" t="s">
        <v>928</v>
      </c>
      <c r="G413" s="31" t="s">
        <v>1110</v>
      </c>
      <c r="H413" s="64" t="str">
        <f t="shared" si="38"/>
        <v>2</v>
      </c>
      <c r="I413" s="31"/>
      <c r="J413" s="31" t="s">
        <v>917</v>
      </c>
      <c r="K413" s="32" t="s">
        <v>933</v>
      </c>
      <c r="L413" s="32" t="s">
        <v>987</v>
      </c>
      <c r="M413" s="61">
        <f>VLOOKUP(N413,Clubs!D:E,2,FALSE)</f>
        <v>2</v>
      </c>
      <c r="N413" s="32" t="s">
        <v>185</v>
      </c>
      <c r="O413" s="32" t="s">
        <v>939</v>
      </c>
      <c r="P413" s="32"/>
      <c r="T413" s="30" t="str">
        <f t="shared" si="33"/>
        <v>c2ag5y2d102</v>
      </c>
      <c r="U413" s="30">
        <f>VLOOKUP(T413,Cohorts!A:B,2,FALSE)</f>
        <v>78</v>
      </c>
      <c r="V413" s="30" t="str">
        <f t="shared" si="34"/>
        <v xml:space="preserve">            [ 'cohort_id' =&gt; 78,  'team_rank_id' =&gt; 1 ],</v>
      </c>
      <c r="W413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13" s="30" t="s">
        <v>1161</v>
      </c>
    </row>
    <row r="414" spans="1:24" ht="17" x14ac:dyDescent="0.2">
      <c r="A414" s="30">
        <v>109</v>
      </c>
      <c r="B414" s="31">
        <v>44329.8125</v>
      </c>
      <c r="C414" s="64">
        <f>VLOOKUP(D414,'Age Groups'!B:C,2,FALSE)</f>
        <v>5</v>
      </c>
      <c r="D414" s="31" t="s">
        <v>1090</v>
      </c>
      <c r="E414" s="64">
        <f>VLOOKUP(F414,Items!J:L,3,FALSE)</f>
        <v>7</v>
      </c>
      <c r="F414" s="31" t="s">
        <v>926</v>
      </c>
      <c r="G414" s="31" t="s">
        <v>1109</v>
      </c>
      <c r="H414" s="64" t="str">
        <f t="shared" si="38"/>
        <v>2</v>
      </c>
      <c r="I414" s="31"/>
      <c r="J414" s="31" t="s">
        <v>917</v>
      </c>
      <c r="K414" s="32" t="s">
        <v>933</v>
      </c>
      <c r="L414" s="32" t="s">
        <v>1018</v>
      </c>
      <c r="M414" s="61">
        <f>VLOOKUP(N414,Clubs!D:E,2,FALSE)</f>
        <v>2</v>
      </c>
      <c r="N414" s="32" t="s">
        <v>185</v>
      </c>
      <c r="O414" s="32" t="s">
        <v>939</v>
      </c>
      <c r="P414" s="34" t="s">
        <v>591</v>
      </c>
      <c r="T414" s="30" t="str">
        <f t="shared" si="33"/>
        <v>c2ag5y2d102</v>
      </c>
      <c r="U414" s="30">
        <f>VLOOKUP(T414,Cohorts!A:B,2,FALSE)</f>
        <v>78</v>
      </c>
      <c r="V414" s="30" t="str">
        <f t="shared" si="34"/>
        <v xml:space="preserve">            [ 'cohort_id' =&gt; 78,  'team_rank_id' =&gt; 1 ],</v>
      </c>
      <c r="W414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14" s="30" t="s">
        <v>1161</v>
      </c>
    </row>
    <row r="415" spans="1:24" x14ac:dyDescent="0.2">
      <c r="A415" s="30">
        <v>93</v>
      </c>
      <c r="B415" s="31">
        <v>44329.8125</v>
      </c>
      <c r="C415" s="64">
        <f>VLOOKUP(D415,'Age Groups'!B:C,2,FALSE)</f>
        <v>5</v>
      </c>
      <c r="D415" s="31" t="s">
        <v>1090</v>
      </c>
      <c r="E415" s="64">
        <f>VLOOKUP(F415,Items!J:L,3,FALSE)</f>
        <v>2</v>
      </c>
      <c r="F415" s="31" t="s">
        <v>924</v>
      </c>
      <c r="G415" s="31" t="s">
        <v>1110</v>
      </c>
      <c r="H415" s="64" t="str">
        <f t="shared" si="38"/>
        <v>2</v>
      </c>
      <c r="I415" s="31"/>
      <c r="J415" s="31" t="s">
        <v>917</v>
      </c>
      <c r="K415" s="32" t="s">
        <v>933</v>
      </c>
      <c r="L415" s="32" t="s">
        <v>939</v>
      </c>
      <c r="M415" s="61">
        <f>VLOOKUP(N415,Clubs!D:E,2,FALSE)</f>
        <v>2</v>
      </c>
      <c r="N415" s="32" t="s">
        <v>185</v>
      </c>
      <c r="O415" s="32" t="s">
        <v>987</v>
      </c>
      <c r="P415" s="32"/>
      <c r="T415" s="30" t="str">
        <f t="shared" si="33"/>
        <v>c2ag5y2d102</v>
      </c>
      <c r="U415" s="30">
        <f>VLOOKUP(T415,Cohorts!A:B,2,FALSE)</f>
        <v>78</v>
      </c>
      <c r="V415" s="30" t="str">
        <f t="shared" si="34"/>
        <v xml:space="preserve">            [ 'cohort_id' =&gt; 78,  'team_rank_id' =&gt; 2 ],</v>
      </c>
      <c r="W415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15" s="30" t="s">
        <v>1161</v>
      </c>
    </row>
    <row r="416" spans="1:24" x14ac:dyDescent="0.2">
      <c r="A416" s="30">
        <v>100</v>
      </c>
      <c r="B416" s="31">
        <v>44329.8125</v>
      </c>
      <c r="C416" s="64">
        <f>VLOOKUP(D416,'Age Groups'!B:C,2,FALSE)</f>
        <v>5</v>
      </c>
      <c r="D416" s="31" t="s">
        <v>1090</v>
      </c>
      <c r="E416" s="64">
        <f>VLOOKUP(F416,Items!J:L,3,FALSE)</f>
        <v>3</v>
      </c>
      <c r="F416" s="31" t="s">
        <v>928</v>
      </c>
      <c r="G416" s="31" t="s">
        <v>1110</v>
      </c>
      <c r="H416" s="64" t="str">
        <f t="shared" si="38"/>
        <v>2</v>
      </c>
      <c r="I416" s="31"/>
      <c r="J416" s="31" t="s">
        <v>917</v>
      </c>
      <c r="K416" s="32" t="s">
        <v>933</v>
      </c>
      <c r="L416" s="32" t="s">
        <v>939</v>
      </c>
      <c r="M416" s="61">
        <f>VLOOKUP(N416,Clubs!D:E,2,FALSE)</f>
        <v>2</v>
      </c>
      <c r="N416" s="32" t="s">
        <v>185</v>
      </c>
      <c r="O416" s="32" t="s">
        <v>987</v>
      </c>
      <c r="P416" s="32"/>
      <c r="T416" s="30" t="str">
        <f t="shared" si="33"/>
        <v>c2ag5y2d102</v>
      </c>
      <c r="U416" s="30">
        <f>VLOOKUP(T416,Cohorts!A:B,2,FALSE)</f>
        <v>78</v>
      </c>
      <c r="V416" s="30" t="str">
        <f t="shared" si="34"/>
        <v xml:space="preserve">            [ 'cohort_id' =&gt; 78,  'team_rank_id' =&gt; 2 ],</v>
      </c>
      <c r="W416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16" s="30" t="s">
        <v>1161</v>
      </c>
    </row>
    <row r="417" spans="1:24" x14ac:dyDescent="0.2">
      <c r="A417" s="30">
        <v>107</v>
      </c>
      <c r="B417" s="31">
        <v>44329.8125</v>
      </c>
      <c r="C417" s="64">
        <f>VLOOKUP(D417,'Age Groups'!B:C,2,FALSE)</f>
        <v>5</v>
      </c>
      <c r="D417" s="31" t="s">
        <v>1090</v>
      </c>
      <c r="E417" s="64">
        <f>VLOOKUP(F417,Items!J:L,3,FALSE)</f>
        <v>7</v>
      </c>
      <c r="F417" s="31" t="s">
        <v>926</v>
      </c>
      <c r="G417" s="31" t="s">
        <v>1109</v>
      </c>
      <c r="H417" s="64" t="str">
        <f t="shared" si="38"/>
        <v>2</v>
      </c>
      <c r="I417" s="31"/>
      <c r="J417" s="31" t="s">
        <v>917</v>
      </c>
      <c r="K417" s="32" t="s">
        <v>933</v>
      </c>
      <c r="L417" s="32" t="s">
        <v>939</v>
      </c>
      <c r="M417" s="61">
        <f>VLOOKUP(N417,Clubs!D:E,2,FALSE)</f>
        <v>2</v>
      </c>
      <c r="N417" s="32" t="s">
        <v>185</v>
      </c>
      <c r="O417" s="32" t="s">
        <v>987</v>
      </c>
      <c r="P417" s="33"/>
      <c r="T417" s="30" t="str">
        <f t="shared" si="33"/>
        <v>c2ag5y2d102</v>
      </c>
      <c r="U417" s="30">
        <f>VLOOKUP(T417,Cohorts!A:B,2,FALSE)</f>
        <v>78</v>
      </c>
      <c r="V417" s="30" t="str">
        <f t="shared" si="34"/>
        <v xml:space="preserve">            [ 'cohort_id' =&gt; 78,  'team_rank_id' =&gt; 2 ],</v>
      </c>
      <c r="W417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17" s="30" t="s">
        <v>1161</v>
      </c>
    </row>
    <row r="418" spans="1:24" x14ac:dyDescent="0.2">
      <c r="A418" s="30">
        <v>181</v>
      </c>
      <c r="B418" s="31">
        <v>44334.8125</v>
      </c>
      <c r="C418" s="64">
        <f>VLOOKUP(D418,'Age Groups'!B:C,2,FALSE)</f>
        <v>6</v>
      </c>
      <c r="D418" s="31" t="s">
        <v>1091</v>
      </c>
      <c r="E418" s="64">
        <f>VLOOKUP(F418,Items!J:L,3,FALSE)</f>
        <v>1</v>
      </c>
      <c r="F418" s="31" t="s">
        <v>921</v>
      </c>
      <c r="G418" s="31" t="s">
        <v>1110</v>
      </c>
      <c r="H418" s="64" t="str">
        <f t="shared" si="38"/>
        <v>3</v>
      </c>
      <c r="I418" s="31"/>
      <c r="J418" s="31" t="s">
        <v>918</v>
      </c>
      <c r="K418" s="36"/>
      <c r="L418" s="36" t="s">
        <v>987</v>
      </c>
      <c r="M418" s="61">
        <f>VLOOKUP(N418,Clubs!D:E,2,FALSE)</f>
        <v>2</v>
      </c>
      <c r="N418" s="36" t="s">
        <v>185</v>
      </c>
      <c r="O418" s="61">
        <v>1</v>
      </c>
      <c r="P418" s="32"/>
      <c r="T418" s="30" t="str">
        <f t="shared" si="33"/>
        <v>c2ag6y2d103</v>
      </c>
      <c r="U418" s="30">
        <f>VLOOKUP(T418,Cohorts!A:B,2,FALSE)</f>
        <v>80</v>
      </c>
      <c r="V418" s="30" t="str">
        <f t="shared" si="34"/>
        <v xml:space="preserve">            [ 'cohort_id' =&gt; 80,  'team_rank_id' =&gt; 1 ],</v>
      </c>
      <c r="W418" s="30" t="str">
        <f t="shared" si="35"/>
        <v xml:space="preserve">                'competition_id' =&gt; 1, // this is May 2021###                'age_group_id'   =&gt; 6, ###                'start'          =&gt; '2021-05-18 19:30:00', ###            ], [</v>
      </c>
      <c r="X418" s="30" t="s">
        <v>1161</v>
      </c>
    </row>
    <row r="419" spans="1:24" x14ac:dyDescent="0.2">
      <c r="A419" s="30">
        <v>189</v>
      </c>
      <c r="B419" s="31">
        <v>44334.8125</v>
      </c>
      <c r="C419" s="64">
        <f>VLOOKUP(D419,'Age Groups'!B:C,2,FALSE)</f>
        <v>6</v>
      </c>
      <c r="D419" s="31" t="s">
        <v>1091</v>
      </c>
      <c r="E419" s="64">
        <f>VLOOKUP(F419,Items!J:L,3,FALSE)</f>
        <v>4</v>
      </c>
      <c r="F419" s="31" t="s">
        <v>916</v>
      </c>
      <c r="G419" s="31" t="s">
        <v>1110</v>
      </c>
      <c r="H419" s="64" t="str">
        <f t="shared" si="38"/>
        <v>3</v>
      </c>
      <c r="I419" s="31"/>
      <c r="J419" s="31" t="s">
        <v>918</v>
      </c>
      <c r="K419" s="36"/>
      <c r="L419" s="36" t="s">
        <v>1058</v>
      </c>
      <c r="M419" s="61">
        <f>VLOOKUP(N419,Clubs!D:E,2,FALSE)</f>
        <v>2</v>
      </c>
      <c r="N419" s="36" t="s">
        <v>185</v>
      </c>
      <c r="O419" s="61">
        <v>1</v>
      </c>
      <c r="P419" s="32"/>
      <c r="T419" s="30" t="str">
        <f t="shared" si="33"/>
        <v>c2ag6y2d103</v>
      </c>
      <c r="U419" s="30">
        <f>VLOOKUP(T419,Cohorts!A:B,2,FALSE)</f>
        <v>80</v>
      </c>
      <c r="V419" s="30" t="str">
        <f t="shared" si="34"/>
        <v xml:space="preserve">            [ 'cohort_id' =&gt; 80,  'team_rank_id' =&gt; 1 ],</v>
      </c>
      <c r="W419" s="30" t="str">
        <f t="shared" si="35"/>
        <v xml:space="preserve">                'competition_id' =&gt; 1, // this is May 2021###                'age_group_id'   =&gt; 6, ###                'start'          =&gt; '2021-05-18 19:30:00', ###            ], [</v>
      </c>
      <c r="X419" s="30" t="s">
        <v>1161</v>
      </c>
    </row>
    <row r="420" spans="1:24" ht="17" x14ac:dyDescent="0.2">
      <c r="A420" s="30">
        <v>192</v>
      </c>
      <c r="B420" s="31">
        <v>44334.8125</v>
      </c>
      <c r="C420" s="64">
        <f>VLOOKUP(D420,'Age Groups'!B:C,2,FALSE)</f>
        <v>6</v>
      </c>
      <c r="D420" s="31" t="s">
        <v>1091</v>
      </c>
      <c r="E420" s="64">
        <f>VLOOKUP(F420,Items!J:L,3,FALSE)</f>
        <v>6</v>
      </c>
      <c r="F420" s="31" t="s">
        <v>927</v>
      </c>
      <c r="G420" s="31" t="s">
        <v>1109</v>
      </c>
      <c r="H420" s="64" t="str">
        <f t="shared" si="38"/>
        <v>3</v>
      </c>
      <c r="I420" s="31"/>
      <c r="J420" s="31" t="s">
        <v>918</v>
      </c>
      <c r="K420" s="36"/>
      <c r="L420" s="36" t="s">
        <v>1018</v>
      </c>
      <c r="M420" s="61">
        <f>VLOOKUP(N420,Clubs!D:E,2,FALSE)</f>
        <v>2</v>
      </c>
      <c r="N420" s="36" t="s">
        <v>185</v>
      </c>
      <c r="O420" s="61">
        <v>1</v>
      </c>
      <c r="P420" s="34" t="s">
        <v>674</v>
      </c>
      <c r="T420" s="30" t="str">
        <f t="shared" si="33"/>
        <v>c2ag6y2d103</v>
      </c>
      <c r="U420" s="30">
        <f>VLOOKUP(T420,Cohorts!A:B,2,FALSE)</f>
        <v>80</v>
      </c>
      <c r="V420" s="30" t="str">
        <f t="shared" si="34"/>
        <v xml:space="preserve">            [ 'cohort_id' =&gt; 80,  'team_rank_id' =&gt; 1 ],</v>
      </c>
      <c r="W420" s="30" t="str">
        <f t="shared" si="35"/>
        <v xml:space="preserve">                'competition_id' =&gt; 1, // this is May 2021###                'age_group_id'   =&gt; 6, ###                'start'          =&gt; '2021-05-18 19:30:00', ###            ], [</v>
      </c>
      <c r="X420" s="30" t="s">
        <v>1161</v>
      </c>
    </row>
    <row r="421" spans="1:24" x14ac:dyDescent="0.2">
      <c r="A421" s="30">
        <v>283</v>
      </c>
      <c r="B421" s="31">
        <v>44340.75</v>
      </c>
      <c r="C421" s="64">
        <f>VLOOKUP(D421,'Age Groups'!B:C,2,FALSE)</f>
        <v>4</v>
      </c>
      <c r="D421" s="31" t="s">
        <v>1092</v>
      </c>
      <c r="E421" s="64">
        <f>VLOOKUP(F421,Items!J:L,3,FALSE)</f>
        <v>4</v>
      </c>
      <c r="F421" s="31" t="s">
        <v>916</v>
      </c>
      <c r="G421" s="31" t="s">
        <v>1110</v>
      </c>
      <c r="H421" s="64" t="str">
        <f>MID(J421,10,1)</f>
        <v>4</v>
      </c>
      <c r="I421" s="31" t="str">
        <f>RIGHT(J421,1)</f>
        <v>5</v>
      </c>
      <c r="J421" s="32" t="s">
        <v>919</v>
      </c>
      <c r="K421" s="36"/>
      <c r="L421" s="36" t="s">
        <v>1058</v>
      </c>
      <c r="M421" s="61">
        <f>VLOOKUP(N421,Clubs!D:E,2,FALSE)</f>
        <v>21</v>
      </c>
      <c r="N421" s="36" t="s">
        <v>78</v>
      </c>
      <c r="O421" s="61">
        <v>1</v>
      </c>
      <c r="P421" s="32"/>
      <c r="T421" s="30" t="str">
        <f t="shared" si="33"/>
        <v>c21ag4y2d104</v>
      </c>
      <c r="U421" s="30">
        <f>VLOOKUP(T421,Cohorts!A:B,2,FALSE)</f>
        <v>85</v>
      </c>
      <c r="V421" s="30" t="str">
        <f t="shared" si="34"/>
        <v xml:space="preserve">            [ 'cohort_id' =&gt; 85,  'team_rank_id' =&gt; 1 ],</v>
      </c>
      <c r="W421" s="30" t="str">
        <f t="shared" si="35"/>
        <v xml:space="preserve">                'competition_id' =&gt; 1, // this is May 2021###                'age_group_id'   =&gt; 4, ###                'start'          =&gt; '2021-05-24 18:00:00', ###            ], [</v>
      </c>
      <c r="X421" s="30" t="s">
        <v>1161</v>
      </c>
    </row>
    <row r="422" spans="1:24" x14ac:dyDescent="0.2">
      <c r="A422" s="30">
        <v>289</v>
      </c>
      <c r="B422" s="31">
        <v>44340.75</v>
      </c>
      <c r="C422" s="64">
        <f>VLOOKUP(D422,'Age Groups'!B:C,2,FALSE)</f>
        <v>4</v>
      </c>
      <c r="D422" s="31" t="s">
        <v>1092</v>
      </c>
      <c r="E422" s="64">
        <f>VLOOKUP(F422,Items!J:L,3,FALSE)</f>
        <v>2</v>
      </c>
      <c r="F422" s="31" t="s">
        <v>924</v>
      </c>
      <c r="G422" s="31" t="s">
        <v>1110</v>
      </c>
      <c r="H422" s="64" t="str">
        <f>MID(J422,10,1)</f>
        <v>4</v>
      </c>
      <c r="I422" s="31" t="str">
        <f>RIGHT(J422,1)</f>
        <v>5</v>
      </c>
      <c r="J422" s="32" t="s">
        <v>919</v>
      </c>
      <c r="K422" s="36"/>
      <c r="L422" s="36" t="s">
        <v>1058</v>
      </c>
      <c r="M422" s="61">
        <f>VLOOKUP(N422,Clubs!D:E,2,FALSE)</f>
        <v>21</v>
      </c>
      <c r="N422" s="36" t="s">
        <v>78</v>
      </c>
      <c r="O422" s="61">
        <v>1</v>
      </c>
      <c r="P422" s="32"/>
      <c r="T422" s="30" t="str">
        <f t="shared" si="33"/>
        <v>c21ag4y2d104</v>
      </c>
      <c r="U422" s="30">
        <f>VLOOKUP(T422,Cohorts!A:B,2,FALSE)</f>
        <v>85</v>
      </c>
      <c r="V422" s="30" t="str">
        <f t="shared" si="34"/>
        <v xml:space="preserve">            [ 'cohort_id' =&gt; 85,  'team_rank_id' =&gt; 1 ],</v>
      </c>
      <c r="W422" s="30" t="str">
        <f t="shared" si="35"/>
        <v xml:space="preserve">                'competition_id' =&gt; 1, // this is May 2021###                'age_group_id'   =&gt; 4, ###                'start'          =&gt; '2021-05-24 18:00:00', ###            ], [</v>
      </c>
      <c r="X422" s="30" t="s">
        <v>1161</v>
      </c>
    </row>
    <row r="423" spans="1:24" ht="17" x14ac:dyDescent="0.2">
      <c r="A423" s="30">
        <v>296</v>
      </c>
      <c r="B423" s="31">
        <v>44340.75</v>
      </c>
      <c r="C423" s="64">
        <f>VLOOKUP(D423,'Age Groups'!B:C,2,FALSE)</f>
        <v>4</v>
      </c>
      <c r="D423" s="31" t="s">
        <v>1092</v>
      </c>
      <c r="E423" s="64">
        <f>VLOOKUP(F423,Items!J:L,3,FALSE)</f>
        <v>8</v>
      </c>
      <c r="F423" s="31" t="s">
        <v>920</v>
      </c>
      <c r="G423" s="31" t="s">
        <v>1109</v>
      </c>
      <c r="H423" s="64" t="str">
        <f>MID(J423,10,1)</f>
        <v>4</v>
      </c>
      <c r="I423" s="31" t="str">
        <f>RIGHT(J423,1)</f>
        <v>5</v>
      </c>
      <c r="J423" s="32" t="s">
        <v>919</v>
      </c>
      <c r="K423" s="36"/>
      <c r="L423" s="36" t="s">
        <v>1068</v>
      </c>
      <c r="M423" s="61">
        <f>VLOOKUP(N423,Clubs!D:E,2,FALSE)</f>
        <v>21</v>
      </c>
      <c r="N423" s="36" t="s">
        <v>78</v>
      </c>
      <c r="O423" s="61">
        <v>1</v>
      </c>
      <c r="P423" s="34" t="s">
        <v>773</v>
      </c>
      <c r="T423" s="30" t="str">
        <f t="shared" si="33"/>
        <v>c21ag4y2d104</v>
      </c>
      <c r="U423" s="30">
        <f>VLOOKUP(T423,Cohorts!A:B,2,FALSE)</f>
        <v>85</v>
      </c>
      <c r="V423" s="30" t="str">
        <f t="shared" si="34"/>
        <v xml:space="preserve">            [ 'cohort_id' =&gt; 85,  'team_rank_id' =&gt; 1 ],</v>
      </c>
      <c r="W423" s="30" t="str">
        <f t="shared" si="35"/>
        <v xml:space="preserve">                'competition_id' =&gt; 1, // this is May 2021###                'age_group_id'   =&gt; 4, ###                'start'          =&gt; '2021-05-24 18:00:00', ###            ], [</v>
      </c>
      <c r="X423" s="30" t="s">
        <v>1161</v>
      </c>
    </row>
    <row r="424" spans="1:24" x14ac:dyDescent="0.2">
      <c r="A424" s="30">
        <v>97</v>
      </c>
      <c r="B424" s="31">
        <v>44329.8125</v>
      </c>
      <c r="C424" s="64">
        <f>VLOOKUP(D424,'Age Groups'!B:C,2,FALSE)</f>
        <v>5</v>
      </c>
      <c r="D424" s="31" t="s">
        <v>1090</v>
      </c>
      <c r="E424" s="64">
        <f>VLOOKUP(F424,Items!J:L,3,FALSE)</f>
        <v>2</v>
      </c>
      <c r="F424" s="31" t="s">
        <v>924</v>
      </c>
      <c r="G424" s="31" t="s">
        <v>1110</v>
      </c>
      <c r="H424" s="64" t="str">
        <f t="shared" ref="H424:H435" si="39">RIGHT(J424,1)</f>
        <v>2</v>
      </c>
      <c r="I424" s="31"/>
      <c r="J424" s="31" t="s">
        <v>917</v>
      </c>
      <c r="K424" s="62" t="s">
        <v>933</v>
      </c>
      <c r="L424" s="62" t="s">
        <v>1058</v>
      </c>
      <c r="M424" s="61">
        <f>VLOOKUP(N424,Clubs!D:E,2,FALSE)</f>
        <v>21</v>
      </c>
      <c r="N424" s="62" t="s">
        <v>78</v>
      </c>
      <c r="O424" s="61">
        <v>1</v>
      </c>
      <c r="P424" s="32"/>
      <c r="T424" s="30" t="str">
        <f t="shared" si="33"/>
        <v>c21ag5y2d102</v>
      </c>
      <c r="U424" s="30">
        <f>VLOOKUP(T424,Cohorts!A:B,2,FALSE)</f>
        <v>87</v>
      </c>
      <c r="V424" s="30" t="str">
        <f t="shared" si="34"/>
        <v xml:space="preserve">            [ 'cohort_id' =&gt; 87,  'team_rank_id' =&gt; 1 ],</v>
      </c>
      <c r="W424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24" s="30" t="s">
        <v>1161</v>
      </c>
    </row>
    <row r="425" spans="1:24" x14ac:dyDescent="0.2">
      <c r="A425" s="30">
        <v>104</v>
      </c>
      <c r="B425" s="31">
        <v>44329.8125</v>
      </c>
      <c r="C425" s="64">
        <f>VLOOKUP(D425,'Age Groups'!B:C,2,FALSE)</f>
        <v>5</v>
      </c>
      <c r="D425" s="31" t="s">
        <v>1090</v>
      </c>
      <c r="E425" s="64">
        <f>VLOOKUP(F425,Items!J:L,3,FALSE)</f>
        <v>3</v>
      </c>
      <c r="F425" s="31" t="s">
        <v>928</v>
      </c>
      <c r="G425" s="31" t="s">
        <v>1110</v>
      </c>
      <c r="H425" s="64" t="str">
        <f t="shared" si="39"/>
        <v>2</v>
      </c>
      <c r="I425" s="31"/>
      <c r="J425" s="31" t="s">
        <v>917</v>
      </c>
      <c r="K425" s="62" t="s">
        <v>933</v>
      </c>
      <c r="L425" s="62" t="s">
        <v>1058</v>
      </c>
      <c r="M425" s="61">
        <f>VLOOKUP(N425,Clubs!D:E,2,FALSE)</f>
        <v>21</v>
      </c>
      <c r="N425" s="62" t="s">
        <v>78</v>
      </c>
      <c r="O425" s="61">
        <v>1</v>
      </c>
      <c r="P425" s="32"/>
      <c r="T425" s="30" t="str">
        <f t="shared" si="33"/>
        <v>c21ag5y2d102</v>
      </c>
      <c r="U425" s="30">
        <f>VLOOKUP(T425,Cohorts!A:B,2,FALSE)</f>
        <v>87</v>
      </c>
      <c r="V425" s="30" t="str">
        <f t="shared" si="34"/>
        <v xml:space="preserve">            [ 'cohort_id' =&gt; 87,  'team_rank_id' =&gt; 1 ],</v>
      </c>
      <c r="W425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25" s="30" t="s">
        <v>1161</v>
      </c>
    </row>
    <row r="426" spans="1:24" ht="17" x14ac:dyDescent="0.2">
      <c r="A426" s="30">
        <v>112</v>
      </c>
      <c r="B426" s="31">
        <v>44329.8125</v>
      </c>
      <c r="C426" s="64">
        <f>VLOOKUP(D426,'Age Groups'!B:C,2,FALSE)</f>
        <v>5</v>
      </c>
      <c r="D426" s="31" t="s">
        <v>1090</v>
      </c>
      <c r="E426" s="64">
        <f>VLOOKUP(F426,Items!J:L,3,FALSE)</f>
        <v>7</v>
      </c>
      <c r="F426" s="31" t="s">
        <v>926</v>
      </c>
      <c r="G426" s="31" t="s">
        <v>1109</v>
      </c>
      <c r="H426" s="64" t="str">
        <f t="shared" si="39"/>
        <v>2</v>
      </c>
      <c r="I426" s="31"/>
      <c r="J426" s="31" t="s">
        <v>917</v>
      </c>
      <c r="K426" s="62" t="s">
        <v>933</v>
      </c>
      <c r="L426" s="62" t="s">
        <v>1068</v>
      </c>
      <c r="M426" s="61">
        <f>VLOOKUP(N426,Clubs!D:E,2,FALSE)</f>
        <v>21</v>
      </c>
      <c r="N426" s="62" t="s">
        <v>78</v>
      </c>
      <c r="O426" s="61">
        <v>1</v>
      </c>
      <c r="P426" s="34" t="s">
        <v>594</v>
      </c>
      <c r="T426" s="30" t="str">
        <f t="shared" si="33"/>
        <v>c21ag5y2d102</v>
      </c>
      <c r="U426" s="30">
        <f>VLOOKUP(T426,Cohorts!A:B,2,FALSE)</f>
        <v>87</v>
      </c>
      <c r="V426" s="30" t="str">
        <f t="shared" si="34"/>
        <v xml:space="preserve">            [ 'cohort_id' =&gt; 87,  'team_rank_id' =&gt; 1 ],</v>
      </c>
      <c r="W426" s="30" t="str">
        <f t="shared" si="35"/>
        <v xml:space="preserve">                'competition_id' =&gt; 1, // this is May 2021###                'age_group_id'   =&gt; 5, ###                'start'          =&gt; '2021-05-13 19:30:00', ###            ], [</v>
      </c>
      <c r="X426" s="30" t="s">
        <v>1161</v>
      </c>
    </row>
    <row r="427" spans="1:24" x14ac:dyDescent="0.2">
      <c r="A427" s="30">
        <v>15</v>
      </c>
      <c r="B427" s="31">
        <v>44326.8125</v>
      </c>
      <c r="C427" s="64">
        <f>VLOOKUP(D427,'Age Groups'!B:C,2,FALSE)</f>
        <v>5</v>
      </c>
      <c r="D427" s="31" t="s">
        <v>1090</v>
      </c>
      <c r="E427" s="64">
        <f>VLOOKUP(F427,Items!J:L,3,FALSE)</f>
        <v>2</v>
      </c>
      <c r="F427" s="31" t="s">
        <v>924</v>
      </c>
      <c r="G427" s="31" t="s">
        <v>1110</v>
      </c>
      <c r="H427" s="64" t="str">
        <f t="shared" si="39"/>
        <v>4</v>
      </c>
      <c r="I427" s="31" t="str">
        <f>MID(J427,10,1)</f>
        <v>3</v>
      </c>
      <c r="J427" s="31" t="s">
        <v>925</v>
      </c>
      <c r="K427" s="36"/>
      <c r="L427" s="36" t="s">
        <v>987</v>
      </c>
      <c r="M427" s="61">
        <f>VLOOKUP(N427,Clubs!D:E,2,FALSE)</f>
        <v>10</v>
      </c>
      <c r="N427" s="36" t="s">
        <v>31</v>
      </c>
      <c r="O427" s="61">
        <v>1</v>
      </c>
      <c r="P427" s="32"/>
      <c r="T427" s="201" t="str">
        <f t="shared" si="33"/>
        <v>c10ag5y2d104</v>
      </c>
      <c r="U427" s="201">
        <f>VLOOKUP(T427,Cohorts!A:B,2,FALSE)</f>
        <v>9</v>
      </c>
      <c r="V427" s="201" t="str">
        <f t="shared" si="34"/>
        <v xml:space="preserve">            [ 'cohort_id' =&gt; 9,  'team_rank_id' =&gt; 1 ],</v>
      </c>
      <c r="W427" s="30" t="str">
        <f t="shared" si="35"/>
        <v xml:space="preserve">                'competition_id' =&gt; 1, // this is May 2021###                'age_group_id'   =&gt; 5, ###                'start'          =&gt; '2021-05-10 19:30:00', ###            ], [</v>
      </c>
      <c r="X427" s="30" t="s">
        <v>1161</v>
      </c>
    </row>
    <row r="428" spans="1:24" x14ac:dyDescent="0.2">
      <c r="A428" s="30">
        <v>21</v>
      </c>
      <c r="B428" s="31">
        <v>44326.8125</v>
      </c>
      <c r="C428" s="64">
        <f>VLOOKUP(D428,'Age Groups'!B:C,2,FALSE)</f>
        <v>5</v>
      </c>
      <c r="D428" s="31" t="s">
        <v>1090</v>
      </c>
      <c r="E428" s="64">
        <f>VLOOKUP(F428,Items!J:L,3,FALSE)</f>
        <v>3</v>
      </c>
      <c r="F428" s="31" t="s">
        <v>928</v>
      </c>
      <c r="G428" s="31" t="s">
        <v>1110</v>
      </c>
      <c r="H428" s="64" t="str">
        <f t="shared" si="39"/>
        <v>4</v>
      </c>
      <c r="I428" s="31" t="str">
        <f>MID(J428,10,1)</f>
        <v>3</v>
      </c>
      <c r="J428" s="31" t="s">
        <v>925</v>
      </c>
      <c r="K428" s="36"/>
      <c r="L428" s="36" t="s">
        <v>939</v>
      </c>
      <c r="M428" s="61">
        <f>VLOOKUP(N428,Clubs!D:E,2,FALSE)</f>
        <v>10</v>
      </c>
      <c r="N428" s="36" t="s">
        <v>31</v>
      </c>
      <c r="O428" s="61">
        <v>1</v>
      </c>
      <c r="P428" s="32"/>
      <c r="T428" s="201" t="str">
        <f t="shared" si="33"/>
        <v>c10ag5y2d104</v>
      </c>
      <c r="U428" s="201">
        <f>VLOOKUP(T428,Cohorts!A:B,2,FALSE)</f>
        <v>9</v>
      </c>
      <c r="V428" s="201" t="str">
        <f t="shared" si="34"/>
        <v xml:space="preserve">            [ 'cohort_id' =&gt; 9,  'team_rank_id' =&gt; 1 ],</v>
      </c>
      <c r="W428" s="30" t="str">
        <f t="shared" si="35"/>
        <v xml:space="preserve">                'competition_id' =&gt; 1, // this is May 2021###                'age_group_id'   =&gt; 5, ###                'start'          =&gt; '2021-05-10 19:30:00', ###            ], [</v>
      </c>
      <c r="X428" s="30" t="s">
        <v>1161</v>
      </c>
    </row>
    <row r="429" spans="1:24" ht="17" x14ac:dyDescent="0.2">
      <c r="A429" s="30">
        <v>29</v>
      </c>
      <c r="B429" s="31">
        <v>44326.8125</v>
      </c>
      <c r="C429" s="64">
        <f>VLOOKUP(D429,'Age Groups'!B:C,2,FALSE)</f>
        <v>5</v>
      </c>
      <c r="D429" s="31" t="s">
        <v>1090</v>
      </c>
      <c r="E429" s="64">
        <f>VLOOKUP(F429,Items!J:L,3,FALSE)</f>
        <v>7</v>
      </c>
      <c r="F429" s="31" t="s">
        <v>926</v>
      </c>
      <c r="G429" s="31" t="s">
        <v>1109</v>
      </c>
      <c r="H429" s="64" t="str">
        <f t="shared" si="39"/>
        <v>4</v>
      </c>
      <c r="I429" s="31" t="str">
        <f>MID(J429,10,1)</f>
        <v>3</v>
      </c>
      <c r="J429" s="31" t="s">
        <v>925</v>
      </c>
      <c r="K429" s="36"/>
      <c r="L429" s="36" t="s">
        <v>987</v>
      </c>
      <c r="M429" s="61">
        <f>VLOOKUP(N429,Clubs!D:E,2,FALSE)</f>
        <v>10</v>
      </c>
      <c r="N429" s="36" t="s">
        <v>31</v>
      </c>
      <c r="O429" s="61">
        <v>1</v>
      </c>
      <c r="P429" s="34" t="s">
        <v>509</v>
      </c>
      <c r="T429" s="201" t="str">
        <f t="shared" si="33"/>
        <v>c10ag5y2d104</v>
      </c>
      <c r="U429" s="201">
        <f>VLOOKUP(T429,Cohorts!A:B,2,FALSE)</f>
        <v>9</v>
      </c>
      <c r="V429" s="201" t="str">
        <f t="shared" si="34"/>
        <v xml:space="preserve">            [ 'cohort_id' =&gt; 9,  'team_rank_id' =&gt; 1 ],</v>
      </c>
      <c r="W429" s="30" t="str">
        <f t="shared" si="35"/>
        <v xml:space="preserve">                'competition_id' =&gt; 1, // this is May 2021###                'age_group_id'   =&gt; 5, ###                'start'          =&gt; '2021-05-10 19:30:00', ###            ], [</v>
      </c>
      <c r="X429" s="30" t="s">
        <v>1161</v>
      </c>
    </row>
    <row r="430" spans="1:24" x14ac:dyDescent="0.2">
      <c r="A430" s="30">
        <v>365</v>
      </c>
      <c r="B430" s="31">
        <v>44343.75</v>
      </c>
      <c r="C430" s="64">
        <f>VLOOKUP(D430,'Age Groups'!B:C,2,FALSE)</f>
        <v>4</v>
      </c>
      <c r="D430" s="31" t="s">
        <v>1092</v>
      </c>
      <c r="E430" s="64">
        <f>VLOOKUP(F430,Items!J:L,3,FALSE)</f>
        <v>4</v>
      </c>
      <c r="F430" s="31" t="s">
        <v>916</v>
      </c>
      <c r="G430" s="31" t="s">
        <v>1110</v>
      </c>
      <c r="H430" s="64" t="str">
        <f t="shared" si="39"/>
        <v>3</v>
      </c>
      <c r="I430" s="31"/>
      <c r="J430" s="31" t="s">
        <v>918</v>
      </c>
      <c r="K430" s="36"/>
      <c r="L430" s="36" t="s">
        <v>939</v>
      </c>
      <c r="M430" s="61">
        <f>VLOOKUP(N430,Clubs!D:E,2,FALSE)</f>
        <v>24</v>
      </c>
      <c r="N430" s="36" t="s">
        <v>89</v>
      </c>
      <c r="O430" s="61">
        <v>1</v>
      </c>
      <c r="P430" s="32"/>
      <c r="T430" s="30" t="str">
        <f t="shared" si="33"/>
        <v>c24ag4y2d103</v>
      </c>
      <c r="U430" s="30">
        <f>VLOOKUP(T430,Cohorts!A:B,2,FALSE)</f>
        <v>96</v>
      </c>
      <c r="V430" s="30" t="str">
        <f t="shared" si="34"/>
        <v xml:space="preserve">            [ 'cohort_id' =&gt; 96,  'team_rank_id' =&gt; 1 ],</v>
      </c>
      <c r="W430" s="30" t="str">
        <f t="shared" si="35"/>
        <v xml:space="preserve">                'competition_id' =&gt; 1, // this is May 2021###                'age_group_id'   =&gt; 4, ###                'start'          =&gt; '2021-05-27 18:00:00', ###            ], [</v>
      </c>
      <c r="X430" s="30" t="s">
        <v>1161</v>
      </c>
    </row>
    <row r="431" spans="1:24" x14ac:dyDescent="0.2">
      <c r="A431" s="30">
        <v>370</v>
      </c>
      <c r="B431" s="31">
        <v>44343.75</v>
      </c>
      <c r="C431" s="64">
        <f>VLOOKUP(D431,'Age Groups'!B:C,2,FALSE)</f>
        <v>4</v>
      </c>
      <c r="D431" s="31" t="s">
        <v>1092</v>
      </c>
      <c r="E431" s="64">
        <f>VLOOKUP(F431,Items!J:L,3,FALSE)</f>
        <v>2</v>
      </c>
      <c r="F431" s="31" t="s">
        <v>924</v>
      </c>
      <c r="G431" s="31" t="s">
        <v>1110</v>
      </c>
      <c r="H431" s="64" t="str">
        <f t="shared" si="39"/>
        <v>3</v>
      </c>
      <c r="I431" s="31"/>
      <c r="J431" s="31" t="s">
        <v>918</v>
      </c>
      <c r="K431" s="36"/>
      <c r="L431" s="36" t="s">
        <v>939</v>
      </c>
      <c r="M431" s="61">
        <f>VLOOKUP(N431,Clubs!D:E,2,FALSE)</f>
        <v>24</v>
      </c>
      <c r="N431" s="36" t="s">
        <v>89</v>
      </c>
      <c r="O431" s="61">
        <v>1</v>
      </c>
      <c r="P431" s="32"/>
      <c r="T431" s="30" t="str">
        <f t="shared" si="33"/>
        <v>c24ag4y2d103</v>
      </c>
      <c r="U431" s="30">
        <f>VLOOKUP(T431,Cohorts!A:B,2,FALSE)</f>
        <v>96</v>
      </c>
      <c r="V431" s="30" t="str">
        <f t="shared" si="34"/>
        <v xml:space="preserve">            [ 'cohort_id' =&gt; 96,  'team_rank_id' =&gt; 1 ],</v>
      </c>
      <c r="W431" s="30" t="str">
        <f t="shared" si="35"/>
        <v xml:space="preserve">                'competition_id' =&gt; 1, // this is May 2021###                'age_group_id'   =&gt; 4, ###                'start'          =&gt; '2021-05-27 18:00:00', ###            ], [</v>
      </c>
      <c r="X431" s="30" t="s">
        <v>1161</v>
      </c>
    </row>
    <row r="432" spans="1:24" ht="17" x14ac:dyDescent="0.2">
      <c r="A432" s="30">
        <v>376</v>
      </c>
      <c r="B432" s="31">
        <v>44343.75</v>
      </c>
      <c r="C432" s="64">
        <f>VLOOKUP(D432,'Age Groups'!B:C,2,FALSE)</f>
        <v>4</v>
      </c>
      <c r="D432" s="31" t="s">
        <v>1092</v>
      </c>
      <c r="E432" s="64">
        <f>VLOOKUP(F432,Items!J:L,3,FALSE)</f>
        <v>8</v>
      </c>
      <c r="F432" s="31" t="s">
        <v>920</v>
      </c>
      <c r="G432" s="31" t="s">
        <v>1109</v>
      </c>
      <c r="H432" s="64" t="str">
        <f t="shared" si="39"/>
        <v>3</v>
      </c>
      <c r="I432" s="31"/>
      <c r="J432" s="31" t="s">
        <v>918</v>
      </c>
      <c r="K432" s="36"/>
      <c r="L432" s="36" t="s">
        <v>987</v>
      </c>
      <c r="M432" s="61">
        <f>VLOOKUP(N432,Clubs!D:E,2,FALSE)</f>
        <v>24</v>
      </c>
      <c r="N432" s="36" t="s">
        <v>89</v>
      </c>
      <c r="O432" s="61">
        <v>1</v>
      </c>
      <c r="P432" s="34" t="s">
        <v>855</v>
      </c>
      <c r="T432" s="30" t="str">
        <f t="shared" si="33"/>
        <v>c24ag4y2d103</v>
      </c>
      <c r="U432" s="30">
        <f>VLOOKUP(T432,Cohorts!A:B,2,FALSE)</f>
        <v>96</v>
      </c>
      <c r="V432" s="30" t="str">
        <f t="shared" si="34"/>
        <v xml:space="preserve">            [ 'cohort_id' =&gt; 96,  'team_rank_id' =&gt; 1 ],</v>
      </c>
      <c r="W432" s="30" t="str">
        <f t="shared" si="35"/>
        <v xml:space="preserve">                'competition_id' =&gt; 1, // this is May 2021###                'age_group_id'   =&gt; 4, ###                'start'          =&gt; '2021-05-27 18:00:00', ###            ], [</v>
      </c>
      <c r="X432" s="30" t="s">
        <v>1161</v>
      </c>
    </row>
    <row r="433" spans="1:24" x14ac:dyDescent="0.2">
      <c r="A433" s="30">
        <v>65</v>
      </c>
      <c r="B433" s="31">
        <v>44328.75</v>
      </c>
      <c r="C433" s="64">
        <f>VLOOKUP(D433,'Age Groups'!B:C,2,FALSE)</f>
        <v>3</v>
      </c>
      <c r="D433" s="31" t="s">
        <v>1149</v>
      </c>
      <c r="E433" s="64">
        <f>VLOOKUP(F433,Items!J:L,3,FALSE)</f>
        <v>1</v>
      </c>
      <c r="F433" s="31" t="s">
        <v>921</v>
      </c>
      <c r="G433" s="31" t="s">
        <v>1110</v>
      </c>
      <c r="H433" s="64" t="str">
        <f t="shared" si="39"/>
        <v>3</v>
      </c>
      <c r="I433" s="31"/>
      <c r="J433" s="31" t="s">
        <v>918</v>
      </c>
      <c r="K433" s="62" t="s">
        <v>933</v>
      </c>
      <c r="L433" s="62" t="s">
        <v>1058</v>
      </c>
      <c r="M433" s="61">
        <f>VLOOKUP(N433,Clubs!D:E,2,FALSE)</f>
        <v>25</v>
      </c>
      <c r="N433" s="62" t="s">
        <v>93</v>
      </c>
      <c r="O433" s="61">
        <v>1</v>
      </c>
      <c r="P433" s="32"/>
      <c r="T433" s="30" t="str">
        <f t="shared" si="33"/>
        <v>c25ag3y2d103</v>
      </c>
      <c r="U433" s="30">
        <f>VLOOKUP(T433,Cohorts!A:B,2,FALSE)</f>
        <v>99</v>
      </c>
      <c r="V433" s="30" t="str">
        <f t="shared" si="34"/>
        <v xml:space="preserve">            [ 'cohort_id' =&gt; 99,  'team_rank_id' =&gt; 1 ],</v>
      </c>
      <c r="W433" s="30" t="str">
        <f t="shared" si="35"/>
        <v xml:space="preserve">                'competition_id' =&gt; 1, // this is May 2021###                'age_group_id'   =&gt; 3, ###                'start'          =&gt; '2021-05-12 18:00:00', ###            ], [</v>
      </c>
      <c r="X433" s="30" t="s">
        <v>1161</v>
      </c>
    </row>
    <row r="434" spans="1:24" x14ac:dyDescent="0.2">
      <c r="A434" s="30">
        <v>72</v>
      </c>
      <c r="B434" s="31">
        <v>44328.75</v>
      </c>
      <c r="C434" s="64">
        <f>VLOOKUP(D434,'Age Groups'!B:C,2,FALSE)</f>
        <v>3</v>
      </c>
      <c r="D434" s="31" t="s">
        <v>1149</v>
      </c>
      <c r="E434" s="64">
        <f>VLOOKUP(F434,Items!J:L,3,FALSE)</f>
        <v>3</v>
      </c>
      <c r="F434" s="31" t="s">
        <v>928</v>
      </c>
      <c r="G434" s="31" t="s">
        <v>1110</v>
      </c>
      <c r="H434" s="64" t="str">
        <f t="shared" si="39"/>
        <v>3</v>
      </c>
      <c r="I434" s="31"/>
      <c r="J434" s="31" t="s">
        <v>918</v>
      </c>
      <c r="K434" s="62" t="s">
        <v>933</v>
      </c>
      <c r="L434" s="62" t="s">
        <v>1068</v>
      </c>
      <c r="M434" s="61">
        <f>VLOOKUP(N434,Clubs!D:E,2,FALSE)</f>
        <v>25</v>
      </c>
      <c r="N434" s="62" t="s">
        <v>93</v>
      </c>
      <c r="O434" s="61">
        <v>1</v>
      </c>
      <c r="P434" s="32"/>
      <c r="T434" s="30" t="str">
        <f t="shared" si="33"/>
        <v>c25ag3y2d103</v>
      </c>
      <c r="U434" s="30">
        <f>VLOOKUP(T434,Cohorts!A:B,2,FALSE)</f>
        <v>99</v>
      </c>
      <c r="V434" s="30" t="str">
        <f t="shared" si="34"/>
        <v xml:space="preserve">            [ 'cohort_id' =&gt; 99,  'team_rank_id' =&gt; 1 ],</v>
      </c>
      <c r="W434" s="30" t="str">
        <f t="shared" si="35"/>
        <v xml:space="preserve">                'competition_id' =&gt; 1, // this is May 2021###                'age_group_id'   =&gt; 3, ###                'start'          =&gt; '2021-05-12 18:00:00', ###            ], [</v>
      </c>
      <c r="X434" s="30" t="s">
        <v>1161</v>
      </c>
    </row>
    <row r="435" spans="1:24" ht="17" x14ac:dyDescent="0.2">
      <c r="A435" s="30">
        <v>76</v>
      </c>
      <c r="B435" s="31">
        <v>44328.75</v>
      </c>
      <c r="C435" s="64">
        <f>VLOOKUP(D435,'Age Groups'!B:C,2,FALSE)</f>
        <v>3</v>
      </c>
      <c r="D435" s="31" t="s">
        <v>1149</v>
      </c>
      <c r="E435" s="64">
        <f>VLOOKUP(F435,Items!J:L,3,FALSE)</f>
        <v>13</v>
      </c>
      <c r="F435" s="31" t="s">
        <v>929</v>
      </c>
      <c r="G435" s="31" t="s">
        <v>1109</v>
      </c>
      <c r="H435" s="64" t="str">
        <f t="shared" si="39"/>
        <v>3</v>
      </c>
      <c r="I435" s="31"/>
      <c r="J435" s="31" t="s">
        <v>918</v>
      </c>
      <c r="K435" s="36"/>
      <c r="L435" s="36" t="s">
        <v>1043</v>
      </c>
      <c r="M435" s="61">
        <f>VLOOKUP(N435,Clubs!D:E,2,FALSE)</f>
        <v>25</v>
      </c>
      <c r="N435" s="36" t="s">
        <v>93</v>
      </c>
      <c r="O435" s="61">
        <v>1</v>
      </c>
      <c r="P435" s="34" t="s">
        <v>557</v>
      </c>
      <c r="T435" s="30" t="str">
        <f t="shared" si="33"/>
        <v>c25ag3y2d103</v>
      </c>
      <c r="U435" s="30">
        <f>VLOOKUP(T435,Cohorts!A:B,2,FALSE)</f>
        <v>99</v>
      </c>
      <c r="V435" s="30" t="str">
        <f t="shared" si="34"/>
        <v xml:space="preserve">            [ 'cohort_id' =&gt; 99,  'team_rank_id' =&gt; 1 ],</v>
      </c>
      <c r="W435" s="30" t="str">
        <f t="shared" si="35"/>
        <v xml:space="preserve">                'competition_id' =&gt; 1, // this is May 2021###                'age_group_id'   =&gt; 3, ###                'start'          =&gt; '2021-05-12 18:00:00', ###            ], [</v>
      </c>
      <c r="X435" s="30" t="s">
        <v>1161</v>
      </c>
    </row>
  </sheetData>
  <autoFilter ref="A1:AL435" xr:uid="{B73394C1-718F-6E46-94FE-FC2F77536512}">
    <sortState xmlns:xlrd2="http://schemas.microsoft.com/office/spreadsheetml/2017/richdata2" ref="A2:AL435">
      <sortCondition ref="V1:V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zoomScaleNormal="100" workbookViewId="0">
      <pane ySplit="1" topLeftCell="A2" activePane="bottomLeft" state="frozen"/>
      <selection pane="bottomLeft" activeCell="P2" sqref="P2:P249"/>
    </sheetView>
  </sheetViews>
  <sheetFormatPr baseColWidth="10" defaultColWidth="9.1640625" defaultRowHeight="14" customHeight="1" x14ac:dyDescent="0.2"/>
  <cols>
    <col min="1" max="1" width="9.1640625" style="66"/>
    <col min="2" max="2" width="38.33203125" style="66" bestFit="1" customWidth="1"/>
    <col min="3" max="3" width="10.83203125" style="66" bestFit="1" customWidth="1"/>
    <col min="4" max="6" width="30.6640625" style="66" customWidth="1"/>
    <col min="7" max="7" width="16.83203125" style="66" bestFit="1" customWidth="1"/>
    <col min="8" max="8" width="80.6640625" style="66" bestFit="1" customWidth="1"/>
    <col min="9" max="14" width="9.1640625" style="66"/>
    <col min="15" max="15" width="10.6640625" style="66" customWidth="1"/>
    <col min="16" max="16" width="28.5" style="66" customWidth="1"/>
    <col min="17" max="16384" width="9.1640625" style="66"/>
  </cols>
  <sheetData>
    <row r="1" spans="1:19" s="117" customFormat="1" ht="38.75" customHeight="1" x14ac:dyDescent="0.2">
      <c r="A1" s="117" t="s">
        <v>1194</v>
      </c>
      <c r="I1" s="117" t="s">
        <v>1193</v>
      </c>
      <c r="J1" s="117" t="s">
        <v>1119</v>
      </c>
      <c r="K1" s="117" t="s">
        <v>1178</v>
      </c>
      <c r="L1" s="117" t="s">
        <v>1171</v>
      </c>
      <c r="M1" s="117" t="s">
        <v>1195</v>
      </c>
      <c r="N1" s="117" t="s">
        <v>1180</v>
      </c>
      <c r="O1" s="117" t="s">
        <v>1074</v>
      </c>
      <c r="P1" s="117" t="s">
        <v>1196</v>
      </c>
    </row>
    <row r="2" spans="1:19" ht="26.5" customHeight="1" x14ac:dyDescent="0.15">
      <c r="A2" s="66">
        <v>139</v>
      </c>
      <c r="B2" s="66">
        <v>3</v>
      </c>
      <c r="C2" s="66" t="s">
        <v>1092</v>
      </c>
      <c r="D2" s="185" t="s">
        <v>184</v>
      </c>
      <c r="E2" s="149"/>
      <c r="F2" s="149"/>
      <c r="G2" s="160"/>
      <c r="I2" s="66">
        <v>1</v>
      </c>
      <c r="J2" s="66">
        <v>2020</v>
      </c>
      <c r="K2" s="66">
        <f t="shared" ref="K2:K65" si="0">B2</f>
        <v>3</v>
      </c>
      <c r="L2" s="66">
        <f>VLOOKUP(M2,'Age Groups'!B:C,2,FALSE)</f>
        <v>4</v>
      </c>
      <c r="M2" s="66" t="str">
        <f t="shared" ref="M2:M65" si="1">C2</f>
        <v>Juniors</v>
      </c>
      <c r="N2" s="66">
        <f>VLOOKUP(O2,Clubs!D:E,2,FALSE)</f>
        <v>1</v>
      </c>
      <c r="O2" s="66" t="str">
        <f t="shared" ref="O2:O65" si="2">D2</f>
        <v>Jayde</v>
      </c>
      <c r="P2" s="66" t="str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 xml:space="preserve">                'club_id'      =&gt; 1, // This is Jayde ###                'age_group_id' =&gt; 4, // This is Juniors ###                'year_id'      =&gt; 1, // This is 2020 ###                'division_id'  =&gt; 3, // This is Div 3 ###            ], [</v>
      </c>
    </row>
    <row r="3" spans="1:19" ht="33.75" customHeight="1" x14ac:dyDescent="0.15">
      <c r="A3" s="66">
        <v>37</v>
      </c>
      <c r="B3" s="66">
        <v>4</v>
      </c>
      <c r="C3" s="66" t="s">
        <v>1149</v>
      </c>
      <c r="D3" s="129" t="s">
        <v>184</v>
      </c>
      <c r="E3" s="130"/>
      <c r="F3" s="168"/>
      <c r="G3" s="130"/>
      <c r="I3" s="66">
        <v>1</v>
      </c>
      <c r="J3" s="66">
        <v>2020</v>
      </c>
      <c r="K3" s="66">
        <f t="shared" si="0"/>
        <v>4</v>
      </c>
      <c r="L3" s="66">
        <f>VLOOKUP(M3,'Age Groups'!B:C,2,FALSE)</f>
        <v>3</v>
      </c>
      <c r="M3" s="66" t="str">
        <f t="shared" si="1"/>
        <v>Sub Juniors</v>
      </c>
      <c r="N3" s="66">
        <f>VLOOKUP(O3,Clubs!D:E,2,FALSE)</f>
        <v>1</v>
      </c>
      <c r="O3" s="66" t="str">
        <f t="shared" si="2"/>
        <v>Jayde</v>
      </c>
      <c r="P3" s="66" t="str">
        <f t="shared" ref="P3:P66" si="3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 xml:space="preserve">                'club_id'      =&gt; 1, // This is Jayde ###                'age_group_id' =&gt; 3, // This is Sub Juniors ###                'year_id'      =&gt; 1, // This is 2020 ###                'division_id'  =&gt; 4, // This is Div 4 ###            ], [</v>
      </c>
    </row>
    <row r="4" spans="1:19" ht="36.5" customHeight="1" x14ac:dyDescent="0.15">
      <c r="A4" s="66">
        <v>89</v>
      </c>
      <c r="B4" s="83">
        <v>4</v>
      </c>
      <c r="C4" s="66" t="s">
        <v>1149</v>
      </c>
      <c r="D4" s="86" t="s">
        <v>184</v>
      </c>
      <c r="E4" s="88"/>
      <c r="F4" s="97"/>
      <c r="G4" s="88"/>
      <c r="H4" s="83"/>
      <c r="I4" s="83">
        <v>2</v>
      </c>
      <c r="J4" s="83">
        <v>2021</v>
      </c>
      <c r="K4" s="66">
        <f t="shared" si="0"/>
        <v>4</v>
      </c>
      <c r="L4" s="66">
        <f>VLOOKUP(M4,'Age Groups'!B:C,2,FALSE)</f>
        <v>3</v>
      </c>
      <c r="M4" s="66" t="str">
        <f t="shared" si="1"/>
        <v>Sub Juniors</v>
      </c>
      <c r="N4" s="66">
        <f>VLOOKUP(O4,Clubs!D:E,2,FALSE)</f>
        <v>1</v>
      </c>
      <c r="O4" s="66" t="str">
        <f t="shared" si="2"/>
        <v>Jayde</v>
      </c>
      <c r="P4" s="66" t="str">
        <f t="shared" si="3"/>
        <v xml:space="preserve">                'club_id'      =&gt; 1, // This is Jayde ###                'age_group_id' =&gt; 3, // This is Sub Juniors ###                'year_id'      =&gt; 2, // This is 2021 ###                'division_id'  =&gt; 4, // This is Div 4 ###            ], [</v>
      </c>
      <c r="Q4" s="83"/>
      <c r="R4" s="83"/>
      <c r="S4" s="83"/>
    </row>
    <row r="5" spans="1:19" s="68" customFormat="1" ht="25" x14ac:dyDescent="0.15">
      <c r="A5" s="66">
        <v>308</v>
      </c>
      <c r="B5" s="88">
        <v>4</v>
      </c>
      <c r="C5" s="66" t="s">
        <v>1090</v>
      </c>
      <c r="D5" s="136" t="s">
        <v>184</v>
      </c>
      <c r="E5" s="88"/>
      <c r="F5" s="88"/>
      <c r="G5" s="88"/>
      <c r="H5" s="83"/>
      <c r="I5" s="83">
        <v>2</v>
      </c>
      <c r="J5" s="83">
        <v>2021</v>
      </c>
      <c r="K5" s="66">
        <f t="shared" si="0"/>
        <v>4</v>
      </c>
      <c r="L5" s="66">
        <f>VLOOKUP(M5,'Age Groups'!B:C,2,FALSE)</f>
        <v>5</v>
      </c>
      <c r="M5" s="66" t="str">
        <f t="shared" si="1"/>
        <v>Intermediates</v>
      </c>
      <c r="N5" s="66">
        <f>VLOOKUP(O5,Clubs!D:E,2,FALSE)</f>
        <v>1</v>
      </c>
      <c r="O5" s="66" t="str">
        <f t="shared" si="2"/>
        <v>Jayde</v>
      </c>
      <c r="P5" s="66" t="str">
        <f t="shared" si="3"/>
        <v xml:space="preserve">                'club_id'      =&gt; 1, // This is Jayde ###                'age_group_id' =&gt; 5, // This is Intermediates ###                'year_id'      =&gt; 2, // This is 2021 ###                'division_id'  =&gt; 4, // This is Div 4 ###            ], [</v>
      </c>
      <c r="Q5" s="83"/>
      <c r="R5" s="83"/>
      <c r="S5" s="83"/>
    </row>
    <row r="6" spans="1:19" ht="14" customHeight="1" x14ac:dyDescent="0.15">
      <c r="A6" s="66">
        <v>127</v>
      </c>
      <c r="B6" s="66">
        <v>2</v>
      </c>
      <c r="C6" s="66" t="s">
        <v>1092</v>
      </c>
      <c r="D6" s="69" t="s">
        <v>185</v>
      </c>
      <c r="E6" s="71"/>
      <c r="F6" s="69"/>
      <c r="G6" s="69"/>
      <c r="H6" s="66" t="s">
        <v>1185</v>
      </c>
      <c r="I6" s="66">
        <v>1</v>
      </c>
      <c r="J6" s="66">
        <v>2020</v>
      </c>
      <c r="K6" s="66">
        <f t="shared" si="0"/>
        <v>2</v>
      </c>
      <c r="L6" s="66">
        <f>VLOOKUP(M6,'Age Groups'!B:C,2,FALSE)</f>
        <v>4</v>
      </c>
      <c r="M6" s="66" t="str">
        <f t="shared" si="1"/>
        <v>Juniors</v>
      </c>
      <c r="N6" s="66">
        <f>VLOOKUP(O6,Clubs!D:E,2,FALSE)</f>
        <v>2</v>
      </c>
      <c r="O6" s="66" t="str">
        <f t="shared" si="2"/>
        <v>Acacia</v>
      </c>
      <c r="P6" s="66" t="str">
        <f t="shared" si="3"/>
        <v xml:space="preserve">                'club_id'      =&gt; 2, // This is Acacia ###                'age_group_id' =&gt; 4, // This is Juniors ###                'year_id'      =&gt; 1, // This is 2020 ###                'division_id'  =&gt; 2, // This is Div 2 ###            ], [</v>
      </c>
    </row>
    <row r="7" spans="1:19" ht="14" customHeight="1" x14ac:dyDescent="0.15">
      <c r="A7" s="66">
        <v>239</v>
      </c>
      <c r="B7" s="66">
        <v>2</v>
      </c>
      <c r="C7" s="66" t="s">
        <v>1090</v>
      </c>
      <c r="D7" s="69" t="s">
        <v>185</v>
      </c>
      <c r="E7" s="69"/>
      <c r="F7" s="71"/>
      <c r="G7" s="69"/>
      <c r="H7" s="66" t="s">
        <v>1185</v>
      </c>
      <c r="I7" s="66">
        <v>1</v>
      </c>
      <c r="J7" s="66">
        <v>2020</v>
      </c>
      <c r="K7" s="66">
        <f t="shared" si="0"/>
        <v>2</v>
      </c>
      <c r="L7" s="66">
        <f>VLOOKUP(M7,'Age Groups'!B:C,2,FALSE)</f>
        <v>5</v>
      </c>
      <c r="M7" s="66" t="str">
        <f t="shared" si="1"/>
        <v>Intermediates</v>
      </c>
      <c r="N7" s="66">
        <f>VLOOKUP(O7,Clubs!D:E,2,FALSE)</f>
        <v>2</v>
      </c>
      <c r="O7" s="66" t="str">
        <f t="shared" si="2"/>
        <v>Acacia</v>
      </c>
      <c r="P7" s="66" t="str">
        <f t="shared" si="3"/>
        <v xml:space="preserve">                'club_id'      =&gt; 2, // This is Acacia ###                'age_group_id' =&gt; 5, // This is Intermediates ###                'year_id'      =&gt; 1, // This is 2020 ###                'division_id'  =&gt; 2, // This is Div 2 ###            ], [</v>
      </c>
    </row>
    <row r="8" spans="1:19" ht="14" customHeight="1" x14ac:dyDescent="0.15">
      <c r="A8" s="66">
        <v>27</v>
      </c>
      <c r="B8" s="122">
        <v>3</v>
      </c>
      <c r="C8" s="66" t="s">
        <v>1149</v>
      </c>
      <c r="D8" s="69" t="s">
        <v>185</v>
      </c>
      <c r="E8" s="69"/>
      <c r="F8" s="71"/>
      <c r="G8" s="69"/>
      <c r="I8" s="66">
        <v>1</v>
      </c>
      <c r="J8" s="66">
        <v>2020</v>
      </c>
      <c r="K8" s="66">
        <f t="shared" si="0"/>
        <v>3</v>
      </c>
      <c r="L8" s="66">
        <f>VLOOKUP(M8,'Age Groups'!B:C,2,FALSE)</f>
        <v>3</v>
      </c>
      <c r="M8" s="66" t="str">
        <f t="shared" si="1"/>
        <v>Sub Juniors</v>
      </c>
      <c r="N8" s="66">
        <f>VLOOKUP(O8,Clubs!D:E,2,FALSE)</f>
        <v>2</v>
      </c>
      <c r="O8" s="66" t="str">
        <f t="shared" si="2"/>
        <v>Acacia</v>
      </c>
      <c r="P8" s="66" t="str">
        <f t="shared" si="3"/>
        <v xml:space="preserve">                'club_id'      =&gt; 2, // This is Acacia ###                'age_group_id' =&gt; 3, // This is Sub Juniors ###                'year_id'      =&gt; 1, // This is 2020 ###                'division_id'  =&gt; 3, // This is Div 3 ###            ], [</v>
      </c>
    </row>
    <row r="9" spans="1:19" ht="14" customHeight="1" x14ac:dyDescent="0.15">
      <c r="A9" s="66">
        <v>353</v>
      </c>
      <c r="B9" s="122">
        <v>3</v>
      </c>
      <c r="C9" s="66" t="s">
        <v>1091</v>
      </c>
      <c r="D9" s="69" t="s">
        <v>185</v>
      </c>
      <c r="E9" s="69"/>
      <c r="F9" s="71"/>
      <c r="G9" s="71"/>
      <c r="I9" s="66">
        <v>1</v>
      </c>
      <c r="J9" s="66">
        <v>2020</v>
      </c>
      <c r="K9" s="66">
        <f t="shared" si="0"/>
        <v>3</v>
      </c>
      <c r="L9" s="66">
        <f>VLOOKUP(M9,'Age Groups'!B:C,2,FALSE)</f>
        <v>6</v>
      </c>
      <c r="M9" s="66" t="str">
        <f t="shared" si="1"/>
        <v>Seniors</v>
      </c>
      <c r="N9" s="66">
        <f>VLOOKUP(O9,Clubs!D:E,2,FALSE)</f>
        <v>2</v>
      </c>
      <c r="O9" s="66" t="str">
        <f t="shared" si="2"/>
        <v>Acacia</v>
      </c>
      <c r="P9" s="66" t="str">
        <f t="shared" si="3"/>
        <v xml:space="preserve">                'club_id'      =&gt; 2, // This is Acacia ###                'age_group_id' =&gt; 6, // This is Seniors ###                'year_id'      =&gt; 1, // This is 2020 ###                'division_id'  =&gt; 3, // This is Div 3 ###            ], [</v>
      </c>
    </row>
    <row r="10" spans="1:19" ht="14" customHeight="1" x14ac:dyDescent="0.15">
      <c r="A10" s="66">
        <v>179</v>
      </c>
      <c r="B10" s="83">
        <v>2</v>
      </c>
      <c r="C10" s="66" t="s">
        <v>1092</v>
      </c>
      <c r="D10" s="86" t="s">
        <v>185</v>
      </c>
      <c r="E10" s="88"/>
      <c r="F10" s="123"/>
      <c r="G10" s="86"/>
      <c r="H10" s="83"/>
      <c r="I10" s="83">
        <v>2</v>
      </c>
      <c r="J10" s="83">
        <v>2021</v>
      </c>
      <c r="K10" s="66">
        <f t="shared" si="0"/>
        <v>2</v>
      </c>
      <c r="L10" s="66">
        <f>VLOOKUP(M10,'Age Groups'!B:C,2,FALSE)</f>
        <v>4</v>
      </c>
      <c r="M10" s="66" t="str">
        <f t="shared" si="1"/>
        <v>Juniors</v>
      </c>
      <c r="N10" s="66">
        <f>VLOOKUP(O10,Clubs!D:E,2,FALSE)</f>
        <v>2</v>
      </c>
      <c r="O10" s="66" t="str">
        <f t="shared" si="2"/>
        <v>Acacia</v>
      </c>
      <c r="P10" s="66" t="str">
        <f t="shared" si="3"/>
        <v xml:space="preserve">                'club_id'      =&gt; 2, // This is Acacia ###                'age_group_id' =&gt; 4, // This is Juniors ###                'year_id'      =&gt; 2, // This is 2021 ###                'division_id'  =&gt; 2, // This is Div 2 ###            ], [</v>
      </c>
      <c r="Q10" s="83"/>
      <c r="R10" s="83"/>
      <c r="S10" s="83"/>
    </row>
    <row r="11" spans="1:19" ht="14" customHeight="1" x14ac:dyDescent="0.15">
      <c r="A11" s="66">
        <v>291</v>
      </c>
      <c r="B11" s="83">
        <v>2</v>
      </c>
      <c r="C11" s="66" t="s">
        <v>1090</v>
      </c>
      <c r="D11" s="86" t="s">
        <v>185</v>
      </c>
      <c r="E11" s="86"/>
      <c r="F11" s="88"/>
      <c r="G11" s="86"/>
      <c r="H11" s="83"/>
      <c r="I11" s="83">
        <v>2</v>
      </c>
      <c r="J11" s="83">
        <v>2021</v>
      </c>
      <c r="K11" s="66">
        <f t="shared" si="0"/>
        <v>2</v>
      </c>
      <c r="L11" s="66">
        <f>VLOOKUP(M11,'Age Groups'!B:C,2,FALSE)</f>
        <v>5</v>
      </c>
      <c r="M11" s="66" t="str">
        <f t="shared" si="1"/>
        <v>Intermediates</v>
      </c>
      <c r="N11" s="66">
        <f>VLOOKUP(O11,Clubs!D:E,2,FALSE)</f>
        <v>2</v>
      </c>
      <c r="O11" s="66" t="str">
        <f t="shared" si="2"/>
        <v>Acacia</v>
      </c>
      <c r="P11" s="66" t="str">
        <f t="shared" si="3"/>
        <v xml:space="preserve">                'club_id'      =&gt; 2, // This is Acacia ###                'age_group_id' =&gt; 5, // This is Intermediates ###                'year_id'      =&gt; 2, // This is 2021 ###                'division_id'  =&gt; 2, // This is Div 2 ###            ], [</v>
      </c>
      <c r="Q11" s="83"/>
      <c r="R11" s="83"/>
      <c r="S11" s="83"/>
    </row>
    <row r="12" spans="1:19" s="73" customFormat="1" ht="25" x14ac:dyDescent="0.15">
      <c r="A12" s="66">
        <v>79</v>
      </c>
      <c r="B12" s="88">
        <v>3</v>
      </c>
      <c r="C12" s="66" t="s">
        <v>1149</v>
      </c>
      <c r="D12" s="123" t="s">
        <v>185</v>
      </c>
      <c r="E12" s="86"/>
      <c r="F12" s="88"/>
      <c r="G12" s="86"/>
      <c r="H12" s="83"/>
      <c r="I12" s="83">
        <v>2</v>
      </c>
      <c r="J12" s="83">
        <v>2021</v>
      </c>
      <c r="K12" s="66">
        <f t="shared" si="0"/>
        <v>3</v>
      </c>
      <c r="L12" s="66">
        <f>VLOOKUP(M12,'Age Groups'!B:C,2,FALSE)</f>
        <v>3</v>
      </c>
      <c r="M12" s="66" t="str">
        <f t="shared" si="1"/>
        <v>Sub Juniors</v>
      </c>
      <c r="N12" s="66">
        <f>VLOOKUP(O12,Clubs!D:E,2,FALSE)</f>
        <v>2</v>
      </c>
      <c r="O12" s="66" t="str">
        <f t="shared" si="2"/>
        <v>Acacia</v>
      </c>
      <c r="P12" s="66" t="str">
        <f t="shared" si="3"/>
        <v xml:space="preserve">                'club_id'      =&gt; 2, // This is Acacia ###                'age_group_id' =&gt; 3, // This is Sub Juniors ###                'year_id'      =&gt; 2, // This is 2021 ###                'division_id'  =&gt; 3, // This is Div 3 ###            ], [</v>
      </c>
      <c r="Q12" s="83"/>
      <c r="R12" s="83"/>
      <c r="S12" s="83"/>
    </row>
    <row r="13" spans="1:19" ht="14" customHeight="1" x14ac:dyDescent="0.15">
      <c r="A13" s="66">
        <v>405</v>
      </c>
      <c r="B13" s="83">
        <v>3</v>
      </c>
      <c r="C13" s="66" t="s">
        <v>1091</v>
      </c>
      <c r="D13" s="86" t="s">
        <v>185</v>
      </c>
      <c r="E13" s="86"/>
      <c r="F13" s="88"/>
      <c r="G13" s="88"/>
      <c r="H13" s="83"/>
      <c r="I13" s="83">
        <v>2</v>
      </c>
      <c r="J13" s="83">
        <v>2021</v>
      </c>
      <c r="K13" s="66">
        <f t="shared" si="0"/>
        <v>3</v>
      </c>
      <c r="L13" s="66">
        <f>VLOOKUP(M13,'Age Groups'!B:C,2,FALSE)</f>
        <v>6</v>
      </c>
      <c r="M13" s="66" t="str">
        <f t="shared" si="1"/>
        <v>Seniors</v>
      </c>
      <c r="N13" s="66">
        <f>VLOOKUP(O13,Clubs!D:E,2,FALSE)</f>
        <v>2</v>
      </c>
      <c r="O13" s="66" t="str">
        <f t="shared" si="2"/>
        <v>Acacia</v>
      </c>
      <c r="P13" s="66" t="str">
        <f t="shared" si="3"/>
        <v xml:space="preserve">                'club_id'      =&gt; 2, // This is Acacia ###                'age_group_id' =&gt; 6, // This is Seniors ###                'year_id'      =&gt; 2, // This is 2021 ###                'division_id'  =&gt; 3, // This is Div 3 ###            ], [</v>
      </c>
      <c r="Q13" s="83"/>
      <c r="R13" s="83"/>
      <c r="S13" s="83"/>
    </row>
    <row r="14" spans="1:19" ht="14" customHeight="1" x14ac:dyDescent="0.15">
      <c r="A14" s="66">
        <v>7</v>
      </c>
      <c r="B14" s="66">
        <v>0</v>
      </c>
      <c r="C14" s="66" t="s">
        <v>1149</v>
      </c>
      <c r="D14" s="69" t="s">
        <v>1080</v>
      </c>
      <c r="E14" s="69"/>
      <c r="F14" s="69"/>
      <c r="G14" s="69"/>
      <c r="I14" s="66">
        <v>1</v>
      </c>
      <c r="J14" s="66">
        <v>2020</v>
      </c>
      <c r="K14" s="66">
        <f t="shared" si="0"/>
        <v>0</v>
      </c>
      <c r="L14" s="66">
        <f>VLOOKUP(M14,'Age Groups'!B:C,2,FALSE)</f>
        <v>3</v>
      </c>
      <c r="M14" s="66" t="str">
        <f t="shared" si="1"/>
        <v>Sub Juniors</v>
      </c>
      <c r="N14" s="66">
        <f>VLOOKUP(O14,Clubs!D:E,2,FALSE)</f>
        <v>3</v>
      </c>
      <c r="O14" s="66" t="str">
        <f t="shared" si="2"/>
        <v>Innovation</v>
      </c>
      <c r="P14" s="66" t="str">
        <f t="shared" si="3"/>
        <v xml:space="preserve">                'club_id'      =&gt; 3, // This is Innovation ###                'age_group_id' =&gt; 3, // This is Sub Juniors ###                'year_id'      =&gt; 1, // This is 2020 ###                'division_id'  =&gt; 0, // This is Div 0 ###            ], [</v>
      </c>
    </row>
    <row r="15" spans="1:19" ht="14" customHeight="1" x14ac:dyDescent="0.15">
      <c r="A15" s="66">
        <v>114</v>
      </c>
      <c r="B15" s="66">
        <v>0</v>
      </c>
      <c r="C15" s="66" t="s">
        <v>1092</v>
      </c>
      <c r="D15" s="126" t="s">
        <v>1080</v>
      </c>
      <c r="E15" s="71"/>
      <c r="F15" s="69"/>
      <c r="G15" s="69"/>
      <c r="I15" s="66">
        <v>1</v>
      </c>
      <c r="J15" s="66">
        <v>2020</v>
      </c>
      <c r="K15" s="66">
        <f t="shared" si="0"/>
        <v>0</v>
      </c>
      <c r="L15" s="66">
        <f>VLOOKUP(M15,'Age Groups'!B:C,2,FALSE)</f>
        <v>4</v>
      </c>
      <c r="M15" s="66" t="str">
        <f t="shared" si="1"/>
        <v>Juniors</v>
      </c>
      <c r="N15" s="66">
        <f>VLOOKUP(O15,Clubs!D:E,2,FALSE)</f>
        <v>3</v>
      </c>
      <c r="O15" s="66" t="str">
        <f t="shared" si="2"/>
        <v>Innovation</v>
      </c>
      <c r="P15" s="66" t="str">
        <f t="shared" si="3"/>
        <v xml:space="preserve">                'club_id'      =&gt; 3, // This is Innovation ###                'age_group_id' =&gt; 4, // This is Juniors ###                'year_id'      =&gt; 1, // This is 2020 ###                'division_id'  =&gt; 0, // This is Div 0 ###            ], [</v>
      </c>
    </row>
    <row r="16" spans="1:19" ht="14" customHeight="1" x14ac:dyDescent="0.15">
      <c r="A16" s="66">
        <v>227</v>
      </c>
      <c r="B16" s="66">
        <v>0</v>
      </c>
      <c r="C16" s="66" t="s">
        <v>1090</v>
      </c>
      <c r="D16" s="69" t="s">
        <v>1080</v>
      </c>
      <c r="E16" s="69"/>
      <c r="F16" s="71"/>
      <c r="G16" s="69"/>
      <c r="I16" s="66">
        <v>1</v>
      </c>
      <c r="J16" s="66">
        <v>2020</v>
      </c>
      <c r="K16" s="66">
        <f t="shared" si="0"/>
        <v>0</v>
      </c>
      <c r="L16" s="66">
        <f>VLOOKUP(M16,'Age Groups'!B:C,2,FALSE)</f>
        <v>5</v>
      </c>
      <c r="M16" s="66" t="str">
        <f t="shared" si="1"/>
        <v>Intermediates</v>
      </c>
      <c r="N16" s="66">
        <f>VLOOKUP(O16,Clubs!D:E,2,FALSE)</f>
        <v>3</v>
      </c>
      <c r="O16" s="66" t="str">
        <f t="shared" si="2"/>
        <v>Innovation</v>
      </c>
      <c r="P16" s="66" t="str">
        <f t="shared" si="3"/>
        <v xml:space="preserve">                'club_id'      =&gt; 3, // This is Innovation ###                'age_group_id' =&gt; 5, // This is Intermediates ###                'year_id'      =&gt; 1, // This is 2020 ###                'division_id'  =&gt; 0, // This is Div 0 ###            ], [</v>
      </c>
    </row>
    <row r="17" spans="1:19" ht="14" customHeight="1" x14ac:dyDescent="0.15">
      <c r="A17" s="66">
        <v>336</v>
      </c>
      <c r="B17" s="66">
        <v>0</v>
      </c>
      <c r="C17" s="66" t="s">
        <v>1091</v>
      </c>
      <c r="D17" s="69" t="s">
        <v>1080</v>
      </c>
      <c r="E17" s="69"/>
      <c r="F17" s="69"/>
      <c r="G17" s="71"/>
      <c r="I17" s="66">
        <v>1</v>
      </c>
      <c r="J17" s="66">
        <v>2020</v>
      </c>
      <c r="K17" s="66">
        <f t="shared" si="0"/>
        <v>0</v>
      </c>
      <c r="L17" s="66">
        <f>VLOOKUP(M17,'Age Groups'!B:C,2,FALSE)</f>
        <v>6</v>
      </c>
      <c r="M17" s="66" t="str">
        <f t="shared" si="1"/>
        <v>Seniors</v>
      </c>
      <c r="N17" s="66">
        <f>VLOOKUP(O17,Clubs!D:E,2,FALSE)</f>
        <v>3</v>
      </c>
      <c r="O17" s="66" t="str">
        <f t="shared" si="2"/>
        <v>Innovation</v>
      </c>
      <c r="P17" s="66" t="str">
        <f t="shared" si="3"/>
        <v xml:space="preserve">                'club_id'      =&gt; 3, // This is Innovation ###                'age_group_id' =&gt; 6, // This is Seniors ###                'year_id'      =&gt; 1, // This is 2020 ###                'division_id'  =&gt; 0, // This is Div 0 ###            ], [</v>
      </c>
    </row>
    <row r="18" spans="1:19" ht="12.75" customHeight="1" x14ac:dyDescent="0.15">
      <c r="A18" s="66">
        <v>59</v>
      </c>
      <c r="B18" s="83">
        <v>0</v>
      </c>
      <c r="C18" s="66" t="s">
        <v>1149</v>
      </c>
      <c r="D18" s="86" t="s">
        <v>1080</v>
      </c>
      <c r="E18" s="86"/>
      <c r="F18" s="86"/>
      <c r="G18" s="86"/>
      <c r="H18" s="83"/>
      <c r="I18" s="83">
        <v>2</v>
      </c>
      <c r="J18" s="83">
        <v>2021</v>
      </c>
      <c r="K18" s="66">
        <f t="shared" si="0"/>
        <v>0</v>
      </c>
      <c r="L18" s="66">
        <f>VLOOKUP(M18,'Age Groups'!B:C,2,FALSE)</f>
        <v>3</v>
      </c>
      <c r="M18" s="66" t="str">
        <f t="shared" si="1"/>
        <v>Sub Juniors</v>
      </c>
      <c r="N18" s="66">
        <f>VLOOKUP(O18,Clubs!D:E,2,FALSE)</f>
        <v>3</v>
      </c>
      <c r="O18" s="66" t="str">
        <f t="shared" si="2"/>
        <v>Innovation</v>
      </c>
      <c r="P18" s="66" t="str">
        <f t="shared" si="3"/>
        <v xml:space="preserve">                'club_id'      =&gt; 3, // This is Innovation ###                'age_group_id' =&gt; 3, // This is Sub Juniors ###                'year_id'      =&gt; 2, // This is 2021 ###                'division_id'  =&gt; 0, // This is Div 0 ###            ], [</v>
      </c>
      <c r="Q18" s="83"/>
      <c r="R18" s="83"/>
      <c r="S18" s="83"/>
    </row>
    <row r="19" spans="1:19" s="73" customFormat="1" ht="25" x14ac:dyDescent="0.15">
      <c r="A19" s="66">
        <v>166</v>
      </c>
      <c r="B19" s="88">
        <v>0</v>
      </c>
      <c r="C19" s="66" t="s">
        <v>1092</v>
      </c>
      <c r="D19" s="123" t="s">
        <v>1080</v>
      </c>
      <c r="E19" s="88"/>
      <c r="F19" s="86"/>
      <c r="G19" s="86"/>
      <c r="H19" s="83"/>
      <c r="I19" s="83">
        <v>2</v>
      </c>
      <c r="J19" s="83">
        <v>2021</v>
      </c>
      <c r="K19" s="66">
        <f t="shared" si="0"/>
        <v>0</v>
      </c>
      <c r="L19" s="66">
        <f>VLOOKUP(M19,'Age Groups'!B:C,2,FALSE)</f>
        <v>4</v>
      </c>
      <c r="M19" s="66" t="str">
        <f t="shared" si="1"/>
        <v>Juniors</v>
      </c>
      <c r="N19" s="66">
        <f>VLOOKUP(O19,Clubs!D:E,2,FALSE)</f>
        <v>3</v>
      </c>
      <c r="O19" s="66" t="str">
        <f t="shared" si="2"/>
        <v>Innovation</v>
      </c>
      <c r="P19" s="66" t="str">
        <f t="shared" si="3"/>
        <v xml:space="preserve">                'club_id'      =&gt; 3, // This is Innovation ###                'age_group_id' =&gt; 4, // This is Juniors ###                'year_id'      =&gt; 2, // This is 2021 ###                'division_id'  =&gt; 0, // This is Div 0 ###            ], [</v>
      </c>
      <c r="Q19" s="83"/>
      <c r="R19" s="83"/>
      <c r="S19" s="83"/>
    </row>
    <row r="20" spans="1:19" ht="14" customHeight="1" x14ac:dyDescent="0.15">
      <c r="A20" s="66">
        <v>279</v>
      </c>
      <c r="B20" s="83">
        <v>0</v>
      </c>
      <c r="C20" s="66" t="s">
        <v>1090</v>
      </c>
      <c r="D20" s="86" t="s">
        <v>1080</v>
      </c>
      <c r="E20" s="86"/>
      <c r="F20" s="88"/>
      <c r="G20" s="86"/>
      <c r="H20" s="83"/>
      <c r="I20" s="83">
        <v>2</v>
      </c>
      <c r="J20" s="83">
        <v>2021</v>
      </c>
      <c r="K20" s="66">
        <f t="shared" si="0"/>
        <v>0</v>
      </c>
      <c r="L20" s="66">
        <f>VLOOKUP(M20,'Age Groups'!B:C,2,FALSE)</f>
        <v>5</v>
      </c>
      <c r="M20" s="66" t="str">
        <f t="shared" si="1"/>
        <v>Intermediates</v>
      </c>
      <c r="N20" s="66">
        <f>VLOOKUP(O20,Clubs!D:E,2,FALSE)</f>
        <v>3</v>
      </c>
      <c r="O20" s="66" t="str">
        <f t="shared" si="2"/>
        <v>Innovation</v>
      </c>
      <c r="P20" s="66" t="str">
        <f t="shared" si="3"/>
        <v xml:space="preserve">                'club_id'      =&gt; 3, // This is Innovation ###                'age_group_id' =&gt; 5, // This is Intermediates ###                'year_id'      =&gt; 2, // This is 2021 ###                'division_id'  =&gt; 0, // This is Div 0 ###            ], [</v>
      </c>
      <c r="Q20" s="83"/>
      <c r="R20" s="83"/>
      <c r="S20" s="83"/>
    </row>
    <row r="21" spans="1:19" ht="14" customHeight="1" x14ac:dyDescent="0.15">
      <c r="A21" s="66">
        <v>388</v>
      </c>
      <c r="B21" s="83">
        <v>0</v>
      </c>
      <c r="C21" s="66" t="s">
        <v>1091</v>
      </c>
      <c r="D21" s="86" t="s">
        <v>1080</v>
      </c>
      <c r="E21" s="86"/>
      <c r="F21" s="86"/>
      <c r="G21" s="88"/>
      <c r="H21" s="83"/>
      <c r="I21" s="83">
        <v>2</v>
      </c>
      <c r="J21" s="83">
        <v>2021</v>
      </c>
      <c r="K21" s="66">
        <f t="shared" si="0"/>
        <v>0</v>
      </c>
      <c r="L21" s="66">
        <f>VLOOKUP(M21,'Age Groups'!B:C,2,FALSE)</f>
        <v>6</v>
      </c>
      <c r="M21" s="66" t="str">
        <f t="shared" si="1"/>
        <v>Seniors</v>
      </c>
      <c r="N21" s="66">
        <f>VLOOKUP(O21,Clubs!D:E,2,FALSE)</f>
        <v>3</v>
      </c>
      <c r="O21" s="66" t="str">
        <f t="shared" si="2"/>
        <v>Innovation</v>
      </c>
      <c r="P21" s="66" t="str">
        <f t="shared" si="3"/>
        <v xml:space="preserve">                'club_id'      =&gt; 3, // This is Innovation ###                'age_group_id' =&gt; 6, // This is Seniors ###                'year_id'      =&gt; 2, // This is 2021 ###                'division_id'  =&gt; 0, // This is Div 0 ###            ], [</v>
      </c>
      <c r="Q21" s="83"/>
      <c r="R21" s="83"/>
      <c r="S21" s="83"/>
    </row>
    <row r="22" spans="1:19" ht="14" customHeight="1" x14ac:dyDescent="0.15">
      <c r="A22" s="66">
        <v>360</v>
      </c>
      <c r="B22" s="66">
        <v>3</v>
      </c>
      <c r="C22" s="66" t="s">
        <v>1091</v>
      </c>
      <c r="D22" s="69" t="s">
        <v>9</v>
      </c>
      <c r="E22" s="69"/>
      <c r="F22" s="71"/>
      <c r="G22" s="71"/>
      <c r="H22" s="66" t="s">
        <v>1187</v>
      </c>
      <c r="I22" s="66">
        <v>1</v>
      </c>
      <c r="J22" s="66">
        <v>2020</v>
      </c>
      <c r="K22" s="66">
        <f t="shared" si="0"/>
        <v>3</v>
      </c>
      <c r="L22" s="66">
        <f>VLOOKUP(M22,'Age Groups'!B:C,2,FALSE)</f>
        <v>6</v>
      </c>
      <c r="M22" s="66" t="str">
        <f t="shared" si="1"/>
        <v>Seniors</v>
      </c>
      <c r="N22" s="66">
        <f>VLOOKUP(O22,Clubs!D:E,2,FALSE)</f>
        <v>4</v>
      </c>
      <c r="O22" s="66" t="str">
        <f t="shared" si="2"/>
        <v>Murray Bridge</v>
      </c>
      <c r="P22" s="66" t="str">
        <f t="shared" si="3"/>
        <v xml:space="preserve">                'club_id'      =&gt; 4, // This is Murray Bridge ###                'age_group_id' =&gt; 6, // This is Seniors ###                'year_id'      =&gt; 1, // This is 2020 ###                'division_id'  =&gt; 3, // This is Div 3 ###            ], [</v>
      </c>
    </row>
    <row r="23" spans="1:19" ht="14" customHeight="1" x14ac:dyDescent="0.15">
      <c r="A23" s="66">
        <v>39</v>
      </c>
      <c r="B23" s="66">
        <v>4</v>
      </c>
      <c r="C23" s="66" t="s">
        <v>1149</v>
      </c>
      <c r="D23" s="69" t="s">
        <v>9</v>
      </c>
      <c r="E23" s="74"/>
      <c r="F23" s="74"/>
      <c r="G23" s="71"/>
      <c r="I23" s="66">
        <v>1</v>
      </c>
      <c r="J23" s="66">
        <v>2020</v>
      </c>
      <c r="K23" s="66">
        <f t="shared" si="0"/>
        <v>4</v>
      </c>
      <c r="L23" s="66">
        <f>VLOOKUP(M23,'Age Groups'!B:C,2,FALSE)</f>
        <v>3</v>
      </c>
      <c r="M23" s="66" t="str">
        <f t="shared" si="1"/>
        <v>Sub Juniors</v>
      </c>
      <c r="N23" s="66">
        <f>VLOOKUP(O23,Clubs!D:E,2,FALSE)</f>
        <v>4</v>
      </c>
      <c r="O23" s="66" t="str">
        <f t="shared" si="2"/>
        <v>Murray Bridge</v>
      </c>
      <c r="P23" s="66" t="str">
        <f t="shared" si="3"/>
        <v xml:space="preserve">                'club_id'      =&gt; 4, // This is Murray Bridge ###                'age_group_id' =&gt; 3, // This is Sub Juniors ###                'year_id'      =&gt; 1, // This is 2020 ###                'division_id'  =&gt; 4, // This is Div 4 ###            ], [</v>
      </c>
    </row>
    <row r="24" spans="1:19" ht="14" customHeight="1" x14ac:dyDescent="0.2">
      <c r="A24" s="66">
        <v>153</v>
      </c>
      <c r="B24" s="66">
        <v>5</v>
      </c>
      <c r="C24" s="66" t="s">
        <v>1092</v>
      </c>
      <c r="D24" s="71" t="s">
        <v>9</v>
      </c>
      <c r="E24" s="71"/>
      <c r="F24" s="71"/>
      <c r="G24" s="71"/>
      <c r="I24" s="66">
        <v>1</v>
      </c>
      <c r="J24" s="66">
        <v>2020</v>
      </c>
      <c r="K24" s="66">
        <f t="shared" si="0"/>
        <v>5</v>
      </c>
      <c r="L24" s="66">
        <f>VLOOKUP(M24,'Age Groups'!B:C,2,FALSE)</f>
        <v>4</v>
      </c>
      <c r="M24" s="66" t="str">
        <f t="shared" si="1"/>
        <v>Juniors</v>
      </c>
      <c r="N24" s="66">
        <f>VLOOKUP(O24,Clubs!D:E,2,FALSE)</f>
        <v>4</v>
      </c>
      <c r="O24" s="66" t="str">
        <f t="shared" si="2"/>
        <v>Murray Bridge</v>
      </c>
      <c r="P24" s="66" t="str">
        <f t="shared" si="3"/>
        <v xml:space="preserve">                'club_id'      =&gt; 4, // This is Murray Bridge ###                'age_group_id' =&gt; 4, // This is Juniors ###                'year_id'      =&gt; 1, // This is 2020 ###                'division_id'  =&gt; 5, // This is Div 5 ###            ], [</v>
      </c>
    </row>
    <row r="25" spans="1:19" ht="14" customHeight="1" x14ac:dyDescent="0.15">
      <c r="A25" s="66">
        <v>410</v>
      </c>
      <c r="B25" s="127">
        <v>3</v>
      </c>
      <c r="C25" s="66" t="s">
        <v>1091</v>
      </c>
      <c r="D25" s="86" t="s">
        <v>9</v>
      </c>
      <c r="E25" s="97"/>
      <c r="F25" s="97"/>
      <c r="G25" s="88"/>
      <c r="H25" s="83"/>
      <c r="I25" s="83">
        <v>2</v>
      </c>
      <c r="J25" s="83">
        <v>2021</v>
      </c>
      <c r="K25" s="66">
        <f t="shared" si="0"/>
        <v>3</v>
      </c>
      <c r="L25" s="66">
        <f>VLOOKUP(M25,'Age Groups'!B:C,2,FALSE)</f>
        <v>6</v>
      </c>
      <c r="M25" s="66" t="str">
        <f t="shared" si="1"/>
        <v>Seniors</v>
      </c>
      <c r="N25" s="66">
        <f>VLOOKUP(O25,Clubs!D:E,2,FALSE)</f>
        <v>4</v>
      </c>
      <c r="O25" s="66" t="str">
        <f t="shared" si="2"/>
        <v>Murray Bridge</v>
      </c>
      <c r="P25" s="66" t="str">
        <f t="shared" si="3"/>
        <v xml:space="preserve">                'club_id'      =&gt; 4, // This is Murray Bridge ###                'age_group_id' =&gt; 6, // This is Seniors ###                'year_id'      =&gt; 2, // This is 2021 ###                'division_id'  =&gt; 3, // This is Div 3 ###            ], [</v>
      </c>
      <c r="Q25" s="83"/>
      <c r="R25" s="83"/>
      <c r="S25" s="83"/>
    </row>
    <row r="26" spans="1:19" s="73" customFormat="1" ht="25" x14ac:dyDescent="0.15">
      <c r="A26" s="66">
        <v>91</v>
      </c>
      <c r="B26" s="88">
        <v>4</v>
      </c>
      <c r="C26" s="66" t="s">
        <v>1149</v>
      </c>
      <c r="D26" s="123" t="s">
        <v>9</v>
      </c>
      <c r="E26" s="97"/>
      <c r="F26" s="88"/>
      <c r="G26" s="88"/>
      <c r="H26" s="83"/>
      <c r="I26" s="83">
        <v>2</v>
      </c>
      <c r="J26" s="83">
        <v>2021</v>
      </c>
      <c r="K26" s="66">
        <f t="shared" si="0"/>
        <v>4</v>
      </c>
      <c r="L26" s="66">
        <f>VLOOKUP(M26,'Age Groups'!B:C,2,FALSE)</f>
        <v>3</v>
      </c>
      <c r="M26" s="66" t="str">
        <f t="shared" si="1"/>
        <v>Sub Juniors</v>
      </c>
      <c r="N26" s="66">
        <f>VLOOKUP(O26,Clubs!D:E,2,FALSE)</f>
        <v>4</v>
      </c>
      <c r="O26" s="66" t="str">
        <f t="shared" si="2"/>
        <v>Murray Bridge</v>
      </c>
      <c r="P26" s="66" t="str">
        <f t="shared" si="3"/>
        <v xml:space="preserve">                'club_id'      =&gt; 4, // This is Murray Bridge ###                'age_group_id' =&gt; 3, // This is Sub Juniors ###                'year_id'      =&gt; 2, // This is 2021 ###                'division_id'  =&gt; 4, // This is Div 4 ###            ], [</v>
      </c>
      <c r="Q26" s="83"/>
      <c r="R26" s="83"/>
      <c r="S26" s="83"/>
    </row>
    <row r="27" spans="1:19" ht="14" customHeight="1" x14ac:dyDescent="0.2">
      <c r="A27" s="66">
        <v>204</v>
      </c>
      <c r="B27" s="83">
        <v>5</v>
      </c>
      <c r="C27" s="66" t="s">
        <v>1092</v>
      </c>
      <c r="D27" s="88" t="s">
        <v>9</v>
      </c>
      <c r="E27" s="88"/>
      <c r="F27" s="88"/>
      <c r="G27" s="88"/>
      <c r="H27" s="83"/>
      <c r="I27" s="83">
        <v>2</v>
      </c>
      <c r="J27" s="83">
        <v>2021</v>
      </c>
      <c r="K27" s="66">
        <f t="shared" si="0"/>
        <v>5</v>
      </c>
      <c r="L27" s="66">
        <f>VLOOKUP(M27,'Age Groups'!B:C,2,FALSE)</f>
        <v>4</v>
      </c>
      <c r="M27" s="66" t="str">
        <f t="shared" si="1"/>
        <v>Juniors</v>
      </c>
      <c r="N27" s="66">
        <f>VLOOKUP(O27,Clubs!D:E,2,FALSE)</f>
        <v>4</v>
      </c>
      <c r="O27" s="66" t="str">
        <f t="shared" si="2"/>
        <v>Murray Bridge</v>
      </c>
      <c r="P27" s="66" t="str">
        <f t="shared" si="3"/>
        <v xml:space="preserve">                'club_id'      =&gt; 4, // This is Murray Bridge ###                'age_group_id' =&gt; 4, // This is Juniors ###                'year_id'      =&gt; 2, // This is 2021 ###                'division_id'  =&gt; 5, // This is Div 5 ###            ], [</v>
      </c>
      <c r="Q27" s="83"/>
      <c r="R27" s="83"/>
      <c r="S27" s="83"/>
    </row>
    <row r="28" spans="1:19" ht="14" customHeight="1" x14ac:dyDescent="0.15">
      <c r="A28" s="66">
        <v>335</v>
      </c>
      <c r="B28" s="122">
        <v>0</v>
      </c>
      <c r="C28" s="66" t="s">
        <v>1091</v>
      </c>
      <c r="D28" s="69" t="s">
        <v>16</v>
      </c>
      <c r="E28" s="70"/>
      <c r="F28" s="71"/>
      <c r="G28" s="71"/>
      <c r="I28" s="66">
        <v>1</v>
      </c>
      <c r="J28" s="66">
        <v>2020</v>
      </c>
      <c r="K28" s="66">
        <f t="shared" si="0"/>
        <v>0</v>
      </c>
      <c r="L28" s="66">
        <f>VLOOKUP(M28,'Age Groups'!B:C,2,FALSE)</f>
        <v>6</v>
      </c>
      <c r="M28" s="66" t="str">
        <f t="shared" si="1"/>
        <v>Seniors</v>
      </c>
      <c r="N28" s="66">
        <f>VLOOKUP(O28,Clubs!D:E,2,FALSE)</f>
        <v>6</v>
      </c>
      <c r="O28" s="66" t="str">
        <f t="shared" si="2"/>
        <v>Gawler</v>
      </c>
      <c r="P28" s="66" t="str">
        <f t="shared" si="3"/>
        <v xml:space="preserve">                'club_id'      =&gt; 6, // This is Gawler ###                'age_group_id' =&gt; 6, // This is Seniors ###                'year_id'      =&gt; 1, // This is 2020 ###                'division_id'  =&gt; 0, // This is Div 0 ###            ], [</v>
      </c>
    </row>
    <row r="29" spans="1:19" ht="14" customHeight="1" x14ac:dyDescent="0.15">
      <c r="A29" s="66">
        <v>123</v>
      </c>
      <c r="B29" s="66">
        <v>1</v>
      </c>
      <c r="C29" s="66" t="s">
        <v>1092</v>
      </c>
      <c r="D29" s="75" t="s">
        <v>16</v>
      </c>
      <c r="E29" s="71"/>
      <c r="F29" s="70"/>
      <c r="G29" s="69"/>
      <c r="I29" s="66">
        <v>1</v>
      </c>
      <c r="J29" s="66">
        <v>2020</v>
      </c>
      <c r="K29" s="66">
        <f t="shared" si="0"/>
        <v>1</v>
      </c>
      <c r="L29" s="66">
        <f>VLOOKUP(M29,'Age Groups'!B:C,2,FALSE)</f>
        <v>4</v>
      </c>
      <c r="M29" s="66" t="str">
        <f t="shared" si="1"/>
        <v>Juniors</v>
      </c>
      <c r="N29" s="66">
        <f>VLOOKUP(O29,Clubs!D:E,2,FALSE)</f>
        <v>6</v>
      </c>
      <c r="O29" s="66" t="str">
        <f t="shared" si="2"/>
        <v>Gawler</v>
      </c>
      <c r="P29" s="66" t="str">
        <f t="shared" si="3"/>
        <v xml:space="preserve">                'club_id'      =&gt; 6, // This is Gawler ###                'age_group_id' =&gt; 4, // This is Juniors ###                'year_id'      =&gt; 1, // This is 2020 ###                'division_id'  =&gt; 1, // This is Div 1 ###            ], [</v>
      </c>
    </row>
    <row r="30" spans="1:19" ht="15" customHeight="1" x14ac:dyDescent="0.15">
      <c r="A30" s="66">
        <v>233</v>
      </c>
      <c r="B30" s="66">
        <v>1</v>
      </c>
      <c r="C30" s="66" t="s">
        <v>1090</v>
      </c>
      <c r="D30" s="69" t="s">
        <v>16</v>
      </c>
      <c r="E30" s="69"/>
      <c r="F30" s="71"/>
      <c r="G30" s="69"/>
      <c r="I30" s="66">
        <v>1</v>
      </c>
      <c r="J30" s="66">
        <v>2020</v>
      </c>
      <c r="K30" s="66">
        <f t="shared" si="0"/>
        <v>1</v>
      </c>
      <c r="L30" s="66">
        <f>VLOOKUP(M30,'Age Groups'!B:C,2,FALSE)</f>
        <v>5</v>
      </c>
      <c r="M30" s="66" t="str">
        <f t="shared" si="1"/>
        <v>Intermediates</v>
      </c>
      <c r="N30" s="66">
        <f>VLOOKUP(O30,Clubs!D:E,2,FALSE)</f>
        <v>6</v>
      </c>
      <c r="O30" s="66" t="str">
        <f t="shared" si="2"/>
        <v>Gawler</v>
      </c>
      <c r="P30" s="66" t="str">
        <f t="shared" si="3"/>
        <v xml:space="preserve">                'club_id'      =&gt; 6, // This is Gawler ###                'age_group_id' =&gt; 5, // This is Intermediates ###                'year_id'      =&gt; 1, // This is 2020 ###                'division_id'  =&gt; 1, // This is Div 1 ###            ], [</v>
      </c>
    </row>
    <row r="31" spans="1:19" ht="14" customHeight="1" x14ac:dyDescent="0.15">
      <c r="A31" s="66">
        <v>20</v>
      </c>
      <c r="B31" s="66">
        <v>2</v>
      </c>
      <c r="C31" s="66" t="s">
        <v>1149</v>
      </c>
      <c r="D31" s="69" t="s">
        <v>16</v>
      </c>
      <c r="E31" s="69"/>
      <c r="F31" s="76"/>
      <c r="G31" s="69"/>
      <c r="H31" s="66" t="s">
        <v>1185</v>
      </c>
      <c r="I31" s="66">
        <v>1</v>
      </c>
      <c r="J31" s="66">
        <v>2020</v>
      </c>
      <c r="K31" s="66">
        <f t="shared" si="0"/>
        <v>2</v>
      </c>
      <c r="L31" s="66">
        <f>VLOOKUP(M31,'Age Groups'!B:C,2,FALSE)</f>
        <v>3</v>
      </c>
      <c r="M31" s="66" t="str">
        <f t="shared" si="1"/>
        <v>Sub Juniors</v>
      </c>
      <c r="N31" s="66">
        <f>VLOOKUP(O31,Clubs!D:E,2,FALSE)</f>
        <v>6</v>
      </c>
      <c r="O31" s="66" t="str">
        <f t="shared" si="2"/>
        <v>Gawler</v>
      </c>
      <c r="P31" s="66" t="str">
        <f t="shared" si="3"/>
        <v xml:space="preserve">                'club_id'      =&gt; 6, // This is Gawler ###                'age_group_id' =&gt; 3, // This is Sub Juniors ###                'year_id'      =&gt; 1, // This is 2020 ###                'division_id'  =&gt; 2, // This is Div 2 ###            ], [</v>
      </c>
    </row>
    <row r="32" spans="1:19" ht="14" customHeight="1" x14ac:dyDescent="0.15">
      <c r="A32" s="66">
        <v>387</v>
      </c>
      <c r="B32" s="83">
        <v>0</v>
      </c>
      <c r="C32" s="66" t="s">
        <v>1091</v>
      </c>
      <c r="D32" s="86" t="s">
        <v>16</v>
      </c>
      <c r="E32" s="87"/>
      <c r="F32" s="95"/>
      <c r="G32" s="142"/>
      <c r="H32" s="83"/>
      <c r="I32" s="83">
        <v>2</v>
      </c>
      <c r="J32" s="83">
        <v>2021</v>
      </c>
      <c r="K32" s="66">
        <f t="shared" si="0"/>
        <v>0</v>
      </c>
      <c r="L32" s="66">
        <f>VLOOKUP(M32,'Age Groups'!B:C,2,FALSE)</f>
        <v>6</v>
      </c>
      <c r="M32" s="66" t="str">
        <f t="shared" si="1"/>
        <v>Seniors</v>
      </c>
      <c r="N32" s="66">
        <f>VLOOKUP(O32,Clubs!D:E,2,FALSE)</f>
        <v>6</v>
      </c>
      <c r="O32" s="66" t="str">
        <f t="shared" si="2"/>
        <v>Gawler</v>
      </c>
      <c r="P32" s="66" t="str">
        <f t="shared" si="3"/>
        <v xml:space="preserve">                'club_id'      =&gt; 6, // This is Gawler ###                'age_group_id' =&gt; 6, // This is Seniors ###                'year_id'      =&gt; 2, // This is 2021 ###                'division_id'  =&gt; 0, // This is Div 0 ###            ], [</v>
      </c>
      <c r="Q32" s="83"/>
      <c r="R32" s="83"/>
      <c r="S32" s="83"/>
    </row>
    <row r="33" spans="1:19" ht="14" customHeight="1" x14ac:dyDescent="0.15">
      <c r="A33" s="66">
        <v>175</v>
      </c>
      <c r="B33" s="83">
        <v>1</v>
      </c>
      <c r="C33" s="66" t="s">
        <v>1092</v>
      </c>
      <c r="D33" s="123" t="s">
        <v>16</v>
      </c>
      <c r="E33" s="127"/>
      <c r="F33" s="190"/>
      <c r="G33" s="96"/>
      <c r="H33" s="83"/>
      <c r="I33" s="83">
        <v>2</v>
      </c>
      <c r="J33" s="83">
        <v>2021</v>
      </c>
      <c r="K33" s="66">
        <f t="shared" si="0"/>
        <v>1</v>
      </c>
      <c r="L33" s="66">
        <f>VLOOKUP(M33,'Age Groups'!B:C,2,FALSE)</f>
        <v>4</v>
      </c>
      <c r="M33" s="66" t="str">
        <f t="shared" si="1"/>
        <v>Juniors</v>
      </c>
      <c r="N33" s="66">
        <f>VLOOKUP(O33,Clubs!D:E,2,FALSE)</f>
        <v>6</v>
      </c>
      <c r="O33" s="66" t="str">
        <f t="shared" si="2"/>
        <v>Gawler</v>
      </c>
      <c r="P33" s="66" t="str">
        <f t="shared" si="3"/>
        <v xml:space="preserve">                'club_id'      =&gt; 6, // This is Gawler ###                'age_group_id' =&gt; 4, // This is Juniors ###                'year_id'      =&gt; 2, // This is 2021 ###                'division_id'  =&gt; 1, // This is Div 1 ###            ], [</v>
      </c>
      <c r="Q33" s="83"/>
      <c r="R33" s="83"/>
      <c r="S33" s="83"/>
    </row>
    <row r="34" spans="1:19" ht="14" customHeight="1" x14ac:dyDescent="0.15">
      <c r="A34" s="66">
        <v>285</v>
      </c>
      <c r="B34" s="83">
        <v>1</v>
      </c>
      <c r="C34" s="66" t="s">
        <v>1090</v>
      </c>
      <c r="D34" s="86" t="s">
        <v>16</v>
      </c>
      <c r="E34" s="86"/>
      <c r="F34" s="95"/>
      <c r="G34" s="96"/>
      <c r="H34" s="83"/>
      <c r="I34" s="83">
        <v>2</v>
      </c>
      <c r="J34" s="83">
        <v>2021</v>
      </c>
      <c r="K34" s="66">
        <f t="shared" si="0"/>
        <v>1</v>
      </c>
      <c r="L34" s="66">
        <f>VLOOKUP(M34,'Age Groups'!B:C,2,FALSE)</f>
        <v>5</v>
      </c>
      <c r="M34" s="66" t="str">
        <f t="shared" si="1"/>
        <v>Intermediates</v>
      </c>
      <c r="N34" s="66">
        <f>VLOOKUP(O34,Clubs!D:E,2,FALSE)</f>
        <v>6</v>
      </c>
      <c r="O34" s="66" t="str">
        <f t="shared" si="2"/>
        <v>Gawler</v>
      </c>
      <c r="P34" s="66" t="str">
        <f t="shared" si="3"/>
        <v xml:space="preserve">                'club_id'      =&gt; 6, // This is Gawler ###                'age_group_id' =&gt; 5, // This is Intermediates ###                'year_id'      =&gt; 2, // This is 2021 ###                'division_id'  =&gt; 1, // This is Div 1 ###            ], [</v>
      </c>
      <c r="Q34" s="83"/>
      <c r="R34" s="83"/>
      <c r="S34" s="83"/>
    </row>
    <row r="35" spans="1:19" s="73" customFormat="1" ht="25" x14ac:dyDescent="0.15">
      <c r="A35" s="66">
        <v>72</v>
      </c>
      <c r="B35" s="83">
        <v>2</v>
      </c>
      <c r="C35" s="66" t="s">
        <v>1149</v>
      </c>
      <c r="D35" s="98" t="s">
        <v>16</v>
      </c>
      <c r="E35" s="147"/>
      <c r="F35" s="93"/>
      <c r="G35" s="123"/>
      <c r="H35" s="83"/>
      <c r="I35" s="83">
        <v>2</v>
      </c>
      <c r="J35" s="83">
        <v>2021</v>
      </c>
      <c r="K35" s="66">
        <f t="shared" si="0"/>
        <v>2</v>
      </c>
      <c r="L35" s="66">
        <f>VLOOKUP(M35,'Age Groups'!B:C,2,FALSE)</f>
        <v>3</v>
      </c>
      <c r="M35" s="66" t="str">
        <f t="shared" si="1"/>
        <v>Sub Juniors</v>
      </c>
      <c r="N35" s="66">
        <f>VLOOKUP(O35,Clubs!D:E,2,FALSE)</f>
        <v>6</v>
      </c>
      <c r="O35" s="66" t="str">
        <f t="shared" si="2"/>
        <v>Gawler</v>
      </c>
      <c r="P35" s="66" t="str">
        <f t="shared" si="3"/>
        <v xml:space="preserve">                'club_id'      =&gt; 6, // This is Gawler ###                'age_group_id' =&gt; 3, // This is Sub Juniors ###                'year_id'      =&gt; 2, // This is 2021 ###                'division_id'  =&gt; 2, // This is Div 2 ###            ], [</v>
      </c>
      <c r="Q35" s="83"/>
      <c r="R35" s="83"/>
      <c r="S35" s="83"/>
    </row>
    <row r="36" spans="1:19" ht="14" customHeight="1" x14ac:dyDescent="0.15">
      <c r="A36" s="66">
        <v>332</v>
      </c>
      <c r="B36" s="66">
        <v>0</v>
      </c>
      <c r="C36" s="66" t="s">
        <v>1091</v>
      </c>
      <c r="D36" s="71" t="s">
        <v>1076</v>
      </c>
      <c r="E36" s="76"/>
      <c r="F36" s="69"/>
      <c r="G36" s="122"/>
      <c r="I36" s="66">
        <v>1</v>
      </c>
      <c r="J36" s="66">
        <v>2020</v>
      </c>
      <c r="K36" s="66">
        <f t="shared" si="0"/>
        <v>0</v>
      </c>
      <c r="L36" s="66">
        <f>VLOOKUP(M36,'Age Groups'!B:C,2,FALSE)</f>
        <v>6</v>
      </c>
      <c r="M36" s="66" t="str">
        <f t="shared" si="1"/>
        <v>Seniors</v>
      </c>
      <c r="N36" s="66">
        <f>VLOOKUP(O36,Clubs!D:E,2,FALSE)</f>
        <v>7</v>
      </c>
      <c r="O36" s="66" t="str">
        <f t="shared" si="2"/>
        <v>AVV Millennium</v>
      </c>
      <c r="P36" s="66" t="str">
        <f t="shared" si="3"/>
        <v xml:space="preserve">                'club_id'      =&gt; 7, // This is AVV Millennium ###                'age_group_id' =&gt; 6, // This is Seniors ###                'year_id'      =&gt; 1, // This is 2020 ###                'division_id'  =&gt; 0, // This is Div 0 ###            ], [</v>
      </c>
    </row>
    <row r="37" spans="1:19" ht="14" customHeight="1" x14ac:dyDescent="0.15">
      <c r="A37" s="66">
        <v>225</v>
      </c>
      <c r="B37" s="66">
        <v>0</v>
      </c>
      <c r="C37" s="66" t="s">
        <v>1090</v>
      </c>
      <c r="D37" s="69" t="s">
        <v>1076</v>
      </c>
      <c r="E37" s="69"/>
      <c r="F37" s="140"/>
      <c r="G37" s="126"/>
      <c r="I37" s="66">
        <v>1</v>
      </c>
      <c r="J37" s="66">
        <v>2020</v>
      </c>
      <c r="K37" s="66">
        <f t="shared" si="0"/>
        <v>0</v>
      </c>
      <c r="L37" s="66">
        <f>VLOOKUP(M37,'Age Groups'!B:C,2,FALSE)</f>
        <v>5</v>
      </c>
      <c r="M37" s="66" t="str">
        <f t="shared" si="1"/>
        <v>Intermediates</v>
      </c>
      <c r="N37" s="66">
        <f>VLOOKUP(O37,Clubs!D:E,2,FALSE)</f>
        <v>7</v>
      </c>
      <c r="O37" s="66" t="str">
        <f t="shared" si="2"/>
        <v>AVV Millennium</v>
      </c>
      <c r="P37" s="66" t="str">
        <f t="shared" si="3"/>
        <v xml:space="preserve">                'club_id'      =&gt; 7, // This is AVV Millennium ###                'age_group_id' =&gt; 5, // This is Intermediates ###                'year_id'      =&gt; 1, // This is 2020 ###                'division_id'  =&gt; 0, // This is Div 0 ###            ], [</v>
      </c>
    </row>
    <row r="38" spans="1:19" ht="14" customHeight="1" x14ac:dyDescent="0.15">
      <c r="A38" s="66">
        <v>13</v>
      </c>
      <c r="B38" s="66">
        <v>1</v>
      </c>
      <c r="C38" s="66" t="s">
        <v>1149</v>
      </c>
      <c r="D38" s="140" t="s">
        <v>1076</v>
      </c>
      <c r="E38" s="69"/>
      <c r="F38" s="69"/>
      <c r="G38" s="126"/>
      <c r="I38" s="66">
        <v>1</v>
      </c>
      <c r="J38" s="66">
        <v>2020</v>
      </c>
      <c r="K38" s="66">
        <f t="shared" si="0"/>
        <v>1</v>
      </c>
      <c r="L38" s="66">
        <f>VLOOKUP(M38,'Age Groups'!B:C,2,FALSE)</f>
        <v>3</v>
      </c>
      <c r="M38" s="66" t="str">
        <f t="shared" si="1"/>
        <v>Sub Juniors</v>
      </c>
      <c r="N38" s="66">
        <f>VLOOKUP(O38,Clubs!D:E,2,FALSE)</f>
        <v>7</v>
      </c>
      <c r="O38" s="66" t="str">
        <f t="shared" si="2"/>
        <v>AVV Millennium</v>
      </c>
      <c r="P38" s="66" t="str">
        <f t="shared" si="3"/>
        <v xml:space="preserve">                'club_id'      =&gt; 7, // This is AVV Millennium ###                'age_group_id' =&gt; 3, // This is Sub Juniors ###                'year_id'      =&gt; 1, // This is 2020 ###                'division_id'  =&gt; 1, // This is Div 1 ###            ], [</v>
      </c>
    </row>
    <row r="39" spans="1:19" ht="14" customHeight="1" x14ac:dyDescent="0.15">
      <c r="A39" s="66">
        <v>120</v>
      </c>
      <c r="B39" s="66">
        <v>1</v>
      </c>
      <c r="C39" s="66" t="s">
        <v>1092</v>
      </c>
      <c r="D39" s="69" t="s">
        <v>1076</v>
      </c>
      <c r="E39" s="78"/>
      <c r="F39" s="69"/>
      <c r="G39" s="126"/>
      <c r="I39" s="66">
        <v>1</v>
      </c>
      <c r="J39" s="66">
        <v>2020</v>
      </c>
      <c r="K39" s="66">
        <f t="shared" si="0"/>
        <v>1</v>
      </c>
      <c r="L39" s="66">
        <f>VLOOKUP(M39,'Age Groups'!B:C,2,FALSE)</f>
        <v>4</v>
      </c>
      <c r="M39" s="66" t="str">
        <f t="shared" si="1"/>
        <v>Juniors</v>
      </c>
      <c r="N39" s="66">
        <f>VLOOKUP(O39,Clubs!D:E,2,FALSE)</f>
        <v>7</v>
      </c>
      <c r="O39" s="66" t="str">
        <f t="shared" si="2"/>
        <v>AVV Millennium</v>
      </c>
      <c r="P39" s="66" t="str">
        <f t="shared" si="3"/>
        <v xml:space="preserve">                'club_id'      =&gt; 7, // This is AVV Millennium ###                'age_group_id' =&gt; 4, // This is Juniors ###                'year_id'      =&gt; 1, // This is 2020 ###                'division_id'  =&gt; 1, // This is Div 1 ###            ], [</v>
      </c>
    </row>
    <row r="40" spans="1:19" ht="14" customHeight="1" x14ac:dyDescent="0.15">
      <c r="A40" s="66">
        <v>384</v>
      </c>
      <c r="B40" s="83">
        <v>0</v>
      </c>
      <c r="C40" s="66" t="s">
        <v>1091</v>
      </c>
      <c r="D40" s="71" t="s">
        <v>1076</v>
      </c>
      <c r="E40" s="86"/>
      <c r="F40" s="86"/>
      <c r="G40" s="127"/>
      <c r="H40" s="83"/>
      <c r="I40" s="83">
        <v>2</v>
      </c>
      <c r="J40" s="83">
        <v>2021</v>
      </c>
      <c r="K40" s="66">
        <f t="shared" si="0"/>
        <v>0</v>
      </c>
      <c r="L40" s="66">
        <f>VLOOKUP(M40,'Age Groups'!B:C,2,FALSE)</f>
        <v>6</v>
      </c>
      <c r="M40" s="66" t="str">
        <f t="shared" si="1"/>
        <v>Seniors</v>
      </c>
      <c r="N40" s="66">
        <f>VLOOKUP(O40,Clubs!D:E,2,FALSE)</f>
        <v>7</v>
      </c>
      <c r="O40" s="66" t="str">
        <f t="shared" si="2"/>
        <v>AVV Millennium</v>
      </c>
      <c r="P40" s="66" t="str">
        <f t="shared" si="3"/>
        <v xml:space="preserve">                'club_id'      =&gt; 7, // This is AVV Millennium ###                'age_group_id' =&gt; 6, // This is Seniors ###                'year_id'      =&gt; 2, // This is 2021 ###                'division_id'  =&gt; 0, // This is Div 0 ###            ], [</v>
      </c>
      <c r="Q40" s="83"/>
      <c r="R40" s="83"/>
      <c r="S40" s="83"/>
    </row>
    <row r="41" spans="1:19" ht="14" customHeight="1" x14ac:dyDescent="0.15">
      <c r="A41" s="66">
        <v>277</v>
      </c>
      <c r="B41" s="83">
        <v>0</v>
      </c>
      <c r="C41" s="66" t="s">
        <v>1090</v>
      </c>
      <c r="D41" s="86" t="s">
        <v>1076</v>
      </c>
      <c r="E41" s="96"/>
      <c r="F41" s="88"/>
      <c r="G41" s="123"/>
      <c r="H41" s="83"/>
      <c r="I41" s="83">
        <v>2</v>
      </c>
      <c r="J41" s="83">
        <v>2021</v>
      </c>
      <c r="K41" s="66">
        <f t="shared" si="0"/>
        <v>0</v>
      </c>
      <c r="L41" s="66">
        <f>VLOOKUP(M41,'Age Groups'!B:C,2,FALSE)</f>
        <v>5</v>
      </c>
      <c r="M41" s="66" t="str">
        <f t="shared" si="1"/>
        <v>Intermediates</v>
      </c>
      <c r="N41" s="66">
        <f>VLOOKUP(O41,Clubs!D:E,2,FALSE)</f>
        <v>7</v>
      </c>
      <c r="O41" s="66" t="str">
        <f t="shared" si="2"/>
        <v>AVV Millennium</v>
      </c>
      <c r="P41" s="66" t="str">
        <f t="shared" si="3"/>
        <v xml:space="preserve">                'club_id'      =&gt; 7, // This is AVV Millennium ###                'age_group_id' =&gt; 5, // This is Intermediates ###                'year_id'      =&gt; 2, // This is 2021 ###                'division_id'  =&gt; 0, // This is Div 0 ###            ], [</v>
      </c>
      <c r="Q41" s="83"/>
      <c r="R41" s="83"/>
      <c r="S41" s="83"/>
    </row>
    <row r="42" spans="1:19" x14ac:dyDescent="0.15">
      <c r="A42" s="66">
        <v>65</v>
      </c>
      <c r="B42" s="83">
        <v>1</v>
      </c>
      <c r="C42" s="66" t="s">
        <v>1149</v>
      </c>
      <c r="D42" s="99" t="s">
        <v>1076</v>
      </c>
      <c r="E42" s="96"/>
      <c r="F42" s="123"/>
      <c r="G42" s="123"/>
      <c r="H42" s="83"/>
      <c r="I42" s="83">
        <v>2</v>
      </c>
      <c r="J42" s="83">
        <v>2021</v>
      </c>
      <c r="K42" s="66">
        <f t="shared" si="0"/>
        <v>1</v>
      </c>
      <c r="L42" s="66">
        <f>VLOOKUP(M42,'Age Groups'!B:C,2,FALSE)</f>
        <v>3</v>
      </c>
      <c r="M42" s="66" t="str">
        <f t="shared" si="1"/>
        <v>Sub Juniors</v>
      </c>
      <c r="N42" s="66">
        <f>VLOOKUP(O42,Clubs!D:E,2,FALSE)</f>
        <v>7</v>
      </c>
      <c r="O42" s="66" t="str">
        <f t="shared" si="2"/>
        <v>AVV Millennium</v>
      </c>
      <c r="P42" s="66" t="str">
        <f t="shared" si="3"/>
        <v xml:space="preserve">                'club_id'      =&gt; 7, // This is AVV Millennium ###                'age_group_id' =&gt; 3, // This is Sub Juniors ###                'year_id'      =&gt; 2, // This is 2021 ###                'division_id'  =&gt; 1, // This is Div 1 ###            ], [</v>
      </c>
      <c r="Q42" s="83"/>
      <c r="R42" s="83"/>
      <c r="S42" s="83"/>
    </row>
    <row r="43" spans="1:19" ht="14" customHeight="1" x14ac:dyDescent="0.15">
      <c r="A43" s="66">
        <v>172</v>
      </c>
      <c r="B43" s="83">
        <v>1</v>
      </c>
      <c r="C43" s="66" t="s">
        <v>1092</v>
      </c>
      <c r="D43" s="96" t="s">
        <v>1076</v>
      </c>
      <c r="E43" s="99"/>
      <c r="F43" s="123"/>
      <c r="G43" s="123"/>
      <c r="H43" s="83"/>
      <c r="I43" s="83">
        <v>2</v>
      </c>
      <c r="J43" s="83">
        <v>2021</v>
      </c>
      <c r="K43" s="66">
        <f t="shared" si="0"/>
        <v>1</v>
      </c>
      <c r="L43" s="66">
        <f>VLOOKUP(M43,'Age Groups'!B:C,2,FALSE)</f>
        <v>4</v>
      </c>
      <c r="M43" s="66" t="str">
        <f t="shared" si="1"/>
        <v>Juniors</v>
      </c>
      <c r="N43" s="66">
        <f>VLOOKUP(O43,Clubs!D:E,2,FALSE)</f>
        <v>7</v>
      </c>
      <c r="O43" s="66" t="str">
        <f t="shared" si="2"/>
        <v>AVV Millennium</v>
      </c>
      <c r="P43" s="66" t="str">
        <f t="shared" si="3"/>
        <v xml:space="preserve">                'club_id'      =&gt; 7, // This is AVV Millennium ###                'age_group_id' =&gt; 4, // This is Juniors ###                'year_id'      =&gt; 2, // This is 2021 ###                'division_id'  =&gt; 1, // This is Div 1 ###            ], [</v>
      </c>
      <c r="Q43" s="83"/>
      <c r="R43" s="83"/>
      <c r="S43" s="83"/>
    </row>
    <row r="44" spans="1:19" ht="14" customHeight="1" x14ac:dyDescent="0.15">
      <c r="A44" s="66">
        <v>6</v>
      </c>
      <c r="B44" s="66">
        <v>0</v>
      </c>
      <c r="C44" s="66" t="s">
        <v>1149</v>
      </c>
      <c r="D44" s="79" t="s">
        <v>950</v>
      </c>
      <c r="E44" s="79"/>
      <c r="F44" s="126"/>
      <c r="G44" s="126"/>
      <c r="I44" s="66">
        <v>1</v>
      </c>
      <c r="J44" s="66">
        <v>2020</v>
      </c>
      <c r="K44" s="66">
        <f t="shared" si="0"/>
        <v>0</v>
      </c>
      <c r="L44" s="66">
        <f>VLOOKUP(M44,'Age Groups'!B:C,2,FALSE)</f>
        <v>3</v>
      </c>
      <c r="M44" s="66" t="str">
        <f t="shared" si="1"/>
        <v>Sub Juniors</v>
      </c>
      <c r="N44" s="66">
        <f>VLOOKUP(O44,Clubs!D:E,2,FALSE)</f>
        <v>8</v>
      </c>
      <c r="O44" s="66" t="str">
        <f t="shared" si="2"/>
        <v>Burnside</v>
      </c>
      <c r="P44" s="66" t="str">
        <f t="shared" si="3"/>
        <v xml:space="preserve">                'club_id'      =&gt; 8, // This is Burnside ###                'age_group_id' =&gt; 3, // This is Sub Juniors ###                'year_id'      =&gt; 1, // This is 2020 ###                'division_id'  =&gt; 0, // This is Div 0 ###            ], [</v>
      </c>
    </row>
    <row r="45" spans="1:19" ht="14" customHeight="1" x14ac:dyDescent="0.15">
      <c r="A45" s="66">
        <v>113</v>
      </c>
      <c r="B45" s="66">
        <v>0</v>
      </c>
      <c r="C45" s="66" t="s">
        <v>1092</v>
      </c>
      <c r="D45" s="79" t="s">
        <v>950</v>
      </c>
      <c r="E45" s="80"/>
      <c r="F45" s="126"/>
      <c r="G45" s="126"/>
      <c r="I45" s="66">
        <v>1</v>
      </c>
      <c r="J45" s="66">
        <v>2020</v>
      </c>
      <c r="K45" s="66">
        <f t="shared" si="0"/>
        <v>0</v>
      </c>
      <c r="L45" s="66">
        <f>VLOOKUP(M45,'Age Groups'!B:C,2,FALSE)</f>
        <v>4</v>
      </c>
      <c r="M45" s="66" t="str">
        <f t="shared" si="1"/>
        <v>Juniors</v>
      </c>
      <c r="N45" s="66">
        <f>VLOOKUP(O45,Clubs!D:E,2,FALSE)</f>
        <v>8</v>
      </c>
      <c r="O45" s="66" t="str">
        <f t="shared" si="2"/>
        <v>Burnside</v>
      </c>
      <c r="P45" s="66" t="str">
        <f t="shared" si="3"/>
        <v xml:space="preserve">                'club_id'      =&gt; 8, // This is Burnside ###                'age_group_id' =&gt; 4, // This is Juniors ###                'year_id'      =&gt; 1, // This is 2020 ###                'division_id'  =&gt; 0, // This is Div 0 ###            ], [</v>
      </c>
    </row>
    <row r="46" spans="1:19" ht="14" customHeight="1" x14ac:dyDescent="0.15">
      <c r="A46" s="66">
        <v>226</v>
      </c>
      <c r="B46" s="66">
        <v>0</v>
      </c>
      <c r="C46" s="66" t="s">
        <v>1090</v>
      </c>
      <c r="D46" s="79" t="s">
        <v>950</v>
      </c>
      <c r="E46" s="79"/>
      <c r="F46" s="122"/>
      <c r="G46" s="126"/>
      <c r="I46" s="66">
        <v>1</v>
      </c>
      <c r="J46" s="66">
        <v>2020</v>
      </c>
      <c r="K46" s="66">
        <f t="shared" si="0"/>
        <v>0</v>
      </c>
      <c r="L46" s="66">
        <f>VLOOKUP(M46,'Age Groups'!B:C,2,FALSE)</f>
        <v>5</v>
      </c>
      <c r="M46" s="66" t="str">
        <f t="shared" si="1"/>
        <v>Intermediates</v>
      </c>
      <c r="N46" s="66">
        <f>VLOOKUP(O46,Clubs!D:E,2,FALSE)</f>
        <v>8</v>
      </c>
      <c r="O46" s="66" t="str">
        <f t="shared" si="2"/>
        <v>Burnside</v>
      </c>
      <c r="P46" s="66" t="str">
        <f t="shared" si="3"/>
        <v xml:space="preserve">                'club_id'      =&gt; 8, // This is Burnside ###                'age_group_id' =&gt; 5, // This is Intermediates ###                'year_id'      =&gt; 1, // This is 2020 ###                'division_id'  =&gt; 0, // This is Div 0 ###            ], [</v>
      </c>
    </row>
    <row r="47" spans="1:19" ht="14" customHeight="1" x14ac:dyDescent="0.15">
      <c r="A47" s="66">
        <v>333</v>
      </c>
      <c r="B47" s="66">
        <v>0</v>
      </c>
      <c r="C47" s="66" t="s">
        <v>1091</v>
      </c>
      <c r="D47" s="79" t="s">
        <v>950</v>
      </c>
      <c r="E47" s="79"/>
      <c r="F47" s="126"/>
      <c r="G47" s="122"/>
      <c r="I47" s="66">
        <v>1</v>
      </c>
      <c r="J47" s="66">
        <v>2020</v>
      </c>
      <c r="K47" s="66">
        <f t="shared" si="0"/>
        <v>0</v>
      </c>
      <c r="L47" s="66">
        <f>VLOOKUP(M47,'Age Groups'!B:C,2,FALSE)</f>
        <v>6</v>
      </c>
      <c r="M47" s="66" t="str">
        <f t="shared" si="1"/>
        <v>Seniors</v>
      </c>
      <c r="N47" s="66">
        <f>VLOOKUP(O47,Clubs!D:E,2,FALSE)</f>
        <v>8</v>
      </c>
      <c r="O47" s="66" t="str">
        <f t="shared" si="2"/>
        <v>Burnside</v>
      </c>
      <c r="P47" s="66" t="str">
        <f t="shared" si="3"/>
        <v xml:space="preserve">                'club_id'      =&gt; 8, // This is Burnside ###                'age_group_id' =&gt; 6, // This is Seniors ###                'year_id'      =&gt; 1, // This is 2020 ###                'division_id'  =&gt; 0, // This is Div 0 ###            ], [</v>
      </c>
    </row>
    <row r="48" spans="1:19" ht="14" customHeight="1" x14ac:dyDescent="0.15">
      <c r="A48" s="66">
        <v>58</v>
      </c>
      <c r="B48" s="127">
        <v>0</v>
      </c>
      <c r="C48" s="66" t="s">
        <v>1149</v>
      </c>
      <c r="D48" s="123" t="s">
        <v>950</v>
      </c>
      <c r="E48" s="96"/>
      <c r="F48" s="123"/>
      <c r="G48" s="123"/>
      <c r="H48" s="83"/>
      <c r="I48" s="83">
        <v>2</v>
      </c>
      <c r="J48" s="83">
        <v>2021</v>
      </c>
      <c r="K48" s="66">
        <f t="shared" si="0"/>
        <v>0</v>
      </c>
      <c r="L48" s="66">
        <f>VLOOKUP(M48,'Age Groups'!B:C,2,FALSE)</f>
        <v>3</v>
      </c>
      <c r="M48" s="66" t="str">
        <f t="shared" si="1"/>
        <v>Sub Juniors</v>
      </c>
      <c r="N48" s="66">
        <f>VLOOKUP(O48,Clubs!D:E,2,FALSE)</f>
        <v>8</v>
      </c>
      <c r="O48" s="66" t="str">
        <f t="shared" si="2"/>
        <v>Burnside</v>
      </c>
      <c r="P48" s="66" t="str">
        <f t="shared" si="3"/>
        <v xml:space="preserve">                'club_id'      =&gt; 8, // This is Burnside ###                'age_group_id' =&gt; 3, // This is Sub Juniors ###                'year_id'      =&gt; 2, // This is 2021 ###                'division_id'  =&gt; 0, // This is Div 0 ###            ], [</v>
      </c>
      <c r="Q48" s="83"/>
      <c r="R48" s="83"/>
      <c r="S48" s="83"/>
    </row>
    <row r="49" spans="1:19" s="82" customFormat="1" ht="14" customHeight="1" x14ac:dyDescent="0.15">
      <c r="A49" s="66">
        <v>165</v>
      </c>
      <c r="B49" s="83">
        <v>0</v>
      </c>
      <c r="C49" s="66" t="s">
        <v>1092</v>
      </c>
      <c r="D49" s="123" t="s">
        <v>950</v>
      </c>
      <c r="E49" s="127"/>
      <c r="F49" s="123"/>
      <c r="G49" s="123"/>
      <c r="H49" s="83"/>
      <c r="I49" s="83">
        <v>2</v>
      </c>
      <c r="J49" s="83">
        <v>2021</v>
      </c>
      <c r="K49" s="66">
        <f t="shared" si="0"/>
        <v>0</v>
      </c>
      <c r="L49" s="66">
        <f>VLOOKUP(M49,'Age Groups'!B:C,2,FALSE)</f>
        <v>4</v>
      </c>
      <c r="M49" s="66" t="str">
        <f t="shared" si="1"/>
        <v>Juniors</v>
      </c>
      <c r="N49" s="66">
        <f>VLOOKUP(O49,Clubs!D:E,2,FALSE)</f>
        <v>8</v>
      </c>
      <c r="O49" s="66" t="str">
        <f t="shared" si="2"/>
        <v>Burnside</v>
      </c>
      <c r="P49" s="66" t="str">
        <f t="shared" si="3"/>
        <v xml:space="preserve">                'club_id'      =&gt; 8, // This is Burnside ###                'age_group_id' =&gt; 4, // This is Juniors ###                'year_id'      =&gt; 2, // This is 2021 ###                'division_id'  =&gt; 0, // This is Div 0 ###            ], [</v>
      </c>
      <c r="Q49" s="83"/>
      <c r="R49" s="83"/>
      <c r="S49" s="83"/>
    </row>
    <row r="50" spans="1:19" s="82" customFormat="1" ht="14" customHeight="1" x14ac:dyDescent="0.15">
      <c r="A50" s="66">
        <v>278</v>
      </c>
      <c r="B50" s="83">
        <v>0</v>
      </c>
      <c r="C50" s="66" t="s">
        <v>1090</v>
      </c>
      <c r="D50" s="123" t="s">
        <v>950</v>
      </c>
      <c r="E50" s="123"/>
      <c r="F50" s="127"/>
      <c r="G50" s="123"/>
      <c r="H50" s="83"/>
      <c r="I50" s="83">
        <v>2</v>
      </c>
      <c r="J50" s="83">
        <v>2021</v>
      </c>
      <c r="K50" s="66">
        <f t="shared" si="0"/>
        <v>0</v>
      </c>
      <c r="L50" s="66">
        <f>VLOOKUP(M50,'Age Groups'!B:C,2,FALSE)</f>
        <v>5</v>
      </c>
      <c r="M50" s="66" t="str">
        <f t="shared" si="1"/>
        <v>Intermediates</v>
      </c>
      <c r="N50" s="66">
        <f>VLOOKUP(O50,Clubs!D:E,2,FALSE)</f>
        <v>8</v>
      </c>
      <c r="O50" s="66" t="str">
        <f t="shared" si="2"/>
        <v>Burnside</v>
      </c>
      <c r="P50" s="66" t="str">
        <f t="shared" si="3"/>
        <v xml:space="preserve">                'club_id'      =&gt; 8, // This is Burnside ###                'age_group_id' =&gt; 5, // This is Intermediates ###                'year_id'      =&gt; 2, // This is 2021 ###                'division_id'  =&gt; 0, // This is Div 0 ###            ], [</v>
      </c>
      <c r="Q50" s="83"/>
      <c r="R50" s="83"/>
      <c r="S50" s="83"/>
    </row>
    <row r="51" spans="1:19" s="82" customFormat="1" ht="14" customHeight="1" x14ac:dyDescent="0.15">
      <c r="A51" s="66">
        <v>385</v>
      </c>
      <c r="B51" s="83">
        <v>0</v>
      </c>
      <c r="C51" s="66" t="s">
        <v>1091</v>
      </c>
      <c r="D51" s="123" t="s">
        <v>950</v>
      </c>
      <c r="E51" s="123"/>
      <c r="F51" s="123"/>
      <c r="G51" s="127"/>
      <c r="H51" s="83"/>
      <c r="I51" s="83">
        <v>2</v>
      </c>
      <c r="J51" s="83">
        <v>2021</v>
      </c>
      <c r="K51" s="66">
        <f t="shared" si="0"/>
        <v>0</v>
      </c>
      <c r="L51" s="66">
        <f>VLOOKUP(M51,'Age Groups'!B:C,2,FALSE)</f>
        <v>6</v>
      </c>
      <c r="M51" s="66" t="str">
        <f t="shared" si="1"/>
        <v>Seniors</v>
      </c>
      <c r="N51" s="66">
        <f>VLOOKUP(O51,Clubs!D:E,2,FALSE)</f>
        <v>8</v>
      </c>
      <c r="O51" s="66" t="str">
        <f t="shared" si="2"/>
        <v>Burnside</v>
      </c>
      <c r="P51" s="66" t="str">
        <f t="shared" si="3"/>
        <v xml:space="preserve">                'club_id'      =&gt; 8, // This is Burnside ###                'age_group_id' =&gt; 6, // This is Seniors ###                'year_id'      =&gt; 2, // This is 2021 ###                'division_id'  =&gt; 0, // This is Div 0 ###            ], [</v>
      </c>
      <c r="Q51" s="83"/>
      <c r="R51" s="83"/>
      <c r="S51" s="83"/>
    </row>
    <row r="52" spans="1:19" s="82" customFormat="1" ht="14" customHeight="1" x14ac:dyDescent="0.15">
      <c r="A52" s="66">
        <v>8</v>
      </c>
      <c r="B52" s="66">
        <v>0</v>
      </c>
      <c r="C52" s="66" t="s">
        <v>1149</v>
      </c>
      <c r="D52" s="126" t="s">
        <v>967</v>
      </c>
      <c r="E52" s="126"/>
      <c r="F52" s="126"/>
      <c r="G52" s="126"/>
      <c r="H52" s="66"/>
      <c r="I52" s="66">
        <v>1</v>
      </c>
      <c r="J52" s="66">
        <v>2020</v>
      </c>
      <c r="K52" s="66">
        <f t="shared" si="0"/>
        <v>0</v>
      </c>
      <c r="L52" s="66">
        <f>VLOOKUP(M52,'Age Groups'!B:C,2,FALSE)</f>
        <v>3</v>
      </c>
      <c r="M52" s="66" t="str">
        <f t="shared" si="1"/>
        <v>Sub Juniors</v>
      </c>
      <c r="N52" s="66">
        <f>VLOOKUP(O52,Clubs!D:E,2,FALSE)</f>
        <v>9</v>
      </c>
      <c r="O52" s="66" t="str">
        <f t="shared" si="2"/>
        <v>Marden</v>
      </c>
      <c r="P52" s="66" t="str">
        <f t="shared" si="3"/>
        <v xml:space="preserve">                'club_id'      =&gt; 9, // This is Marden ###                'age_group_id' =&gt; 3, // This is Sub Juniors ###                'year_id'      =&gt; 1, // This is 2020 ###                'division_id'  =&gt; 0, // This is Div 0 ###            ], [</v>
      </c>
      <c r="Q52" s="66"/>
      <c r="R52" s="66"/>
      <c r="S52" s="66"/>
    </row>
    <row r="53" spans="1:19" s="82" customFormat="1" ht="14" customHeight="1" x14ac:dyDescent="0.15">
      <c r="A53" s="66">
        <v>115</v>
      </c>
      <c r="B53" s="66">
        <v>0</v>
      </c>
      <c r="C53" s="66" t="s">
        <v>1092</v>
      </c>
      <c r="D53" s="126" t="s">
        <v>967</v>
      </c>
      <c r="E53" s="122"/>
      <c r="F53" s="126"/>
      <c r="G53" s="126"/>
      <c r="H53" s="66"/>
      <c r="I53" s="66">
        <v>1</v>
      </c>
      <c r="J53" s="66">
        <v>2020</v>
      </c>
      <c r="K53" s="66">
        <f t="shared" si="0"/>
        <v>0</v>
      </c>
      <c r="L53" s="66">
        <f>VLOOKUP(M53,'Age Groups'!B:C,2,FALSE)</f>
        <v>4</v>
      </c>
      <c r="M53" s="66" t="str">
        <f t="shared" si="1"/>
        <v>Juniors</v>
      </c>
      <c r="N53" s="66">
        <f>VLOOKUP(O53,Clubs!D:E,2,FALSE)</f>
        <v>9</v>
      </c>
      <c r="O53" s="66" t="str">
        <f t="shared" si="2"/>
        <v>Marden</v>
      </c>
      <c r="P53" s="66" t="str">
        <f t="shared" si="3"/>
        <v xml:space="preserve">                'club_id'      =&gt; 9, // This is Marden ###                'age_group_id' =&gt; 4, // This is Juniors ###                'year_id'      =&gt; 1, // This is 2020 ###                'division_id'  =&gt; 0, // This is Div 0 ###            ], [</v>
      </c>
      <c r="Q53" s="66"/>
      <c r="R53" s="66"/>
      <c r="S53" s="66"/>
    </row>
    <row r="54" spans="1:19" s="83" customFormat="1" ht="26.5" customHeight="1" x14ac:dyDescent="0.15">
      <c r="A54" s="66">
        <v>229</v>
      </c>
      <c r="B54" s="66">
        <v>0</v>
      </c>
      <c r="C54" s="66" t="s">
        <v>1090</v>
      </c>
      <c r="D54" s="138" t="s">
        <v>967</v>
      </c>
      <c r="E54" s="178"/>
      <c r="F54" s="149"/>
      <c r="G54" s="181"/>
      <c r="H54" s="66"/>
      <c r="I54" s="66">
        <v>1</v>
      </c>
      <c r="J54" s="66">
        <v>2020</v>
      </c>
      <c r="K54" s="66">
        <f t="shared" si="0"/>
        <v>0</v>
      </c>
      <c r="L54" s="66">
        <f>VLOOKUP(M54,'Age Groups'!B:C,2,FALSE)</f>
        <v>5</v>
      </c>
      <c r="M54" s="66" t="str">
        <f t="shared" si="1"/>
        <v>Intermediates</v>
      </c>
      <c r="N54" s="66">
        <f>VLOOKUP(O54,Clubs!D:E,2,FALSE)</f>
        <v>9</v>
      </c>
      <c r="O54" s="66" t="str">
        <f t="shared" si="2"/>
        <v>Marden</v>
      </c>
      <c r="P54" s="66" t="str">
        <f t="shared" si="3"/>
        <v xml:space="preserve">                'club_id'      =&gt; 9, // This is Marden ###                'age_group_id' =&gt; 5, // This is Intermediates ###                'year_id'      =&gt; 1, // This is 2020 ###                'division_id'  =&gt; 0, // This is Div 0 ###            ], [</v>
      </c>
      <c r="Q54" s="66"/>
      <c r="R54" s="66"/>
      <c r="S54" s="66"/>
    </row>
    <row r="55" spans="1:19" s="83" customFormat="1" ht="33.75" customHeight="1" x14ac:dyDescent="0.15">
      <c r="A55" s="66">
        <v>337</v>
      </c>
      <c r="B55" s="66">
        <v>0</v>
      </c>
      <c r="C55" s="66" t="s">
        <v>1091</v>
      </c>
      <c r="D55" s="129" t="s">
        <v>967</v>
      </c>
      <c r="E55" s="129"/>
      <c r="F55" s="129"/>
      <c r="G55" s="130"/>
      <c r="H55" s="66"/>
      <c r="I55" s="66">
        <v>1</v>
      </c>
      <c r="J55" s="66">
        <v>2020</v>
      </c>
      <c r="K55" s="66">
        <f t="shared" si="0"/>
        <v>0</v>
      </c>
      <c r="L55" s="66">
        <f>VLOOKUP(M55,'Age Groups'!B:C,2,FALSE)</f>
        <v>6</v>
      </c>
      <c r="M55" s="66" t="str">
        <f t="shared" si="1"/>
        <v>Seniors</v>
      </c>
      <c r="N55" s="66">
        <f>VLOOKUP(O55,Clubs!D:E,2,FALSE)</f>
        <v>9</v>
      </c>
      <c r="O55" s="66" t="str">
        <f t="shared" si="2"/>
        <v>Marden</v>
      </c>
      <c r="P55" s="66" t="str">
        <f t="shared" si="3"/>
        <v xml:space="preserve">                'club_id'      =&gt; 9, // This is Marden ###                'age_group_id' =&gt; 6, // This is Seniors ###                'year_id'      =&gt; 1, // This is 2020 ###                'division_id'  =&gt; 0, // This is Div 0 ###            ], [</v>
      </c>
      <c r="Q55" s="66"/>
      <c r="R55" s="66"/>
      <c r="S55" s="66"/>
    </row>
    <row r="56" spans="1:19" s="83" customFormat="1" ht="36.5" customHeight="1" x14ac:dyDescent="0.15">
      <c r="A56" s="66">
        <v>60</v>
      </c>
      <c r="B56" s="83">
        <v>0</v>
      </c>
      <c r="C56" s="66" t="s">
        <v>1149</v>
      </c>
      <c r="D56" s="86" t="s">
        <v>967</v>
      </c>
      <c r="E56" s="86"/>
      <c r="F56" s="86"/>
      <c r="G56" s="86"/>
      <c r="I56" s="83">
        <v>2</v>
      </c>
      <c r="J56" s="83">
        <v>2021</v>
      </c>
      <c r="K56" s="66">
        <f t="shared" si="0"/>
        <v>0</v>
      </c>
      <c r="L56" s="66">
        <f>VLOOKUP(M56,'Age Groups'!B:C,2,FALSE)</f>
        <v>3</v>
      </c>
      <c r="M56" s="66" t="str">
        <f t="shared" si="1"/>
        <v>Sub Juniors</v>
      </c>
      <c r="N56" s="66">
        <f>VLOOKUP(O56,Clubs!D:E,2,FALSE)</f>
        <v>9</v>
      </c>
      <c r="O56" s="66" t="str">
        <f t="shared" si="2"/>
        <v>Marden</v>
      </c>
      <c r="P56" s="66" t="str">
        <f t="shared" si="3"/>
        <v xml:space="preserve">                'club_id'      =&gt; 9, // This is Marden ###                'age_group_id' =&gt; 3, // This is Sub Juniors ###                'year_id'      =&gt; 2, // This is 2021 ###                'division_id'  =&gt; 0, // This is Div 0 ###            ], [</v>
      </c>
    </row>
    <row r="57" spans="1:19" s="85" customFormat="1" ht="25" x14ac:dyDescent="0.15">
      <c r="A57" s="66">
        <v>167</v>
      </c>
      <c r="B57" s="83">
        <v>0</v>
      </c>
      <c r="C57" s="66" t="s">
        <v>1092</v>
      </c>
      <c r="D57" s="86" t="s">
        <v>967</v>
      </c>
      <c r="E57" s="88"/>
      <c r="F57" s="86"/>
      <c r="G57" s="86"/>
      <c r="H57" s="83"/>
      <c r="I57" s="83">
        <v>2</v>
      </c>
      <c r="J57" s="83">
        <v>2021</v>
      </c>
      <c r="K57" s="66">
        <f t="shared" si="0"/>
        <v>0</v>
      </c>
      <c r="L57" s="66">
        <f>VLOOKUP(M57,'Age Groups'!B:C,2,FALSE)</f>
        <v>4</v>
      </c>
      <c r="M57" s="66" t="str">
        <f t="shared" si="1"/>
        <v>Juniors</v>
      </c>
      <c r="N57" s="66">
        <f>VLOOKUP(O57,Clubs!D:E,2,FALSE)</f>
        <v>9</v>
      </c>
      <c r="O57" s="66" t="str">
        <f t="shared" si="2"/>
        <v>Marden</v>
      </c>
      <c r="P57" s="66" t="str">
        <f t="shared" si="3"/>
        <v xml:space="preserve">                'club_id'      =&gt; 9, // This is Marden ###                'age_group_id' =&gt; 4, // This is Juniors ###                'year_id'      =&gt; 2, // This is 2021 ###                'division_id'  =&gt; 0, // This is Div 0 ###            ], [</v>
      </c>
      <c r="Q57" s="83"/>
      <c r="R57" s="83"/>
      <c r="S57" s="83"/>
    </row>
    <row r="58" spans="1:19" s="83" customFormat="1" ht="14" customHeight="1" x14ac:dyDescent="0.15">
      <c r="A58" s="66">
        <v>281</v>
      </c>
      <c r="B58" s="127">
        <v>0</v>
      </c>
      <c r="C58" s="66" t="s">
        <v>1090</v>
      </c>
      <c r="D58" s="86" t="s">
        <v>967</v>
      </c>
      <c r="E58" s="86"/>
      <c r="F58" s="88"/>
      <c r="G58" s="86"/>
      <c r="I58" s="83">
        <v>2</v>
      </c>
      <c r="J58" s="83">
        <v>2021</v>
      </c>
      <c r="K58" s="66">
        <f t="shared" si="0"/>
        <v>0</v>
      </c>
      <c r="L58" s="66">
        <f>VLOOKUP(M58,'Age Groups'!B:C,2,FALSE)</f>
        <v>5</v>
      </c>
      <c r="M58" s="66" t="str">
        <f t="shared" si="1"/>
        <v>Intermediates</v>
      </c>
      <c r="N58" s="66">
        <f>VLOOKUP(O58,Clubs!D:E,2,FALSE)</f>
        <v>9</v>
      </c>
      <c r="O58" s="66" t="str">
        <f t="shared" si="2"/>
        <v>Marden</v>
      </c>
      <c r="P58" s="66" t="str">
        <f t="shared" si="3"/>
        <v xml:space="preserve">                'club_id'      =&gt; 9, // This is Marden ###                'age_group_id' =&gt; 5, // This is Intermediates ###                'year_id'      =&gt; 2, // This is 2021 ###                'division_id'  =&gt; 0, // This is Div 0 ###            ], [</v>
      </c>
    </row>
    <row r="59" spans="1:19" s="83" customFormat="1" ht="14" customHeight="1" x14ac:dyDescent="0.15">
      <c r="A59" s="66">
        <v>389</v>
      </c>
      <c r="B59" s="83">
        <v>0</v>
      </c>
      <c r="C59" s="66" t="s">
        <v>1091</v>
      </c>
      <c r="D59" s="86" t="s">
        <v>967</v>
      </c>
      <c r="E59" s="86"/>
      <c r="F59" s="86"/>
      <c r="G59" s="88"/>
      <c r="I59" s="83">
        <v>2</v>
      </c>
      <c r="J59" s="83">
        <v>2021</v>
      </c>
      <c r="K59" s="66">
        <f t="shared" si="0"/>
        <v>0</v>
      </c>
      <c r="L59" s="66">
        <f>VLOOKUP(M59,'Age Groups'!B:C,2,FALSE)</f>
        <v>6</v>
      </c>
      <c r="M59" s="66" t="str">
        <f t="shared" si="1"/>
        <v>Seniors</v>
      </c>
      <c r="N59" s="66">
        <f>VLOOKUP(O59,Clubs!D:E,2,FALSE)</f>
        <v>9</v>
      </c>
      <c r="O59" s="66" t="str">
        <f t="shared" si="2"/>
        <v>Marden</v>
      </c>
      <c r="P59" s="66" t="str">
        <f t="shared" si="3"/>
        <v xml:space="preserve">                'club_id'      =&gt; 9, // This is Marden ###                'age_group_id' =&gt; 6, // This is Seniors ###                'year_id'      =&gt; 2, // This is 2021 ###                'division_id'  =&gt; 0, // This is Div 0 ###            ], [</v>
      </c>
    </row>
    <row r="60" spans="1:19" s="83" customFormat="1" ht="14" customHeight="1" x14ac:dyDescent="0.15">
      <c r="A60" s="66">
        <v>359</v>
      </c>
      <c r="B60" s="66">
        <v>3</v>
      </c>
      <c r="C60" s="66" t="s">
        <v>1091</v>
      </c>
      <c r="D60" s="69" t="s">
        <v>31</v>
      </c>
      <c r="E60" s="71"/>
      <c r="F60" s="69"/>
      <c r="G60" s="71"/>
      <c r="H60" s="66" t="s">
        <v>1187</v>
      </c>
      <c r="I60" s="66">
        <v>1</v>
      </c>
      <c r="J60" s="66">
        <v>2020</v>
      </c>
      <c r="K60" s="66">
        <f t="shared" si="0"/>
        <v>3</v>
      </c>
      <c r="L60" s="66">
        <f>VLOOKUP(M60,'Age Groups'!B:C,2,FALSE)</f>
        <v>6</v>
      </c>
      <c r="M60" s="66" t="str">
        <f t="shared" si="1"/>
        <v>Seniors</v>
      </c>
      <c r="N60" s="66">
        <f>VLOOKUP(O60,Clubs!D:E,2,FALSE)</f>
        <v>10</v>
      </c>
      <c r="O60" s="66" t="str">
        <f t="shared" si="2"/>
        <v>Waratah</v>
      </c>
      <c r="P60" s="66" t="str">
        <f t="shared" si="3"/>
        <v xml:space="preserve">                'club_id'      =&gt; 10, // This is Waratah ###                'age_group_id' =&gt; 6, // This is Seniors ###                'year_id'      =&gt; 1, // This is 2020 ###                'division_id'  =&gt; 3, // This is Div 3 ###            ], [</v>
      </c>
      <c r="Q60" s="66"/>
      <c r="R60" s="66"/>
      <c r="S60" s="66"/>
    </row>
    <row r="61" spans="1:19" s="83" customFormat="1" ht="14" customHeight="1" x14ac:dyDescent="0.15">
      <c r="A61" s="66">
        <v>147</v>
      </c>
      <c r="B61" s="122">
        <v>4</v>
      </c>
      <c r="C61" s="66" t="s">
        <v>1092</v>
      </c>
      <c r="D61" s="71" t="s">
        <v>31</v>
      </c>
      <c r="E61" s="71"/>
      <c r="F61" s="74"/>
      <c r="G61" s="71"/>
      <c r="H61" s="66"/>
      <c r="I61" s="66">
        <v>1</v>
      </c>
      <c r="J61" s="66">
        <v>2020</v>
      </c>
      <c r="K61" s="66">
        <f t="shared" si="0"/>
        <v>4</v>
      </c>
      <c r="L61" s="66">
        <f>VLOOKUP(M61,'Age Groups'!B:C,2,FALSE)</f>
        <v>4</v>
      </c>
      <c r="M61" s="66" t="str">
        <f t="shared" si="1"/>
        <v>Juniors</v>
      </c>
      <c r="N61" s="66">
        <f>VLOOKUP(O61,Clubs!D:E,2,FALSE)</f>
        <v>10</v>
      </c>
      <c r="O61" s="66" t="str">
        <f t="shared" si="2"/>
        <v>Waratah</v>
      </c>
      <c r="P61" s="66" t="str">
        <f t="shared" si="3"/>
        <v xml:space="preserve">                'club_id'      =&gt; 10, // This is Waratah ###                'age_group_id' =&gt; 4, // This is Juniors ###                'year_id'      =&gt; 1, // This is 2020 ###                'division_id'  =&gt; 4, // This is Div 4 ###            ], [</v>
      </c>
      <c r="Q61" s="66"/>
      <c r="R61" s="66"/>
      <c r="S61" s="66"/>
    </row>
    <row r="62" spans="1:19" s="83" customFormat="1" ht="14" customHeight="1" x14ac:dyDescent="0.15">
      <c r="A62" s="66">
        <v>258</v>
      </c>
      <c r="B62" s="66">
        <v>4</v>
      </c>
      <c r="C62" s="66" t="s">
        <v>1090</v>
      </c>
      <c r="D62" s="74" t="s">
        <v>31</v>
      </c>
      <c r="E62" s="74"/>
      <c r="F62" s="122"/>
      <c r="G62" s="71"/>
      <c r="H62" s="66"/>
      <c r="I62" s="66">
        <v>1</v>
      </c>
      <c r="J62" s="66">
        <v>2020</v>
      </c>
      <c r="K62" s="66">
        <f t="shared" si="0"/>
        <v>4</v>
      </c>
      <c r="L62" s="66">
        <f>VLOOKUP(M62,'Age Groups'!B:C,2,FALSE)</f>
        <v>5</v>
      </c>
      <c r="M62" s="66" t="str">
        <f t="shared" si="1"/>
        <v>Intermediates</v>
      </c>
      <c r="N62" s="66">
        <f>VLOOKUP(O62,Clubs!D:E,2,FALSE)</f>
        <v>10</v>
      </c>
      <c r="O62" s="66" t="str">
        <f t="shared" si="2"/>
        <v>Waratah</v>
      </c>
      <c r="P62" s="66" t="str">
        <f t="shared" si="3"/>
        <v xml:space="preserve">                'club_id'      =&gt; 10, // This is Waratah ###                'age_group_id' =&gt; 5, // This is Intermediates ###                'year_id'      =&gt; 1, // This is 2020 ###                'division_id'  =&gt; 4, // This is Div 4 ###            ], [</v>
      </c>
      <c r="Q62" s="66"/>
      <c r="R62" s="66"/>
      <c r="S62" s="66"/>
    </row>
    <row r="63" spans="1:19" s="83" customFormat="1" ht="14" customHeight="1" x14ac:dyDescent="0.2">
      <c r="A63" s="66">
        <v>45</v>
      </c>
      <c r="B63" s="66">
        <v>5</v>
      </c>
      <c r="C63" s="66" t="s">
        <v>1149</v>
      </c>
      <c r="D63" s="71" t="s">
        <v>31</v>
      </c>
      <c r="E63" s="71"/>
      <c r="F63" s="71"/>
      <c r="G63" s="71"/>
      <c r="H63" s="66"/>
      <c r="I63" s="66">
        <v>1</v>
      </c>
      <c r="J63" s="66">
        <v>2020</v>
      </c>
      <c r="K63" s="66">
        <f t="shared" si="0"/>
        <v>5</v>
      </c>
      <c r="L63" s="66">
        <f>VLOOKUP(M63,'Age Groups'!B:C,2,FALSE)</f>
        <v>3</v>
      </c>
      <c r="M63" s="66" t="str">
        <f t="shared" si="1"/>
        <v>Sub Juniors</v>
      </c>
      <c r="N63" s="66">
        <f>VLOOKUP(O63,Clubs!D:E,2,FALSE)</f>
        <v>10</v>
      </c>
      <c r="O63" s="66" t="str">
        <f t="shared" si="2"/>
        <v>Waratah</v>
      </c>
      <c r="P63" s="66" t="str">
        <f t="shared" si="3"/>
        <v xml:space="preserve">                'club_id'      =&gt; 10, // This is Waratah ###                'age_group_id' =&gt; 3, // This is Sub Juniors ###                'year_id'      =&gt; 1, // This is 2020 ###                'division_id'  =&gt; 5, // This is Div 5 ###            ], [</v>
      </c>
      <c r="Q63" s="66"/>
      <c r="R63" s="66"/>
      <c r="S63" s="66"/>
    </row>
    <row r="64" spans="1:19" s="90" customFormat="1" ht="25" x14ac:dyDescent="0.15">
      <c r="A64" s="66">
        <v>409</v>
      </c>
      <c r="B64" s="83">
        <v>3</v>
      </c>
      <c r="C64" s="66" t="s">
        <v>1091</v>
      </c>
      <c r="D64" s="86" t="s">
        <v>31</v>
      </c>
      <c r="E64" s="86"/>
      <c r="F64" s="97"/>
      <c r="G64" s="88"/>
      <c r="H64" s="83"/>
      <c r="I64" s="83">
        <v>2</v>
      </c>
      <c r="J64" s="83">
        <v>2021</v>
      </c>
      <c r="K64" s="66">
        <f t="shared" si="0"/>
        <v>3</v>
      </c>
      <c r="L64" s="66">
        <f>VLOOKUP(M64,'Age Groups'!B:C,2,FALSE)</f>
        <v>6</v>
      </c>
      <c r="M64" s="66" t="str">
        <f t="shared" si="1"/>
        <v>Seniors</v>
      </c>
      <c r="N64" s="66">
        <f>VLOOKUP(O64,Clubs!D:E,2,FALSE)</f>
        <v>10</v>
      </c>
      <c r="O64" s="66" t="str">
        <f t="shared" si="2"/>
        <v>Waratah</v>
      </c>
      <c r="P64" s="66" t="str">
        <f t="shared" si="3"/>
        <v xml:space="preserve">                'club_id'      =&gt; 10, // This is Waratah ###                'age_group_id' =&gt; 6, // This is Seniors ###                'year_id'      =&gt; 2, // This is 2021 ###                'division_id'  =&gt; 3, // This is Div 3 ###            ], [</v>
      </c>
      <c r="Q64" s="83"/>
      <c r="R64" s="83"/>
      <c r="S64" s="83"/>
    </row>
    <row r="65" spans="1:19" s="83" customFormat="1" ht="14" customHeight="1" x14ac:dyDescent="0.15">
      <c r="A65" s="66">
        <v>307</v>
      </c>
      <c r="B65" s="83">
        <v>4</v>
      </c>
      <c r="C65" s="66" t="s">
        <v>1090</v>
      </c>
      <c r="D65" s="97" t="s">
        <v>31</v>
      </c>
      <c r="E65" s="88"/>
      <c r="F65" s="88"/>
      <c r="G65" s="88"/>
      <c r="I65" s="83">
        <v>2</v>
      </c>
      <c r="J65" s="83">
        <v>2021</v>
      </c>
      <c r="K65" s="66">
        <f t="shared" si="0"/>
        <v>4</v>
      </c>
      <c r="L65" s="66">
        <f>VLOOKUP(M65,'Age Groups'!B:C,2,FALSE)</f>
        <v>5</v>
      </c>
      <c r="M65" s="66" t="str">
        <f t="shared" si="1"/>
        <v>Intermediates</v>
      </c>
      <c r="N65" s="66">
        <f>VLOOKUP(O65,Clubs!D:E,2,FALSE)</f>
        <v>10</v>
      </c>
      <c r="O65" s="66" t="str">
        <f t="shared" si="2"/>
        <v>Waratah</v>
      </c>
      <c r="P65" s="66" t="str">
        <f t="shared" si="3"/>
        <v xml:space="preserve">                'club_id'      =&gt; 10, // This is Waratah ###                'age_group_id' =&gt; 5, // This is Intermediates ###                'year_id'      =&gt; 2, // This is 2021 ###                'division_id'  =&gt; 4, // This is Div 4 ###            ], [</v>
      </c>
    </row>
    <row r="66" spans="1:19" s="83" customFormat="1" ht="14" customHeight="1" x14ac:dyDescent="0.2">
      <c r="A66" s="66">
        <v>96</v>
      </c>
      <c r="B66" s="83">
        <v>5</v>
      </c>
      <c r="C66" s="66" t="s">
        <v>1149</v>
      </c>
      <c r="D66" s="142" t="s">
        <v>31</v>
      </c>
      <c r="E66" s="88"/>
      <c r="F66" s="88"/>
      <c r="G66" s="88"/>
      <c r="I66" s="83">
        <v>2</v>
      </c>
      <c r="J66" s="83">
        <v>2021</v>
      </c>
      <c r="K66" s="66">
        <f t="shared" ref="K66:K129" si="4">B66</f>
        <v>5</v>
      </c>
      <c r="L66" s="66">
        <f>VLOOKUP(M66,'Age Groups'!B:C,2,FALSE)</f>
        <v>3</v>
      </c>
      <c r="M66" s="66" t="str">
        <f t="shared" ref="M66:M129" si="5">C66</f>
        <v>Sub Juniors</v>
      </c>
      <c r="N66" s="66">
        <f>VLOOKUP(O66,Clubs!D:E,2,FALSE)</f>
        <v>10</v>
      </c>
      <c r="O66" s="66" t="str">
        <f t="shared" ref="O66:O129" si="6">D66</f>
        <v>Waratah</v>
      </c>
      <c r="P66" s="66" t="str">
        <f t="shared" si="3"/>
        <v xml:space="preserve">                'club_id'      =&gt; 10, // This is Waratah ###                'age_group_id' =&gt; 3, // This is Sub Juniors ###                'year_id'      =&gt; 2, // This is 2021 ###                'division_id'  =&gt; 5, // This is Div 5 ###            ], [</v>
      </c>
    </row>
    <row r="67" spans="1:19" s="83" customFormat="1" ht="14" customHeight="1" x14ac:dyDescent="0.15">
      <c r="A67" s="66">
        <v>22</v>
      </c>
      <c r="B67" s="66">
        <v>2</v>
      </c>
      <c r="C67" s="66" t="s">
        <v>1149</v>
      </c>
      <c r="D67" s="131" t="s">
        <v>35</v>
      </c>
      <c r="E67" s="133"/>
      <c r="F67" s="71"/>
      <c r="G67" s="69"/>
      <c r="H67" s="66"/>
      <c r="I67" s="66">
        <v>1</v>
      </c>
      <c r="J67" s="66">
        <v>2020</v>
      </c>
      <c r="K67" s="66">
        <f t="shared" si="4"/>
        <v>2</v>
      </c>
      <c r="L67" s="66">
        <f>VLOOKUP(M67,'Age Groups'!B:C,2,FALSE)</f>
        <v>3</v>
      </c>
      <c r="M67" s="66" t="str">
        <f t="shared" si="5"/>
        <v>Sub Juniors</v>
      </c>
      <c r="N67" s="66">
        <f>VLOOKUP(O67,Clubs!D:E,2,FALSE)</f>
        <v>11</v>
      </c>
      <c r="O67" s="66" t="str">
        <f t="shared" si="6"/>
        <v>Happy Valley</v>
      </c>
      <c r="P67" s="66" t="str">
        <f t="shared" ref="P67:P130" si="7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 xml:space="preserve">                'club_id'      =&gt; 11, // This is Happy Valley ###                'age_group_id' =&gt; 3, // This is Sub Juniors ###                'year_id'      =&gt; 1, // This is 2020 ###                'division_id'  =&gt; 2, // This is Div 2 ###            ], [</v>
      </c>
      <c r="Q67" s="66"/>
      <c r="R67" s="66"/>
      <c r="S67" s="66"/>
    </row>
    <row r="68" spans="1:19" s="83" customFormat="1" ht="14" customHeight="1" x14ac:dyDescent="0.15">
      <c r="A68" s="66">
        <v>129</v>
      </c>
      <c r="B68" s="66">
        <v>2</v>
      </c>
      <c r="C68" s="66" t="s">
        <v>1092</v>
      </c>
      <c r="D68" s="75" t="s">
        <v>35</v>
      </c>
      <c r="E68" s="71"/>
      <c r="F68" s="71"/>
      <c r="G68" s="69"/>
      <c r="H68" s="66"/>
      <c r="I68" s="66">
        <v>1</v>
      </c>
      <c r="J68" s="66">
        <v>2020</v>
      </c>
      <c r="K68" s="66">
        <f t="shared" si="4"/>
        <v>2</v>
      </c>
      <c r="L68" s="66">
        <f>VLOOKUP(M68,'Age Groups'!B:C,2,FALSE)</f>
        <v>4</v>
      </c>
      <c r="M68" s="66" t="str">
        <f t="shared" si="5"/>
        <v>Juniors</v>
      </c>
      <c r="N68" s="66">
        <f>VLOOKUP(O68,Clubs!D:E,2,FALSE)</f>
        <v>11</v>
      </c>
      <c r="O68" s="66" t="str">
        <f t="shared" si="6"/>
        <v>Happy Valley</v>
      </c>
      <c r="P68" s="66" t="str">
        <f t="shared" si="7"/>
        <v xml:space="preserve">                'club_id'      =&gt; 11, // This is Happy Valley ###                'age_group_id' =&gt; 4, // This is Juniors ###                'year_id'      =&gt; 1, // This is 2020 ###                'division_id'  =&gt; 2, // This is Div 2 ###            ], [</v>
      </c>
      <c r="Q68" s="66"/>
      <c r="R68" s="66"/>
      <c r="S68" s="66"/>
    </row>
    <row r="69" spans="1:19" s="83" customFormat="1" ht="14" customHeight="1" x14ac:dyDescent="0.15">
      <c r="A69" s="66">
        <v>246</v>
      </c>
      <c r="B69" s="66">
        <v>3</v>
      </c>
      <c r="C69" s="66" t="s">
        <v>1090</v>
      </c>
      <c r="D69" s="71" t="s">
        <v>35</v>
      </c>
      <c r="E69" s="69"/>
      <c r="F69" s="71"/>
      <c r="G69" s="69"/>
      <c r="H69" s="66"/>
      <c r="I69" s="66">
        <v>1</v>
      </c>
      <c r="J69" s="66">
        <v>2020</v>
      </c>
      <c r="K69" s="66">
        <f t="shared" si="4"/>
        <v>3</v>
      </c>
      <c r="L69" s="66">
        <f>VLOOKUP(M69,'Age Groups'!B:C,2,FALSE)</f>
        <v>5</v>
      </c>
      <c r="M69" s="66" t="str">
        <f t="shared" si="5"/>
        <v>Intermediates</v>
      </c>
      <c r="N69" s="66">
        <f>VLOOKUP(O69,Clubs!D:E,2,FALSE)</f>
        <v>11</v>
      </c>
      <c r="O69" s="66" t="str">
        <f t="shared" si="6"/>
        <v>Happy Valley</v>
      </c>
      <c r="P69" s="66" t="str">
        <f t="shared" si="7"/>
        <v xml:space="preserve">                'club_id'      =&gt; 11, // This is Happy Valley ###                'age_group_id' =&gt; 5, // This is Intermediates ###                'year_id'      =&gt; 1, // This is 2020 ###                'division_id'  =&gt; 3, // This is Div 3 ###            ], [</v>
      </c>
      <c r="Q69" s="66"/>
      <c r="R69" s="66"/>
      <c r="S69" s="66"/>
    </row>
    <row r="70" spans="1:19" s="83" customFormat="1" ht="12.75" customHeight="1" x14ac:dyDescent="0.15">
      <c r="A70" s="66">
        <v>74</v>
      </c>
      <c r="B70" s="83">
        <v>2</v>
      </c>
      <c r="C70" s="66" t="s">
        <v>1149</v>
      </c>
      <c r="D70" s="86" t="s">
        <v>35</v>
      </c>
      <c r="E70" s="86"/>
      <c r="F70" s="88"/>
      <c r="G70" s="86"/>
      <c r="I70" s="83">
        <v>2</v>
      </c>
      <c r="J70" s="83">
        <v>2021</v>
      </c>
      <c r="K70" s="66">
        <f t="shared" si="4"/>
        <v>2</v>
      </c>
      <c r="L70" s="66">
        <f>VLOOKUP(M70,'Age Groups'!B:C,2,FALSE)</f>
        <v>3</v>
      </c>
      <c r="M70" s="66" t="str">
        <f t="shared" si="5"/>
        <v>Sub Juniors</v>
      </c>
      <c r="N70" s="66">
        <f>VLOOKUP(O70,Clubs!D:E,2,FALSE)</f>
        <v>11</v>
      </c>
      <c r="O70" s="66" t="str">
        <f t="shared" si="6"/>
        <v>Happy Valley</v>
      </c>
      <c r="P70" s="66" t="str">
        <f t="shared" si="7"/>
        <v xml:space="preserve">                'club_id'      =&gt; 11, // This is Happy Valley ###                'age_group_id' =&gt; 3, // This is Sub Juniors ###                'year_id'      =&gt; 2, // This is 2021 ###                'division_id'  =&gt; 2, // This is Div 2 ###            ], [</v>
      </c>
    </row>
    <row r="71" spans="1:19" s="90" customFormat="1" ht="25" x14ac:dyDescent="0.15">
      <c r="A71" s="66">
        <v>181</v>
      </c>
      <c r="B71" s="83">
        <v>2</v>
      </c>
      <c r="C71" s="66" t="s">
        <v>1092</v>
      </c>
      <c r="D71" s="86" t="s">
        <v>35</v>
      </c>
      <c r="E71" s="88"/>
      <c r="F71" s="88"/>
      <c r="G71" s="86"/>
      <c r="H71" s="83"/>
      <c r="I71" s="83">
        <v>2</v>
      </c>
      <c r="J71" s="83">
        <v>2021</v>
      </c>
      <c r="K71" s="66">
        <f t="shared" si="4"/>
        <v>2</v>
      </c>
      <c r="L71" s="66">
        <f>VLOOKUP(M71,'Age Groups'!B:C,2,FALSE)</f>
        <v>4</v>
      </c>
      <c r="M71" s="66" t="str">
        <f t="shared" si="5"/>
        <v>Juniors</v>
      </c>
      <c r="N71" s="66">
        <f>VLOOKUP(O71,Clubs!D:E,2,FALSE)</f>
        <v>11</v>
      </c>
      <c r="O71" s="66" t="str">
        <f t="shared" si="6"/>
        <v>Happy Valley</v>
      </c>
      <c r="P71" s="66" t="str">
        <f t="shared" si="7"/>
        <v xml:space="preserve">                'club_id'      =&gt; 11, // This is Happy Valley ###                'age_group_id' =&gt; 4, // This is Juniors ###                'year_id'      =&gt; 2, // This is 2021 ###                'division_id'  =&gt; 2, // This is Div 2 ###            ], [</v>
      </c>
      <c r="Q71" s="83"/>
      <c r="R71" s="83"/>
      <c r="S71" s="83"/>
    </row>
    <row r="72" spans="1:19" s="83" customFormat="1" ht="14" customHeight="1" x14ac:dyDescent="0.15">
      <c r="A72" s="66">
        <v>298</v>
      </c>
      <c r="B72" s="83">
        <v>3</v>
      </c>
      <c r="C72" s="66" t="s">
        <v>1090</v>
      </c>
      <c r="D72" s="88" t="s">
        <v>35</v>
      </c>
      <c r="E72" s="86"/>
      <c r="F72" s="88"/>
      <c r="G72" s="86"/>
      <c r="I72" s="83">
        <v>2</v>
      </c>
      <c r="J72" s="83">
        <v>2021</v>
      </c>
      <c r="K72" s="66">
        <f t="shared" si="4"/>
        <v>3</v>
      </c>
      <c r="L72" s="66">
        <f>VLOOKUP(M72,'Age Groups'!B:C,2,FALSE)</f>
        <v>5</v>
      </c>
      <c r="M72" s="66" t="str">
        <f t="shared" si="5"/>
        <v>Intermediates</v>
      </c>
      <c r="N72" s="66">
        <f>VLOOKUP(O72,Clubs!D:E,2,FALSE)</f>
        <v>11</v>
      </c>
      <c r="O72" s="66" t="str">
        <f t="shared" si="6"/>
        <v>Happy Valley</v>
      </c>
      <c r="P72" s="66" t="str">
        <f t="shared" si="7"/>
        <v xml:space="preserve">                'club_id'      =&gt; 11, // This is Happy Valley ###                'age_group_id' =&gt; 5, // This is Intermediates ###                'year_id'      =&gt; 2, // This is 2021 ###                'division_id'  =&gt; 3, // This is Div 3 ###            ], [</v>
      </c>
    </row>
    <row r="73" spans="1:19" s="83" customFormat="1" ht="14" customHeight="1" x14ac:dyDescent="0.15">
      <c r="A73" s="66">
        <v>10</v>
      </c>
      <c r="B73" s="122">
        <v>0</v>
      </c>
      <c r="C73" s="66" t="s">
        <v>1149</v>
      </c>
      <c r="D73" s="72" t="s">
        <v>975</v>
      </c>
      <c r="E73" s="69"/>
      <c r="F73" s="69"/>
      <c r="G73" s="69"/>
      <c r="H73" s="66"/>
      <c r="I73" s="66">
        <v>1</v>
      </c>
      <c r="J73" s="66">
        <v>2020</v>
      </c>
      <c r="K73" s="66">
        <f t="shared" si="4"/>
        <v>0</v>
      </c>
      <c r="L73" s="66">
        <f>VLOOKUP(M73,'Age Groups'!B:C,2,FALSE)</f>
        <v>3</v>
      </c>
      <c r="M73" s="66" t="str">
        <f t="shared" si="5"/>
        <v>Sub Juniors</v>
      </c>
      <c r="N73" s="66">
        <f>VLOOKUP(O73,Clubs!D:E,2,FALSE)</f>
        <v>12</v>
      </c>
      <c r="O73" s="66" t="str">
        <f t="shared" si="6"/>
        <v>Reynella Braeview</v>
      </c>
      <c r="P73" s="66" t="str">
        <f t="shared" si="7"/>
        <v xml:space="preserve">                'club_id'      =&gt; 12, // This is Reynella Braeview ###                'age_group_id' =&gt; 3, // This is Sub Juniors ###                'year_id'      =&gt; 1, // This is 2020 ###                'division_id'  =&gt; 0, // This is Div 0 ###            ], [</v>
      </c>
      <c r="Q73" s="66"/>
      <c r="R73" s="66"/>
      <c r="S73" s="66"/>
    </row>
    <row r="74" spans="1:19" s="83" customFormat="1" ht="14" customHeight="1" x14ac:dyDescent="0.15">
      <c r="A74" s="66">
        <v>117</v>
      </c>
      <c r="B74" s="66">
        <v>0</v>
      </c>
      <c r="C74" s="66" t="s">
        <v>1092</v>
      </c>
      <c r="D74" s="69" t="s">
        <v>975</v>
      </c>
      <c r="E74" s="71"/>
      <c r="F74" s="69"/>
      <c r="G74" s="69"/>
      <c r="H74" s="66"/>
      <c r="I74" s="66">
        <v>1</v>
      </c>
      <c r="J74" s="66">
        <v>2020</v>
      </c>
      <c r="K74" s="66">
        <f t="shared" si="4"/>
        <v>0</v>
      </c>
      <c r="L74" s="66">
        <f>VLOOKUP(M74,'Age Groups'!B:C,2,FALSE)</f>
        <v>4</v>
      </c>
      <c r="M74" s="66" t="str">
        <f t="shared" si="5"/>
        <v>Juniors</v>
      </c>
      <c r="N74" s="66">
        <f>VLOOKUP(O74,Clubs!D:E,2,FALSE)</f>
        <v>12</v>
      </c>
      <c r="O74" s="66" t="str">
        <f t="shared" si="6"/>
        <v>Reynella Braeview</v>
      </c>
      <c r="P74" s="66" t="str">
        <f t="shared" si="7"/>
        <v xml:space="preserve">                'club_id'      =&gt; 12, // This is Reynella Braeview ###                'age_group_id' =&gt; 4, // This is Juniors ###                'year_id'      =&gt; 1, // This is 2020 ###                'division_id'  =&gt; 0, // This is Div 0 ###            ], [</v>
      </c>
      <c r="Q74" s="66"/>
      <c r="R74" s="66"/>
      <c r="S74" s="66"/>
    </row>
    <row r="75" spans="1:19" s="83" customFormat="1" ht="14" customHeight="1" x14ac:dyDescent="0.15">
      <c r="A75" s="66">
        <v>236</v>
      </c>
      <c r="B75" s="66">
        <v>1</v>
      </c>
      <c r="C75" s="66" t="s">
        <v>1090</v>
      </c>
      <c r="D75" s="69" t="s">
        <v>975</v>
      </c>
      <c r="E75" s="69"/>
      <c r="F75" s="71"/>
      <c r="G75" s="69"/>
      <c r="H75" s="66" t="s">
        <v>1183</v>
      </c>
      <c r="I75" s="66">
        <v>1</v>
      </c>
      <c r="J75" s="66">
        <v>2020</v>
      </c>
      <c r="K75" s="66">
        <f t="shared" si="4"/>
        <v>1</v>
      </c>
      <c r="L75" s="66">
        <f>VLOOKUP(M75,'Age Groups'!B:C,2,FALSE)</f>
        <v>5</v>
      </c>
      <c r="M75" s="66" t="str">
        <f t="shared" si="5"/>
        <v>Intermediates</v>
      </c>
      <c r="N75" s="66">
        <f>VLOOKUP(O75,Clubs!D:E,2,FALSE)</f>
        <v>12</v>
      </c>
      <c r="O75" s="66" t="str">
        <f t="shared" si="6"/>
        <v>Reynella Braeview</v>
      </c>
      <c r="P75" s="66" t="str">
        <f t="shared" si="7"/>
        <v xml:space="preserve">                'club_id'      =&gt; 12, // This is Reynella Braeview ###                'age_group_id' =&gt; 5, // This is Intermediates ###                'year_id'      =&gt; 1, // This is 2020 ###                'division_id'  =&gt; 1, // This is Div 1 ###            ], [</v>
      </c>
      <c r="Q75" s="66"/>
      <c r="R75" s="66"/>
      <c r="S75" s="66"/>
    </row>
    <row r="76" spans="1:19" s="83" customFormat="1" ht="14" customHeight="1" x14ac:dyDescent="0.15">
      <c r="A76" s="66">
        <v>342</v>
      </c>
      <c r="B76" s="66">
        <v>1</v>
      </c>
      <c r="C76" s="66" t="s">
        <v>1091</v>
      </c>
      <c r="D76" s="69" t="s">
        <v>975</v>
      </c>
      <c r="E76" s="69"/>
      <c r="F76" s="70"/>
      <c r="G76" s="71"/>
      <c r="H76" s="66"/>
      <c r="I76" s="66">
        <v>1</v>
      </c>
      <c r="J76" s="66">
        <v>2020</v>
      </c>
      <c r="K76" s="66">
        <f t="shared" si="4"/>
        <v>1</v>
      </c>
      <c r="L76" s="66">
        <f>VLOOKUP(M76,'Age Groups'!B:C,2,FALSE)</f>
        <v>6</v>
      </c>
      <c r="M76" s="66" t="str">
        <f t="shared" si="5"/>
        <v>Seniors</v>
      </c>
      <c r="N76" s="66">
        <f>VLOOKUP(O76,Clubs!D:E,2,FALSE)</f>
        <v>12</v>
      </c>
      <c r="O76" s="66" t="str">
        <f t="shared" si="6"/>
        <v>Reynella Braeview</v>
      </c>
      <c r="P76" s="66" t="str">
        <f t="shared" si="7"/>
        <v xml:space="preserve">                'club_id'      =&gt; 12, // This is Reynella Braeview ###                'age_group_id' =&gt; 6, // This is Seniors ###                'year_id'      =&gt; 1, // This is 2020 ###                'division_id'  =&gt; 1, // This is Div 1 ###            ], [</v>
      </c>
      <c r="Q76" s="66"/>
      <c r="R76" s="66"/>
      <c r="S76" s="66"/>
    </row>
    <row r="77" spans="1:19" s="83" customFormat="1" ht="14" customHeight="1" x14ac:dyDescent="0.15">
      <c r="A77" s="66">
        <v>62</v>
      </c>
      <c r="B77" s="83">
        <v>0</v>
      </c>
      <c r="C77" s="66" t="s">
        <v>1149</v>
      </c>
      <c r="D77" s="86" t="s">
        <v>975</v>
      </c>
      <c r="E77" s="86"/>
      <c r="F77" s="141"/>
      <c r="G77" s="86"/>
      <c r="I77" s="83">
        <v>2</v>
      </c>
      <c r="J77" s="83">
        <v>2021</v>
      </c>
      <c r="K77" s="66">
        <f t="shared" si="4"/>
        <v>0</v>
      </c>
      <c r="L77" s="66">
        <f>VLOOKUP(M77,'Age Groups'!B:C,2,FALSE)</f>
        <v>3</v>
      </c>
      <c r="M77" s="66" t="str">
        <f t="shared" si="5"/>
        <v>Sub Juniors</v>
      </c>
      <c r="N77" s="66">
        <f>VLOOKUP(O77,Clubs!D:E,2,FALSE)</f>
        <v>12</v>
      </c>
      <c r="O77" s="66" t="str">
        <f t="shared" si="6"/>
        <v>Reynella Braeview</v>
      </c>
      <c r="P77" s="66" t="str">
        <f t="shared" si="7"/>
        <v xml:space="preserve">                'club_id'      =&gt; 12, // This is Reynella Braeview ###                'age_group_id' =&gt; 3, // This is Sub Juniors ###                'year_id'      =&gt; 2, // This is 2021 ###                'division_id'  =&gt; 0, // This is Div 0 ###            ], [</v>
      </c>
    </row>
    <row r="78" spans="1:19" s="90" customFormat="1" ht="25" x14ac:dyDescent="0.15">
      <c r="A78" s="66">
        <v>169</v>
      </c>
      <c r="B78" s="83">
        <v>0</v>
      </c>
      <c r="C78" s="66" t="s">
        <v>1092</v>
      </c>
      <c r="D78" s="86" t="s">
        <v>975</v>
      </c>
      <c r="E78" s="88"/>
      <c r="F78" s="86"/>
      <c r="G78" s="91"/>
      <c r="H78" s="83"/>
      <c r="I78" s="83">
        <v>2</v>
      </c>
      <c r="J78" s="83">
        <v>2021</v>
      </c>
      <c r="K78" s="66">
        <f t="shared" si="4"/>
        <v>0</v>
      </c>
      <c r="L78" s="66">
        <f>VLOOKUP(M78,'Age Groups'!B:C,2,FALSE)</f>
        <v>4</v>
      </c>
      <c r="M78" s="66" t="str">
        <f t="shared" si="5"/>
        <v>Juniors</v>
      </c>
      <c r="N78" s="66">
        <f>VLOOKUP(O78,Clubs!D:E,2,FALSE)</f>
        <v>12</v>
      </c>
      <c r="O78" s="66" t="str">
        <f t="shared" si="6"/>
        <v>Reynella Braeview</v>
      </c>
      <c r="P78" s="66" t="str">
        <f t="shared" si="7"/>
        <v xml:space="preserve">                'club_id'      =&gt; 12, // This is Reynella Braeview ###                'age_group_id' =&gt; 4, // This is Juniors ###                'year_id'      =&gt; 2, // This is 2021 ###                'division_id'  =&gt; 0, // This is Div 0 ###            ], [</v>
      </c>
      <c r="Q78" s="83"/>
      <c r="R78" s="83"/>
      <c r="S78" s="83"/>
    </row>
    <row r="79" spans="1:19" s="83" customFormat="1" ht="14" customHeight="1" x14ac:dyDescent="0.15">
      <c r="A79" s="66">
        <v>288</v>
      </c>
      <c r="B79" s="83">
        <v>1</v>
      </c>
      <c r="C79" s="66" t="s">
        <v>1090</v>
      </c>
      <c r="D79" s="86" t="s">
        <v>975</v>
      </c>
      <c r="E79" s="86"/>
      <c r="F79" s="95"/>
      <c r="G79" s="96"/>
      <c r="I79" s="83">
        <v>2</v>
      </c>
      <c r="J79" s="83">
        <v>2021</v>
      </c>
      <c r="K79" s="66">
        <f t="shared" si="4"/>
        <v>1</v>
      </c>
      <c r="L79" s="66">
        <f>VLOOKUP(M79,'Age Groups'!B:C,2,FALSE)</f>
        <v>5</v>
      </c>
      <c r="M79" s="66" t="str">
        <f t="shared" si="5"/>
        <v>Intermediates</v>
      </c>
      <c r="N79" s="66">
        <f>VLOOKUP(O79,Clubs!D:E,2,FALSE)</f>
        <v>12</v>
      </c>
      <c r="O79" s="66" t="str">
        <f t="shared" si="6"/>
        <v>Reynella Braeview</v>
      </c>
      <c r="P79" s="66" t="str">
        <f t="shared" si="7"/>
        <v xml:space="preserve">                'club_id'      =&gt; 12, // This is Reynella Braeview ###                'age_group_id' =&gt; 5, // This is Intermediates ###                'year_id'      =&gt; 2, // This is 2021 ###                'division_id'  =&gt; 1, // This is Div 1 ###            ], [</v>
      </c>
    </row>
    <row r="80" spans="1:19" s="83" customFormat="1" ht="14" customHeight="1" x14ac:dyDescent="0.15">
      <c r="A80" s="66">
        <v>394</v>
      </c>
      <c r="B80" s="83">
        <v>1</v>
      </c>
      <c r="C80" s="66" t="s">
        <v>1091</v>
      </c>
      <c r="D80" s="86" t="s">
        <v>975</v>
      </c>
      <c r="E80" s="86"/>
      <c r="F80" s="190"/>
      <c r="G80" s="99"/>
      <c r="I80" s="83">
        <v>2</v>
      </c>
      <c r="J80" s="83">
        <v>2021</v>
      </c>
      <c r="K80" s="66">
        <f t="shared" si="4"/>
        <v>1</v>
      </c>
      <c r="L80" s="66">
        <f>VLOOKUP(M80,'Age Groups'!B:C,2,FALSE)</f>
        <v>6</v>
      </c>
      <c r="M80" s="66" t="str">
        <f t="shared" si="5"/>
        <v>Seniors</v>
      </c>
      <c r="N80" s="66">
        <f>VLOOKUP(O80,Clubs!D:E,2,FALSE)</f>
        <v>12</v>
      </c>
      <c r="O80" s="66" t="str">
        <f t="shared" si="6"/>
        <v>Reynella Braeview</v>
      </c>
      <c r="P80" s="66" t="str">
        <f t="shared" si="7"/>
        <v xml:space="preserve">                'club_id'      =&gt; 12, // This is Reynella Braeview ###                'age_group_id' =&gt; 6, // This is Seniors ###                'year_id'      =&gt; 2, // This is 2021 ###                'division_id'  =&gt; 1, // This is Div 1 ###            ], [</v>
      </c>
    </row>
    <row r="81" spans="1:19" s="83" customFormat="1" ht="14" customHeight="1" x14ac:dyDescent="0.15">
      <c r="A81" s="66">
        <v>14</v>
      </c>
      <c r="B81" s="66">
        <v>1</v>
      </c>
      <c r="C81" s="66" t="s">
        <v>1149</v>
      </c>
      <c r="D81" s="79" t="s">
        <v>1075</v>
      </c>
      <c r="E81" s="69"/>
      <c r="F81" s="76"/>
      <c r="G81" s="79"/>
      <c r="H81" s="66"/>
      <c r="I81" s="66">
        <v>1</v>
      </c>
      <c r="J81" s="66">
        <v>2020</v>
      </c>
      <c r="K81" s="66">
        <f t="shared" si="4"/>
        <v>1</v>
      </c>
      <c r="L81" s="66">
        <f>VLOOKUP(M81,'Age Groups'!B:C,2,FALSE)</f>
        <v>3</v>
      </c>
      <c r="M81" s="66" t="str">
        <f t="shared" si="5"/>
        <v>Sub Juniors</v>
      </c>
      <c r="N81" s="66">
        <f>VLOOKUP(O81,Clubs!D:E,2,FALSE)</f>
        <v>13</v>
      </c>
      <c r="O81" s="66" t="str">
        <f t="shared" si="6"/>
        <v>Brighton</v>
      </c>
      <c r="P81" s="66" t="str">
        <f t="shared" si="7"/>
        <v xml:space="preserve">                'club_id'      =&gt; 13, // This is Brighton ###                'age_group_id' =&gt; 3, // This is Sub Juniors ###                'year_id'      =&gt; 1, // This is 2020 ###                'division_id'  =&gt; 1, // This is Div 1 ###            ], [</v>
      </c>
      <c r="Q81" s="66"/>
      <c r="R81" s="66"/>
      <c r="S81" s="66"/>
    </row>
    <row r="82" spans="1:19" s="83" customFormat="1" ht="15" customHeight="1" x14ac:dyDescent="0.15">
      <c r="A82" s="66">
        <v>121</v>
      </c>
      <c r="B82" s="66">
        <v>1</v>
      </c>
      <c r="C82" s="66" t="s">
        <v>1092</v>
      </c>
      <c r="D82" s="69" t="s">
        <v>1075</v>
      </c>
      <c r="E82" s="71"/>
      <c r="F82" s="79"/>
      <c r="G82" s="79"/>
      <c r="H82" s="66"/>
      <c r="I82" s="66">
        <v>1</v>
      </c>
      <c r="J82" s="66">
        <v>2020</v>
      </c>
      <c r="K82" s="66">
        <f t="shared" si="4"/>
        <v>1</v>
      </c>
      <c r="L82" s="66">
        <f>VLOOKUP(M82,'Age Groups'!B:C,2,FALSE)</f>
        <v>4</v>
      </c>
      <c r="M82" s="66" t="str">
        <f t="shared" si="5"/>
        <v>Juniors</v>
      </c>
      <c r="N82" s="66">
        <f>VLOOKUP(O82,Clubs!D:E,2,FALSE)</f>
        <v>13</v>
      </c>
      <c r="O82" s="66" t="str">
        <f t="shared" si="6"/>
        <v>Brighton</v>
      </c>
      <c r="P82" s="66" t="str">
        <f t="shared" si="7"/>
        <v xml:space="preserve">                'club_id'      =&gt; 13, // This is Brighton ###                'age_group_id' =&gt; 4, // This is Juniors ###                'year_id'      =&gt; 1, // This is 2020 ###                'division_id'  =&gt; 1, // This is Div 1 ###            ], [</v>
      </c>
      <c r="Q82" s="66"/>
      <c r="R82" s="66"/>
      <c r="S82" s="66"/>
    </row>
    <row r="83" spans="1:19" s="83" customFormat="1" ht="14" customHeight="1" x14ac:dyDescent="0.15">
      <c r="A83" s="66">
        <v>232</v>
      </c>
      <c r="B83" s="66">
        <v>1</v>
      </c>
      <c r="C83" s="66" t="s">
        <v>1090</v>
      </c>
      <c r="D83" s="69" t="s">
        <v>1075</v>
      </c>
      <c r="E83" s="69"/>
      <c r="F83" s="80"/>
      <c r="G83" s="79"/>
      <c r="H83" s="66"/>
      <c r="I83" s="66">
        <v>1</v>
      </c>
      <c r="J83" s="66">
        <v>2020</v>
      </c>
      <c r="K83" s="66">
        <f t="shared" si="4"/>
        <v>1</v>
      </c>
      <c r="L83" s="66">
        <f>VLOOKUP(M83,'Age Groups'!B:C,2,FALSE)</f>
        <v>5</v>
      </c>
      <c r="M83" s="66" t="str">
        <f t="shared" si="5"/>
        <v>Intermediates</v>
      </c>
      <c r="N83" s="66">
        <f>VLOOKUP(O83,Clubs!D:E,2,FALSE)</f>
        <v>13</v>
      </c>
      <c r="O83" s="66" t="str">
        <f t="shared" si="6"/>
        <v>Brighton</v>
      </c>
      <c r="P83" s="66" t="str">
        <f t="shared" si="7"/>
        <v xml:space="preserve">                'club_id'      =&gt; 13, // This is Brighton ###                'age_group_id' =&gt; 5, // This is Intermediates ###                'year_id'      =&gt; 1, // This is 2020 ###                'division_id'  =&gt; 1, // This is Div 1 ###            ], [</v>
      </c>
      <c r="Q83" s="66"/>
      <c r="R83" s="66"/>
      <c r="S83" s="66"/>
    </row>
    <row r="84" spans="1:19" s="83" customFormat="1" ht="14" customHeight="1" x14ac:dyDescent="0.15">
      <c r="A84" s="66">
        <v>339</v>
      </c>
      <c r="B84" s="66">
        <v>1</v>
      </c>
      <c r="C84" s="66" t="s">
        <v>1091</v>
      </c>
      <c r="D84" s="184" t="s">
        <v>1075</v>
      </c>
      <c r="E84" s="79"/>
      <c r="F84" s="79"/>
      <c r="G84" s="80"/>
      <c r="H84" s="66"/>
      <c r="I84" s="66">
        <v>1</v>
      </c>
      <c r="J84" s="66">
        <v>2020</v>
      </c>
      <c r="K84" s="66">
        <f t="shared" si="4"/>
        <v>1</v>
      </c>
      <c r="L84" s="66">
        <f>VLOOKUP(M84,'Age Groups'!B:C,2,FALSE)</f>
        <v>6</v>
      </c>
      <c r="M84" s="66" t="str">
        <f t="shared" si="5"/>
        <v>Seniors</v>
      </c>
      <c r="N84" s="66">
        <f>VLOOKUP(O84,Clubs!D:E,2,FALSE)</f>
        <v>13</v>
      </c>
      <c r="O84" s="66" t="str">
        <f t="shared" si="6"/>
        <v>Brighton</v>
      </c>
      <c r="P84" s="66" t="str">
        <f t="shared" si="7"/>
        <v xml:space="preserve">                'club_id'      =&gt; 13, // This is Brighton ###                'age_group_id' =&gt; 6, // This is Seniors ###                'year_id'      =&gt; 1, // This is 2020 ###                'division_id'  =&gt; 1, // This is Div 1 ###            ], [</v>
      </c>
      <c r="Q84" s="66"/>
      <c r="R84" s="66"/>
      <c r="S84" s="66"/>
    </row>
    <row r="85" spans="1:19" s="83" customFormat="1" ht="14" customHeight="1" x14ac:dyDescent="0.15">
      <c r="A85" s="66">
        <v>66</v>
      </c>
      <c r="B85" s="83">
        <v>1</v>
      </c>
      <c r="C85" s="66" t="s">
        <v>1149</v>
      </c>
      <c r="D85" s="123" t="s">
        <v>1075</v>
      </c>
      <c r="E85" s="123"/>
      <c r="F85" s="123"/>
      <c r="G85" s="123"/>
      <c r="I85" s="83">
        <v>2</v>
      </c>
      <c r="J85" s="83">
        <v>2021</v>
      </c>
      <c r="K85" s="66">
        <f t="shared" si="4"/>
        <v>1</v>
      </c>
      <c r="L85" s="66">
        <f>VLOOKUP(M85,'Age Groups'!B:C,2,FALSE)</f>
        <v>3</v>
      </c>
      <c r="M85" s="66" t="str">
        <f t="shared" si="5"/>
        <v>Sub Juniors</v>
      </c>
      <c r="N85" s="66">
        <f>VLOOKUP(O85,Clubs!D:E,2,FALSE)</f>
        <v>13</v>
      </c>
      <c r="O85" s="66" t="str">
        <f t="shared" si="6"/>
        <v>Brighton</v>
      </c>
      <c r="P85" s="66" t="str">
        <f t="shared" si="7"/>
        <v xml:space="preserve">                'club_id'      =&gt; 13, // This is Brighton ###                'age_group_id' =&gt; 3, // This is Sub Juniors ###                'year_id'      =&gt; 2, // This is 2021 ###                'division_id'  =&gt; 1, // This is Div 1 ###            ], [</v>
      </c>
    </row>
    <row r="86" spans="1:19" s="83" customFormat="1" ht="14" customHeight="1" x14ac:dyDescent="0.15">
      <c r="A86" s="66">
        <v>173</v>
      </c>
      <c r="B86" s="83">
        <v>1</v>
      </c>
      <c r="C86" s="66" t="s">
        <v>1092</v>
      </c>
      <c r="D86" s="123" t="s">
        <v>1075</v>
      </c>
      <c r="E86" s="127"/>
      <c r="F86" s="123"/>
      <c r="G86" s="123"/>
      <c r="I86" s="83">
        <v>2</v>
      </c>
      <c r="J86" s="83">
        <v>2021</v>
      </c>
      <c r="K86" s="66">
        <f t="shared" si="4"/>
        <v>1</v>
      </c>
      <c r="L86" s="66">
        <f>VLOOKUP(M86,'Age Groups'!B:C,2,FALSE)</f>
        <v>4</v>
      </c>
      <c r="M86" s="66" t="str">
        <f t="shared" si="5"/>
        <v>Juniors</v>
      </c>
      <c r="N86" s="66">
        <f>VLOOKUP(O86,Clubs!D:E,2,FALSE)</f>
        <v>13</v>
      </c>
      <c r="O86" s="66" t="str">
        <f t="shared" si="6"/>
        <v>Brighton</v>
      </c>
      <c r="P86" s="66" t="str">
        <f t="shared" si="7"/>
        <v xml:space="preserve">                'club_id'      =&gt; 13, // This is Brighton ###                'age_group_id' =&gt; 4, // This is Juniors ###                'year_id'      =&gt; 2, // This is 2021 ###                'division_id'  =&gt; 1, // This is Div 1 ###            ], [</v>
      </c>
    </row>
    <row r="87" spans="1:19" s="90" customFormat="1" ht="25" x14ac:dyDescent="0.15">
      <c r="A87" s="66">
        <v>284</v>
      </c>
      <c r="B87" s="83">
        <v>1</v>
      </c>
      <c r="C87" s="66" t="s">
        <v>1090</v>
      </c>
      <c r="D87" s="161" t="s">
        <v>1075</v>
      </c>
      <c r="E87" s="123"/>
      <c r="F87" s="127"/>
      <c r="G87" s="123"/>
      <c r="H87" s="83"/>
      <c r="I87" s="83">
        <v>2</v>
      </c>
      <c r="J87" s="83">
        <v>2021</v>
      </c>
      <c r="K87" s="66">
        <f t="shared" si="4"/>
        <v>1</v>
      </c>
      <c r="L87" s="66">
        <f>VLOOKUP(M87,'Age Groups'!B:C,2,FALSE)</f>
        <v>5</v>
      </c>
      <c r="M87" s="66" t="str">
        <f t="shared" si="5"/>
        <v>Intermediates</v>
      </c>
      <c r="N87" s="66">
        <f>VLOOKUP(O87,Clubs!D:E,2,FALSE)</f>
        <v>13</v>
      </c>
      <c r="O87" s="66" t="str">
        <f t="shared" si="6"/>
        <v>Brighton</v>
      </c>
      <c r="P87" s="66" t="str">
        <f t="shared" si="7"/>
        <v xml:space="preserve">                'club_id'      =&gt; 13, // This is Brighton ###                'age_group_id' =&gt; 5, // This is Intermediates ###                'year_id'      =&gt; 2, // This is 2021 ###                'division_id'  =&gt; 1, // This is Div 1 ###            ], [</v>
      </c>
      <c r="Q87" s="83"/>
      <c r="R87" s="83"/>
      <c r="S87" s="83"/>
    </row>
    <row r="88" spans="1:19" s="83" customFormat="1" ht="14" customHeight="1" x14ac:dyDescent="0.15">
      <c r="A88" s="66">
        <v>391</v>
      </c>
      <c r="B88" s="83">
        <v>1</v>
      </c>
      <c r="C88" s="66" t="s">
        <v>1091</v>
      </c>
      <c r="D88" s="96" t="s">
        <v>1075</v>
      </c>
      <c r="E88" s="102"/>
      <c r="F88" s="92"/>
      <c r="G88" s="127"/>
      <c r="I88" s="83">
        <v>2</v>
      </c>
      <c r="J88" s="83">
        <v>2021</v>
      </c>
      <c r="K88" s="66">
        <f t="shared" si="4"/>
        <v>1</v>
      </c>
      <c r="L88" s="66">
        <f>VLOOKUP(M88,'Age Groups'!B:C,2,FALSE)</f>
        <v>6</v>
      </c>
      <c r="M88" s="66" t="str">
        <f t="shared" si="5"/>
        <v>Seniors</v>
      </c>
      <c r="N88" s="66">
        <f>VLOOKUP(O88,Clubs!D:E,2,FALSE)</f>
        <v>13</v>
      </c>
      <c r="O88" s="66" t="str">
        <f t="shared" si="6"/>
        <v>Brighton</v>
      </c>
      <c r="P88" s="66" t="str">
        <f t="shared" si="7"/>
        <v xml:space="preserve">                'club_id'      =&gt; 13, // This is Brighton ###                'age_group_id' =&gt; 6, // This is Seniors ###                'year_id'      =&gt; 2, // This is 2021 ###                'division_id'  =&gt; 1, // This is Div 1 ###            ], [</v>
      </c>
    </row>
    <row r="89" spans="1:19" s="83" customFormat="1" ht="14" customHeight="1" x14ac:dyDescent="0.15">
      <c r="A89" s="66">
        <v>9</v>
      </c>
      <c r="B89" s="66">
        <v>0</v>
      </c>
      <c r="C89" s="66" t="s">
        <v>1149</v>
      </c>
      <c r="D89" s="189" t="s">
        <v>49</v>
      </c>
      <c r="E89" s="173"/>
      <c r="F89" s="125"/>
      <c r="G89" s="126"/>
      <c r="H89" s="66"/>
      <c r="I89" s="66">
        <v>1</v>
      </c>
      <c r="J89" s="66">
        <v>2020</v>
      </c>
      <c r="K89" s="66">
        <f t="shared" si="4"/>
        <v>0</v>
      </c>
      <c r="L89" s="66">
        <f>VLOOKUP(M89,'Age Groups'!B:C,2,FALSE)</f>
        <v>3</v>
      </c>
      <c r="M89" s="66" t="str">
        <f t="shared" si="5"/>
        <v>Sub Juniors</v>
      </c>
      <c r="N89" s="66">
        <f>VLOOKUP(O89,Clubs!D:E,2,FALSE)</f>
        <v>14</v>
      </c>
      <c r="O89" s="66" t="str">
        <f t="shared" si="6"/>
        <v>Plympton Halifax</v>
      </c>
      <c r="P89" s="66" t="str">
        <f t="shared" si="7"/>
        <v xml:space="preserve">                'club_id'      =&gt; 14, // This is Plympton Halifax ###                'age_group_id' =&gt; 3, // This is Sub Juniors ###                'year_id'      =&gt; 1, // This is 2020 ###                'division_id'  =&gt; 0, // This is Div 0 ###            ], [</v>
      </c>
      <c r="Q89" s="66"/>
      <c r="R89" s="66"/>
      <c r="S89" s="66"/>
    </row>
    <row r="90" spans="1:19" s="83" customFormat="1" ht="14" customHeight="1" x14ac:dyDescent="0.15">
      <c r="A90" s="66">
        <v>116</v>
      </c>
      <c r="B90" s="66">
        <v>0</v>
      </c>
      <c r="C90" s="66" t="s">
        <v>1092</v>
      </c>
      <c r="D90" s="189" t="s">
        <v>49</v>
      </c>
      <c r="E90" s="143"/>
      <c r="F90" s="125"/>
      <c r="G90" s="126"/>
      <c r="H90" s="66"/>
      <c r="I90" s="66">
        <v>1</v>
      </c>
      <c r="J90" s="66">
        <v>2020</v>
      </c>
      <c r="K90" s="66">
        <f t="shared" si="4"/>
        <v>0</v>
      </c>
      <c r="L90" s="66">
        <f>VLOOKUP(M90,'Age Groups'!B:C,2,FALSE)</f>
        <v>4</v>
      </c>
      <c r="M90" s="66" t="str">
        <f t="shared" si="5"/>
        <v>Juniors</v>
      </c>
      <c r="N90" s="66">
        <f>VLOOKUP(O90,Clubs!D:E,2,FALSE)</f>
        <v>14</v>
      </c>
      <c r="O90" s="66" t="str">
        <f t="shared" si="6"/>
        <v>Plympton Halifax</v>
      </c>
      <c r="P90" s="66" t="str">
        <f t="shared" si="7"/>
        <v xml:space="preserve">                'club_id'      =&gt; 14, // This is Plympton Halifax ###                'age_group_id' =&gt; 4, // This is Juniors ###                'year_id'      =&gt; 1, // This is 2020 ###                'division_id'  =&gt; 0, // This is Div 0 ###            ], [</v>
      </c>
      <c r="Q90" s="66"/>
      <c r="R90" s="66"/>
      <c r="S90" s="66"/>
    </row>
    <row r="91" spans="1:19" s="83" customFormat="1" ht="14" customHeight="1" x14ac:dyDescent="0.15">
      <c r="A91" s="66">
        <v>235</v>
      </c>
      <c r="B91" s="66">
        <v>1</v>
      </c>
      <c r="C91" s="66" t="s">
        <v>1090</v>
      </c>
      <c r="D91" s="189" t="s">
        <v>49</v>
      </c>
      <c r="E91" s="137"/>
      <c r="F91" s="125"/>
      <c r="G91" s="126"/>
      <c r="H91" s="66"/>
      <c r="I91" s="66">
        <v>1</v>
      </c>
      <c r="J91" s="66">
        <v>2020</v>
      </c>
      <c r="K91" s="66">
        <f t="shared" si="4"/>
        <v>1</v>
      </c>
      <c r="L91" s="66">
        <f>VLOOKUP(M91,'Age Groups'!B:C,2,FALSE)</f>
        <v>5</v>
      </c>
      <c r="M91" s="66" t="str">
        <f t="shared" si="5"/>
        <v>Intermediates</v>
      </c>
      <c r="N91" s="66">
        <f>VLOOKUP(O91,Clubs!D:E,2,FALSE)</f>
        <v>14</v>
      </c>
      <c r="O91" s="66" t="str">
        <f t="shared" si="6"/>
        <v>Plympton Halifax</v>
      </c>
      <c r="P91" s="66" t="str">
        <f t="shared" si="7"/>
        <v xml:space="preserve">                'club_id'      =&gt; 14, // This is Plympton Halifax ###                'age_group_id' =&gt; 5, // This is Intermediates ###                'year_id'      =&gt; 1, // This is 2020 ###                'division_id'  =&gt; 1, // This is Div 1 ###            ], [</v>
      </c>
      <c r="Q91" s="66"/>
      <c r="R91" s="66"/>
      <c r="S91" s="66"/>
    </row>
    <row r="92" spans="1:19" s="83" customFormat="1" ht="14" customHeight="1" x14ac:dyDescent="0.15">
      <c r="A92" s="66">
        <v>341</v>
      </c>
      <c r="B92" s="122">
        <v>1</v>
      </c>
      <c r="C92" s="66" t="s">
        <v>1091</v>
      </c>
      <c r="D92" s="189" t="s">
        <v>49</v>
      </c>
      <c r="E92" s="137"/>
      <c r="F92" s="131"/>
      <c r="G92" s="122"/>
      <c r="H92" s="66"/>
      <c r="I92" s="66">
        <v>1</v>
      </c>
      <c r="J92" s="66">
        <v>2020</v>
      </c>
      <c r="K92" s="66">
        <f t="shared" si="4"/>
        <v>1</v>
      </c>
      <c r="L92" s="66">
        <f>VLOOKUP(M92,'Age Groups'!B:C,2,FALSE)</f>
        <v>6</v>
      </c>
      <c r="M92" s="66" t="str">
        <f t="shared" si="5"/>
        <v>Seniors</v>
      </c>
      <c r="N92" s="66">
        <f>VLOOKUP(O92,Clubs!D:E,2,FALSE)</f>
        <v>14</v>
      </c>
      <c r="O92" s="66" t="str">
        <f t="shared" si="6"/>
        <v>Plympton Halifax</v>
      </c>
      <c r="P92" s="66" t="str">
        <f t="shared" si="7"/>
        <v xml:space="preserve">                'club_id'      =&gt; 14, // This is Plympton Halifax ###                'age_group_id' =&gt; 6, // This is Seniors ###                'year_id'      =&gt; 1, // This is 2020 ###                'division_id'  =&gt; 1, // This is Div 1 ###            ], [</v>
      </c>
      <c r="Q92" s="66"/>
      <c r="R92" s="66"/>
      <c r="S92" s="66"/>
    </row>
    <row r="93" spans="1:19" s="83" customFormat="1" ht="14" customHeight="1" x14ac:dyDescent="0.15">
      <c r="A93" s="66">
        <v>61</v>
      </c>
      <c r="B93" s="83">
        <v>0</v>
      </c>
      <c r="C93" s="66" t="s">
        <v>1149</v>
      </c>
      <c r="D93" s="188" t="s">
        <v>49</v>
      </c>
      <c r="E93" s="174"/>
      <c r="F93" s="103"/>
      <c r="G93" s="123"/>
      <c r="I93" s="83">
        <v>2</v>
      </c>
      <c r="J93" s="83">
        <v>2021</v>
      </c>
      <c r="K93" s="66">
        <f t="shared" si="4"/>
        <v>0</v>
      </c>
      <c r="L93" s="66">
        <f>VLOOKUP(M93,'Age Groups'!B:C,2,FALSE)</f>
        <v>3</v>
      </c>
      <c r="M93" s="66" t="str">
        <f t="shared" si="5"/>
        <v>Sub Juniors</v>
      </c>
      <c r="N93" s="66">
        <f>VLOOKUP(O93,Clubs!D:E,2,FALSE)</f>
        <v>14</v>
      </c>
      <c r="O93" s="66" t="str">
        <f t="shared" si="6"/>
        <v>Plympton Halifax</v>
      </c>
      <c r="P93" s="66" t="str">
        <f t="shared" si="7"/>
        <v xml:space="preserve">                'club_id'      =&gt; 14, // This is Plympton Halifax ###                'age_group_id' =&gt; 3, // This is Sub Juniors ###                'year_id'      =&gt; 2, // This is 2021 ###                'division_id'  =&gt; 0, // This is Div 0 ###            ], [</v>
      </c>
    </row>
    <row r="94" spans="1:19" s="83" customFormat="1" x14ac:dyDescent="0.15">
      <c r="A94" s="66">
        <v>168</v>
      </c>
      <c r="B94" s="83">
        <v>0</v>
      </c>
      <c r="C94" s="66" t="s">
        <v>1092</v>
      </c>
      <c r="D94" s="174" t="s">
        <v>49</v>
      </c>
      <c r="E94" s="144"/>
      <c r="F94" s="127"/>
      <c r="G94" s="123"/>
      <c r="I94" s="83">
        <v>2</v>
      </c>
      <c r="J94" s="83">
        <v>2021</v>
      </c>
      <c r="K94" s="66">
        <f t="shared" si="4"/>
        <v>0</v>
      </c>
      <c r="L94" s="66">
        <f>VLOOKUP(M94,'Age Groups'!B:C,2,FALSE)</f>
        <v>4</v>
      </c>
      <c r="M94" s="66" t="str">
        <f t="shared" si="5"/>
        <v>Juniors</v>
      </c>
      <c r="N94" s="66">
        <f>VLOOKUP(O94,Clubs!D:E,2,FALSE)</f>
        <v>14</v>
      </c>
      <c r="O94" s="66" t="str">
        <f t="shared" si="6"/>
        <v>Plympton Halifax</v>
      </c>
      <c r="P94" s="66" t="str">
        <f t="shared" si="7"/>
        <v xml:space="preserve">                'club_id'      =&gt; 14, // This is Plympton Halifax ###                'age_group_id' =&gt; 4, // This is Juniors ###                'year_id'      =&gt; 2, // This is 2021 ###                'division_id'  =&gt; 0, // This is Div 0 ###            ], [</v>
      </c>
    </row>
    <row r="95" spans="1:19" s="83" customFormat="1" ht="14" customHeight="1" x14ac:dyDescent="0.15">
      <c r="A95" s="66">
        <v>287</v>
      </c>
      <c r="B95" s="83">
        <v>1</v>
      </c>
      <c r="C95" s="66" t="s">
        <v>1090</v>
      </c>
      <c r="D95" s="188" t="s">
        <v>49</v>
      </c>
      <c r="E95" s="96"/>
      <c r="F95" s="127"/>
      <c r="G95" s="123"/>
      <c r="I95" s="83">
        <v>2</v>
      </c>
      <c r="J95" s="83">
        <v>2021</v>
      </c>
      <c r="K95" s="66">
        <f t="shared" si="4"/>
        <v>1</v>
      </c>
      <c r="L95" s="66">
        <f>VLOOKUP(M95,'Age Groups'!B:C,2,FALSE)</f>
        <v>5</v>
      </c>
      <c r="M95" s="66" t="str">
        <f t="shared" si="5"/>
        <v>Intermediates</v>
      </c>
      <c r="N95" s="66">
        <f>VLOOKUP(O95,Clubs!D:E,2,FALSE)</f>
        <v>14</v>
      </c>
      <c r="O95" s="66" t="str">
        <f t="shared" si="6"/>
        <v>Plympton Halifax</v>
      </c>
      <c r="P95" s="66" t="str">
        <f t="shared" si="7"/>
        <v xml:space="preserve">                'club_id'      =&gt; 14, // This is Plympton Halifax ###                'age_group_id' =&gt; 5, // This is Intermediates ###                'year_id'      =&gt; 2, // This is 2021 ###                'division_id'  =&gt; 1, // This is Div 1 ###            ], [</v>
      </c>
    </row>
    <row r="96" spans="1:19" s="83" customFormat="1" ht="14" customHeight="1" x14ac:dyDescent="0.15">
      <c r="A96" s="66">
        <v>393</v>
      </c>
      <c r="B96" s="83">
        <v>1</v>
      </c>
      <c r="C96" s="66" t="s">
        <v>1091</v>
      </c>
      <c r="D96" s="188" t="s">
        <v>49</v>
      </c>
      <c r="E96" s="96"/>
      <c r="F96" s="123"/>
      <c r="G96" s="127"/>
      <c r="I96" s="83">
        <v>2</v>
      </c>
      <c r="J96" s="83">
        <v>2021</v>
      </c>
      <c r="K96" s="66">
        <f t="shared" si="4"/>
        <v>1</v>
      </c>
      <c r="L96" s="66">
        <f>VLOOKUP(M96,'Age Groups'!B:C,2,FALSE)</f>
        <v>6</v>
      </c>
      <c r="M96" s="66" t="str">
        <f t="shared" si="5"/>
        <v>Seniors</v>
      </c>
      <c r="N96" s="66">
        <f>VLOOKUP(O96,Clubs!D:E,2,FALSE)</f>
        <v>14</v>
      </c>
      <c r="O96" s="66" t="str">
        <f t="shared" si="6"/>
        <v>Plympton Halifax</v>
      </c>
      <c r="P96" s="66" t="str">
        <f t="shared" si="7"/>
        <v xml:space="preserve">                'club_id'      =&gt; 14, // This is Plympton Halifax ###                'age_group_id' =&gt; 6, // This is Seniors ###                'year_id'      =&gt; 2, // This is 2021 ###                'division_id'  =&gt; 1, // This is Div 1 ###            ], [</v>
      </c>
    </row>
    <row r="97" spans="1:19" s="83" customFormat="1" ht="14" customHeight="1" x14ac:dyDescent="0.15">
      <c r="A97" s="66">
        <v>23</v>
      </c>
      <c r="B97" s="66">
        <v>2</v>
      </c>
      <c r="C97" s="66" t="s">
        <v>1149</v>
      </c>
      <c r="D97" s="80" t="s">
        <v>1087</v>
      </c>
      <c r="E97" s="79"/>
      <c r="F97" s="126"/>
      <c r="G97" s="126"/>
      <c r="H97" s="66"/>
      <c r="I97" s="66">
        <v>1</v>
      </c>
      <c r="J97" s="66">
        <v>2020</v>
      </c>
      <c r="K97" s="66">
        <f t="shared" si="4"/>
        <v>2</v>
      </c>
      <c r="L97" s="66">
        <f>VLOOKUP(M97,'Age Groups'!B:C,2,FALSE)</f>
        <v>3</v>
      </c>
      <c r="M97" s="66" t="str">
        <f t="shared" si="5"/>
        <v>Sub Juniors</v>
      </c>
      <c r="N97" s="66">
        <f>VLOOKUP(O97,Clubs!D:E,2,FALSE)</f>
        <v>15</v>
      </c>
      <c r="O97" s="66" t="str">
        <f t="shared" si="6"/>
        <v>Seacliff</v>
      </c>
      <c r="P97" s="66" t="str">
        <f t="shared" si="7"/>
        <v xml:space="preserve">                'club_id'      =&gt; 15, // This is Seacliff ###                'age_group_id' =&gt; 3, // This is Sub Juniors ###                'year_id'      =&gt; 1, // This is 2020 ###                'division_id'  =&gt; 2, // This is Div 2 ###            ], [</v>
      </c>
      <c r="Q97" s="66"/>
      <c r="R97" s="66"/>
      <c r="S97" s="66"/>
    </row>
    <row r="98" spans="1:19" s="83" customFormat="1" ht="14" customHeight="1" x14ac:dyDescent="0.15">
      <c r="A98" s="66">
        <v>130</v>
      </c>
      <c r="B98" s="66">
        <v>2</v>
      </c>
      <c r="C98" s="66" t="s">
        <v>1092</v>
      </c>
      <c r="D98" s="79" t="s">
        <v>1087</v>
      </c>
      <c r="E98" s="80"/>
      <c r="F98" s="126"/>
      <c r="G98" s="126"/>
      <c r="H98" s="66"/>
      <c r="I98" s="66">
        <v>1</v>
      </c>
      <c r="J98" s="66">
        <v>2020</v>
      </c>
      <c r="K98" s="66">
        <f t="shared" si="4"/>
        <v>2</v>
      </c>
      <c r="L98" s="66">
        <f>VLOOKUP(M98,'Age Groups'!B:C,2,FALSE)</f>
        <v>4</v>
      </c>
      <c r="M98" s="66" t="str">
        <f t="shared" si="5"/>
        <v>Juniors</v>
      </c>
      <c r="N98" s="66">
        <f>VLOOKUP(O98,Clubs!D:E,2,FALSE)</f>
        <v>15</v>
      </c>
      <c r="O98" s="66" t="str">
        <f t="shared" si="6"/>
        <v>Seacliff</v>
      </c>
      <c r="P98" s="66" t="str">
        <f t="shared" si="7"/>
        <v xml:space="preserve">                'club_id'      =&gt; 15, // This is Seacliff ###                'age_group_id' =&gt; 4, // This is Juniors ###                'year_id'      =&gt; 1, // This is 2020 ###                'division_id'  =&gt; 2, // This is Div 2 ###            ], [</v>
      </c>
      <c r="Q98" s="66"/>
      <c r="R98" s="66"/>
      <c r="S98" s="66"/>
    </row>
    <row r="99" spans="1:19" s="83" customFormat="1" ht="14" customHeight="1" x14ac:dyDescent="0.15">
      <c r="A99" s="66">
        <v>243</v>
      </c>
      <c r="B99" s="66">
        <v>2</v>
      </c>
      <c r="C99" s="66" t="s">
        <v>1090</v>
      </c>
      <c r="D99" s="79" t="s">
        <v>1087</v>
      </c>
      <c r="E99" s="126"/>
      <c r="F99" s="66"/>
      <c r="G99" s="126"/>
      <c r="H99" s="66" t="s">
        <v>1186</v>
      </c>
      <c r="I99" s="66">
        <v>1</v>
      </c>
      <c r="J99" s="66">
        <v>2020</v>
      </c>
      <c r="K99" s="66">
        <f t="shared" si="4"/>
        <v>2</v>
      </c>
      <c r="L99" s="66">
        <f>VLOOKUP(M99,'Age Groups'!B:C,2,FALSE)</f>
        <v>5</v>
      </c>
      <c r="M99" s="66" t="str">
        <f t="shared" si="5"/>
        <v>Intermediates</v>
      </c>
      <c r="N99" s="66">
        <f>VLOOKUP(O99,Clubs!D:E,2,FALSE)</f>
        <v>15</v>
      </c>
      <c r="O99" s="66" t="str">
        <f t="shared" si="6"/>
        <v>Seacliff</v>
      </c>
      <c r="P99" s="66" t="str">
        <f t="shared" si="7"/>
        <v xml:space="preserve">                'club_id'      =&gt; 15, // This is Seacliff ###                'age_group_id' =&gt; 5, // This is Intermediates ###                'year_id'      =&gt; 1, // This is 2020 ###                'division_id'  =&gt; 2, // This is Div 2 ###            ], [</v>
      </c>
      <c r="Q99" s="66"/>
      <c r="R99" s="66"/>
      <c r="S99" s="66"/>
    </row>
    <row r="100" spans="1:19" s="83" customFormat="1" ht="14" customHeight="1" x14ac:dyDescent="0.15">
      <c r="A100" s="66">
        <v>349</v>
      </c>
      <c r="B100" s="66">
        <v>2</v>
      </c>
      <c r="C100" s="66" t="s">
        <v>1091</v>
      </c>
      <c r="D100" s="126" t="s">
        <v>1087</v>
      </c>
      <c r="E100" s="126"/>
      <c r="F100" s="126"/>
      <c r="G100" s="66"/>
      <c r="H100" s="66"/>
      <c r="I100" s="66">
        <v>1</v>
      </c>
      <c r="J100" s="66">
        <v>2020</v>
      </c>
      <c r="K100" s="66">
        <f t="shared" si="4"/>
        <v>2</v>
      </c>
      <c r="L100" s="66">
        <f>VLOOKUP(M100,'Age Groups'!B:C,2,FALSE)</f>
        <v>6</v>
      </c>
      <c r="M100" s="66" t="str">
        <f t="shared" si="5"/>
        <v>Seniors</v>
      </c>
      <c r="N100" s="66">
        <f>VLOOKUP(O100,Clubs!D:E,2,FALSE)</f>
        <v>15</v>
      </c>
      <c r="O100" s="66" t="str">
        <f t="shared" si="6"/>
        <v>Seacliff</v>
      </c>
      <c r="P100" s="66" t="str">
        <f t="shared" si="7"/>
        <v xml:space="preserve">                'club_id'      =&gt; 15, // This is Seacliff ###                'age_group_id' =&gt; 6, // This is Seniors ###                'year_id'      =&gt; 1, // This is 2020 ###                'division_id'  =&gt; 2, // This is Div 2 ###            ], [</v>
      </c>
      <c r="Q100" s="66"/>
      <c r="R100" s="66"/>
      <c r="S100" s="66"/>
    </row>
    <row r="101" spans="1:19" s="104" customFormat="1" ht="14" customHeight="1" x14ac:dyDescent="0.15">
      <c r="A101" s="66">
        <v>75</v>
      </c>
      <c r="B101" s="83">
        <v>2</v>
      </c>
      <c r="C101" s="66" t="s">
        <v>1149</v>
      </c>
      <c r="D101" s="127" t="s">
        <v>1087</v>
      </c>
      <c r="E101" s="123"/>
      <c r="F101" s="123"/>
      <c r="G101" s="123"/>
      <c r="H101" s="83"/>
      <c r="I101" s="83">
        <v>2</v>
      </c>
      <c r="J101" s="83">
        <v>2021</v>
      </c>
      <c r="K101" s="66">
        <f t="shared" si="4"/>
        <v>2</v>
      </c>
      <c r="L101" s="66">
        <f>VLOOKUP(M101,'Age Groups'!B:C,2,FALSE)</f>
        <v>3</v>
      </c>
      <c r="M101" s="66" t="str">
        <f t="shared" si="5"/>
        <v>Sub Juniors</v>
      </c>
      <c r="N101" s="66">
        <f>VLOOKUP(O101,Clubs!D:E,2,FALSE)</f>
        <v>15</v>
      </c>
      <c r="O101" s="66" t="str">
        <f t="shared" si="6"/>
        <v>Seacliff</v>
      </c>
      <c r="P101" s="66" t="str">
        <f t="shared" si="7"/>
        <v xml:space="preserve">                'club_id'      =&gt; 15, // This is Seacliff ###                'age_group_id' =&gt; 3, // This is Sub Juniors ###                'year_id'      =&gt; 2, // This is 2021 ###                'division_id'  =&gt; 2, // This is Div 2 ###            ], [</v>
      </c>
      <c r="Q101" s="83"/>
      <c r="R101" s="83"/>
      <c r="S101" s="83"/>
    </row>
    <row r="102" spans="1:19" s="82" customFormat="1" ht="14" customHeight="1" x14ac:dyDescent="0.15">
      <c r="A102" s="66">
        <v>182</v>
      </c>
      <c r="B102" s="83">
        <v>2</v>
      </c>
      <c r="C102" s="66" t="s">
        <v>1092</v>
      </c>
      <c r="D102" s="123" t="s">
        <v>1087</v>
      </c>
      <c r="E102" s="127"/>
      <c r="F102" s="123"/>
      <c r="G102" s="123"/>
      <c r="H102" s="83"/>
      <c r="I102" s="83">
        <v>2</v>
      </c>
      <c r="J102" s="83">
        <v>2021</v>
      </c>
      <c r="K102" s="66">
        <f t="shared" si="4"/>
        <v>2</v>
      </c>
      <c r="L102" s="66">
        <f>VLOOKUP(M102,'Age Groups'!B:C,2,FALSE)</f>
        <v>4</v>
      </c>
      <c r="M102" s="66" t="str">
        <f t="shared" si="5"/>
        <v>Juniors</v>
      </c>
      <c r="N102" s="66">
        <f>VLOOKUP(O102,Clubs!D:E,2,FALSE)</f>
        <v>15</v>
      </c>
      <c r="O102" s="66" t="str">
        <f t="shared" si="6"/>
        <v>Seacliff</v>
      </c>
      <c r="P102" s="66" t="str">
        <f t="shared" si="7"/>
        <v xml:space="preserve">                'club_id'      =&gt; 15, // This is Seacliff ###                'age_group_id' =&gt; 4, // This is Juniors ###                'year_id'      =&gt; 2, // This is 2021 ###                'division_id'  =&gt; 2, // This is Div 2 ###            ], [</v>
      </c>
      <c r="Q102" s="83"/>
      <c r="R102" s="83"/>
      <c r="S102" s="83"/>
    </row>
    <row r="103" spans="1:19" s="82" customFormat="1" ht="14" customHeight="1" x14ac:dyDescent="0.15">
      <c r="A103" s="66">
        <v>295</v>
      </c>
      <c r="B103" s="83">
        <v>2</v>
      </c>
      <c r="C103" s="66" t="s">
        <v>1090</v>
      </c>
      <c r="D103" s="123" t="s">
        <v>1087</v>
      </c>
      <c r="E103" s="123"/>
      <c r="F103" s="83"/>
      <c r="G103" s="123"/>
      <c r="H103" s="83"/>
      <c r="I103" s="83">
        <v>2</v>
      </c>
      <c r="J103" s="83">
        <v>2021</v>
      </c>
      <c r="K103" s="66">
        <f t="shared" si="4"/>
        <v>2</v>
      </c>
      <c r="L103" s="66">
        <f>VLOOKUP(M103,'Age Groups'!B:C,2,FALSE)</f>
        <v>5</v>
      </c>
      <c r="M103" s="66" t="str">
        <f t="shared" si="5"/>
        <v>Intermediates</v>
      </c>
      <c r="N103" s="66">
        <f>VLOOKUP(O103,Clubs!D:E,2,FALSE)</f>
        <v>15</v>
      </c>
      <c r="O103" s="66" t="str">
        <f t="shared" si="6"/>
        <v>Seacliff</v>
      </c>
      <c r="P103" s="66" t="str">
        <f t="shared" si="7"/>
        <v xml:space="preserve">                'club_id'      =&gt; 15, // This is Seacliff ###                'age_group_id' =&gt; 5, // This is Intermediates ###                'year_id'      =&gt; 2, // This is 2021 ###                'division_id'  =&gt; 2, // This is Div 2 ###            ], [</v>
      </c>
      <c r="Q103" s="83"/>
      <c r="R103" s="83"/>
      <c r="S103" s="83"/>
    </row>
    <row r="104" spans="1:19" s="82" customFormat="1" ht="14" customHeight="1" x14ac:dyDescent="0.15">
      <c r="A104" s="66">
        <v>401</v>
      </c>
      <c r="B104" s="83">
        <v>2</v>
      </c>
      <c r="C104" s="66" t="s">
        <v>1091</v>
      </c>
      <c r="D104" s="123" t="s">
        <v>1087</v>
      </c>
      <c r="E104" s="123"/>
      <c r="F104" s="123"/>
      <c r="G104" s="83"/>
      <c r="H104" s="83"/>
      <c r="I104" s="83">
        <v>2</v>
      </c>
      <c r="J104" s="83">
        <v>2021</v>
      </c>
      <c r="K104" s="66">
        <f t="shared" si="4"/>
        <v>2</v>
      </c>
      <c r="L104" s="66">
        <f>VLOOKUP(M104,'Age Groups'!B:C,2,FALSE)</f>
        <v>6</v>
      </c>
      <c r="M104" s="66" t="str">
        <f t="shared" si="5"/>
        <v>Seniors</v>
      </c>
      <c r="N104" s="66">
        <f>VLOOKUP(O104,Clubs!D:E,2,FALSE)</f>
        <v>15</v>
      </c>
      <c r="O104" s="66" t="str">
        <f t="shared" si="6"/>
        <v>Seacliff</v>
      </c>
      <c r="P104" s="66" t="str">
        <f t="shared" si="7"/>
        <v xml:space="preserve">                'club_id'      =&gt; 15, // This is Seacliff ###                'age_group_id' =&gt; 6, // This is Seniors ###                'year_id'      =&gt; 2, // This is 2021 ###                'division_id'  =&gt; 2, // This is Div 2 ###            ], [</v>
      </c>
      <c r="Q104" s="83"/>
      <c r="R104" s="83"/>
      <c r="S104" s="83"/>
    </row>
    <row r="105" spans="1:19" s="82" customFormat="1" ht="14" customHeight="1" x14ac:dyDescent="0.15">
      <c r="A105" s="66">
        <v>348</v>
      </c>
      <c r="B105" s="66">
        <v>2</v>
      </c>
      <c r="C105" s="66" t="s">
        <v>1091</v>
      </c>
      <c r="D105" s="126" t="s">
        <v>59</v>
      </c>
      <c r="E105" s="126"/>
      <c r="F105" s="122"/>
      <c r="G105" s="66"/>
      <c r="H105" s="66"/>
      <c r="I105" s="66">
        <v>1</v>
      </c>
      <c r="J105" s="66">
        <v>2020</v>
      </c>
      <c r="K105" s="66">
        <f t="shared" si="4"/>
        <v>2</v>
      </c>
      <c r="L105" s="66">
        <f>VLOOKUP(M105,'Age Groups'!B:C,2,FALSE)</f>
        <v>6</v>
      </c>
      <c r="M105" s="66" t="str">
        <f t="shared" si="5"/>
        <v>Seniors</v>
      </c>
      <c r="N105" s="66">
        <f>VLOOKUP(O105,Clubs!D:E,2,FALSE)</f>
        <v>16</v>
      </c>
      <c r="O105" s="66" t="str">
        <f t="shared" si="6"/>
        <v>Largs North</v>
      </c>
      <c r="P105" s="66" t="str">
        <f t="shared" si="7"/>
        <v xml:space="preserve">                'club_id'      =&gt; 16, // This is Largs North ###                'age_group_id' =&gt; 6, // This is Seniors ###                'year_id'      =&gt; 1, // This is 2020 ###                'division_id'  =&gt; 2, // This is Div 2 ###            ], [</v>
      </c>
      <c r="Q105" s="66"/>
      <c r="R105" s="66"/>
      <c r="S105" s="66"/>
    </row>
    <row r="106" spans="1:19" s="82" customFormat="1" ht="14" customHeight="1" x14ac:dyDescent="0.15">
      <c r="A106" s="66">
        <v>247</v>
      </c>
      <c r="B106" s="66">
        <v>3</v>
      </c>
      <c r="C106" s="66" t="s">
        <v>1090</v>
      </c>
      <c r="D106" s="126" t="s">
        <v>59</v>
      </c>
      <c r="E106" s="134"/>
      <c r="F106" s="122"/>
      <c r="G106" s="122"/>
      <c r="H106" s="66"/>
      <c r="I106" s="66">
        <v>1</v>
      </c>
      <c r="J106" s="66">
        <v>2020</v>
      </c>
      <c r="K106" s="66">
        <f t="shared" si="4"/>
        <v>3</v>
      </c>
      <c r="L106" s="66">
        <f>VLOOKUP(M106,'Age Groups'!B:C,2,FALSE)</f>
        <v>5</v>
      </c>
      <c r="M106" s="66" t="str">
        <f t="shared" si="5"/>
        <v>Intermediates</v>
      </c>
      <c r="N106" s="66">
        <f>VLOOKUP(O106,Clubs!D:E,2,FALSE)</f>
        <v>16</v>
      </c>
      <c r="O106" s="66" t="str">
        <f t="shared" si="6"/>
        <v>Largs North</v>
      </c>
      <c r="P106" s="66" t="str">
        <f t="shared" si="7"/>
        <v xml:space="preserve">                'club_id'      =&gt; 16, // This is Largs North ###                'age_group_id' =&gt; 5, // This is Intermediates ###                'year_id'      =&gt; 1, // This is 2020 ###                'division_id'  =&gt; 3, // This is Div 3 ###            ], [</v>
      </c>
      <c r="Q106" s="66"/>
      <c r="R106" s="66"/>
      <c r="S106" s="66"/>
    </row>
    <row r="107" spans="1:19" s="82" customFormat="1" ht="14" customHeight="1" x14ac:dyDescent="0.15">
      <c r="A107" s="66">
        <v>38</v>
      </c>
      <c r="B107" s="66">
        <v>4</v>
      </c>
      <c r="C107" s="66" t="s">
        <v>1149</v>
      </c>
      <c r="D107" s="126" t="s">
        <v>59</v>
      </c>
      <c r="E107" s="126"/>
      <c r="F107" s="134"/>
      <c r="G107" s="122"/>
      <c r="H107" s="66"/>
      <c r="I107" s="66">
        <v>1</v>
      </c>
      <c r="J107" s="66">
        <v>2020</v>
      </c>
      <c r="K107" s="66">
        <f t="shared" si="4"/>
        <v>4</v>
      </c>
      <c r="L107" s="66">
        <f>VLOOKUP(M107,'Age Groups'!B:C,2,FALSE)</f>
        <v>3</v>
      </c>
      <c r="M107" s="66" t="str">
        <f t="shared" si="5"/>
        <v>Sub Juniors</v>
      </c>
      <c r="N107" s="66">
        <f>VLOOKUP(O107,Clubs!D:E,2,FALSE)</f>
        <v>16</v>
      </c>
      <c r="O107" s="66" t="str">
        <f t="shared" si="6"/>
        <v>Largs North</v>
      </c>
      <c r="P107" s="66" t="str">
        <f t="shared" si="7"/>
        <v xml:space="preserve">                'club_id'      =&gt; 16, // This is Largs North ###                'age_group_id' =&gt; 3, // This is Sub Juniors ###                'year_id'      =&gt; 1, // This is 2020 ###                'division_id'  =&gt; 4, // This is Div 4 ###            ], [</v>
      </c>
      <c r="Q107" s="66"/>
      <c r="R107" s="66"/>
      <c r="S107" s="66"/>
    </row>
    <row r="108" spans="1:19" s="82" customFormat="1" ht="14" customHeight="1" x14ac:dyDescent="0.15">
      <c r="A108" s="66">
        <v>144</v>
      </c>
      <c r="B108" s="66">
        <v>4</v>
      </c>
      <c r="C108" s="66" t="s">
        <v>1092</v>
      </c>
      <c r="D108" s="123" t="s">
        <v>59</v>
      </c>
      <c r="E108" s="122"/>
      <c r="F108" s="134"/>
      <c r="G108" s="66"/>
      <c r="H108" s="66"/>
      <c r="I108" s="66">
        <v>1</v>
      </c>
      <c r="J108" s="66">
        <v>2020</v>
      </c>
      <c r="K108" s="66">
        <f t="shared" si="4"/>
        <v>4</v>
      </c>
      <c r="L108" s="66">
        <f>VLOOKUP(M108,'Age Groups'!B:C,2,FALSE)</f>
        <v>4</v>
      </c>
      <c r="M108" s="66" t="str">
        <f t="shared" si="5"/>
        <v>Juniors</v>
      </c>
      <c r="N108" s="66">
        <f>VLOOKUP(O108,Clubs!D:E,2,FALSE)</f>
        <v>16</v>
      </c>
      <c r="O108" s="66" t="str">
        <f t="shared" si="6"/>
        <v>Largs North</v>
      </c>
      <c r="P108" s="66" t="str">
        <f t="shared" si="7"/>
        <v xml:space="preserve">                'club_id'      =&gt; 16, // This is Largs North ###                'age_group_id' =&gt; 4, // This is Juniors ###                'year_id'      =&gt; 1, // This is 2020 ###                'division_id'  =&gt; 4, // This is Div 4 ###            ], [</v>
      </c>
      <c r="Q108" s="66"/>
      <c r="R108" s="66"/>
      <c r="S108" s="66"/>
    </row>
    <row r="109" spans="1:19" ht="26.5" customHeight="1" x14ac:dyDescent="0.15">
      <c r="A109" s="66">
        <v>400</v>
      </c>
      <c r="B109" s="83">
        <v>2</v>
      </c>
      <c r="C109" s="66" t="s">
        <v>1091</v>
      </c>
      <c r="D109" s="139" t="s">
        <v>59</v>
      </c>
      <c r="E109" s="157"/>
      <c r="F109" s="151"/>
      <c r="G109" s="183"/>
      <c r="H109" s="83"/>
      <c r="I109" s="83">
        <v>2</v>
      </c>
      <c r="J109" s="83">
        <v>2021</v>
      </c>
      <c r="K109" s="66">
        <f t="shared" si="4"/>
        <v>2</v>
      </c>
      <c r="L109" s="66">
        <f>VLOOKUP(M109,'Age Groups'!B:C,2,FALSE)</f>
        <v>6</v>
      </c>
      <c r="M109" s="66" t="str">
        <f t="shared" si="5"/>
        <v>Seniors</v>
      </c>
      <c r="N109" s="66">
        <f>VLOOKUP(O109,Clubs!D:E,2,FALSE)</f>
        <v>16</v>
      </c>
      <c r="O109" s="66" t="str">
        <f t="shared" si="6"/>
        <v>Largs North</v>
      </c>
      <c r="P109" s="66" t="str">
        <f t="shared" si="7"/>
        <v xml:space="preserve">                'club_id'      =&gt; 16, // This is Largs North ###                'age_group_id' =&gt; 6, // This is Seniors ###                'year_id'      =&gt; 2, // This is 2021 ###                'division_id'  =&gt; 2, // This is Div 2 ###            ], [</v>
      </c>
      <c r="Q109" s="83"/>
      <c r="R109" s="83"/>
      <c r="S109" s="83"/>
    </row>
    <row r="110" spans="1:19" ht="33.75" customHeight="1" x14ac:dyDescent="0.15">
      <c r="A110" s="66">
        <v>299</v>
      </c>
      <c r="B110" s="83">
        <v>3</v>
      </c>
      <c r="C110" s="66" t="s">
        <v>1090</v>
      </c>
      <c r="D110" s="135" t="s">
        <v>59</v>
      </c>
      <c r="E110" s="146"/>
      <c r="F110" s="155"/>
      <c r="G110" s="155"/>
      <c r="H110" s="83"/>
      <c r="I110" s="83">
        <v>2</v>
      </c>
      <c r="J110" s="83">
        <v>2021</v>
      </c>
      <c r="K110" s="66">
        <f t="shared" si="4"/>
        <v>3</v>
      </c>
      <c r="L110" s="66">
        <f>VLOOKUP(M110,'Age Groups'!B:C,2,FALSE)</f>
        <v>5</v>
      </c>
      <c r="M110" s="66" t="str">
        <f t="shared" si="5"/>
        <v>Intermediates</v>
      </c>
      <c r="N110" s="66">
        <f>VLOOKUP(O110,Clubs!D:E,2,FALSE)</f>
        <v>16</v>
      </c>
      <c r="O110" s="66" t="str">
        <f t="shared" si="6"/>
        <v>Largs North</v>
      </c>
      <c r="P110" s="66" t="str">
        <f t="shared" si="7"/>
        <v xml:space="preserve">                'club_id'      =&gt; 16, // This is Largs North ###                'age_group_id' =&gt; 5, // This is Intermediates ###                'year_id'      =&gt; 2, // This is 2021 ###                'division_id'  =&gt; 3, // This is Div 3 ###            ], [</v>
      </c>
      <c r="Q110" s="83"/>
      <c r="R110" s="83"/>
      <c r="S110" s="83"/>
    </row>
    <row r="111" spans="1:19" ht="36.5" customHeight="1" x14ac:dyDescent="0.15">
      <c r="A111" s="66">
        <v>90</v>
      </c>
      <c r="B111" s="83">
        <v>4</v>
      </c>
      <c r="C111" s="66" t="s">
        <v>1149</v>
      </c>
      <c r="D111" s="86" t="s">
        <v>59</v>
      </c>
      <c r="E111" s="123"/>
      <c r="F111" s="88"/>
      <c r="G111" s="88"/>
      <c r="H111" s="83"/>
      <c r="I111" s="83">
        <v>2</v>
      </c>
      <c r="J111" s="83">
        <v>2021</v>
      </c>
      <c r="K111" s="66">
        <f t="shared" si="4"/>
        <v>4</v>
      </c>
      <c r="L111" s="66">
        <f>VLOOKUP(M111,'Age Groups'!B:C,2,FALSE)</f>
        <v>3</v>
      </c>
      <c r="M111" s="66" t="str">
        <f t="shared" si="5"/>
        <v>Sub Juniors</v>
      </c>
      <c r="N111" s="66">
        <f>VLOOKUP(O111,Clubs!D:E,2,FALSE)</f>
        <v>16</v>
      </c>
      <c r="O111" s="66" t="str">
        <f t="shared" si="6"/>
        <v>Largs North</v>
      </c>
      <c r="P111" s="66" t="str">
        <f t="shared" si="7"/>
        <v xml:space="preserve">                'club_id'      =&gt; 16, // This is Largs North ###                'age_group_id' =&gt; 3, // This is Sub Juniors ###                'year_id'      =&gt; 2, // This is 2021 ###                'division_id'  =&gt; 4, // This is Div 4 ###            ], [</v>
      </c>
      <c r="Q111" s="83"/>
      <c r="R111" s="83"/>
      <c r="S111" s="83"/>
    </row>
    <row r="112" spans="1:19" s="68" customFormat="1" ht="25" x14ac:dyDescent="0.15">
      <c r="A112" s="66">
        <v>196</v>
      </c>
      <c r="B112" s="88">
        <v>4</v>
      </c>
      <c r="C112" s="66" t="s">
        <v>1092</v>
      </c>
      <c r="D112" s="86" t="s">
        <v>59</v>
      </c>
      <c r="E112" s="127"/>
      <c r="F112" s="97"/>
      <c r="G112" s="88"/>
      <c r="H112" s="83"/>
      <c r="I112" s="83">
        <v>2</v>
      </c>
      <c r="J112" s="83">
        <v>2021</v>
      </c>
      <c r="K112" s="66">
        <f t="shared" si="4"/>
        <v>4</v>
      </c>
      <c r="L112" s="66">
        <f>VLOOKUP(M112,'Age Groups'!B:C,2,FALSE)</f>
        <v>4</v>
      </c>
      <c r="M112" s="66" t="str">
        <f t="shared" si="5"/>
        <v>Juniors</v>
      </c>
      <c r="N112" s="66">
        <f>VLOOKUP(O112,Clubs!D:E,2,FALSE)</f>
        <v>16</v>
      </c>
      <c r="O112" s="66" t="str">
        <f t="shared" si="6"/>
        <v>Largs North</v>
      </c>
      <c r="P112" s="66" t="str">
        <f t="shared" si="7"/>
        <v xml:space="preserve">                'club_id'      =&gt; 16, // This is Largs North ###                'age_group_id' =&gt; 4, // This is Juniors ###                'year_id'      =&gt; 2, // This is 2021 ###                'division_id'  =&gt; 4, // This is Div 4 ###            ], [</v>
      </c>
      <c r="Q112" s="83"/>
      <c r="R112" s="83"/>
      <c r="S112" s="83"/>
    </row>
    <row r="113" spans="1:19" ht="14" customHeight="1" x14ac:dyDescent="0.2">
      <c r="A113" s="66">
        <v>46</v>
      </c>
      <c r="B113" s="66">
        <v>5</v>
      </c>
      <c r="C113" s="66" t="s">
        <v>1149</v>
      </c>
      <c r="D113" s="71" t="s">
        <v>1190</v>
      </c>
      <c r="E113" s="122"/>
      <c r="F113" s="71"/>
      <c r="G113" s="71"/>
      <c r="I113" s="66">
        <v>1</v>
      </c>
      <c r="J113" s="66">
        <v>2020</v>
      </c>
      <c r="K113" s="66">
        <f t="shared" si="4"/>
        <v>5</v>
      </c>
      <c r="L113" s="66">
        <f>VLOOKUP(M113,'Age Groups'!B:C,2,FALSE)</f>
        <v>3</v>
      </c>
      <c r="M113" s="66" t="str">
        <f t="shared" si="5"/>
        <v>Sub Juniors</v>
      </c>
      <c r="N113" s="66">
        <f>VLOOKUP(O113,Clubs!D:E,2,FALSE)</f>
        <v>17</v>
      </c>
      <c r="O113" s="66" t="str">
        <f t="shared" si="6"/>
        <v>Tonique</v>
      </c>
      <c r="P113" s="66" t="str">
        <f t="shared" si="7"/>
        <v xml:space="preserve">                'club_id'      =&gt; 17, // This is Tonique ###                'age_group_id' =&gt; 3, // This is Sub Juniors ###                'year_id'      =&gt; 1, // This is 2020 ###                'division_id'  =&gt; 5, // This is Div 5 ###            ], [</v>
      </c>
    </row>
    <row r="114" spans="1:19" ht="14" customHeight="1" x14ac:dyDescent="0.2">
      <c r="A114" s="66">
        <v>155</v>
      </c>
      <c r="B114" s="66">
        <v>5</v>
      </c>
      <c r="C114" s="66" t="s">
        <v>1092</v>
      </c>
      <c r="D114" s="71" t="s">
        <v>1190</v>
      </c>
      <c r="E114" s="122"/>
      <c r="F114" s="71"/>
      <c r="G114" s="71"/>
      <c r="I114" s="66">
        <v>1</v>
      </c>
      <c r="J114" s="66">
        <v>2020</v>
      </c>
      <c r="K114" s="66">
        <f t="shared" si="4"/>
        <v>5</v>
      </c>
      <c r="L114" s="66">
        <f>VLOOKUP(M114,'Age Groups'!B:C,2,FALSE)</f>
        <v>4</v>
      </c>
      <c r="M114" s="66" t="str">
        <f t="shared" si="5"/>
        <v>Juniors</v>
      </c>
      <c r="N114" s="66">
        <f>VLOOKUP(O114,Clubs!D:E,2,FALSE)</f>
        <v>17</v>
      </c>
      <c r="O114" s="66" t="str">
        <f t="shared" si="6"/>
        <v>Tonique</v>
      </c>
      <c r="P114" s="66" t="str">
        <f t="shared" si="7"/>
        <v xml:space="preserve">                'club_id'      =&gt; 17, // This is Tonique ###                'age_group_id' =&gt; 4, // This is Juniors ###                'year_id'      =&gt; 1, // This is 2020 ###                'division_id'  =&gt; 5, // This is Div 5 ###            ], [</v>
      </c>
    </row>
    <row r="115" spans="1:19" ht="14" customHeight="1" x14ac:dyDescent="0.2">
      <c r="A115" s="66">
        <v>200</v>
      </c>
      <c r="B115" s="83">
        <v>4</v>
      </c>
      <c r="C115" s="66" t="s">
        <v>1092</v>
      </c>
      <c r="D115" s="88" t="s">
        <v>1190</v>
      </c>
      <c r="E115" s="127"/>
      <c r="F115" s="88"/>
      <c r="G115" s="88"/>
      <c r="H115" s="83"/>
      <c r="I115" s="83">
        <v>2</v>
      </c>
      <c r="J115" s="83">
        <v>2021</v>
      </c>
      <c r="K115" s="66">
        <f t="shared" si="4"/>
        <v>4</v>
      </c>
      <c r="L115" s="66">
        <f>VLOOKUP(M115,'Age Groups'!B:C,2,FALSE)</f>
        <v>4</v>
      </c>
      <c r="M115" s="66" t="str">
        <f t="shared" si="5"/>
        <v>Juniors</v>
      </c>
      <c r="N115" s="66">
        <f>VLOOKUP(O115,Clubs!D:E,2,FALSE)</f>
        <v>17</v>
      </c>
      <c r="O115" s="66" t="str">
        <f t="shared" si="6"/>
        <v>Tonique</v>
      </c>
      <c r="P115" s="66" t="str">
        <f t="shared" si="7"/>
        <v xml:space="preserve">                'club_id'      =&gt; 17, // This is Tonique ###                'age_group_id' =&gt; 4, // This is Juniors ###                'year_id'      =&gt; 2, // This is 2021 ###                'division_id'  =&gt; 4, // This is Div 4 ###            ], [</v>
      </c>
      <c r="Q115" s="83"/>
      <c r="R115" s="83"/>
      <c r="S115" s="83"/>
    </row>
    <row r="116" spans="1:19" ht="14" customHeight="1" x14ac:dyDescent="0.2">
      <c r="A116" s="66">
        <v>312</v>
      </c>
      <c r="B116" s="83">
        <v>4</v>
      </c>
      <c r="C116" s="66" t="s">
        <v>1090</v>
      </c>
      <c r="D116" s="88" t="s">
        <v>1190</v>
      </c>
      <c r="E116" s="127"/>
      <c r="F116" s="88"/>
      <c r="G116" s="88"/>
      <c r="H116" s="83"/>
      <c r="I116" s="83">
        <v>2</v>
      </c>
      <c r="J116" s="83">
        <v>2021</v>
      </c>
      <c r="K116" s="66">
        <f t="shared" si="4"/>
        <v>4</v>
      </c>
      <c r="L116" s="66">
        <f>VLOOKUP(M116,'Age Groups'!B:C,2,FALSE)</f>
        <v>5</v>
      </c>
      <c r="M116" s="66" t="str">
        <f t="shared" si="5"/>
        <v>Intermediates</v>
      </c>
      <c r="N116" s="66">
        <f>VLOOKUP(O116,Clubs!D:E,2,FALSE)</f>
        <v>17</v>
      </c>
      <c r="O116" s="66" t="str">
        <f t="shared" si="6"/>
        <v>Tonique</v>
      </c>
      <c r="P116" s="66" t="str">
        <f t="shared" si="7"/>
        <v xml:space="preserve">                'club_id'      =&gt; 17, // This is Tonique ###                'age_group_id' =&gt; 5, // This is Intermediates ###                'year_id'      =&gt; 2, // This is 2021 ###                'division_id'  =&gt; 4, // This is Div 4 ###            ], [</v>
      </c>
      <c r="Q116" s="83"/>
      <c r="R116" s="83"/>
      <c r="S116" s="83"/>
    </row>
    <row r="117" spans="1:19" ht="14" customHeight="1" x14ac:dyDescent="0.2">
      <c r="A117" s="66">
        <v>97</v>
      </c>
      <c r="B117" s="83">
        <v>5</v>
      </c>
      <c r="C117" s="66" t="s">
        <v>1149</v>
      </c>
      <c r="D117" s="88" t="s">
        <v>1190</v>
      </c>
      <c r="E117" s="127"/>
      <c r="F117" s="127"/>
      <c r="G117" s="88"/>
      <c r="H117" s="83"/>
      <c r="I117" s="83">
        <v>2</v>
      </c>
      <c r="J117" s="83">
        <v>2021</v>
      </c>
      <c r="K117" s="66">
        <f t="shared" si="4"/>
        <v>5</v>
      </c>
      <c r="L117" s="66">
        <f>VLOOKUP(M117,'Age Groups'!B:C,2,FALSE)</f>
        <v>3</v>
      </c>
      <c r="M117" s="66" t="str">
        <f t="shared" si="5"/>
        <v>Sub Juniors</v>
      </c>
      <c r="N117" s="66">
        <f>VLOOKUP(O117,Clubs!D:E,2,FALSE)</f>
        <v>17</v>
      </c>
      <c r="O117" s="66" t="str">
        <f t="shared" si="6"/>
        <v>Tonique</v>
      </c>
      <c r="P117" s="66" t="str">
        <f t="shared" si="7"/>
        <v xml:space="preserve">                'club_id'      =&gt; 17, // This is Tonique ###                'age_group_id' =&gt; 3, // This is Sub Juniors ###                'year_id'      =&gt; 2, // This is 2021 ###                'division_id'  =&gt; 5, // This is Div 5 ###            ], [</v>
      </c>
      <c r="Q117" s="83"/>
      <c r="R117" s="83"/>
      <c r="S117" s="83"/>
    </row>
    <row r="118" spans="1:19" ht="14" customHeight="1" x14ac:dyDescent="0.15">
      <c r="A118" s="66">
        <v>31</v>
      </c>
      <c r="B118" s="66">
        <v>3</v>
      </c>
      <c r="C118" s="66" t="s">
        <v>1149</v>
      </c>
      <c r="D118" s="69" t="s">
        <v>66</v>
      </c>
      <c r="E118" s="126"/>
      <c r="F118" s="69"/>
      <c r="G118" s="71"/>
      <c r="I118" s="66">
        <v>1</v>
      </c>
      <c r="J118" s="66">
        <v>2020</v>
      </c>
      <c r="K118" s="66">
        <f t="shared" si="4"/>
        <v>3</v>
      </c>
      <c r="L118" s="66">
        <f>VLOOKUP(M118,'Age Groups'!B:C,2,FALSE)</f>
        <v>3</v>
      </c>
      <c r="M118" s="66" t="str">
        <f t="shared" si="5"/>
        <v>Sub Juniors</v>
      </c>
      <c r="N118" s="66">
        <f>VLOOKUP(O118,Clubs!D:E,2,FALSE)</f>
        <v>18</v>
      </c>
      <c r="O118" s="66" t="str">
        <f t="shared" si="6"/>
        <v>Kangaroo Island</v>
      </c>
      <c r="P118" s="66" t="str">
        <f t="shared" si="7"/>
        <v xml:space="preserve">                'club_id'      =&gt; 18, // This is Kangaroo Island ###                'age_group_id' =&gt; 3, // This is Sub Juniors ###                'year_id'      =&gt; 1, // This is 2020 ###                'division_id'  =&gt; 3, // This is Div 3 ###            ], [</v>
      </c>
    </row>
    <row r="119" spans="1:19" s="73" customFormat="1" ht="25" x14ac:dyDescent="0.15">
      <c r="A119" s="66">
        <v>135</v>
      </c>
      <c r="B119" s="71">
        <v>3</v>
      </c>
      <c r="C119" s="66" t="s">
        <v>1092</v>
      </c>
      <c r="D119" s="74" t="s">
        <v>66</v>
      </c>
      <c r="E119" s="122"/>
      <c r="F119" s="69"/>
      <c r="G119" s="71"/>
      <c r="H119" s="66"/>
      <c r="I119" s="66">
        <v>1</v>
      </c>
      <c r="J119" s="66">
        <v>2020</v>
      </c>
      <c r="K119" s="66">
        <f t="shared" si="4"/>
        <v>3</v>
      </c>
      <c r="L119" s="66">
        <f>VLOOKUP(M119,'Age Groups'!B:C,2,FALSE)</f>
        <v>4</v>
      </c>
      <c r="M119" s="66" t="str">
        <f t="shared" si="5"/>
        <v>Juniors</v>
      </c>
      <c r="N119" s="66">
        <f>VLOOKUP(O119,Clubs!D:E,2,FALSE)</f>
        <v>18</v>
      </c>
      <c r="O119" s="66" t="str">
        <f t="shared" si="6"/>
        <v>Kangaroo Island</v>
      </c>
      <c r="P119" s="66" t="str">
        <f t="shared" si="7"/>
        <v xml:space="preserve">                'club_id'      =&gt; 18, // This is Kangaroo Island ###                'age_group_id' =&gt; 4, // This is Juniors ###                'year_id'      =&gt; 1, // This is 2020 ###                'division_id'  =&gt; 3, // This is Div 3 ###            ], [</v>
      </c>
      <c r="Q119" s="66"/>
      <c r="R119" s="66"/>
      <c r="S119" s="66"/>
    </row>
    <row r="120" spans="1:19" ht="14" customHeight="1" x14ac:dyDescent="0.15">
      <c r="A120" s="66">
        <v>255</v>
      </c>
      <c r="B120" s="66">
        <v>4</v>
      </c>
      <c r="C120" s="66" t="s">
        <v>1090</v>
      </c>
      <c r="D120" s="74" t="s">
        <v>66</v>
      </c>
      <c r="E120" s="134"/>
      <c r="F120" s="71"/>
      <c r="G120" s="71"/>
      <c r="I120" s="66">
        <v>1</v>
      </c>
      <c r="J120" s="66">
        <v>2020</v>
      </c>
      <c r="K120" s="66">
        <f t="shared" si="4"/>
        <v>4</v>
      </c>
      <c r="L120" s="66">
        <f>VLOOKUP(M120,'Age Groups'!B:C,2,FALSE)</f>
        <v>5</v>
      </c>
      <c r="M120" s="66" t="str">
        <f t="shared" si="5"/>
        <v>Intermediates</v>
      </c>
      <c r="N120" s="66">
        <f>VLOOKUP(O120,Clubs!D:E,2,FALSE)</f>
        <v>18</v>
      </c>
      <c r="O120" s="66" t="str">
        <f t="shared" si="6"/>
        <v>Kangaroo Island</v>
      </c>
      <c r="P120" s="66" t="str">
        <f t="shared" si="7"/>
        <v xml:space="preserve">                'club_id'      =&gt; 18, // This is Kangaroo Island ###                'age_group_id' =&gt; 5, // This is Intermediates ###                'year_id'      =&gt; 1, // This is 2020 ###                'division_id'  =&gt; 4, // This is Div 4 ###            ], [</v>
      </c>
    </row>
    <row r="121" spans="1:19" ht="14" customHeight="1" x14ac:dyDescent="0.15">
      <c r="A121" s="66">
        <v>187</v>
      </c>
      <c r="B121" s="83">
        <v>3</v>
      </c>
      <c r="C121" s="66" t="s">
        <v>1092</v>
      </c>
      <c r="D121" s="97" t="s">
        <v>66</v>
      </c>
      <c r="E121" s="127"/>
      <c r="F121" s="86"/>
      <c r="G121" s="88"/>
      <c r="H121" s="83"/>
      <c r="I121" s="83">
        <v>2</v>
      </c>
      <c r="J121" s="83">
        <v>2021</v>
      </c>
      <c r="K121" s="66">
        <f t="shared" si="4"/>
        <v>3</v>
      </c>
      <c r="L121" s="66">
        <f>VLOOKUP(M121,'Age Groups'!B:C,2,FALSE)</f>
        <v>4</v>
      </c>
      <c r="M121" s="66" t="str">
        <f t="shared" si="5"/>
        <v>Juniors</v>
      </c>
      <c r="N121" s="66">
        <f>VLOOKUP(O121,Clubs!D:E,2,FALSE)</f>
        <v>18</v>
      </c>
      <c r="O121" s="66" t="str">
        <f t="shared" si="6"/>
        <v>Kangaroo Island</v>
      </c>
      <c r="P121" s="66" t="str">
        <f t="shared" si="7"/>
        <v xml:space="preserve">                'club_id'      =&gt; 18, // This is Kangaroo Island ###                'age_group_id' =&gt; 4, // This is Juniors ###                'year_id'      =&gt; 2, // This is 2021 ###                'division_id'  =&gt; 3, // This is Div 3 ###            ], [</v>
      </c>
      <c r="Q121" s="83"/>
      <c r="R121" s="83"/>
      <c r="S121" s="83"/>
    </row>
    <row r="122" spans="1:19" ht="14" customHeight="1" x14ac:dyDescent="0.15">
      <c r="A122" s="66">
        <v>83</v>
      </c>
      <c r="B122" s="83">
        <v>3</v>
      </c>
      <c r="C122" s="66" t="s">
        <v>1149</v>
      </c>
      <c r="D122" s="74" t="s">
        <v>66</v>
      </c>
      <c r="E122" s="123"/>
      <c r="F122" s="97"/>
      <c r="G122" s="86"/>
      <c r="H122" s="83"/>
      <c r="I122" s="83">
        <v>2</v>
      </c>
      <c r="J122" s="83">
        <v>2021</v>
      </c>
      <c r="K122" s="66">
        <f t="shared" si="4"/>
        <v>3</v>
      </c>
      <c r="L122" s="66">
        <f>VLOOKUP(M122,'Age Groups'!B:C,2,FALSE)</f>
        <v>3</v>
      </c>
      <c r="M122" s="66" t="str">
        <f t="shared" si="5"/>
        <v>Sub Juniors</v>
      </c>
      <c r="N122" s="66">
        <f>VLOOKUP(O122,Clubs!D:E,2,FALSE)</f>
        <v>18</v>
      </c>
      <c r="O122" s="66" t="str">
        <f t="shared" si="6"/>
        <v>Kangaroo Island</v>
      </c>
      <c r="P122" s="66" t="str">
        <f t="shared" si="7"/>
        <v xml:space="preserve">                'club_id'      =&gt; 18, // This is Kangaroo Island ###                'age_group_id' =&gt; 3, // This is Sub Juniors ###                'year_id'      =&gt; 2, // This is 2021 ###                'division_id'  =&gt; 3, // This is Div 3 ###            ], [</v>
      </c>
      <c r="Q122" s="83"/>
      <c r="R122" s="83"/>
      <c r="S122" s="83"/>
    </row>
    <row r="123" spans="1:19" ht="14" customHeight="1" x14ac:dyDescent="0.15">
      <c r="A123" s="66">
        <v>309</v>
      </c>
      <c r="B123" s="83">
        <v>4</v>
      </c>
      <c r="C123" s="66" t="s">
        <v>1090</v>
      </c>
      <c r="D123" s="74" t="s">
        <v>66</v>
      </c>
      <c r="E123" s="123"/>
      <c r="F123" s="88"/>
      <c r="G123" s="88"/>
      <c r="H123" s="83"/>
      <c r="I123" s="162">
        <v>2</v>
      </c>
      <c r="J123" s="162">
        <v>2021</v>
      </c>
      <c r="K123" s="163">
        <f t="shared" si="4"/>
        <v>4</v>
      </c>
      <c r="L123" s="163">
        <f>VLOOKUP(M123,'Age Groups'!B:C,2,FALSE)</f>
        <v>5</v>
      </c>
      <c r="M123" s="163" t="str">
        <f t="shared" si="5"/>
        <v>Intermediates</v>
      </c>
      <c r="N123" s="163">
        <f>VLOOKUP(O123,Clubs!D:E,2,FALSE)</f>
        <v>18</v>
      </c>
      <c r="O123" s="163" t="str">
        <f t="shared" si="6"/>
        <v>Kangaroo Island</v>
      </c>
      <c r="P123" s="66" t="str">
        <f t="shared" si="7"/>
        <v xml:space="preserve">                'club_id'      =&gt; 18, // This is Kangaroo Island ###                'age_group_id' =&gt; 5, // This is Intermediates ###                'year_id'      =&gt; 2, // This is 2021 ###                'division_id'  =&gt; 4, // This is Div 4 ###            ], [</v>
      </c>
      <c r="Q123" s="83"/>
      <c r="R123" s="83"/>
      <c r="S123" s="83"/>
    </row>
    <row r="124" spans="1:19" ht="14" customHeight="1" x14ac:dyDescent="0.15">
      <c r="A124" s="66">
        <v>259</v>
      </c>
      <c r="B124" s="66">
        <v>4</v>
      </c>
      <c r="C124" s="66" t="s">
        <v>1090</v>
      </c>
      <c r="D124" s="97" t="s">
        <v>186</v>
      </c>
      <c r="E124" s="122"/>
      <c r="F124" s="71"/>
      <c r="G124" s="71"/>
      <c r="I124" s="66">
        <v>1</v>
      </c>
      <c r="J124" s="66">
        <v>2020</v>
      </c>
      <c r="K124" s="66">
        <f t="shared" si="4"/>
        <v>4</v>
      </c>
      <c r="L124" s="66">
        <f>VLOOKUP(M124,'Age Groups'!B:C,2,FALSE)</f>
        <v>5</v>
      </c>
      <c r="M124" s="66" t="str">
        <f t="shared" si="5"/>
        <v>Intermediates</v>
      </c>
      <c r="N124" s="66">
        <f>VLOOKUP(O124,Clubs!D:E,2,FALSE)</f>
        <v>19</v>
      </c>
      <c r="O124" s="66" t="str">
        <f t="shared" si="6"/>
        <v xml:space="preserve">Krymzon </v>
      </c>
      <c r="P124" s="66" t="str">
        <f t="shared" si="7"/>
        <v xml:space="preserve">                'club_id'      =&gt; 19, // This is Krymzon  ###                'age_group_id' =&gt; 5, // This is Intermediates ###                'year_id'      =&gt; 1, // This is 2020 ###                'division_id'  =&gt; 4, // This is Div 4 ###            ], [</v>
      </c>
    </row>
    <row r="125" spans="1:19" ht="12.75" customHeight="1" x14ac:dyDescent="0.15">
      <c r="A125" s="66">
        <v>154</v>
      </c>
      <c r="B125" s="66">
        <v>5</v>
      </c>
      <c r="C125" s="66" t="s">
        <v>1092</v>
      </c>
      <c r="D125" s="97" t="s">
        <v>186</v>
      </c>
      <c r="E125" s="122"/>
      <c r="F125" s="71"/>
      <c r="G125" s="71"/>
      <c r="I125" s="66">
        <v>1</v>
      </c>
      <c r="J125" s="66">
        <v>2020</v>
      </c>
      <c r="K125" s="66">
        <f t="shared" si="4"/>
        <v>5</v>
      </c>
      <c r="L125" s="66">
        <f>VLOOKUP(M125,'Age Groups'!B:C,2,FALSE)</f>
        <v>4</v>
      </c>
      <c r="M125" s="66" t="str">
        <f t="shared" si="5"/>
        <v>Juniors</v>
      </c>
      <c r="N125" s="66">
        <f>VLOOKUP(O125,Clubs!D:E,2,FALSE)</f>
        <v>19</v>
      </c>
      <c r="O125" s="66" t="str">
        <f t="shared" si="6"/>
        <v xml:space="preserve">Krymzon </v>
      </c>
      <c r="P125" s="66" t="str">
        <f t="shared" si="7"/>
        <v xml:space="preserve">                'club_id'      =&gt; 19, // This is Krymzon  ###                'age_group_id' =&gt; 4, // This is Juniors ###                'year_id'      =&gt; 1, // This is 2020 ###                'division_id'  =&gt; 5, // This is Div 5 ###            ], [</v>
      </c>
    </row>
    <row r="126" spans="1:19" s="73" customFormat="1" ht="25" x14ac:dyDescent="0.15">
      <c r="A126" s="66">
        <v>303</v>
      </c>
      <c r="B126" s="88">
        <v>3</v>
      </c>
      <c r="C126" s="66" t="s">
        <v>1090</v>
      </c>
      <c r="D126" s="97" t="s">
        <v>186</v>
      </c>
      <c r="E126" s="136"/>
      <c r="F126" s="88"/>
      <c r="G126" s="86"/>
      <c r="H126" s="83"/>
      <c r="I126" s="83">
        <v>2</v>
      </c>
      <c r="J126" s="83">
        <v>2021</v>
      </c>
      <c r="K126" s="66">
        <f t="shared" si="4"/>
        <v>3</v>
      </c>
      <c r="L126" s="66">
        <f>VLOOKUP(M126,'Age Groups'!B:C,2,FALSE)</f>
        <v>5</v>
      </c>
      <c r="M126" s="66" t="str">
        <f t="shared" si="5"/>
        <v>Intermediates</v>
      </c>
      <c r="N126" s="66">
        <f>VLOOKUP(O126,Clubs!D:E,2,FALSE)</f>
        <v>19</v>
      </c>
      <c r="O126" s="66" t="str">
        <f t="shared" si="6"/>
        <v xml:space="preserve">Krymzon </v>
      </c>
      <c r="P126" s="66" t="str">
        <f t="shared" si="7"/>
        <v xml:space="preserve">                'club_id'      =&gt; 19, // This is Krymzon  ###                'age_group_id' =&gt; 5, // This is Intermediates ###                'year_id'      =&gt; 2, // This is 2021 ###                'division_id'  =&gt; 3, // This is Div 3 ###            ], [</v>
      </c>
      <c r="Q126" s="83"/>
      <c r="R126" s="83"/>
      <c r="S126" s="83"/>
    </row>
    <row r="127" spans="1:19" ht="14" customHeight="1" x14ac:dyDescent="0.15">
      <c r="A127" s="66">
        <v>199</v>
      </c>
      <c r="B127" s="83">
        <v>4</v>
      </c>
      <c r="C127" s="66" t="s">
        <v>1092</v>
      </c>
      <c r="D127" s="97" t="s">
        <v>186</v>
      </c>
      <c r="E127" s="127"/>
      <c r="F127" s="88"/>
      <c r="G127" s="88"/>
      <c r="H127" s="83"/>
      <c r="I127" s="83">
        <v>2</v>
      </c>
      <c r="J127" s="83">
        <v>2021</v>
      </c>
      <c r="K127" s="66">
        <f t="shared" si="4"/>
        <v>4</v>
      </c>
      <c r="L127" s="66">
        <f>VLOOKUP(M127,'Age Groups'!B:C,2,FALSE)</f>
        <v>4</v>
      </c>
      <c r="M127" s="66" t="str">
        <f t="shared" si="5"/>
        <v>Juniors</v>
      </c>
      <c r="N127" s="66">
        <f>VLOOKUP(O127,Clubs!D:E,2,FALSE)</f>
        <v>19</v>
      </c>
      <c r="O127" s="66" t="str">
        <f t="shared" si="6"/>
        <v xml:space="preserve">Krymzon </v>
      </c>
      <c r="P127" s="66" t="str">
        <f t="shared" si="7"/>
        <v xml:space="preserve">                'club_id'      =&gt; 19, // This is Krymzon  ###                'age_group_id' =&gt; 4, // This is Juniors ###                'year_id'      =&gt; 2, // This is 2021 ###                'division_id'  =&gt; 4, // This is Div 4 ###            ], [</v>
      </c>
      <c r="Q127" s="83"/>
      <c r="R127" s="83"/>
      <c r="S127" s="83"/>
    </row>
    <row r="128" spans="1:19" ht="14" customHeight="1" x14ac:dyDescent="0.15">
      <c r="A128" s="66">
        <v>310</v>
      </c>
      <c r="B128" s="83">
        <v>4</v>
      </c>
      <c r="C128" s="66" t="s">
        <v>1090</v>
      </c>
      <c r="D128" s="88" t="s">
        <v>75</v>
      </c>
      <c r="E128" s="136"/>
      <c r="F128" s="88"/>
      <c r="G128" s="88"/>
      <c r="H128" s="83"/>
      <c r="I128" s="83">
        <v>2</v>
      </c>
      <c r="J128" s="83">
        <v>2021</v>
      </c>
      <c r="K128" s="66">
        <f t="shared" si="4"/>
        <v>4</v>
      </c>
      <c r="L128" s="66">
        <f>VLOOKUP(M128,'Age Groups'!B:C,2,FALSE)</f>
        <v>5</v>
      </c>
      <c r="M128" s="66" t="str">
        <f t="shared" si="5"/>
        <v>Intermediates</v>
      </c>
      <c r="N128" s="66">
        <f>VLOOKUP(O128,Clubs!D:E,2,FALSE)</f>
        <v>20</v>
      </c>
      <c r="O128" s="66" t="str">
        <f t="shared" si="6"/>
        <v>Naracoorte</v>
      </c>
      <c r="P128" s="66" t="str">
        <f t="shared" si="7"/>
        <v xml:space="preserve">                'club_id'      =&gt; 20, // This is Naracoorte ###                'age_group_id' =&gt; 5, // This is Intermediates ###                'year_id'      =&gt; 2, // This is 2021 ###                'division_id'  =&gt; 4, // This is Div 4 ###            ], [</v>
      </c>
      <c r="Q128" s="83"/>
      <c r="R128" s="83"/>
      <c r="S128" s="83"/>
    </row>
    <row r="129" spans="1:19" ht="14" customHeight="1" x14ac:dyDescent="0.2">
      <c r="A129" s="66">
        <v>98</v>
      </c>
      <c r="B129" s="83">
        <v>5</v>
      </c>
      <c r="C129" s="66" t="s">
        <v>1149</v>
      </c>
      <c r="D129" s="88" t="s">
        <v>75</v>
      </c>
      <c r="E129" s="127"/>
      <c r="F129" s="88"/>
      <c r="G129" s="88"/>
      <c r="H129" s="83"/>
      <c r="I129" s="83">
        <v>2</v>
      </c>
      <c r="J129" s="83">
        <v>2021</v>
      </c>
      <c r="K129" s="66">
        <f t="shared" si="4"/>
        <v>5</v>
      </c>
      <c r="L129" s="66">
        <f>VLOOKUP(M129,'Age Groups'!B:C,2,FALSE)</f>
        <v>3</v>
      </c>
      <c r="M129" s="66" t="str">
        <f t="shared" si="5"/>
        <v>Sub Juniors</v>
      </c>
      <c r="N129" s="66">
        <f>VLOOKUP(O129,Clubs!D:E,2,FALSE)</f>
        <v>20</v>
      </c>
      <c r="O129" s="66" t="str">
        <f t="shared" si="6"/>
        <v>Naracoorte</v>
      </c>
      <c r="P129" s="66" t="str">
        <f t="shared" si="7"/>
        <v xml:space="preserve">                'club_id'      =&gt; 20, // This is Naracoorte ###                'age_group_id' =&gt; 3, // This is Sub Juniors ###                'year_id'      =&gt; 2, // This is 2021 ###                'division_id'  =&gt; 5, // This is Div 5 ###            ], [</v>
      </c>
      <c r="Q129" s="83"/>
      <c r="R129" s="83"/>
      <c r="S129" s="83"/>
    </row>
    <row r="130" spans="1:19" ht="14" customHeight="1" x14ac:dyDescent="0.2">
      <c r="A130" s="66">
        <v>205</v>
      </c>
      <c r="B130" s="83">
        <v>5</v>
      </c>
      <c r="C130" s="66" t="s">
        <v>1092</v>
      </c>
      <c r="D130" s="88" t="s">
        <v>75</v>
      </c>
      <c r="E130" s="127"/>
      <c r="F130" s="88"/>
      <c r="G130" s="88"/>
      <c r="H130" s="83"/>
      <c r="I130" s="83">
        <v>2</v>
      </c>
      <c r="J130" s="83">
        <v>2021</v>
      </c>
      <c r="K130" s="66">
        <f t="shared" ref="K130:K193" si="8">B130</f>
        <v>5</v>
      </c>
      <c r="L130" s="66">
        <f>VLOOKUP(M130,'Age Groups'!B:C,2,FALSE)</f>
        <v>4</v>
      </c>
      <c r="M130" s="66" t="str">
        <f t="shared" ref="M130:M193" si="9">C130</f>
        <v>Juniors</v>
      </c>
      <c r="N130" s="66">
        <f>VLOOKUP(O130,Clubs!D:E,2,FALSE)</f>
        <v>20</v>
      </c>
      <c r="O130" s="66" t="str">
        <f t="shared" ref="O130:O193" si="10">D130</f>
        <v>Naracoorte</v>
      </c>
      <c r="P130" s="66" t="str">
        <f t="shared" si="7"/>
        <v xml:space="preserve">                'club_id'      =&gt; 20, // This is Naracoorte ###                'age_group_id' =&gt; 4, // This is Juniors ###                'year_id'      =&gt; 2, // This is 2021 ###                'division_id'  =&gt; 5, // This is Div 5 ###            ], [</v>
      </c>
      <c r="Q130" s="83"/>
      <c r="R130" s="83"/>
      <c r="S130" s="83"/>
    </row>
    <row r="131" spans="1:19" ht="14" customHeight="1" x14ac:dyDescent="0.15">
      <c r="A131" s="66">
        <v>249</v>
      </c>
      <c r="B131" s="66">
        <v>3</v>
      </c>
      <c r="C131" s="66" t="s">
        <v>1090</v>
      </c>
      <c r="D131" s="69" t="s">
        <v>78</v>
      </c>
      <c r="E131" s="134"/>
      <c r="F131" s="71"/>
      <c r="G131" s="69"/>
      <c r="I131" s="66">
        <v>1</v>
      </c>
      <c r="J131" s="66">
        <v>2020</v>
      </c>
      <c r="K131" s="66">
        <f t="shared" si="8"/>
        <v>3</v>
      </c>
      <c r="L131" s="66">
        <f>VLOOKUP(M131,'Age Groups'!B:C,2,FALSE)</f>
        <v>5</v>
      </c>
      <c r="M131" s="66" t="str">
        <f t="shared" si="9"/>
        <v>Intermediates</v>
      </c>
      <c r="N131" s="66">
        <f>VLOOKUP(O131,Clubs!D:E,2,FALSE)</f>
        <v>21</v>
      </c>
      <c r="O131" s="66" t="str">
        <f t="shared" si="10"/>
        <v>Pt Augusta</v>
      </c>
      <c r="P131" s="66" t="str">
        <f t="shared" ref="P131:P194" si="11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 xml:space="preserve">                'club_id'      =&gt; 21, // This is Pt Augusta ###                'age_group_id' =&gt; 5, // This is Intermediates ###                'year_id'      =&gt; 1, // This is 2020 ###                'division_id'  =&gt; 3, // This is Div 3 ###            ], [</v>
      </c>
    </row>
    <row r="132" spans="1:19" ht="14" customHeight="1" x14ac:dyDescent="0.15">
      <c r="A132" s="66">
        <v>145</v>
      </c>
      <c r="B132" s="122">
        <v>4</v>
      </c>
      <c r="C132" s="66" t="s">
        <v>1092</v>
      </c>
      <c r="D132" s="69" t="s">
        <v>78</v>
      </c>
      <c r="E132" s="122"/>
      <c r="F132" s="74"/>
      <c r="G132" s="71"/>
      <c r="I132" s="66">
        <v>1</v>
      </c>
      <c r="J132" s="66">
        <v>2020</v>
      </c>
      <c r="K132" s="66">
        <f t="shared" si="8"/>
        <v>4</v>
      </c>
      <c r="L132" s="66">
        <f>VLOOKUP(M132,'Age Groups'!B:C,2,FALSE)</f>
        <v>4</v>
      </c>
      <c r="M132" s="66" t="str">
        <f t="shared" si="9"/>
        <v>Juniors</v>
      </c>
      <c r="N132" s="66">
        <f>VLOOKUP(O132,Clubs!D:E,2,FALSE)</f>
        <v>21</v>
      </c>
      <c r="O132" s="66" t="str">
        <f t="shared" si="10"/>
        <v>Pt Augusta</v>
      </c>
      <c r="P132" s="66" t="str">
        <f t="shared" si="11"/>
        <v xml:space="preserve">                'club_id'      =&gt; 21, // This is Pt Augusta ###                'age_group_id' =&gt; 4, // This is Juniors ###                'year_id'      =&gt; 1, // This is 2020 ###                'division_id'  =&gt; 4, // This is Div 4 ###            ], [</v>
      </c>
    </row>
    <row r="133" spans="1:19" s="73" customFormat="1" ht="25" x14ac:dyDescent="0.15">
      <c r="A133" s="66">
        <v>292</v>
      </c>
      <c r="B133" s="88">
        <v>2</v>
      </c>
      <c r="C133" s="66" t="s">
        <v>1090</v>
      </c>
      <c r="D133" s="69" t="s">
        <v>78</v>
      </c>
      <c r="E133" s="123"/>
      <c r="F133" s="88"/>
      <c r="G133" s="86"/>
      <c r="H133" s="83"/>
      <c r="I133" s="83">
        <v>2</v>
      </c>
      <c r="J133" s="83">
        <v>2021</v>
      </c>
      <c r="K133" s="66">
        <f t="shared" si="8"/>
        <v>2</v>
      </c>
      <c r="L133" s="66">
        <f>VLOOKUP(M133,'Age Groups'!B:C,2,FALSE)</f>
        <v>5</v>
      </c>
      <c r="M133" s="66" t="str">
        <f t="shared" si="9"/>
        <v>Intermediates</v>
      </c>
      <c r="N133" s="66">
        <f>VLOOKUP(O133,Clubs!D:E,2,FALSE)</f>
        <v>21</v>
      </c>
      <c r="O133" s="66" t="str">
        <f t="shared" si="10"/>
        <v>Pt Augusta</v>
      </c>
      <c r="P133" s="66" t="str">
        <f t="shared" si="11"/>
        <v xml:space="preserve">                'club_id'      =&gt; 21, // This is Pt Augusta ###                'age_group_id' =&gt; 5, // This is Intermediates ###                'year_id'      =&gt; 2, // This is 2021 ###                'division_id'  =&gt; 2, // This is Div 2 ###            ], [</v>
      </c>
      <c r="Q133" s="83"/>
      <c r="R133" s="83"/>
      <c r="S133" s="83"/>
    </row>
    <row r="134" spans="1:19" ht="14" customHeight="1" x14ac:dyDescent="0.15">
      <c r="A134" s="66">
        <v>197</v>
      </c>
      <c r="B134" s="83">
        <v>4</v>
      </c>
      <c r="C134" s="66" t="s">
        <v>1092</v>
      </c>
      <c r="D134" s="69" t="s">
        <v>78</v>
      </c>
      <c r="E134" s="127"/>
      <c r="F134" s="88"/>
      <c r="G134" s="88"/>
      <c r="H134" s="83"/>
      <c r="I134" s="83">
        <v>2</v>
      </c>
      <c r="J134" s="83">
        <v>2021</v>
      </c>
      <c r="K134" s="66">
        <f t="shared" si="8"/>
        <v>4</v>
      </c>
      <c r="L134" s="66">
        <f>VLOOKUP(M134,'Age Groups'!B:C,2,FALSE)</f>
        <v>4</v>
      </c>
      <c r="M134" s="66" t="str">
        <f t="shared" si="9"/>
        <v>Juniors</v>
      </c>
      <c r="N134" s="66">
        <f>VLOOKUP(O134,Clubs!D:E,2,FALSE)</f>
        <v>21</v>
      </c>
      <c r="O134" s="66" t="str">
        <f t="shared" si="10"/>
        <v>Pt Augusta</v>
      </c>
      <c r="P134" s="66" t="str">
        <f t="shared" si="11"/>
        <v xml:space="preserve">                'club_id'      =&gt; 21, // This is Pt Augusta ###                'age_group_id' =&gt; 4, // This is Juniors ###                'year_id'      =&gt; 2, // This is 2021 ###                'division_id'  =&gt; 4, // This is Div 4 ###            ], [</v>
      </c>
      <c r="Q134" s="83"/>
      <c r="R134" s="83"/>
      <c r="S134" s="83"/>
    </row>
    <row r="135" spans="1:19" ht="14" customHeight="1" x14ac:dyDescent="0.15">
      <c r="A135" s="66">
        <v>357</v>
      </c>
      <c r="B135" s="66">
        <v>3</v>
      </c>
      <c r="C135" s="66" t="s">
        <v>1091</v>
      </c>
      <c r="D135" s="71" t="s">
        <v>83</v>
      </c>
      <c r="E135" s="126"/>
      <c r="F135" s="69"/>
      <c r="G135" s="71"/>
      <c r="I135" s="66">
        <v>1</v>
      </c>
      <c r="J135" s="66">
        <v>2020</v>
      </c>
      <c r="K135" s="66">
        <f t="shared" si="8"/>
        <v>3</v>
      </c>
      <c r="L135" s="66">
        <f>VLOOKUP(M135,'Age Groups'!B:C,2,FALSE)</f>
        <v>6</v>
      </c>
      <c r="M135" s="66" t="str">
        <f t="shared" si="9"/>
        <v>Seniors</v>
      </c>
      <c r="N135" s="66">
        <f>VLOOKUP(O135,Clubs!D:E,2,FALSE)</f>
        <v>22</v>
      </c>
      <c r="O135" s="66" t="str">
        <f t="shared" si="10"/>
        <v>Port Lincoln</v>
      </c>
      <c r="P135" s="66" t="str">
        <f t="shared" si="11"/>
        <v xml:space="preserve">                'club_id'      =&gt; 22, // This is Port Lincoln ###                'age_group_id' =&gt; 6, // This is Seniors ###                'year_id'      =&gt; 1, // This is 2020 ###                'division_id'  =&gt; 3, // This is Div 3 ###            ], [</v>
      </c>
    </row>
    <row r="136" spans="1:19" ht="14" customHeight="1" x14ac:dyDescent="0.15">
      <c r="A136" s="66">
        <v>148</v>
      </c>
      <c r="B136" s="66">
        <v>4</v>
      </c>
      <c r="C136" s="66" t="s">
        <v>1092</v>
      </c>
      <c r="D136" s="71" t="s">
        <v>83</v>
      </c>
      <c r="E136" s="122"/>
      <c r="F136" s="74"/>
      <c r="G136" s="71"/>
      <c r="I136" s="66">
        <v>1</v>
      </c>
      <c r="J136" s="66">
        <v>2020</v>
      </c>
      <c r="K136" s="66">
        <f t="shared" si="8"/>
        <v>4</v>
      </c>
      <c r="L136" s="66">
        <f>VLOOKUP(M136,'Age Groups'!B:C,2,FALSE)</f>
        <v>4</v>
      </c>
      <c r="M136" s="66" t="str">
        <f t="shared" si="9"/>
        <v>Juniors</v>
      </c>
      <c r="N136" s="66">
        <f>VLOOKUP(O136,Clubs!D:E,2,FALSE)</f>
        <v>22</v>
      </c>
      <c r="O136" s="66" t="str">
        <f t="shared" si="10"/>
        <v>Port Lincoln</v>
      </c>
      <c r="P136" s="66" t="str">
        <f t="shared" si="11"/>
        <v xml:space="preserve">                'club_id'      =&gt; 22, // This is Port Lincoln ###                'age_group_id' =&gt; 4, // This is Juniors ###                'year_id'      =&gt; 1, // This is 2020 ###                'division_id'  =&gt; 4, // This is Div 4 ###            ], [</v>
      </c>
    </row>
    <row r="137" spans="1:19" ht="15" customHeight="1" x14ac:dyDescent="0.2">
      <c r="A137" s="66">
        <v>44</v>
      </c>
      <c r="B137" s="66">
        <v>5</v>
      </c>
      <c r="C137" s="66" t="s">
        <v>1149</v>
      </c>
      <c r="D137" s="71" t="s">
        <v>83</v>
      </c>
      <c r="E137" s="122"/>
      <c r="F137" s="71"/>
      <c r="G137" s="71"/>
      <c r="I137" s="66">
        <v>1</v>
      </c>
      <c r="J137" s="66">
        <v>2020</v>
      </c>
      <c r="K137" s="66">
        <f t="shared" si="8"/>
        <v>5</v>
      </c>
      <c r="L137" s="66">
        <f>VLOOKUP(M137,'Age Groups'!B:C,2,FALSE)</f>
        <v>3</v>
      </c>
      <c r="M137" s="66" t="str">
        <f t="shared" si="9"/>
        <v>Sub Juniors</v>
      </c>
      <c r="N137" s="66">
        <f>VLOOKUP(O137,Clubs!D:E,2,FALSE)</f>
        <v>22</v>
      </c>
      <c r="O137" s="66" t="str">
        <f t="shared" si="10"/>
        <v>Port Lincoln</v>
      </c>
      <c r="P137" s="66" t="str">
        <f t="shared" si="11"/>
        <v xml:space="preserve">                'club_id'      =&gt; 22, // This is Port Lincoln ###                'age_group_id' =&gt; 3, // This is Sub Juniors ###                'year_id'      =&gt; 1, // This is 2020 ###                'division_id'  =&gt; 5, // This is Div 5 ###            ], [</v>
      </c>
    </row>
    <row r="138" spans="1:19" ht="14" customHeight="1" x14ac:dyDescent="0.15">
      <c r="A138" s="66">
        <v>311</v>
      </c>
      <c r="B138" s="83">
        <v>4</v>
      </c>
      <c r="C138" s="66" t="s">
        <v>1090</v>
      </c>
      <c r="D138" s="71" t="s">
        <v>83</v>
      </c>
      <c r="E138" s="136"/>
      <c r="F138" s="95"/>
      <c r="G138" s="88"/>
      <c r="H138" s="83"/>
      <c r="I138" s="83">
        <v>2</v>
      </c>
      <c r="J138" s="83">
        <v>2021</v>
      </c>
      <c r="K138" s="66">
        <f t="shared" si="8"/>
        <v>4</v>
      </c>
      <c r="L138" s="66">
        <f>VLOOKUP(M138,'Age Groups'!B:C,2,FALSE)</f>
        <v>5</v>
      </c>
      <c r="M138" s="66" t="str">
        <f t="shared" si="9"/>
        <v>Intermediates</v>
      </c>
      <c r="N138" s="66">
        <f>VLOOKUP(O138,Clubs!D:E,2,FALSE)</f>
        <v>22</v>
      </c>
      <c r="O138" s="66" t="str">
        <f t="shared" si="10"/>
        <v>Port Lincoln</v>
      </c>
      <c r="P138" s="66" t="str">
        <f t="shared" si="11"/>
        <v xml:space="preserve">                'club_id'      =&gt; 22, // This is Port Lincoln ###                'age_group_id' =&gt; 5, // This is Intermediates ###                'year_id'      =&gt; 2, // This is 2021 ###                'division_id'  =&gt; 4, // This is Div 4 ###            ], [</v>
      </c>
      <c r="Q138" s="83"/>
      <c r="R138" s="83"/>
      <c r="S138" s="83"/>
    </row>
    <row r="139" spans="1:19" ht="14" customHeight="1" x14ac:dyDescent="0.2">
      <c r="A139" s="66">
        <v>95</v>
      </c>
      <c r="B139" s="83">
        <v>5</v>
      </c>
      <c r="C139" s="66" t="s">
        <v>1149</v>
      </c>
      <c r="D139" s="88" t="s">
        <v>83</v>
      </c>
      <c r="E139" s="127"/>
      <c r="F139" s="95"/>
      <c r="G139" s="142"/>
      <c r="H139" s="83"/>
      <c r="I139" s="83">
        <v>2</v>
      </c>
      <c r="J139" s="83">
        <v>2021</v>
      </c>
      <c r="K139" s="66">
        <f t="shared" si="8"/>
        <v>5</v>
      </c>
      <c r="L139" s="66">
        <f>VLOOKUP(M139,'Age Groups'!B:C,2,FALSE)</f>
        <v>3</v>
      </c>
      <c r="M139" s="66" t="str">
        <f t="shared" si="9"/>
        <v>Sub Juniors</v>
      </c>
      <c r="N139" s="66">
        <f>VLOOKUP(O139,Clubs!D:E,2,FALSE)</f>
        <v>22</v>
      </c>
      <c r="O139" s="66" t="str">
        <f t="shared" si="10"/>
        <v>Port Lincoln</v>
      </c>
      <c r="P139" s="66" t="str">
        <f t="shared" si="11"/>
        <v xml:space="preserve">                'club_id'      =&gt; 22, // This is Port Lincoln ###                'age_group_id' =&gt; 3, // This is Sub Juniors ###                'year_id'      =&gt; 2, // This is 2021 ###                'division_id'  =&gt; 5, // This is Div 5 ###            ], [</v>
      </c>
      <c r="Q139" s="83"/>
      <c r="R139" s="83"/>
      <c r="S139" s="83"/>
    </row>
    <row r="140" spans="1:19" ht="14" customHeight="1" x14ac:dyDescent="0.15">
      <c r="A140" s="66">
        <v>24</v>
      </c>
      <c r="B140" s="66">
        <v>2</v>
      </c>
      <c r="C140" s="66" t="s">
        <v>1149</v>
      </c>
      <c r="D140" s="126" t="s">
        <v>89</v>
      </c>
      <c r="E140" s="126"/>
      <c r="F140" s="76"/>
      <c r="G140" s="79"/>
      <c r="H140" s="66" t="s">
        <v>1186</v>
      </c>
      <c r="I140" s="66">
        <v>1</v>
      </c>
      <c r="J140" s="66">
        <v>2020</v>
      </c>
      <c r="K140" s="66">
        <f t="shared" si="8"/>
        <v>2</v>
      </c>
      <c r="L140" s="66">
        <f>VLOOKUP(M140,'Age Groups'!B:C,2,FALSE)</f>
        <v>3</v>
      </c>
      <c r="M140" s="66" t="str">
        <f t="shared" si="9"/>
        <v>Sub Juniors</v>
      </c>
      <c r="N140" s="66">
        <f>VLOOKUP(O140,Clubs!D:E,2,FALSE)</f>
        <v>24</v>
      </c>
      <c r="O140" s="66" t="str">
        <f t="shared" si="10"/>
        <v>Whydale</v>
      </c>
      <c r="P140" s="66" t="str">
        <f t="shared" si="11"/>
        <v xml:space="preserve">                'club_id'      =&gt; 24, // This is Whydale ###                'age_group_id' =&gt; 3, // This is Sub Juniors ###                'year_id'      =&gt; 1, // This is 2020 ###                'division_id'  =&gt; 2, // This is Div 2 ###            ], [</v>
      </c>
    </row>
    <row r="141" spans="1:19" ht="14" customHeight="1" x14ac:dyDescent="0.15">
      <c r="A141" s="66">
        <v>244</v>
      </c>
      <c r="B141" s="66">
        <v>2</v>
      </c>
      <c r="C141" s="66" t="s">
        <v>1090</v>
      </c>
      <c r="D141" s="69" t="s">
        <v>89</v>
      </c>
      <c r="E141" s="126"/>
      <c r="F141" s="77"/>
      <c r="G141" s="79"/>
      <c r="I141" s="66">
        <v>1</v>
      </c>
      <c r="J141" s="66">
        <v>2020</v>
      </c>
      <c r="K141" s="66">
        <f t="shared" si="8"/>
        <v>2</v>
      </c>
      <c r="L141" s="66">
        <f>VLOOKUP(M141,'Age Groups'!B:C,2,FALSE)</f>
        <v>5</v>
      </c>
      <c r="M141" s="66" t="str">
        <f t="shared" si="9"/>
        <v>Intermediates</v>
      </c>
      <c r="N141" s="66">
        <f>VLOOKUP(O141,Clubs!D:E,2,FALSE)</f>
        <v>24</v>
      </c>
      <c r="O141" s="66" t="str">
        <f t="shared" si="10"/>
        <v>Whydale</v>
      </c>
      <c r="P141" s="66" t="str">
        <f t="shared" si="11"/>
        <v xml:space="preserve">                'club_id'      =&gt; 24, // This is Whydale ###                'age_group_id' =&gt; 5, // This is Intermediates ###                'year_id'      =&gt; 1, // This is 2020 ###                'division_id'  =&gt; 2, // This is Div 2 ###            ], [</v>
      </c>
    </row>
    <row r="142" spans="1:19" s="73" customFormat="1" ht="25" x14ac:dyDescent="0.15">
      <c r="A142" s="66">
        <v>138</v>
      </c>
      <c r="B142" s="66">
        <v>3</v>
      </c>
      <c r="C142" s="66" t="s">
        <v>1092</v>
      </c>
      <c r="D142" s="145" t="s">
        <v>89</v>
      </c>
      <c r="E142" s="122"/>
      <c r="F142" s="133"/>
      <c r="G142" s="122"/>
      <c r="H142" s="66"/>
      <c r="I142" s="66">
        <v>1</v>
      </c>
      <c r="J142" s="66">
        <v>2020</v>
      </c>
      <c r="K142" s="66">
        <f t="shared" si="8"/>
        <v>3</v>
      </c>
      <c r="L142" s="66">
        <f>VLOOKUP(M142,'Age Groups'!B:C,2,FALSE)</f>
        <v>4</v>
      </c>
      <c r="M142" s="66" t="str">
        <f t="shared" si="9"/>
        <v>Juniors</v>
      </c>
      <c r="N142" s="66">
        <f>VLOOKUP(O142,Clubs!D:E,2,FALSE)</f>
        <v>24</v>
      </c>
      <c r="O142" s="66" t="str">
        <f t="shared" si="10"/>
        <v>Whydale</v>
      </c>
      <c r="P142" s="66" t="str">
        <f t="shared" si="11"/>
        <v xml:space="preserve">                'club_id'      =&gt; 24, // This is Whydale ###                'age_group_id' =&gt; 4, // This is Juniors ###                'year_id'      =&gt; 1, // This is 2020 ###                'division_id'  =&gt; 3, // This is Div 3 ###            ], [</v>
      </c>
      <c r="Q142" s="66"/>
      <c r="R142" s="66"/>
      <c r="S142" s="66"/>
    </row>
    <row r="143" spans="1:19" ht="14" customHeight="1" x14ac:dyDescent="0.15">
      <c r="A143" s="66">
        <v>76</v>
      </c>
      <c r="B143" s="83">
        <v>2</v>
      </c>
      <c r="C143" s="66" t="s">
        <v>1149</v>
      </c>
      <c r="D143" s="98" t="s">
        <v>89</v>
      </c>
      <c r="E143" s="123"/>
      <c r="F143" s="86"/>
      <c r="G143" s="123"/>
      <c r="H143" s="83"/>
      <c r="I143" s="83">
        <v>2</v>
      </c>
      <c r="J143" s="83">
        <v>2021</v>
      </c>
      <c r="K143" s="66">
        <f t="shared" si="8"/>
        <v>2</v>
      </c>
      <c r="L143" s="66">
        <f>VLOOKUP(M143,'Age Groups'!B:C,2,FALSE)</f>
        <v>3</v>
      </c>
      <c r="M143" s="66" t="str">
        <f t="shared" si="9"/>
        <v>Sub Juniors</v>
      </c>
      <c r="N143" s="66">
        <f>VLOOKUP(O143,Clubs!D:E,2,FALSE)</f>
        <v>24</v>
      </c>
      <c r="O143" s="66" t="str">
        <f t="shared" si="10"/>
        <v>Whydale</v>
      </c>
      <c r="P143" s="66" t="str">
        <f t="shared" si="11"/>
        <v xml:space="preserve">                'club_id'      =&gt; 24, // This is Whydale ###                'age_group_id' =&gt; 3, // This is Sub Juniors ###                'year_id'      =&gt; 2, // This is 2021 ###                'division_id'  =&gt; 2, // This is Div 2 ###            ], [</v>
      </c>
      <c r="Q143" s="83"/>
      <c r="R143" s="83"/>
      <c r="S143" s="83"/>
    </row>
    <row r="144" spans="1:19" ht="14" customHeight="1" x14ac:dyDescent="0.15">
      <c r="A144" s="66">
        <v>190</v>
      </c>
      <c r="B144" s="83">
        <v>3</v>
      </c>
      <c r="C144" s="66" t="s">
        <v>1092</v>
      </c>
      <c r="D144" s="86" t="s">
        <v>89</v>
      </c>
      <c r="E144" s="127"/>
      <c r="F144" s="200"/>
      <c r="G144" s="123"/>
      <c r="H144" s="83"/>
      <c r="I144" s="83">
        <v>2</v>
      </c>
      <c r="J144" s="83">
        <v>2021</v>
      </c>
      <c r="K144" s="66">
        <f t="shared" si="8"/>
        <v>3</v>
      </c>
      <c r="L144" s="66">
        <f>VLOOKUP(M144,'Age Groups'!B:C,2,FALSE)</f>
        <v>4</v>
      </c>
      <c r="M144" s="66" t="str">
        <f t="shared" si="9"/>
        <v>Juniors</v>
      </c>
      <c r="N144" s="66">
        <f>VLOOKUP(O144,Clubs!D:E,2,FALSE)</f>
        <v>24</v>
      </c>
      <c r="O144" s="66" t="str">
        <f t="shared" si="10"/>
        <v>Whydale</v>
      </c>
      <c r="P144" s="66" t="str">
        <f t="shared" si="11"/>
        <v xml:space="preserve">                'club_id'      =&gt; 24, // This is Whydale ###                'age_group_id' =&gt; 4, // This is Juniors ###                'year_id'      =&gt; 2, // This is 2021 ###                'division_id'  =&gt; 3, // This is Div 3 ###            ], [</v>
      </c>
      <c r="Q144" s="83"/>
      <c r="R144" s="83"/>
      <c r="S144" s="83"/>
    </row>
    <row r="145" spans="1:19" ht="14" customHeight="1" x14ac:dyDescent="0.15">
      <c r="A145" s="66">
        <v>240</v>
      </c>
      <c r="B145" s="66">
        <v>2</v>
      </c>
      <c r="C145" s="66" t="s">
        <v>1090</v>
      </c>
      <c r="D145" s="69" t="s">
        <v>93</v>
      </c>
      <c r="E145" s="126"/>
      <c r="F145" s="71"/>
      <c r="G145" s="126"/>
      <c r="I145" s="66">
        <v>1</v>
      </c>
      <c r="J145" s="66">
        <v>2020</v>
      </c>
      <c r="K145" s="66">
        <f t="shared" si="8"/>
        <v>2</v>
      </c>
      <c r="L145" s="66">
        <f>VLOOKUP(M145,'Age Groups'!B:C,2,FALSE)</f>
        <v>5</v>
      </c>
      <c r="M145" s="66" t="str">
        <f t="shared" si="9"/>
        <v>Intermediates</v>
      </c>
      <c r="N145" s="66">
        <f>VLOOKUP(O145,Clubs!D:E,2,FALSE)</f>
        <v>25</v>
      </c>
      <c r="O145" s="66" t="str">
        <f t="shared" si="10"/>
        <v>Carisbrook</v>
      </c>
      <c r="P145" s="66" t="str">
        <f t="shared" si="11"/>
        <v xml:space="preserve">                'club_id'      =&gt; 25, // This is Carisbrook ###                'age_group_id' =&gt; 5, // This is Intermediates ###                'year_id'      =&gt; 1, // This is 2020 ###                'division_id'  =&gt; 2, // This is Div 2 ###            ], [</v>
      </c>
    </row>
    <row r="146" spans="1:19" ht="14" customHeight="1" x14ac:dyDescent="0.15">
      <c r="A146" s="66">
        <v>28</v>
      </c>
      <c r="B146" s="66">
        <v>3</v>
      </c>
      <c r="C146" s="66" t="s">
        <v>1149</v>
      </c>
      <c r="D146" s="132" t="s">
        <v>93</v>
      </c>
      <c r="E146" s="134"/>
      <c r="F146" s="69"/>
      <c r="G146" s="122"/>
      <c r="I146" s="66">
        <v>1</v>
      </c>
      <c r="J146" s="66">
        <v>2020</v>
      </c>
      <c r="K146" s="66">
        <f t="shared" si="8"/>
        <v>3</v>
      </c>
      <c r="L146" s="66">
        <f>VLOOKUP(M146,'Age Groups'!B:C,2,FALSE)</f>
        <v>3</v>
      </c>
      <c r="M146" s="66" t="str">
        <f t="shared" si="9"/>
        <v>Sub Juniors</v>
      </c>
      <c r="N146" s="66">
        <f>VLOOKUP(O146,Clubs!D:E,2,FALSE)</f>
        <v>25</v>
      </c>
      <c r="O146" s="66" t="str">
        <f t="shared" si="10"/>
        <v>Carisbrook</v>
      </c>
      <c r="P146" s="66" t="str">
        <f t="shared" si="11"/>
        <v xml:space="preserve">                'club_id'      =&gt; 25, // This is Carisbrook ###                'age_group_id' =&gt; 3, // This is Sub Juniors ###                'year_id'      =&gt; 1, // This is 2020 ###                'division_id'  =&gt; 3, // This is Div 3 ###            ], [</v>
      </c>
    </row>
    <row r="147" spans="1:19" ht="14" customHeight="1" x14ac:dyDescent="0.2">
      <c r="A147" s="66">
        <v>151</v>
      </c>
      <c r="B147" s="66">
        <v>5</v>
      </c>
      <c r="C147" s="66" t="s">
        <v>1092</v>
      </c>
      <c r="D147" s="71" t="s">
        <v>93</v>
      </c>
      <c r="F147" s="71"/>
      <c r="G147" s="122"/>
      <c r="I147" s="66">
        <v>1</v>
      </c>
      <c r="J147" s="66">
        <v>2020</v>
      </c>
      <c r="K147" s="66">
        <f t="shared" si="8"/>
        <v>5</v>
      </c>
      <c r="L147" s="66">
        <f>VLOOKUP(M147,'Age Groups'!B:C,2,FALSE)</f>
        <v>4</v>
      </c>
      <c r="M147" s="66" t="str">
        <f t="shared" si="9"/>
        <v>Juniors</v>
      </c>
      <c r="N147" s="66">
        <f>VLOOKUP(O147,Clubs!D:E,2,FALSE)</f>
        <v>25</v>
      </c>
      <c r="O147" s="66" t="str">
        <f t="shared" si="10"/>
        <v>Carisbrook</v>
      </c>
      <c r="P147" s="66" t="str">
        <f t="shared" si="11"/>
        <v xml:space="preserve">                'club_id'      =&gt; 25, // This is Carisbrook ###                'age_group_id' =&gt; 4, // This is Juniors ###                'year_id'      =&gt; 1, // This is 2020 ###                'division_id'  =&gt; 5, // This is Div 5 ###            ], [</v>
      </c>
    </row>
    <row r="148" spans="1:19" ht="14" customHeight="1" x14ac:dyDescent="0.15">
      <c r="A148" s="66">
        <v>80</v>
      </c>
      <c r="B148" s="127">
        <v>3</v>
      </c>
      <c r="C148" s="66" t="s">
        <v>1149</v>
      </c>
      <c r="D148" s="96" t="s">
        <v>93</v>
      </c>
      <c r="E148" s="136"/>
      <c r="F148" s="86"/>
      <c r="G148" s="127"/>
      <c r="H148" s="83"/>
      <c r="I148" s="83">
        <v>2</v>
      </c>
      <c r="J148" s="83">
        <v>2021</v>
      </c>
      <c r="K148" s="66">
        <f t="shared" si="8"/>
        <v>3</v>
      </c>
      <c r="L148" s="66">
        <f>VLOOKUP(M148,'Age Groups'!B:C,2,FALSE)</f>
        <v>3</v>
      </c>
      <c r="M148" s="66" t="str">
        <f t="shared" si="9"/>
        <v>Sub Juniors</v>
      </c>
      <c r="N148" s="66">
        <f>VLOOKUP(O148,Clubs!D:E,2,FALSE)</f>
        <v>25</v>
      </c>
      <c r="O148" s="66" t="str">
        <f t="shared" si="10"/>
        <v>Carisbrook</v>
      </c>
      <c r="P148" s="66" t="str">
        <f t="shared" si="11"/>
        <v xml:space="preserve">                'club_id'      =&gt; 25, // This is Carisbrook ###                'age_group_id' =&gt; 3, // This is Sub Juniors ###                'year_id'      =&gt; 2, // This is 2021 ###                'division_id'  =&gt; 3, // This is Div 3 ###            ], [</v>
      </c>
      <c r="Q148" s="83"/>
      <c r="R148" s="83"/>
      <c r="S148" s="83"/>
    </row>
    <row r="149" spans="1:19" x14ac:dyDescent="0.2">
      <c r="A149" s="66">
        <v>202</v>
      </c>
      <c r="B149" s="83">
        <v>5</v>
      </c>
      <c r="C149" s="66" t="s">
        <v>1092</v>
      </c>
      <c r="D149" s="99" t="s">
        <v>93</v>
      </c>
      <c r="E149" s="127"/>
      <c r="F149" s="127"/>
      <c r="G149" s="83"/>
      <c r="H149" s="83"/>
      <c r="I149" s="83">
        <v>2</v>
      </c>
      <c r="J149" s="83">
        <v>2021</v>
      </c>
      <c r="K149" s="66">
        <f t="shared" si="8"/>
        <v>5</v>
      </c>
      <c r="L149" s="66">
        <f>VLOOKUP(M149,'Age Groups'!B:C,2,FALSE)</f>
        <v>4</v>
      </c>
      <c r="M149" s="66" t="str">
        <f t="shared" si="9"/>
        <v>Juniors</v>
      </c>
      <c r="N149" s="66">
        <f>VLOOKUP(O149,Clubs!D:E,2,FALSE)</f>
        <v>25</v>
      </c>
      <c r="O149" s="66" t="str">
        <f t="shared" si="10"/>
        <v>Carisbrook</v>
      </c>
      <c r="P149" s="66" t="str">
        <f t="shared" si="11"/>
        <v xml:space="preserve">                'club_id'      =&gt; 25, // This is Carisbrook ###                'age_group_id' =&gt; 4, // This is Juniors ###                'year_id'      =&gt; 2, // This is 2021 ###                'division_id'  =&gt; 5, // This is Div 5 ###            ], [</v>
      </c>
      <c r="Q149" s="83"/>
      <c r="R149" s="83"/>
      <c r="S149" s="83"/>
    </row>
    <row r="150" spans="1:19" ht="14" customHeight="1" x14ac:dyDescent="0.15">
      <c r="A150" s="66">
        <v>43</v>
      </c>
      <c r="B150" s="66">
        <v>5</v>
      </c>
      <c r="C150" s="66" t="s">
        <v>1149</v>
      </c>
      <c r="D150" s="79" t="s">
        <v>96</v>
      </c>
      <c r="E150" s="122"/>
      <c r="F150" s="122"/>
      <c r="G150" s="122"/>
      <c r="I150" s="66">
        <v>1</v>
      </c>
      <c r="J150" s="66">
        <v>2020</v>
      </c>
      <c r="K150" s="66">
        <f t="shared" si="8"/>
        <v>5</v>
      </c>
      <c r="L150" s="66">
        <f>VLOOKUP(M150,'Age Groups'!B:C,2,FALSE)</f>
        <v>3</v>
      </c>
      <c r="M150" s="66" t="str">
        <f t="shared" si="9"/>
        <v>Sub Juniors</v>
      </c>
      <c r="N150" s="66">
        <f>VLOOKUP(O150,Clubs!D:E,2,FALSE)</f>
        <v>26</v>
      </c>
      <c r="O150" s="66" t="str">
        <f t="shared" si="10"/>
        <v>Elizabeth Eastside</v>
      </c>
      <c r="P150" s="66" t="str">
        <f t="shared" si="11"/>
        <v xml:space="preserve">                'club_id'      =&gt; 26, // This is Elizabeth Eastside ###                'age_group_id' =&gt; 3, // This is Sub Juniors ###                'year_id'      =&gt; 1, // This is 2020 ###                'division_id'  =&gt; 5, // This is Div 5 ###            ], [</v>
      </c>
    </row>
    <row r="151" spans="1:19" ht="14" customHeight="1" x14ac:dyDescent="0.15">
      <c r="A151" s="66">
        <v>150</v>
      </c>
      <c r="B151" s="66">
        <v>5</v>
      </c>
      <c r="C151" s="66" t="s">
        <v>1092</v>
      </c>
      <c r="D151" s="96" t="s">
        <v>96</v>
      </c>
      <c r="E151" s="122"/>
      <c r="F151" s="122"/>
      <c r="G151" s="122"/>
      <c r="I151" s="66">
        <v>1</v>
      </c>
      <c r="J151" s="66">
        <v>2020</v>
      </c>
      <c r="K151" s="66">
        <f t="shared" si="8"/>
        <v>5</v>
      </c>
      <c r="L151" s="66">
        <f>VLOOKUP(M151,'Age Groups'!B:C,2,FALSE)</f>
        <v>4</v>
      </c>
      <c r="M151" s="66" t="str">
        <f t="shared" si="9"/>
        <v>Juniors</v>
      </c>
      <c r="N151" s="66">
        <f>VLOOKUP(O151,Clubs!D:E,2,FALSE)</f>
        <v>26</v>
      </c>
      <c r="O151" s="66" t="str">
        <f t="shared" si="10"/>
        <v>Elizabeth Eastside</v>
      </c>
      <c r="P151" s="66" t="str">
        <f t="shared" si="11"/>
        <v xml:space="preserve">                'club_id'      =&gt; 26, // This is Elizabeth Eastside ###                'age_group_id' =&gt; 4, // This is Juniors ###                'year_id'      =&gt; 1, // This is 2020 ###                'division_id'  =&gt; 5, // This is Div 5 ###            ], [</v>
      </c>
    </row>
    <row r="152" spans="1:19" ht="14" customHeight="1" x14ac:dyDescent="0.15">
      <c r="A152" s="66">
        <v>93</v>
      </c>
      <c r="B152" s="83">
        <v>4</v>
      </c>
      <c r="C152" s="66" t="s">
        <v>1149</v>
      </c>
      <c r="D152" s="96" t="s">
        <v>96</v>
      </c>
      <c r="E152" s="127"/>
      <c r="F152" s="127"/>
      <c r="G152" s="127"/>
      <c r="H152" s="83"/>
      <c r="I152" s="83">
        <v>2</v>
      </c>
      <c r="J152" s="83">
        <v>2021</v>
      </c>
      <c r="K152" s="66">
        <f t="shared" si="8"/>
        <v>4</v>
      </c>
      <c r="L152" s="66">
        <f>VLOOKUP(M152,'Age Groups'!B:C,2,FALSE)</f>
        <v>3</v>
      </c>
      <c r="M152" s="66" t="str">
        <f t="shared" si="9"/>
        <v>Sub Juniors</v>
      </c>
      <c r="N152" s="66">
        <f>VLOOKUP(O152,Clubs!D:E,2,FALSE)</f>
        <v>26</v>
      </c>
      <c r="O152" s="66" t="str">
        <f t="shared" si="10"/>
        <v>Elizabeth Eastside</v>
      </c>
      <c r="P152" s="66" t="str">
        <f t="shared" si="11"/>
        <v xml:space="preserve">                'club_id'      =&gt; 26, // This is Elizabeth Eastside ###                'age_group_id' =&gt; 3, // This is Sub Juniors ###                'year_id'      =&gt; 2, // This is 2021 ###                'division_id'  =&gt; 4, // This is Div 4 ###            ], [</v>
      </c>
      <c r="Q152" s="83"/>
      <c r="R152" s="83"/>
      <c r="S152" s="83"/>
    </row>
    <row r="153" spans="1:19" ht="14" customHeight="1" x14ac:dyDescent="0.15">
      <c r="A153" s="66">
        <v>195</v>
      </c>
      <c r="B153" s="127">
        <v>4</v>
      </c>
      <c r="C153" s="66" t="s">
        <v>1092</v>
      </c>
      <c r="D153" s="96" t="s">
        <v>96</v>
      </c>
      <c r="E153" s="127"/>
      <c r="F153" s="136"/>
      <c r="G153" s="127"/>
      <c r="H153" s="83"/>
      <c r="I153" s="83">
        <v>2</v>
      </c>
      <c r="J153" s="83">
        <v>2021</v>
      </c>
      <c r="K153" s="66">
        <f t="shared" si="8"/>
        <v>4</v>
      </c>
      <c r="L153" s="66">
        <f>VLOOKUP(M153,'Age Groups'!B:C,2,FALSE)</f>
        <v>4</v>
      </c>
      <c r="M153" s="66" t="str">
        <f t="shared" si="9"/>
        <v>Juniors</v>
      </c>
      <c r="N153" s="66">
        <f>VLOOKUP(O153,Clubs!D:E,2,FALSE)</f>
        <v>26</v>
      </c>
      <c r="O153" s="66" t="str">
        <f t="shared" si="10"/>
        <v>Elizabeth Eastside</v>
      </c>
      <c r="P153" s="66" t="str">
        <f t="shared" si="11"/>
        <v xml:space="preserve">                'club_id'      =&gt; 26, // This is Elizabeth Eastside ###                'age_group_id' =&gt; 4, // This is Juniors ###                'year_id'      =&gt; 2, // This is 2021 ###                'division_id'  =&gt; 4, // This is Div 4 ###            ], [</v>
      </c>
      <c r="Q153" s="83"/>
      <c r="R153" s="83"/>
      <c r="S153" s="83"/>
    </row>
    <row r="154" spans="1:19" ht="14" customHeight="1" x14ac:dyDescent="0.15">
      <c r="A154" s="66">
        <v>234</v>
      </c>
      <c r="B154" s="66">
        <v>1</v>
      </c>
      <c r="C154" s="66" t="s">
        <v>1090</v>
      </c>
      <c r="D154" s="79" t="s">
        <v>98</v>
      </c>
      <c r="E154" s="126"/>
      <c r="F154" s="122"/>
      <c r="G154" s="152"/>
      <c r="I154" s="66">
        <v>1</v>
      </c>
      <c r="J154" s="66">
        <v>2020</v>
      </c>
      <c r="K154" s="66">
        <f t="shared" si="8"/>
        <v>1</v>
      </c>
      <c r="L154" s="66">
        <f>VLOOKUP(M154,'Age Groups'!B:C,2,FALSE)</f>
        <v>5</v>
      </c>
      <c r="M154" s="66" t="str">
        <f t="shared" si="9"/>
        <v>Intermediates</v>
      </c>
      <c r="N154" s="66">
        <f>VLOOKUP(O154,Clubs!D:E,2,FALSE)</f>
        <v>27</v>
      </c>
      <c r="O154" s="66" t="str">
        <f t="shared" si="10"/>
        <v>Gleneliz</v>
      </c>
      <c r="P154" s="66" t="str">
        <f t="shared" si="11"/>
        <v xml:space="preserve">                'club_id'      =&gt; 27, // This is Gleneliz ###                'age_group_id' =&gt; 5, // This is Intermediates ###                'year_id'      =&gt; 1, // This is 2020 ###                'division_id'  =&gt; 1, // This is Div 1 ###            ], [</v>
      </c>
    </row>
    <row r="155" spans="1:19" ht="14" customHeight="1" x14ac:dyDescent="0.15">
      <c r="A155" s="66">
        <v>21</v>
      </c>
      <c r="B155" s="66">
        <v>2</v>
      </c>
      <c r="C155" s="66" t="s">
        <v>1149</v>
      </c>
      <c r="D155" s="79" t="s">
        <v>98</v>
      </c>
      <c r="E155" s="126"/>
      <c r="F155" s="126"/>
      <c r="G155" s="126"/>
      <c r="I155" s="66">
        <v>1</v>
      </c>
      <c r="J155" s="66">
        <v>2020</v>
      </c>
      <c r="K155" s="66">
        <f t="shared" si="8"/>
        <v>2</v>
      </c>
      <c r="L155" s="66">
        <f>VLOOKUP(M155,'Age Groups'!B:C,2,FALSE)</f>
        <v>3</v>
      </c>
      <c r="M155" s="66" t="str">
        <f t="shared" si="9"/>
        <v>Sub Juniors</v>
      </c>
      <c r="N155" s="66">
        <f>VLOOKUP(O155,Clubs!D:E,2,FALSE)</f>
        <v>27</v>
      </c>
      <c r="O155" s="66" t="str">
        <f t="shared" si="10"/>
        <v>Gleneliz</v>
      </c>
      <c r="P155" s="66" t="str">
        <f t="shared" si="11"/>
        <v xml:space="preserve">                'club_id'      =&gt; 27, // This is Gleneliz ###                'age_group_id' =&gt; 3, // This is Sub Juniors ###                'year_id'      =&gt; 1, // This is 2020 ###                'division_id'  =&gt; 2, // This is Div 2 ###            ], [</v>
      </c>
    </row>
    <row r="156" spans="1:19" s="82" customFormat="1" ht="14" customHeight="1" x14ac:dyDescent="0.15">
      <c r="A156" s="66">
        <v>128</v>
      </c>
      <c r="B156" s="66">
        <v>2</v>
      </c>
      <c r="C156" s="66" t="s">
        <v>1092</v>
      </c>
      <c r="D156" s="126" t="s">
        <v>98</v>
      </c>
      <c r="E156" s="122"/>
      <c r="F156" s="126"/>
      <c r="G156" s="126"/>
      <c r="H156" s="66"/>
      <c r="I156" s="66">
        <v>1</v>
      </c>
      <c r="J156" s="66">
        <v>2020</v>
      </c>
      <c r="K156" s="66">
        <f t="shared" si="8"/>
        <v>2</v>
      </c>
      <c r="L156" s="66">
        <f>VLOOKUP(M156,'Age Groups'!B:C,2,FALSE)</f>
        <v>4</v>
      </c>
      <c r="M156" s="66" t="str">
        <f t="shared" si="9"/>
        <v>Juniors</v>
      </c>
      <c r="N156" s="66">
        <f>VLOOKUP(O156,Clubs!D:E,2,FALSE)</f>
        <v>27</v>
      </c>
      <c r="O156" s="66" t="str">
        <f t="shared" si="10"/>
        <v>Gleneliz</v>
      </c>
      <c r="P156" s="66" t="str">
        <f t="shared" si="11"/>
        <v xml:space="preserve">                'club_id'      =&gt; 27, // This is Gleneliz ###                'age_group_id' =&gt; 4, // This is Juniors ###                'year_id'      =&gt; 1, // This is 2020 ###                'division_id'  =&gt; 2, // This is Div 2 ###            ], [</v>
      </c>
      <c r="Q156" s="66"/>
      <c r="R156" s="66"/>
      <c r="S156" s="66"/>
    </row>
    <row r="157" spans="1:19" s="82" customFormat="1" ht="14" customHeight="1" x14ac:dyDescent="0.15">
      <c r="A157" s="66">
        <v>346</v>
      </c>
      <c r="B157" s="66">
        <v>2</v>
      </c>
      <c r="C157" s="66" t="s">
        <v>1091</v>
      </c>
      <c r="D157" s="126" t="s">
        <v>98</v>
      </c>
      <c r="E157" s="126"/>
      <c r="F157" s="126"/>
      <c r="G157" s="122"/>
      <c r="H157" s="66" t="s">
        <v>1185</v>
      </c>
      <c r="I157" s="66">
        <v>1</v>
      </c>
      <c r="J157" s="66">
        <v>2020</v>
      </c>
      <c r="K157" s="66">
        <f t="shared" si="8"/>
        <v>2</v>
      </c>
      <c r="L157" s="66">
        <f>VLOOKUP(M157,'Age Groups'!B:C,2,FALSE)</f>
        <v>6</v>
      </c>
      <c r="M157" s="66" t="str">
        <f t="shared" si="9"/>
        <v>Seniors</v>
      </c>
      <c r="N157" s="66">
        <f>VLOOKUP(O157,Clubs!D:E,2,FALSE)</f>
        <v>27</v>
      </c>
      <c r="O157" s="66" t="str">
        <f t="shared" si="10"/>
        <v>Gleneliz</v>
      </c>
      <c r="P157" s="66" t="str">
        <f t="shared" si="11"/>
        <v xml:space="preserve">                'club_id'      =&gt; 27, // This is Gleneliz ###                'age_group_id' =&gt; 6, // This is Seniors ###                'year_id'      =&gt; 1, // This is 2020 ###                'division_id'  =&gt; 2, // This is Div 2 ###            ], [</v>
      </c>
      <c r="Q157" s="66"/>
      <c r="R157" s="66"/>
      <c r="S157" s="66"/>
    </row>
    <row r="158" spans="1:19" s="82" customFormat="1" ht="14" customHeight="1" x14ac:dyDescent="0.15">
      <c r="A158" s="66">
        <v>286</v>
      </c>
      <c r="B158" s="127">
        <v>1</v>
      </c>
      <c r="C158" s="66" t="s">
        <v>1090</v>
      </c>
      <c r="D158" s="123" t="s">
        <v>98</v>
      </c>
      <c r="E158" s="123"/>
      <c r="F158" s="83"/>
      <c r="G158" s="153"/>
      <c r="H158" s="83"/>
      <c r="I158" s="83">
        <v>2</v>
      </c>
      <c r="J158" s="83">
        <v>2021</v>
      </c>
      <c r="K158" s="66">
        <f t="shared" si="8"/>
        <v>1</v>
      </c>
      <c r="L158" s="66">
        <f>VLOOKUP(M158,'Age Groups'!B:C,2,FALSE)</f>
        <v>5</v>
      </c>
      <c r="M158" s="66" t="str">
        <f t="shared" si="9"/>
        <v>Intermediates</v>
      </c>
      <c r="N158" s="66">
        <f>VLOOKUP(O158,Clubs!D:E,2,FALSE)</f>
        <v>27</v>
      </c>
      <c r="O158" s="66" t="str">
        <f t="shared" si="10"/>
        <v>Gleneliz</v>
      </c>
      <c r="P158" s="66" t="str">
        <f t="shared" si="11"/>
        <v xml:space="preserve">                'club_id'      =&gt; 27, // This is Gleneliz ###                'age_group_id' =&gt; 5, // This is Intermediates ###                'year_id'      =&gt; 2, // This is 2021 ###                'division_id'  =&gt; 1, // This is Div 1 ###            ], [</v>
      </c>
      <c r="Q158" s="83"/>
      <c r="R158" s="83"/>
      <c r="S158" s="83"/>
    </row>
    <row r="159" spans="1:19" s="82" customFormat="1" ht="14" customHeight="1" x14ac:dyDescent="0.15">
      <c r="A159" s="66">
        <v>73</v>
      </c>
      <c r="B159" s="83">
        <v>2</v>
      </c>
      <c r="C159" s="66" t="s">
        <v>1149</v>
      </c>
      <c r="D159" s="123" t="s">
        <v>98</v>
      </c>
      <c r="E159" s="123"/>
      <c r="F159" s="123"/>
      <c r="G159" s="123"/>
      <c r="H159" s="83"/>
      <c r="I159" s="83">
        <v>2</v>
      </c>
      <c r="J159" s="83">
        <v>2021</v>
      </c>
      <c r="K159" s="66">
        <f t="shared" si="8"/>
        <v>2</v>
      </c>
      <c r="L159" s="66">
        <f>VLOOKUP(M159,'Age Groups'!B:C,2,FALSE)</f>
        <v>3</v>
      </c>
      <c r="M159" s="66" t="str">
        <f t="shared" si="9"/>
        <v>Sub Juniors</v>
      </c>
      <c r="N159" s="66">
        <f>VLOOKUP(O159,Clubs!D:E,2,FALSE)</f>
        <v>27</v>
      </c>
      <c r="O159" s="66" t="str">
        <f t="shared" si="10"/>
        <v>Gleneliz</v>
      </c>
      <c r="P159" s="66" t="str">
        <f t="shared" si="11"/>
        <v xml:space="preserve">                'club_id'      =&gt; 27, // This is Gleneliz ###                'age_group_id' =&gt; 3, // This is Sub Juniors ###                'year_id'      =&gt; 2, // This is 2021 ###                'division_id'  =&gt; 2, // This is Div 2 ###            ], [</v>
      </c>
      <c r="Q159" s="83"/>
      <c r="R159" s="83"/>
      <c r="S159" s="83"/>
    </row>
    <row r="160" spans="1:19" s="82" customFormat="1" ht="14" customHeight="1" x14ac:dyDescent="0.15">
      <c r="A160" s="66">
        <v>180</v>
      </c>
      <c r="B160" s="83">
        <v>2</v>
      </c>
      <c r="C160" s="66" t="s">
        <v>1092</v>
      </c>
      <c r="D160" s="123" t="s">
        <v>98</v>
      </c>
      <c r="E160" s="127"/>
      <c r="F160" s="123"/>
      <c r="G160" s="123"/>
      <c r="H160" s="83"/>
      <c r="I160" s="83">
        <v>2</v>
      </c>
      <c r="J160" s="83">
        <v>2021</v>
      </c>
      <c r="K160" s="66">
        <f t="shared" si="8"/>
        <v>2</v>
      </c>
      <c r="L160" s="66">
        <f>VLOOKUP(M160,'Age Groups'!B:C,2,FALSE)</f>
        <v>4</v>
      </c>
      <c r="M160" s="66" t="str">
        <f t="shared" si="9"/>
        <v>Juniors</v>
      </c>
      <c r="N160" s="66">
        <f>VLOOKUP(O160,Clubs!D:E,2,FALSE)</f>
        <v>27</v>
      </c>
      <c r="O160" s="66" t="str">
        <f t="shared" si="10"/>
        <v>Gleneliz</v>
      </c>
      <c r="P160" s="66" t="str">
        <f t="shared" si="11"/>
        <v xml:space="preserve">                'club_id'      =&gt; 27, // This is Gleneliz ###                'age_group_id' =&gt; 4, // This is Juniors ###                'year_id'      =&gt; 2, // This is 2021 ###                'division_id'  =&gt; 2, // This is Div 2 ###            ], [</v>
      </c>
      <c r="Q160" s="83"/>
      <c r="R160" s="83"/>
      <c r="S160" s="83"/>
    </row>
    <row r="161" spans="1:19" s="83" customFormat="1" ht="26.5" customHeight="1" x14ac:dyDescent="0.15">
      <c r="A161" s="66">
        <v>398</v>
      </c>
      <c r="B161" s="83">
        <v>2</v>
      </c>
      <c r="C161" s="66" t="s">
        <v>1091</v>
      </c>
      <c r="D161" s="139" t="s">
        <v>98</v>
      </c>
      <c r="E161" s="157"/>
      <c r="F161" s="157"/>
      <c r="G161" s="183"/>
      <c r="I161" s="83">
        <v>2</v>
      </c>
      <c r="J161" s="83">
        <v>2021</v>
      </c>
      <c r="K161" s="66">
        <f t="shared" si="8"/>
        <v>2</v>
      </c>
      <c r="L161" s="66">
        <f>VLOOKUP(M161,'Age Groups'!B:C,2,FALSE)</f>
        <v>6</v>
      </c>
      <c r="M161" s="66" t="str">
        <f t="shared" si="9"/>
        <v>Seniors</v>
      </c>
      <c r="N161" s="66">
        <f>VLOOKUP(O161,Clubs!D:E,2,FALSE)</f>
        <v>27</v>
      </c>
      <c r="O161" s="66" t="str">
        <f t="shared" si="10"/>
        <v>Gleneliz</v>
      </c>
      <c r="P161" s="66" t="str">
        <f t="shared" si="11"/>
        <v xml:space="preserve">                'club_id'      =&gt; 27, // This is Gleneliz ###                'age_group_id' =&gt; 6, // This is Seniors ###                'year_id'      =&gt; 2, // This is 2021 ###                'division_id'  =&gt; 2, // This is Div 2 ###            ], [</v>
      </c>
    </row>
    <row r="162" spans="1:19" s="83" customFormat="1" ht="33.75" customHeight="1" x14ac:dyDescent="0.15">
      <c r="A162" s="66">
        <v>241</v>
      </c>
      <c r="B162" s="66">
        <v>2</v>
      </c>
      <c r="C162" s="66" t="s">
        <v>1090</v>
      </c>
      <c r="D162" s="130" t="s">
        <v>102</v>
      </c>
      <c r="E162" s="129"/>
      <c r="F162" s="130"/>
      <c r="G162" s="129"/>
      <c r="H162" s="66"/>
      <c r="I162" s="66">
        <v>1</v>
      </c>
      <c r="J162" s="66">
        <v>2020</v>
      </c>
      <c r="K162" s="66">
        <f t="shared" si="8"/>
        <v>2</v>
      </c>
      <c r="L162" s="66">
        <f>VLOOKUP(M162,'Age Groups'!B:C,2,FALSE)</f>
        <v>5</v>
      </c>
      <c r="M162" s="66" t="str">
        <f t="shared" si="9"/>
        <v>Intermediates</v>
      </c>
      <c r="N162" s="66">
        <f>VLOOKUP(O162,Clubs!D:E,2,FALSE)</f>
        <v>28</v>
      </c>
      <c r="O162" s="66" t="str">
        <f t="shared" si="10"/>
        <v>Golden Heights</v>
      </c>
      <c r="P162" s="66" t="str">
        <f t="shared" si="11"/>
        <v xml:space="preserve">                'club_id'      =&gt; 28, // This is Golden Heights ###                'age_group_id' =&gt; 5, // This is Intermediates ###                'year_id'      =&gt; 1, // This is 2020 ###                'division_id'  =&gt; 2, // This is Div 2 ###            ], [</v>
      </c>
      <c r="Q162" s="66"/>
      <c r="R162" s="66"/>
      <c r="S162" s="66"/>
    </row>
    <row r="163" spans="1:19" s="83" customFormat="1" ht="36.5" customHeight="1" x14ac:dyDescent="0.15">
      <c r="A163" s="66">
        <v>347</v>
      </c>
      <c r="B163" s="66">
        <v>2</v>
      </c>
      <c r="C163" s="66" t="s">
        <v>1091</v>
      </c>
      <c r="D163" s="69" t="s">
        <v>102</v>
      </c>
      <c r="E163" s="126"/>
      <c r="F163" s="69"/>
      <c r="G163" s="71"/>
      <c r="H163" s="66"/>
      <c r="I163" s="66">
        <v>1</v>
      </c>
      <c r="J163" s="66">
        <v>2020</v>
      </c>
      <c r="K163" s="66">
        <f t="shared" si="8"/>
        <v>2</v>
      </c>
      <c r="L163" s="66">
        <f>VLOOKUP(M163,'Age Groups'!B:C,2,FALSE)</f>
        <v>6</v>
      </c>
      <c r="M163" s="66" t="str">
        <f t="shared" si="9"/>
        <v>Seniors</v>
      </c>
      <c r="N163" s="66">
        <f>VLOOKUP(O163,Clubs!D:E,2,FALSE)</f>
        <v>28</v>
      </c>
      <c r="O163" s="66" t="str">
        <f t="shared" si="10"/>
        <v>Golden Heights</v>
      </c>
      <c r="P163" s="66" t="str">
        <f t="shared" si="11"/>
        <v xml:space="preserve">                'club_id'      =&gt; 28, // This is Golden Heights ###                'age_group_id' =&gt; 6, // This is Seniors ###                'year_id'      =&gt; 1, // This is 2020 ###                'division_id'  =&gt; 2, // This is Div 2 ###            ], [</v>
      </c>
      <c r="Q163" s="66"/>
      <c r="R163" s="66"/>
      <c r="S163" s="66"/>
    </row>
    <row r="164" spans="1:19" s="85" customFormat="1" ht="25" x14ac:dyDescent="0.15">
      <c r="A164" s="66">
        <v>30</v>
      </c>
      <c r="B164" s="66">
        <v>3</v>
      </c>
      <c r="C164" s="66" t="s">
        <v>1149</v>
      </c>
      <c r="D164" s="69" t="s">
        <v>102</v>
      </c>
      <c r="E164" s="134"/>
      <c r="F164" s="69"/>
      <c r="G164" s="69"/>
      <c r="H164" s="66"/>
      <c r="I164" s="66">
        <v>1</v>
      </c>
      <c r="J164" s="66">
        <v>2020</v>
      </c>
      <c r="K164" s="66">
        <f t="shared" si="8"/>
        <v>3</v>
      </c>
      <c r="L164" s="66">
        <f>VLOOKUP(M164,'Age Groups'!B:C,2,FALSE)</f>
        <v>3</v>
      </c>
      <c r="M164" s="66" t="str">
        <f t="shared" si="9"/>
        <v>Sub Juniors</v>
      </c>
      <c r="N164" s="66">
        <f>VLOOKUP(O164,Clubs!D:E,2,FALSE)</f>
        <v>28</v>
      </c>
      <c r="O164" s="66" t="str">
        <f t="shared" si="10"/>
        <v>Golden Heights</v>
      </c>
      <c r="P164" s="66" t="str">
        <f t="shared" si="11"/>
        <v xml:space="preserve">                'club_id'      =&gt; 28, // This is Golden Heights ###                'age_group_id' =&gt; 3, // This is Sub Juniors ###                'year_id'      =&gt; 1, // This is 2020 ###                'division_id'  =&gt; 3, // This is Div 3 ###            ], [</v>
      </c>
      <c r="Q164" s="66"/>
      <c r="R164" s="66"/>
      <c r="S164" s="66"/>
    </row>
    <row r="165" spans="1:19" s="83" customFormat="1" ht="14" customHeight="1" x14ac:dyDescent="0.15">
      <c r="A165" s="66">
        <v>134</v>
      </c>
      <c r="B165" s="122">
        <v>3</v>
      </c>
      <c r="C165" s="66" t="s">
        <v>1092</v>
      </c>
      <c r="D165" s="69" t="s">
        <v>102</v>
      </c>
      <c r="E165" s="122"/>
      <c r="F165" s="71"/>
      <c r="G165" s="69"/>
      <c r="H165" s="66"/>
      <c r="I165" s="66">
        <v>1</v>
      </c>
      <c r="J165" s="66">
        <v>2020</v>
      </c>
      <c r="K165" s="66">
        <f t="shared" si="8"/>
        <v>3</v>
      </c>
      <c r="L165" s="66">
        <f>VLOOKUP(M165,'Age Groups'!B:C,2,FALSE)</f>
        <v>4</v>
      </c>
      <c r="M165" s="66" t="str">
        <f t="shared" si="9"/>
        <v>Juniors</v>
      </c>
      <c r="N165" s="66">
        <f>VLOOKUP(O165,Clubs!D:E,2,FALSE)</f>
        <v>28</v>
      </c>
      <c r="O165" s="66" t="str">
        <f t="shared" si="10"/>
        <v>Golden Heights</v>
      </c>
      <c r="P165" s="66" t="str">
        <f t="shared" si="11"/>
        <v xml:space="preserve">                'club_id'      =&gt; 28, // This is Golden Heights ###                'age_group_id' =&gt; 4, // This is Juniors ###                'year_id'      =&gt; 1, // This is 2020 ###                'division_id'  =&gt; 3, // This is Div 3 ###            ], [</v>
      </c>
      <c r="Q165" s="66"/>
      <c r="R165" s="66"/>
      <c r="S165" s="66"/>
    </row>
    <row r="166" spans="1:19" s="83" customFormat="1" ht="14" customHeight="1" x14ac:dyDescent="0.15">
      <c r="A166" s="66">
        <v>293</v>
      </c>
      <c r="B166" s="83">
        <v>2</v>
      </c>
      <c r="C166" s="66" t="s">
        <v>1090</v>
      </c>
      <c r="D166" s="88" t="s">
        <v>102</v>
      </c>
      <c r="E166" s="123"/>
      <c r="F166" s="88"/>
      <c r="G166" s="86"/>
      <c r="I166" s="83">
        <v>2</v>
      </c>
      <c r="J166" s="83">
        <v>2021</v>
      </c>
      <c r="K166" s="66">
        <f t="shared" si="8"/>
        <v>2</v>
      </c>
      <c r="L166" s="66">
        <f>VLOOKUP(M166,'Age Groups'!B:C,2,FALSE)</f>
        <v>5</v>
      </c>
      <c r="M166" s="66" t="str">
        <f t="shared" si="9"/>
        <v>Intermediates</v>
      </c>
      <c r="N166" s="66">
        <f>VLOOKUP(O166,Clubs!D:E,2,FALSE)</f>
        <v>28</v>
      </c>
      <c r="O166" s="66" t="str">
        <f t="shared" si="10"/>
        <v>Golden Heights</v>
      </c>
      <c r="P166" s="66" t="str">
        <f t="shared" si="11"/>
        <v xml:space="preserve">                'club_id'      =&gt; 28, // This is Golden Heights ###                'age_group_id' =&gt; 5, // This is Intermediates ###                'year_id'      =&gt; 2, // This is 2021 ###                'division_id'  =&gt; 2, // This is Div 2 ###            ], [</v>
      </c>
    </row>
    <row r="167" spans="1:19" s="83" customFormat="1" ht="14" customHeight="1" x14ac:dyDescent="0.15">
      <c r="A167" s="66">
        <v>399</v>
      </c>
      <c r="B167" s="83">
        <v>2</v>
      </c>
      <c r="C167" s="66" t="s">
        <v>1091</v>
      </c>
      <c r="D167" s="86" t="s">
        <v>102</v>
      </c>
      <c r="E167" s="123"/>
      <c r="F167" s="86"/>
      <c r="G167" s="88"/>
      <c r="I167" s="83">
        <v>2</v>
      </c>
      <c r="J167" s="83">
        <v>2021</v>
      </c>
      <c r="K167" s="66">
        <f t="shared" si="8"/>
        <v>2</v>
      </c>
      <c r="L167" s="66">
        <f>VLOOKUP(M167,'Age Groups'!B:C,2,FALSE)</f>
        <v>6</v>
      </c>
      <c r="M167" s="66" t="str">
        <f t="shared" si="9"/>
        <v>Seniors</v>
      </c>
      <c r="N167" s="66">
        <f>VLOOKUP(O167,Clubs!D:E,2,FALSE)</f>
        <v>28</v>
      </c>
      <c r="O167" s="66" t="str">
        <f t="shared" si="10"/>
        <v>Golden Heights</v>
      </c>
      <c r="P167" s="66" t="str">
        <f t="shared" si="11"/>
        <v xml:space="preserve">                'club_id'      =&gt; 28, // This is Golden Heights ###                'age_group_id' =&gt; 6, // This is Seniors ###                'year_id'      =&gt; 2, // This is 2021 ###                'division_id'  =&gt; 2, // This is Div 2 ###            ], [</v>
      </c>
    </row>
    <row r="168" spans="1:19" s="83" customFormat="1" ht="14" customHeight="1" x14ac:dyDescent="0.15">
      <c r="A168" s="66">
        <v>82</v>
      </c>
      <c r="B168" s="83">
        <v>3</v>
      </c>
      <c r="C168" s="66" t="s">
        <v>1149</v>
      </c>
      <c r="D168" s="86" t="s">
        <v>102</v>
      </c>
      <c r="E168" s="136"/>
      <c r="F168" s="97"/>
      <c r="G168" s="88"/>
      <c r="I168" s="83">
        <v>2</v>
      </c>
      <c r="J168" s="83">
        <v>2021</v>
      </c>
      <c r="K168" s="66">
        <f t="shared" si="8"/>
        <v>3</v>
      </c>
      <c r="L168" s="66">
        <f>VLOOKUP(M168,'Age Groups'!B:C,2,FALSE)</f>
        <v>3</v>
      </c>
      <c r="M168" s="66" t="str">
        <f t="shared" si="9"/>
        <v>Sub Juniors</v>
      </c>
      <c r="N168" s="66">
        <f>VLOOKUP(O168,Clubs!D:E,2,FALSE)</f>
        <v>28</v>
      </c>
      <c r="O168" s="66" t="str">
        <f t="shared" si="10"/>
        <v>Golden Heights</v>
      </c>
      <c r="P168" s="66" t="str">
        <f t="shared" si="11"/>
        <v xml:space="preserve">                'club_id'      =&gt; 28, // This is Golden Heights ###                'age_group_id' =&gt; 3, // This is Sub Juniors ###                'year_id'      =&gt; 2, // This is 2021 ###                'division_id'  =&gt; 3, // This is Div 3 ###            ], [</v>
      </c>
    </row>
    <row r="169" spans="1:19" s="83" customFormat="1" ht="14" customHeight="1" x14ac:dyDescent="0.15">
      <c r="A169" s="66">
        <v>186</v>
      </c>
      <c r="B169" s="83">
        <v>3</v>
      </c>
      <c r="C169" s="66" t="s">
        <v>1092</v>
      </c>
      <c r="D169" s="86" t="s">
        <v>102</v>
      </c>
      <c r="E169" s="127"/>
      <c r="F169" s="127"/>
      <c r="G169" s="86"/>
      <c r="I169" s="83">
        <v>2</v>
      </c>
      <c r="J169" s="83">
        <v>2021</v>
      </c>
      <c r="K169" s="66">
        <f t="shared" si="8"/>
        <v>3</v>
      </c>
      <c r="L169" s="66">
        <f>VLOOKUP(M169,'Age Groups'!B:C,2,FALSE)</f>
        <v>4</v>
      </c>
      <c r="M169" s="66" t="str">
        <f t="shared" si="9"/>
        <v>Juniors</v>
      </c>
      <c r="N169" s="66">
        <f>VLOOKUP(O169,Clubs!D:E,2,FALSE)</f>
        <v>28</v>
      </c>
      <c r="O169" s="66" t="str">
        <f t="shared" si="10"/>
        <v>Golden Heights</v>
      </c>
      <c r="P169" s="66" t="str">
        <f t="shared" si="11"/>
        <v xml:space="preserve">                'club_id'      =&gt; 28, // This is Golden Heights ###                'age_group_id' =&gt; 4, // This is Juniors ###                'year_id'      =&gt; 2, // This is 2021 ###                'division_id'  =&gt; 3, // This is Div 3 ###            ], [</v>
      </c>
    </row>
    <row r="170" spans="1:19" s="83" customFormat="1" ht="14" customHeight="1" x14ac:dyDescent="0.15">
      <c r="A170" s="66">
        <v>228</v>
      </c>
      <c r="B170" s="66">
        <v>0</v>
      </c>
      <c r="C170" s="66" t="s">
        <v>1090</v>
      </c>
      <c r="D170" s="71" t="s">
        <v>1005</v>
      </c>
      <c r="E170" s="152"/>
      <c r="F170" s="71"/>
      <c r="G170" s="69"/>
      <c r="H170" s="66"/>
      <c r="I170" s="66">
        <v>1</v>
      </c>
      <c r="J170" s="66">
        <v>2020</v>
      </c>
      <c r="K170" s="66">
        <f t="shared" si="8"/>
        <v>0</v>
      </c>
      <c r="L170" s="66">
        <f>VLOOKUP(M170,'Age Groups'!B:C,2,FALSE)</f>
        <v>5</v>
      </c>
      <c r="M170" s="66" t="str">
        <f t="shared" si="9"/>
        <v>Intermediates</v>
      </c>
      <c r="N170" s="66">
        <f>VLOOKUP(O170,Clubs!D:E,2,FALSE)</f>
        <v>29</v>
      </c>
      <c r="O170" s="66" t="str">
        <f t="shared" si="10"/>
        <v>Jem</v>
      </c>
      <c r="P170" s="66" t="str">
        <f t="shared" si="11"/>
        <v xml:space="preserve">                'club_id'      =&gt; 29, // This is Jem ###                'age_group_id' =&gt; 5, // This is Intermediates ###                'year_id'      =&gt; 1, // This is 2020 ###                'division_id'  =&gt; 0, // This is Div 0 ###            ], [</v>
      </c>
      <c r="Q170" s="66"/>
      <c r="R170" s="66"/>
      <c r="S170" s="66"/>
    </row>
    <row r="171" spans="1:19" s="90" customFormat="1" ht="25" x14ac:dyDescent="0.15">
      <c r="A171" s="66">
        <v>17</v>
      </c>
      <c r="B171" s="66">
        <v>1</v>
      </c>
      <c r="C171" s="66" t="s">
        <v>1149</v>
      </c>
      <c r="D171" s="69" t="s">
        <v>1005</v>
      </c>
      <c r="E171" s="126"/>
      <c r="F171" s="69"/>
      <c r="G171" s="69"/>
      <c r="H171" s="66" t="s">
        <v>1183</v>
      </c>
      <c r="I171" s="66">
        <v>1</v>
      </c>
      <c r="J171" s="66">
        <v>2020</v>
      </c>
      <c r="K171" s="66">
        <f t="shared" si="8"/>
        <v>1</v>
      </c>
      <c r="L171" s="66">
        <f>VLOOKUP(M171,'Age Groups'!B:C,2,FALSE)</f>
        <v>3</v>
      </c>
      <c r="M171" s="66" t="str">
        <f t="shared" si="9"/>
        <v>Sub Juniors</v>
      </c>
      <c r="N171" s="66">
        <f>VLOOKUP(O171,Clubs!D:E,2,FALSE)</f>
        <v>29</v>
      </c>
      <c r="O171" s="66" t="str">
        <f t="shared" si="10"/>
        <v>Jem</v>
      </c>
      <c r="P171" s="66" t="str">
        <f t="shared" si="11"/>
        <v xml:space="preserve">                'club_id'      =&gt; 29, // This is Jem ###                'age_group_id' =&gt; 3, // This is Sub Juniors ###                'year_id'      =&gt; 1, // This is 2020 ###                'division_id'  =&gt; 1, // This is Div 1 ###            ], [</v>
      </c>
      <c r="Q171" s="66"/>
      <c r="R171" s="66"/>
      <c r="S171" s="66"/>
    </row>
    <row r="172" spans="1:19" s="83" customFormat="1" ht="14" customHeight="1" x14ac:dyDescent="0.15">
      <c r="A172" s="66">
        <v>125</v>
      </c>
      <c r="B172" s="66">
        <v>1</v>
      </c>
      <c r="C172" s="66" t="s">
        <v>1092</v>
      </c>
      <c r="D172" s="69" t="s">
        <v>1005</v>
      </c>
      <c r="E172" s="122"/>
      <c r="F172" s="69"/>
      <c r="G172" s="69"/>
      <c r="H172" s="66" t="s">
        <v>1184</v>
      </c>
      <c r="I172" s="66">
        <v>1</v>
      </c>
      <c r="J172" s="66">
        <v>2020</v>
      </c>
      <c r="K172" s="66">
        <f t="shared" si="8"/>
        <v>1</v>
      </c>
      <c r="L172" s="66">
        <f>VLOOKUP(M172,'Age Groups'!B:C,2,FALSE)</f>
        <v>4</v>
      </c>
      <c r="M172" s="66" t="str">
        <f t="shared" si="9"/>
        <v>Juniors</v>
      </c>
      <c r="N172" s="66">
        <f>VLOOKUP(O172,Clubs!D:E,2,FALSE)</f>
        <v>29</v>
      </c>
      <c r="O172" s="66" t="str">
        <f t="shared" si="10"/>
        <v>Jem</v>
      </c>
      <c r="P172" s="66" t="str">
        <f t="shared" si="11"/>
        <v xml:space="preserve">                'club_id'      =&gt; 29, // This is Jem ###                'age_group_id' =&gt; 4, // This is Juniors ###                'year_id'      =&gt; 1, // This is 2020 ###                'division_id'  =&gt; 1, // This is Div 1 ###            ], [</v>
      </c>
      <c r="Q172" s="66"/>
      <c r="R172" s="66"/>
      <c r="S172" s="66"/>
    </row>
    <row r="173" spans="1:19" s="83" customFormat="1" ht="14" customHeight="1" x14ac:dyDescent="0.15">
      <c r="A173" s="66">
        <v>280</v>
      </c>
      <c r="B173" s="83">
        <v>0</v>
      </c>
      <c r="C173" s="66" t="s">
        <v>1090</v>
      </c>
      <c r="D173" s="88" t="s">
        <v>1005</v>
      </c>
      <c r="E173" s="153"/>
      <c r="F173" s="88"/>
      <c r="G173" s="86"/>
      <c r="I173" s="83">
        <v>2</v>
      </c>
      <c r="J173" s="83">
        <v>2021</v>
      </c>
      <c r="K173" s="66">
        <f t="shared" si="8"/>
        <v>0</v>
      </c>
      <c r="L173" s="66">
        <f>VLOOKUP(M173,'Age Groups'!B:C,2,FALSE)</f>
        <v>5</v>
      </c>
      <c r="M173" s="66" t="str">
        <f t="shared" si="9"/>
        <v>Intermediates</v>
      </c>
      <c r="N173" s="66">
        <f>VLOOKUP(O173,Clubs!D:E,2,FALSE)</f>
        <v>29</v>
      </c>
      <c r="O173" s="66" t="str">
        <f t="shared" si="10"/>
        <v>Jem</v>
      </c>
      <c r="P173" s="66" t="str">
        <f t="shared" si="11"/>
        <v xml:space="preserve">                'club_id'      =&gt; 29, // This is Jem ###                'age_group_id' =&gt; 5, // This is Intermediates ###                'year_id'      =&gt; 2, // This is 2021 ###                'division_id'  =&gt; 0, // This is Div 0 ###            ], [</v>
      </c>
    </row>
    <row r="174" spans="1:19" s="83" customFormat="1" ht="14" customHeight="1" x14ac:dyDescent="0.15">
      <c r="A174" s="66">
        <v>69</v>
      </c>
      <c r="B174" s="83">
        <v>1</v>
      </c>
      <c r="C174" s="66" t="s">
        <v>1149</v>
      </c>
      <c r="D174" s="93" t="s">
        <v>1005</v>
      </c>
      <c r="E174" s="123"/>
      <c r="F174" s="86"/>
      <c r="G174" s="86"/>
      <c r="I174" s="83">
        <v>2</v>
      </c>
      <c r="J174" s="83">
        <v>2021</v>
      </c>
      <c r="K174" s="66">
        <f t="shared" si="8"/>
        <v>1</v>
      </c>
      <c r="L174" s="66">
        <f>VLOOKUP(M174,'Age Groups'!B:C,2,FALSE)</f>
        <v>3</v>
      </c>
      <c r="M174" s="66" t="str">
        <f t="shared" si="9"/>
        <v>Sub Juniors</v>
      </c>
      <c r="N174" s="66">
        <f>VLOOKUP(O174,Clubs!D:E,2,FALSE)</f>
        <v>29</v>
      </c>
      <c r="O174" s="66" t="str">
        <f t="shared" si="10"/>
        <v>Jem</v>
      </c>
      <c r="P174" s="66" t="str">
        <f t="shared" si="11"/>
        <v xml:space="preserve">                'club_id'      =&gt; 29, // This is Jem ###                'age_group_id' =&gt; 3, // This is Sub Juniors ###                'year_id'      =&gt; 2, // This is 2021 ###                'division_id'  =&gt; 1, // This is Div 1 ###            ], [</v>
      </c>
    </row>
    <row r="175" spans="1:19" s="83" customFormat="1" ht="14" customHeight="1" x14ac:dyDescent="0.15">
      <c r="A175" s="66">
        <v>177</v>
      </c>
      <c r="B175" s="83">
        <v>1</v>
      </c>
      <c r="C175" s="66" t="s">
        <v>1092</v>
      </c>
      <c r="D175" s="86" t="s">
        <v>1005</v>
      </c>
      <c r="E175" s="127"/>
      <c r="F175" s="86"/>
      <c r="G175" s="86"/>
      <c r="I175" s="83">
        <v>2</v>
      </c>
      <c r="J175" s="83">
        <v>2021</v>
      </c>
      <c r="K175" s="66">
        <f t="shared" si="8"/>
        <v>1</v>
      </c>
      <c r="L175" s="66">
        <f>VLOOKUP(M175,'Age Groups'!B:C,2,FALSE)</f>
        <v>4</v>
      </c>
      <c r="M175" s="66" t="str">
        <f t="shared" si="9"/>
        <v>Juniors</v>
      </c>
      <c r="N175" s="66">
        <f>VLOOKUP(O175,Clubs!D:E,2,FALSE)</f>
        <v>29</v>
      </c>
      <c r="O175" s="66" t="str">
        <f t="shared" si="10"/>
        <v>Jem</v>
      </c>
      <c r="P175" s="66" t="str">
        <f t="shared" si="11"/>
        <v xml:space="preserve">                'club_id'      =&gt; 29, // This is Jem ###                'age_group_id' =&gt; 4, // This is Juniors ###                'year_id'      =&gt; 2, // This is 2021 ###                'division_id'  =&gt; 1, // This is Div 1 ###            ], [</v>
      </c>
    </row>
    <row r="176" spans="1:19" s="83" customFormat="1" ht="14" customHeight="1" x14ac:dyDescent="0.15">
      <c r="A176" s="66">
        <v>32</v>
      </c>
      <c r="B176" s="122">
        <v>3</v>
      </c>
      <c r="C176" s="66" t="s">
        <v>1149</v>
      </c>
      <c r="D176" s="69" t="s">
        <v>113</v>
      </c>
      <c r="E176" s="134"/>
      <c r="F176" s="71"/>
      <c r="G176" s="71"/>
      <c r="H176" s="66"/>
      <c r="I176" s="66">
        <v>1</v>
      </c>
      <c r="J176" s="66">
        <v>2020</v>
      </c>
      <c r="K176" s="66">
        <f t="shared" si="8"/>
        <v>3</v>
      </c>
      <c r="L176" s="66">
        <f>VLOOKUP(M176,'Age Groups'!B:C,2,FALSE)</f>
        <v>3</v>
      </c>
      <c r="M176" s="66" t="str">
        <f t="shared" si="9"/>
        <v>Sub Juniors</v>
      </c>
      <c r="N176" s="66">
        <f>VLOOKUP(O176,Clubs!D:E,2,FALSE)</f>
        <v>31</v>
      </c>
      <c r="O176" s="66" t="str">
        <f t="shared" si="10"/>
        <v>Para Vista</v>
      </c>
      <c r="P176" s="66" t="str">
        <f t="shared" si="11"/>
        <v xml:space="preserve">                'club_id'      =&gt; 31, // This is Para Vista ###                'age_group_id' =&gt; 3, // This is Sub Juniors ###                'year_id'      =&gt; 1, // This is 2020 ###                'division_id'  =&gt; 3, // This is Div 3 ###            ], [</v>
      </c>
      <c r="Q176" s="66"/>
      <c r="R176" s="66"/>
      <c r="S176" s="66"/>
    </row>
    <row r="177" spans="1:19" s="83" customFormat="1" ht="12.75" customHeight="1" x14ac:dyDescent="0.15">
      <c r="A177" s="66">
        <v>136</v>
      </c>
      <c r="B177" s="66">
        <v>3</v>
      </c>
      <c r="C177" s="66" t="s">
        <v>1092</v>
      </c>
      <c r="D177" s="69" t="s">
        <v>113</v>
      </c>
      <c r="E177" s="122"/>
      <c r="F177" s="69"/>
      <c r="G177" s="69"/>
      <c r="H177" s="66"/>
      <c r="I177" s="66">
        <v>1</v>
      </c>
      <c r="J177" s="66">
        <v>2020</v>
      </c>
      <c r="K177" s="66">
        <f t="shared" si="8"/>
        <v>3</v>
      </c>
      <c r="L177" s="66">
        <f>VLOOKUP(M177,'Age Groups'!B:C,2,FALSE)</f>
        <v>4</v>
      </c>
      <c r="M177" s="66" t="str">
        <f t="shared" si="9"/>
        <v>Juniors</v>
      </c>
      <c r="N177" s="66">
        <f>VLOOKUP(O177,Clubs!D:E,2,FALSE)</f>
        <v>31</v>
      </c>
      <c r="O177" s="66" t="str">
        <f t="shared" si="10"/>
        <v>Para Vista</v>
      </c>
      <c r="P177" s="66" t="str">
        <f t="shared" si="11"/>
        <v xml:space="preserve">                'club_id'      =&gt; 31, // This is Para Vista ###                'age_group_id' =&gt; 4, // This is Juniors ###                'year_id'      =&gt; 1, // This is 2020 ###                'division_id'  =&gt; 3, // This is Div 3 ###            ], [</v>
      </c>
      <c r="Q177" s="66"/>
      <c r="R177" s="66"/>
      <c r="S177" s="66"/>
    </row>
    <row r="178" spans="1:19" s="90" customFormat="1" ht="25" x14ac:dyDescent="0.15">
      <c r="A178" s="66">
        <v>248</v>
      </c>
      <c r="B178" s="122">
        <v>3</v>
      </c>
      <c r="C178" s="66" t="s">
        <v>1090</v>
      </c>
      <c r="D178" s="69" t="s">
        <v>113</v>
      </c>
      <c r="E178" s="126"/>
      <c r="F178" s="71"/>
      <c r="G178" s="69"/>
      <c r="H178" s="66"/>
      <c r="I178" s="66">
        <v>1</v>
      </c>
      <c r="J178" s="66">
        <v>2020</v>
      </c>
      <c r="K178" s="66">
        <f t="shared" si="8"/>
        <v>3</v>
      </c>
      <c r="L178" s="66">
        <f>VLOOKUP(M178,'Age Groups'!B:C,2,FALSE)</f>
        <v>5</v>
      </c>
      <c r="M178" s="66" t="str">
        <f t="shared" si="9"/>
        <v>Intermediates</v>
      </c>
      <c r="N178" s="66">
        <f>VLOOKUP(O178,Clubs!D:E,2,FALSE)</f>
        <v>31</v>
      </c>
      <c r="O178" s="66" t="str">
        <f t="shared" si="10"/>
        <v>Para Vista</v>
      </c>
      <c r="P178" s="66" t="str">
        <f t="shared" si="11"/>
        <v xml:space="preserve">                'club_id'      =&gt; 31, // This is Para Vista ###                'age_group_id' =&gt; 5, // This is Intermediates ###                'year_id'      =&gt; 1, // This is 2020 ###                'division_id'  =&gt; 3, // This is Div 3 ###            ], [</v>
      </c>
      <c r="Q178" s="66"/>
      <c r="R178" s="66"/>
      <c r="S178" s="66"/>
    </row>
    <row r="179" spans="1:19" s="83" customFormat="1" ht="14" customHeight="1" x14ac:dyDescent="0.15">
      <c r="A179" s="66">
        <v>356</v>
      </c>
      <c r="B179" s="66">
        <v>3</v>
      </c>
      <c r="C179" s="66" t="s">
        <v>1091</v>
      </c>
      <c r="D179" s="69" t="s">
        <v>113</v>
      </c>
      <c r="E179" s="134"/>
      <c r="F179" s="69"/>
      <c r="G179" s="71"/>
      <c r="H179" s="66"/>
      <c r="I179" s="66">
        <v>1</v>
      </c>
      <c r="J179" s="66">
        <v>2020</v>
      </c>
      <c r="K179" s="66">
        <f t="shared" si="8"/>
        <v>3</v>
      </c>
      <c r="L179" s="66">
        <f>VLOOKUP(M179,'Age Groups'!B:C,2,FALSE)</f>
        <v>6</v>
      </c>
      <c r="M179" s="66" t="str">
        <f t="shared" si="9"/>
        <v>Seniors</v>
      </c>
      <c r="N179" s="66">
        <f>VLOOKUP(O179,Clubs!D:E,2,FALSE)</f>
        <v>31</v>
      </c>
      <c r="O179" s="66" t="str">
        <f t="shared" si="10"/>
        <v>Para Vista</v>
      </c>
      <c r="P179" s="66" t="str">
        <f t="shared" si="11"/>
        <v xml:space="preserve">                'club_id'      =&gt; 31, // This is Para Vista ###                'age_group_id' =&gt; 6, // This is Seniors ###                'year_id'      =&gt; 1, // This is 2020 ###                'division_id'  =&gt; 3, // This is Div 3 ###            ], [</v>
      </c>
      <c r="Q179" s="66"/>
      <c r="R179" s="66"/>
      <c r="S179" s="66"/>
    </row>
    <row r="180" spans="1:19" s="83" customFormat="1" ht="14" customHeight="1" x14ac:dyDescent="0.15">
      <c r="A180" s="66">
        <v>84</v>
      </c>
      <c r="B180" s="83">
        <v>3</v>
      </c>
      <c r="C180" s="66" t="s">
        <v>1149</v>
      </c>
      <c r="D180" s="86" t="s">
        <v>113</v>
      </c>
      <c r="E180" s="136"/>
      <c r="F180" s="97"/>
      <c r="G180" s="86"/>
      <c r="I180" s="83">
        <v>2</v>
      </c>
      <c r="J180" s="83">
        <v>2021</v>
      </c>
      <c r="K180" s="66">
        <f t="shared" si="8"/>
        <v>3</v>
      </c>
      <c r="L180" s="66">
        <f>VLOOKUP(M180,'Age Groups'!B:C,2,FALSE)</f>
        <v>3</v>
      </c>
      <c r="M180" s="66" t="str">
        <f t="shared" si="9"/>
        <v>Sub Juniors</v>
      </c>
      <c r="N180" s="66">
        <f>VLOOKUP(O180,Clubs!D:E,2,FALSE)</f>
        <v>31</v>
      </c>
      <c r="O180" s="66" t="str">
        <f t="shared" si="10"/>
        <v>Para Vista</v>
      </c>
      <c r="P180" s="66" t="str">
        <f t="shared" si="11"/>
        <v xml:space="preserve">                'club_id'      =&gt; 31, // This is Para Vista ###                'age_group_id' =&gt; 3, // This is Sub Juniors ###                'year_id'      =&gt; 2, // This is 2021 ###                'division_id'  =&gt; 3, // This is Div 3 ###            ], [</v>
      </c>
    </row>
    <row r="181" spans="1:19" s="83" customFormat="1" ht="14" customHeight="1" x14ac:dyDescent="0.15">
      <c r="A181" s="66">
        <v>188</v>
      </c>
      <c r="B181" s="83">
        <v>3</v>
      </c>
      <c r="C181" s="66" t="s">
        <v>1092</v>
      </c>
      <c r="D181" s="86" t="s">
        <v>113</v>
      </c>
      <c r="E181" s="127"/>
      <c r="F181" s="86"/>
      <c r="G181" s="86"/>
      <c r="I181" s="83">
        <v>2</v>
      </c>
      <c r="J181" s="83">
        <v>2021</v>
      </c>
      <c r="K181" s="66">
        <f t="shared" si="8"/>
        <v>3</v>
      </c>
      <c r="L181" s="66">
        <f>VLOOKUP(M181,'Age Groups'!B:C,2,FALSE)</f>
        <v>4</v>
      </c>
      <c r="M181" s="66" t="str">
        <f t="shared" si="9"/>
        <v>Juniors</v>
      </c>
      <c r="N181" s="66">
        <f>VLOOKUP(O181,Clubs!D:E,2,FALSE)</f>
        <v>31</v>
      </c>
      <c r="O181" s="66" t="str">
        <f t="shared" si="10"/>
        <v>Para Vista</v>
      </c>
      <c r="P181" s="66" t="str">
        <f t="shared" si="11"/>
        <v xml:space="preserve">                'club_id'      =&gt; 31, // This is Para Vista ###                'age_group_id' =&gt; 4, // This is Juniors ###                'year_id'      =&gt; 2, // This is 2021 ###                'division_id'  =&gt; 3, // This is Div 3 ###            ], [</v>
      </c>
    </row>
    <row r="182" spans="1:19" s="83" customFormat="1" ht="14" customHeight="1" x14ac:dyDescent="0.15">
      <c r="A182" s="66">
        <v>407</v>
      </c>
      <c r="B182" s="83">
        <v>3</v>
      </c>
      <c r="C182" s="66" t="s">
        <v>1091</v>
      </c>
      <c r="D182" s="86" t="s">
        <v>113</v>
      </c>
      <c r="E182" s="123"/>
      <c r="F182" s="86"/>
      <c r="G182" s="88"/>
      <c r="I182" s="83">
        <v>2</v>
      </c>
      <c r="J182" s="83">
        <v>2021</v>
      </c>
      <c r="K182" s="66">
        <f t="shared" si="8"/>
        <v>3</v>
      </c>
      <c r="L182" s="66">
        <f>VLOOKUP(M182,'Age Groups'!B:C,2,FALSE)</f>
        <v>6</v>
      </c>
      <c r="M182" s="66" t="str">
        <f t="shared" si="9"/>
        <v>Seniors</v>
      </c>
      <c r="N182" s="66">
        <f>VLOOKUP(O182,Clubs!D:E,2,FALSE)</f>
        <v>31</v>
      </c>
      <c r="O182" s="66" t="str">
        <f t="shared" si="10"/>
        <v>Para Vista</v>
      </c>
      <c r="P182" s="66" t="str">
        <f t="shared" si="11"/>
        <v xml:space="preserve">                'club_id'      =&gt; 31, // This is Para Vista ###                'age_group_id' =&gt; 6, // This is Seniors ###                'year_id'      =&gt; 2, // This is 2021 ###                'division_id'  =&gt; 3, // This is Div 3 ###            ], [</v>
      </c>
    </row>
    <row r="183" spans="1:19" s="83" customFormat="1" ht="14" customHeight="1" x14ac:dyDescent="0.15">
      <c r="A183" s="66">
        <v>146</v>
      </c>
      <c r="B183" s="66">
        <v>4</v>
      </c>
      <c r="C183" s="66" t="s">
        <v>1092</v>
      </c>
      <c r="D183" s="74" t="s">
        <v>1007</v>
      </c>
      <c r="E183" s="122"/>
      <c r="F183" s="74"/>
      <c r="G183" s="71"/>
      <c r="H183" s="66"/>
      <c r="I183" s="66">
        <v>1</v>
      </c>
      <c r="J183" s="66">
        <v>2020</v>
      </c>
      <c r="K183" s="66">
        <f t="shared" si="8"/>
        <v>4</v>
      </c>
      <c r="L183" s="66">
        <f>VLOOKUP(M183,'Age Groups'!B:C,2,FALSE)</f>
        <v>4</v>
      </c>
      <c r="M183" s="66" t="str">
        <f t="shared" si="9"/>
        <v>Juniors</v>
      </c>
      <c r="N183" s="66">
        <f>VLOOKUP(O183,Clubs!D:E,2,FALSE)</f>
        <v>32</v>
      </c>
      <c r="O183" s="66" t="str">
        <f t="shared" si="10"/>
        <v>Payton</v>
      </c>
      <c r="P183" s="66" t="str">
        <f t="shared" si="11"/>
        <v xml:space="preserve">                'club_id'      =&gt; 32, // This is Payton ###                'age_group_id' =&gt; 4, // This is Juniors ###                'year_id'      =&gt; 1, // This is 2020 ###                'division_id'  =&gt; 4, // This is Div 4 ###            ], [</v>
      </c>
      <c r="Q183" s="66"/>
      <c r="R183" s="66"/>
      <c r="S183" s="66"/>
    </row>
    <row r="184" spans="1:19" s="83" customFormat="1" ht="14" customHeight="1" x14ac:dyDescent="0.15">
      <c r="A184" s="66">
        <v>256</v>
      </c>
      <c r="B184" s="66">
        <v>4</v>
      </c>
      <c r="C184" s="66" t="s">
        <v>1090</v>
      </c>
      <c r="D184" s="74" t="s">
        <v>1007</v>
      </c>
      <c r="E184" s="122"/>
      <c r="F184" s="156"/>
      <c r="G184" s="71"/>
      <c r="H184" s="66"/>
      <c r="I184" s="66">
        <v>1</v>
      </c>
      <c r="J184" s="66">
        <v>2020</v>
      </c>
      <c r="K184" s="66">
        <f t="shared" si="8"/>
        <v>4</v>
      </c>
      <c r="L184" s="66">
        <f>VLOOKUP(M184,'Age Groups'!B:C,2,FALSE)</f>
        <v>5</v>
      </c>
      <c r="M184" s="66" t="str">
        <f t="shared" si="9"/>
        <v>Intermediates</v>
      </c>
      <c r="N184" s="66">
        <f>VLOOKUP(O184,Clubs!D:E,2,FALSE)</f>
        <v>32</v>
      </c>
      <c r="O184" s="66" t="str">
        <f t="shared" si="10"/>
        <v>Payton</v>
      </c>
      <c r="P184" s="66" t="str">
        <f t="shared" si="11"/>
        <v xml:space="preserve">                'club_id'      =&gt; 32, // This is Payton ###                'age_group_id' =&gt; 5, // This is Intermediates ###                'year_id'      =&gt; 1, // This is 2020 ###                'division_id'  =&gt; 4, // This is Div 4 ###            ], [</v>
      </c>
      <c r="Q184" s="66"/>
      <c r="R184" s="66"/>
      <c r="S184" s="66"/>
    </row>
    <row r="185" spans="1:19" s="90" customFormat="1" ht="25" x14ac:dyDescent="0.15">
      <c r="A185" s="66">
        <v>301</v>
      </c>
      <c r="B185" s="127">
        <v>3</v>
      </c>
      <c r="C185" s="66" t="s">
        <v>1090</v>
      </c>
      <c r="D185" s="97" t="s">
        <v>1007</v>
      </c>
      <c r="E185" s="136"/>
      <c r="F185" s="88"/>
      <c r="G185" s="142"/>
      <c r="H185" s="83"/>
      <c r="I185" s="83">
        <v>2</v>
      </c>
      <c r="J185" s="83">
        <v>2021</v>
      </c>
      <c r="K185" s="66">
        <f t="shared" si="8"/>
        <v>3</v>
      </c>
      <c r="L185" s="66">
        <f>VLOOKUP(M185,'Age Groups'!B:C,2,FALSE)</f>
        <v>5</v>
      </c>
      <c r="M185" s="66" t="str">
        <f t="shared" si="9"/>
        <v>Intermediates</v>
      </c>
      <c r="N185" s="66">
        <f>VLOOKUP(O185,Clubs!D:E,2,FALSE)</f>
        <v>32</v>
      </c>
      <c r="O185" s="66" t="str">
        <f t="shared" si="10"/>
        <v>Payton</v>
      </c>
      <c r="P185" s="66" t="str">
        <f t="shared" si="11"/>
        <v xml:space="preserve">                'club_id'      =&gt; 32, // This is Payton ###                'age_group_id' =&gt; 5, // This is Intermediates ###                'year_id'      =&gt; 2, // This is 2021 ###                'division_id'  =&gt; 3, // This is Div 3 ###            ], [</v>
      </c>
      <c r="Q185" s="83"/>
      <c r="R185" s="83"/>
      <c r="S185" s="83"/>
    </row>
    <row r="186" spans="1:19" s="83" customFormat="1" ht="14" customHeight="1" x14ac:dyDescent="0.15">
      <c r="A186" s="66">
        <v>198</v>
      </c>
      <c r="B186" s="83">
        <v>4</v>
      </c>
      <c r="C186" s="66" t="s">
        <v>1092</v>
      </c>
      <c r="D186" s="97" t="s">
        <v>1007</v>
      </c>
      <c r="E186" s="127"/>
      <c r="F186" s="95"/>
      <c r="G186" s="99"/>
      <c r="I186" s="83">
        <v>2</v>
      </c>
      <c r="J186" s="83">
        <v>2021</v>
      </c>
      <c r="K186" s="66">
        <f t="shared" si="8"/>
        <v>4</v>
      </c>
      <c r="L186" s="66">
        <f>VLOOKUP(M186,'Age Groups'!B:C,2,FALSE)</f>
        <v>4</v>
      </c>
      <c r="M186" s="66" t="str">
        <f t="shared" si="9"/>
        <v>Juniors</v>
      </c>
      <c r="N186" s="66">
        <f>VLOOKUP(O186,Clubs!D:E,2,FALSE)</f>
        <v>32</v>
      </c>
      <c r="O186" s="66" t="str">
        <f t="shared" si="10"/>
        <v>Payton</v>
      </c>
      <c r="P186" s="66" t="str">
        <f t="shared" si="11"/>
        <v xml:space="preserve">                'club_id'      =&gt; 32, // This is Payton ###                'age_group_id' =&gt; 4, // This is Juniors ###                'year_id'      =&gt; 2, // This is 2021 ###                'division_id'  =&gt; 4, // This is Div 4 ###            ], [</v>
      </c>
    </row>
    <row r="187" spans="1:19" s="83" customFormat="1" ht="14" customHeight="1" x14ac:dyDescent="0.2">
      <c r="A187" s="66">
        <v>99</v>
      </c>
      <c r="B187" s="83">
        <v>5</v>
      </c>
      <c r="C187" s="66" t="s">
        <v>1149</v>
      </c>
      <c r="D187" s="88" t="s">
        <v>1007</v>
      </c>
      <c r="E187" s="127"/>
      <c r="F187" s="95"/>
      <c r="G187" s="99"/>
      <c r="I187" s="83">
        <v>2</v>
      </c>
      <c r="J187" s="83">
        <v>2021</v>
      </c>
      <c r="K187" s="66">
        <f t="shared" si="8"/>
        <v>5</v>
      </c>
      <c r="L187" s="66">
        <f>VLOOKUP(M187,'Age Groups'!B:C,2,FALSE)</f>
        <v>3</v>
      </c>
      <c r="M187" s="66" t="str">
        <f t="shared" si="9"/>
        <v>Sub Juniors</v>
      </c>
      <c r="N187" s="66">
        <f>VLOOKUP(O187,Clubs!D:E,2,FALSE)</f>
        <v>32</v>
      </c>
      <c r="O187" s="66" t="str">
        <f t="shared" si="10"/>
        <v>Payton</v>
      </c>
      <c r="P187" s="66" t="str">
        <f t="shared" si="11"/>
        <v xml:space="preserve">                'club_id'      =&gt; 32, // This is Payton ###                'age_group_id' =&gt; 3, // This is Sub Juniors ###                'year_id'      =&gt; 2, // This is 2021 ###                'division_id'  =&gt; 5, // This is Div 5 ###            ], [</v>
      </c>
    </row>
    <row r="188" spans="1:19" s="83" customFormat="1" ht="14" customHeight="1" x14ac:dyDescent="0.15">
      <c r="A188" s="66">
        <v>29</v>
      </c>
      <c r="B188" s="66">
        <v>3</v>
      </c>
      <c r="C188" s="66" t="s">
        <v>1149</v>
      </c>
      <c r="D188" s="69" t="s">
        <v>124</v>
      </c>
      <c r="E188" s="126"/>
      <c r="F188" s="76"/>
      <c r="G188" s="79"/>
      <c r="H188" s="66"/>
      <c r="I188" s="66">
        <v>1</v>
      </c>
      <c r="J188" s="66">
        <v>2020</v>
      </c>
      <c r="K188" s="66">
        <f t="shared" si="8"/>
        <v>3</v>
      </c>
      <c r="L188" s="66">
        <f>VLOOKUP(M188,'Age Groups'!B:C,2,FALSE)</f>
        <v>3</v>
      </c>
      <c r="M188" s="66" t="str">
        <f t="shared" si="9"/>
        <v>Sub Juniors</v>
      </c>
      <c r="N188" s="66">
        <f>VLOOKUP(O188,Clubs!D:E,2,FALSE)</f>
        <v>34</v>
      </c>
      <c r="O188" s="66" t="str">
        <f t="shared" si="10"/>
        <v>Aurora</v>
      </c>
      <c r="P188" s="66" t="str">
        <f t="shared" si="11"/>
        <v xml:space="preserve">                'club_id'      =&gt; 34, // This is Aurora ###                'age_group_id' =&gt; 3, // This is Sub Juniors ###                'year_id'      =&gt; 1, // This is 2020 ###                'division_id'  =&gt; 3, // This is Div 3 ###            ], [</v>
      </c>
      <c r="Q188" s="66"/>
      <c r="R188" s="66"/>
      <c r="S188" s="66"/>
    </row>
    <row r="189" spans="1:19" s="83" customFormat="1" ht="15" customHeight="1" x14ac:dyDescent="0.15">
      <c r="A189" s="66">
        <v>354</v>
      </c>
      <c r="B189" s="66">
        <v>3</v>
      </c>
      <c r="C189" s="66" t="s">
        <v>1091</v>
      </c>
      <c r="D189" s="71" t="s">
        <v>124</v>
      </c>
      <c r="E189" s="134"/>
      <c r="F189" s="79"/>
      <c r="G189" s="80"/>
      <c r="H189" s="66"/>
      <c r="I189" s="66">
        <v>1</v>
      </c>
      <c r="J189" s="66">
        <v>2020</v>
      </c>
      <c r="K189" s="66">
        <f t="shared" si="8"/>
        <v>3</v>
      </c>
      <c r="L189" s="66">
        <f>VLOOKUP(M189,'Age Groups'!B:C,2,FALSE)</f>
        <v>6</v>
      </c>
      <c r="M189" s="66" t="str">
        <f t="shared" si="9"/>
        <v>Seniors</v>
      </c>
      <c r="N189" s="66">
        <f>VLOOKUP(O189,Clubs!D:E,2,FALSE)</f>
        <v>34</v>
      </c>
      <c r="O189" s="66" t="str">
        <f t="shared" si="10"/>
        <v>Aurora</v>
      </c>
      <c r="P189" s="66" t="str">
        <f t="shared" si="11"/>
        <v xml:space="preserve">                'club_id'      =&gt; 34, // This is Aurora ###                'age_group_id' =&gt; 6, // This is Seniors ###                'year_id'      =&gt; 1, // This is 2020 ###                'division_id'  =&gt; 3, // This is Div 3 ###            ], [</v>
      </c>
      <c r="Q189" s="66"/>
      <c r="R189" s="66"/>
      <c r="S189" s="66"/>
    </row>
    <row r="190" spans="1:19" s="83" customFormat="1" ht="14" customHeight="1" x14ac:dyDescent="0.15">
      <c r="A190" s="66">
        <v>143</v>
      </c>
      <c r="B190" s="66">
        <v>4</v>
      </c>
      <c r="C190" s="66" t="s">
        <v>1092</v>
      </c>
      <c r="D190" s="74" t="s">
        <v>124</v>
      </c>
      <c r="E190" s="122"/>
      <c r="F190" s="81"/>
      <c r="G190" s="80"/>
      <c r="H190" s="66"/>
      <c r="I190" s="66">
        <v>1</v>
      </c>
      <c r="J190" s="66">
        <v>2020</v>
      </c>
      <c r="K190" s="66">
        <f t="shared" si="8"/>
        <v>4</v>
      </c>
      <c r="L190" s="66">
        <f>VLOOKUP(M190,'Age Groups'!B:C,2,FALSE)</f>
        <v>4</v>
      </c>
      <c r="M190" s="66" t="str">
        <f t="shared" si="9"/>
        <v>Juniors</v>
      </c>
      <c r="N190" s="66">
        <f>VLOOKUP(O190,Clubs!D:E,2,FALSE)</f>
        <v>34</v>
      </c>
      <c r="O190" s="66" t="str">
        <f t="shared" si="10"/>
        <v>Aurora</v>
      </c>
      <c r="P190" s="66" t="str">
        <f t="shared" si="11"/>
        <v xml:space="preserve">                'club_id'      =&gt; 34, // This is Aurora ###                'age_group_id' =&gt; 4, // This is Juniors ###                'year_id'      =&gt; 1, // This is 2020 ###                'division_id'  =&gt; 4, // This is Div 4 ###            ], [</v>
      </c>
      <c r="Q190" s="66"/>
      <c r="R190" s="66"/>
      <c r="S190" s="66"/>
    </row>
    <row r="191" spans="1:19" s="83" customFormat="1" ht="14" customHeight="1" x14ac:dyDescent="0.15">
      <c r="A191" s="66">
        <v>191</v>
      </c>
      <c r="B191" s="83">
        <v>3</v>
      </c>
      <c r="C191" s="66" t="s">
        <v>1092</v>
      </c>
      <c r="D191" s="100" t="s">
        <v>124</v>
      </c>
      <c r="E191" s="127"/>
      <c r="F191" s="100"/>
      <c r="G191" s="96"/>
      <c r="I191" s="83">
        <v>2</v>
      </c>
      <c r="J191" s="83">
        <v>2021</v>
      </c>
      <c r="K191" s="66">
        <f t="shared" si="8"/>
        <v>3</v>
      </c>
      <c r="L191" s="66">
        <f>VLOOKUP(M191,'Age Groups'!B:C,2,FALSE)</f>
        <v>4</v>
      </c>
      <c r="M191" s="66" t="str">
        <f t="shared" si="9"/>
        <v>Juniors</v>
      </c>
      <c r="N191" s="66">
        <f>VLOOKUP(O191,Clubs!D:E,2,FALSE)</f>
        <v>34</v>
      </c>
      <c r="O191" s="66" t="str">
        <f t="shared" si="10"/>
        <v>Aurora</v>
      </c>
      <c r="P191" s="66" t="str">
        <f t="shared" si="11"/>
        <v xml:space="preserve">                'club_id'      =&gt; 34, // This is Aurora ###                'age_group_id' =&gt; 4, // This is Juniors ###                'year_id'      =&gt; 2, // This is 2021 ###                'division_id'  =&gt; 3, // This is Div 3 ###            ], [</v>
      </c>
    </row>
    <row r="192" spans="1:19" s="83" customFormat="1" ht="14" customHeight="1" x14ac:dyDescent="0.15">
      <c r="A192" s="66">
        <v>406</v>
      </c>
      <c r="B192" s="83">
        <v>3</v>
      </c>
      <c r="C192" s="66" t="s">
        <v>1091</v>
      </c>
      <c r="D192" s="127" t="s">
        <v>124</v>
      </c>
      <c r="E192" s="136"/>
      <c r="F192" s="123"/>
      <c r="G192" s="127"/>
      <c r="I192" s="83">
        <v>2</v>
      </c>
      <c r="J192" s="83">
        <v>2021</v>
      </c>
      <c r="K192" s="66">
        <f t="shared" si="8"/>
        <v>3</v>
      </c>
      <c r="L192" s="66">
        <f>VLOOKUP(M192,'Age Groups'!B:C,2,FALSE)</f>
        <v>6</v>
      </c>
      <c r="M192" s="66" t="str">
        <f t="shared" si="9"/>
        <v>Seniors</v>
      </c>
      <c r="N192" s="66">
        <f>VLOOKUP(O192,Clubs!D:E,2,FALSE)</f>
        <v>34</v>
      </c>
      <c r="O192" s="66" t="str">
        <f t="shared" si="10"/>
        <v>Aurora</v>
      </c>
      <c r="P192" s="66" t="str">
        <f t="shared" si="11"/>
        <v xml:space="preserve">                'club_id'      =&gt; 34, // This is Aurora ###                'age_group_id' =&gt; 6, // This is Seniors ###                'year_id'      =&gt; 2, // This is 2021 ###                'division_id'  =&gt; 3, // This is Div 3 ###            ], [</v>
      </c>
    </row>
    <row r="193" spans="1:19" s="83" customFormat="1" ht="14" customHeight="1" x14ac:dyDescent="0.15">
      <c r="A193" s="66">
        <v>16</v>
      </c>
      <c r="B193" s="66">
        <v>1</v>
      </c>
      <c r="C193" s="66" t="s">
        <v>1149</v>
      </c>
      <c r="D193" s="126" t="s">
        <v>127</v>
      </c>
      <c r="E193" s="126"/>
      <c r="F193" s="152"/>
      <c r="G193" s="126"/>
      <c r="H193" s="66"/>
      <c r="I193" s="66">
        <v>1</v>
      </c>
      <c r="J193" s="66">
        <v>2020</v>
      </c>
      <c r="K193" s="66">
        <f t="shared" si="8"/>
        <v>1</v>
      </c>
      <c r="L193" s="66">
        <f>VLOOKUP(M193,'Age Groups'!B:C,2,FALSE)</f>
        <v>3</v>
      </c>
      <c r="M193" s="66" t="str">
        <f t="shared" si="9"/>
        <v>Sub Juniors</v>
      </c>
      <c r="N193" s="66">
        <f>VLOOKUP(O193,Clubs!D:E,2,FALSE)</f>
        <v>35</v>
      </c>
      <c r="O193" s="66" t="str">
        <f t="shared" si="10"/>
        <v>Highbury</v>
      </c>
      <c r="P193" s="66" t="str">
        <f t="shared" si="11"/>
        <v xml:space="preserve">                'club_id'      =&gt; 35, // This is Highbury ###                'age_group_id' =&gt; 3, // This is Sub Juniors ###                'year_id'      =&gt; 1, // This is 2020 ###                'division_id'  =&gt; 1, // This is Div 1 ###            ], [</v>
      </c>
      <c r="Q193" s="66"/>
      <c r="R193" s="66"/>
      <c r="S193" s="66"/>
    </row>
    <row r="194" spans="1:19" s="90" customFormat="1" ht="25" x14ac:dyDescent="0.15">
      <c r="A194" s="66">
        <v>124</v>
      </c>
      <c r="B194" s="66">
        <v>1</v>
      </c>
      <c r="C194" s="66" t="s">
        <v>1092</v>
      </c>
      <c r="D194" s="126" t="s">
        <v>127</v>
      </c>
      <c r="E194" s="122"/>
      <c r="F194" s="126"/>
      <c r="G194" s="126"/>
      <c r="H194" s="66" t="s">
        <v>1183</v>
      </c>
      <c r="I194" s="66">
        <v>1</v>
      </c>
      <c r="J194" s="66">
        <v>2020</v>
      </c>
      <c r="K194" s="66">
        <f t="shared" ref="K194:K257" si="12">B194</f>
        <v>1</v>
      </c>
      <c r="L194" s="66">
        <f>VLOOKUP(M194,'Age Groups'!B:C,2,FALSE)</f>
        <v>4</v>
      </c>
      <c r="M194" s="66" t="str">
        <f t="shared" ref="M194:M257" si="13">C194</f>
        <v>Juniors</v>
      </c>
      <c r="N194" s="66">
        <f>VLOOKUP(O194,Clubs!D:E,2,FALSE)</f>
        <v>35</v>
      </c>
      <c r="O194" s="66" t="str">
        <f t="shared" ref="O194:O257" si="14">D194</f>
        <v>Highbury</v>
      </c>
      <c r="P194" s="66" t="str">
        <f t="shared" si="11"/>
        <v xml:space="preserve">                'club_id'      =&gt; 35, // This is Highbury ###                'age_group_id' =&gt; 4, // This is Juniors ###                'year_id'      =&gt; 1, // This is 2020 ###                'division_id'  =&gt; 1, // This is Div 1 ###            ], [</v>
      </c>
      <c r="Q194" s="66"/>
      <c r="R194" s="66"/>
      <c r="S194" s="66"/>
    </row>
    <row r="195" spans="1:19" s="83" customFormat="1" ht="14" customHeight="1" x14ac:dyDescent="0.15">
      <c r="A195" s="66">
        <v>340</v>
      </c>
      <c r="B195" s="66">
        <v>1</v>
      </c>
      <c r="C195" s="66" t="s">
        <v>1091</v>
      </c>
      <c r="D195" s="137" t="s">
        <v>127</v>
      </c>
      <c r="E195" s="126"/>
      <c r="F195" s="131"/>
      <c r="G195" s="122"/>
      <c r="H195" s="66"/>
      <c r="I195" s="66">
        <v>1</v>
      </c>
      <c r="J195" s="66">
        <v>2020</v>
      </c>
      <c r="K195" s="66">
        <f t="shared" si="12"/>
        <v>1</v>
      </c>
      <c r="L195" s="66">
        <f>VLOOKUP(M195,'Age Groups'!B:C,2,FALSE)</f>
        <v>6</v>
      </c>
      <c r="M195" s="66" t="str">
        <f t="shared" si="13"/>
        <v>Seniors</v>
      </c>
      <c r="N195" s="66">
        <f>VLOOKUP(O195,Clubs!D:E,2,FALSE)</f>
        <v>35</v>
      </c>
      <c r="O195" s="66" t="str">
        <f t="shared" si="14"/>
        <v>Highbury</v>
      </c>
      <c r="P195" s="66" t="str">
        <f t="shared" ref="P195:P249" si="15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 xml:space="preserve">                'club_id'      =&gt; 35, // This is Highbury ###                'age_group_id' =&gt; 6, // This is Seniors ###                'year_id'      =&gt; 1, // This is 2020 ###                'division_id'  =&gt; 1, // This is Div 1 ###            ], [</v>
      </c>
      <c r="Q195" s="66"/>
      <c r="R195" s="66"/>
      <c r="S195" s="66"/>
    </row>
    <row r="196" spans="1:19" s="83" customFormat="1" ht="14" customHeight="1" x14ac:dyDescent="0.15">
      <c r="A196" s="66">
        <v>242</v>
      </c>
      <c r="B196" s="66">
        <v>2</v>
      </c>
      <c r="C196" s="66" t="s">
        <v>1090</v>
      </c>
      <c r="D196" s="137" t="s">
        <v>127</v>
      </c>
      <c r="E196" s="126"/>
      <c r="F196" s="125"/>
      <c r="G196" s="126"/>
      <c r="H196" s="66"/>
      <c r="I196" s="66">
        <v>1</v>
      </c>
      <c r="J196" s="66">
        <v>2020</v>
      </c>
      <c r="K196" s="66">
        <f t="shared" si="12"/>
        <v>2</v>
      </c>
      <c r="L196" s="66">
        <f>VLOOKUP(M196,'Age Groups'!B:C,2,FALSE)</f>
        <v>5</v>
      </c>
      <c r="M196" s="66" t="str">
        <f t="shared" si="13"/>
        <v>Intermediates</v>
      </c>
      <c r="N196" s="66">
        <f>VLOOKUP(O196,Clubs!D:E,2,FALSE)</f>
        <v>35</v>
      </c>
      <c r="O196" s="66" t="str">
        <f t="shared" si="14"/>
        <v>Highbury</v>
      </c>
      <c r="P196" s="66" t="str">
        <f t="shared" si="15"/>
        <v xml:space="preserve">                'club_id'      =&gt; 35, // This is Highbury ###                'age_group_id' =&gt; 5, // This is Intermediates ###                'year_id'      =&gt; 1, // This is 2020 ###                'division_id'  =&gt; 2, // This is Div 2 ###            ], [</v>
      </c>
      <c r="Q196" s="66"/>
      <c r="R196" s="66"/>
      <c r="S196" s="66"/>
    </row>
    <row r="197" spans="1:19" s="83" customFormat="1" ht="14" customHeight="1" x14ac:dyDescent="0.15">
      <c r="A197" s="66">
        <v>68</v>
      </c>
      <c r="B197" s="83">
        <v>1</v>
      </c>
      <c r="C197" s="66" t="s">
        <v>1149</v>
      </c>
      <c r="D197" s="102" t="s">
        <v>127</v>
      </c>
      <c r="E197" s="123"/>
      <c r="F197" s="199"/>
      <c r="G197" s="123"/>
      <c r="I197" s="83">
        <v>2</v>
      </c>
      <c r="J197" s="83">
        <v>2021</v>
      </c>
      <c r="K197" s="66">
        <f t="shared" si="12"/>
        <v>1</v>
      </c>
      <c r="L197" s="66">
        <f>VLOOKUP(M197,'Age Groups'!B:C,2,FALSE)</f>
        <v>3</v>
      </c>
      <c r="M197" s="66" t="str">
        <f t="shared" si="13"/>
        <v>Sub Juniors</v>
      </c>
      <c r="N197" s="66">
        <f>VLOOKUP(O197,Clubs!D:E,2,FALSE)</f>
        <v>35</v>
      </c>
      <c r="O197" s="66" t="str">
        <f t="shared" si="14"/>
        <v>Highbury</v>
      </c>
      <c r="P197" s="66" t="str">
        <f t="shared" si="15"/>
        <v xml:space="preserve">                'club_id'      =&gt; 35, // This is Highbury ###                'age_group_id' =&gt; 3, // This is Sub Juniors ###                'year_id'      =&gt; 2, // This is 2021 ###                'division_id'  =&gt; 1, // This is Div 1 ###            ], [</v>
      </c>
    </row>
    <row r="198" spans="1:19" s="83" customFormat="1" ht="14" customHeight="1" x14ac:dyDescent="0.15">
      <c r="A198" s="66">
        <v>176</v>
      </c>
      <c r="B198" s="83">
        <v>1</v>
      </c>
      <c r="C198" s="66" t="s">
        <v>1092</v>
      </c>
      <c r="D198" s="102" t="s">
        <v>127</v>
      </c>
      <c r="E198" s="127"/>
      <c r="F198" s="92"/>
      <c r="G198" s="123"/>
      <c r="I198" s="83">
        <v>2</v>
      </c>
      <c r="J198" s="83">
        <v>2021</v>
      </c>
      <c r="K198" s="66">
        <f t="shared" si="12"/>
        <v>1</v>
      </c>
      <c r="L198" s="66">
        <f>VLOOKUP(M198,'Age Groups'!B:C,2,FALSE)</f>
        <v>4</v>
      </c>
      <c r="M198" s="66" t="str">
        <f t="shared" si="13"/>
        <v>Juniors</v>
      </c>
      <c r="N198" s="66">
        <f>VLOOKUP(O198,Clubs!D:E,2,FALSE)</f>
        <v>35</v>
      </c>
      <c r="O198" s="66" t="str">
        <f t="shared" si="14"/>
        <v>Highbury</v>
      </c>
      <c r="P198" s="66" t="str">
        <f t="shared" si="15"/>
        <v xml:space="preserve">                'club_id'      =&gt; 35, // This is Highbury ###                'age_group_id' =&gt; 4, // This is Juniors ###                'year_id'      =&gt; 2, // This is 2021 ###                'division_id'  =&gt; 1, // This is Div 1 ###            ], [</v>
      </c>
    </row>
    <row r="199" spans="1:19" s="83" customFormat="1" ht="14" customHeight="1" x14ac:dyDescent="0.15">
      <c r="A199" s="66">
        <v>392</v>
      </c>
      <c r="B199" s="83">
        <v>1</v>
      </c>
      <c r="C199" s="66" t="s">
        <v>1091</v>
      </c>
      <c r="D199" s="102" t="s">
        <v>127</v>
      </c>
      <c r="E199" s="123"/>
      <c r="F199" s="92"/>
      <c r="G199" s="127"/>
      <c r="I199" s="83">
        <v>2</v>
      </c>
      <c r="J199" s="83">
        <v>2021</v>
      </c>
      <c r="K199" s="66">
        <f t="shared" si="12"/>
        <v>1</v>
      </c>
      <c r="L199" s="66">
        <f>VLOOKUP(M199,'Age Groups'!B:C,2,FALSE)</f>
        <v>6</v>
      </c>
      <c r="M199" s="66" t="str">
        <f t="shared" si="13"/>
        <v>Seniors</v>
      </c>
      <c r="N199" s="66">
        <f>VLOOKUP(O199,Clubs!D:E,2,FALSE)</f>
        <v>35</v>
      </c>
      <c r="O199" s="66" t="str">
        <f t="shared" si="14"/>
        <v>Highbury</v>
      </c>
      <c r="P199" s="66" t="str">
        <f t="shared" si="15"/>
        <v xml:space="preserve">                'club_id'      =&gt; 35, // This is Highbury ###                'age_group_id' =&gt; 6, // This is Seniors ###                'year_id'      =&gt; 2, // This is 2021 ###                'division_id'  =&gt; 1, // This is Div 1 ###            ], [</v>
      </c>
    </row>
    <row r="200" spans="1:19" s="83" customFormat="1" ht="14" customHeight="1" x14ac:dyDescent="0.15">
      <c r="A200" s="66">
        <v>294</v>
      </c>
      <c r="B200" s="83">
        <v>2</v>
      </c>
      <c r="C200" s="66" t="s">
        <v>1090</v>
      </c>
      <c r="D200" s="102" t="s">
        <v>127</v>
      </c>
      <c r="E200" s="123"/>
      <c r="F200" s="103"/>
      <c r="G200" s="123"/>
      <c r="I200" s="83">
        <v>2</v>
      </c>
      <c r="J200" s="83">
        <v>2021</v>
      </c>
      <c r="K200" s="66">
        <f t="shared" si="12"/>
        <v>2</v>
      </c>
      <c r="L200" s="66">
        <f>VLOOKUP(M200,'Age Groups'!B:C,2,FALSE)</f>
        <v>5</v>
      </c>
      <c r="M200" s="66" t="str">
        <f t="shared" si="13"/>
        <v>Intermediates</v>
      </c>
      <c r="N200" s="66">
        <f>VLOOKUP(O200,Clubs!D:E,2,FALSE)</f>
        <v>35</v>
      </c>
      <c r="O200" s="66" t="str">
        <f t="shared" si="14"/>
        <v>Highbury</v>
      </c>
      <c r="P200" s="66" t="str">
        <f t="shared" si="15"/>
        <v xml:space="preserve">                'club_id'      =&gt; 35, // This is Highbury ###                'age_group_id' =&gt; 5, // This is Intermediates ###                'year_id'      =&gt; 2, // This is 2021 ###                'division_id'  =&gt; 2, // This is Div 2 ###            ], [</v>
      </c>
    </row>
    <row r="201" spans="1:19" s="83" customFormat="1" x14ac:dyDescent="0.15">
      <c r="A201" s="66">
        <v>11</v>
      </c>
      <c r="B201" s="66">
        <v>0</v>
      </c>
      <c r="C201" s="66" t="s">
        <v>1149</v>
      </c>
      <c r="D201" s="169" t="s">
        <v>131</v>
      </c>
      <c r="E201" s="126"/>
      <c r="F201" s="126"/>
      <c r="G201" s="126"/>
      <c r="H201" s="66"/>
      <c r="I201" s="66">
        <v>1</v>
      </c>
      <c r="J201" s="66">
        <v>2020</v>
      </c>
      <c r="K201" s="66">
        <f t="shared" si="12"/>
        <v>0</v>
      </c>
      <c r="L201" s="66">
        <f>VLOOKUP(M201,'Age Groups'!B:C,2,FALSE)</f>
        <v>3</v>
      </c>
      <c r="M201" s="66" t="str">
        <f t="shared" si="13"/>
        <v>Sub Juniors</v>
      </c>
      <c r="N201" s="66">
        <f>VLOOKUP(O201,Clubs!D:E,2,FALSE)</f>
        <v>36</v>
      </c>
      <c r="O201" s="66" t="str">
        <f t="shared" si="14"/>
        <v>Ridgehaven</v>
      </c>
      <c r="P201" s="66" t="str">
        <f t="shared" si="15"/>
        <v xml:space="preserve">                'club_id'      =&gt; 36, // This is Ridgehaven ###                'age_group_id' =&gt; 3, // This is Sub Juniors ###                'year_id'      =&gt; 1, // This is 2020 ###                'division_id'  =&gt; 0, // This is Div 0 ###            ], [</v>
      </c>
      <c r="Q201" s="66"/>
      <c r="R201" s="66"/>
      <c r="S201" s="66"/>
    </row>
    <row r="202" spans="1:19" s="83" customFormat="1" ht="14" customHeight="1" x14ac:dyDescent="0.15">
      <c r="A202" s="66">
        <v>118</v>
      </c>
      <c r="B202" s="66">
        <v>0</v>
      </c>
      <c r="C202" s="66" t="s">
        <v>1092</v>
      </c>
      <c r="D202" s="79" t="s">
        <v>131</v>
      </c>
      <c r="E202" s="122"/>
      <c r="F202" s="126"/>
      <c r="G202" s="126"/>
      <c r="H202" s="66"/>
      <c r="I202" s="66">
        <v>1</v>
      </c>
      <c r="J202" s="66">
        <v>2020</v>
      </c>
      <c r="K202" s="66">
        <f t="shared" si="12"/>
        <v>0</v>
      </c>
      <c r="L202" s="66">
        <f>VLOOKUP(M202,'Age Groups'!B:C,2,FALSE)</f>
        <v>4</v>
      </c>
      <c r="M202" s="66" t="str">
        <f t="shared" si="13"/>
        <v>Juniors</v>
      </c>
      <c r="N202" s="66">
        <f>VLOOKUP(O202,Clubs!D:E,2,FALSE)</f>
        <v>36</v>
      </c>
      <c r="O202" s="66" t="str">
        <f t="shared" si="14"/>
        <v>Ridgehaven</v>
      </c>
      <c r="P202" s="66" t="str">
        <f t="shared" si="15"/>
        <v xml:space="preserve">                'club_id'      =&gt; 36, // This is Ridgehaven ###                'age_group_id' =&gt; 4, // This is Juniors ###                'year_id'      =&gt; 1, // This is 2020 ###                'division_id'  =&gt; 0, // This is Div 0 ###            ], [</v>
      </c>
      <c r="Q202" s="66"/>
      <c r="R202" s="66"/>
      <c r="S202" s="66"/>
    </row>
    <row r="203" spans="1:19" s="83" customFormat="1" ht="14" customHeight="1" x14ac:dyDescent="0.15">
      <c r="A203" s="66">
        <v>230</v>
      </c>
      <c r="B203" s="66">
        <v>0</v>
      </c>
      <c r="C203" s="66" t="s">
        <v>1090</v>
      </c>
      <c r="D203" s="79" t="s">
        <v>131</v>
      </c>
      <c r="E203" s="126"/>
      <c r="F203" s="122"/>
      <c r="G203" s="126"/>
      <c r="H203" s="66"/>
      <c r="I203" s="66">
        <v>1</v>
      </c>
      <c r="J203" s="66">
        <v>2020</v>
      </c>
      <c r="K203" s="66">
        <f t="shared" si="12"/>
        <v>0</v>
      </c>
      <c r="L203" s="66">
        <f>VLOOKUP(M203,'Age Groups'!B:C,2,FALSE)</f>
        <v>5</v>
      </c>
      <c r="M203" s="66" t="str">
        <f t="shared" si="13"/>
        <v>Intermediates</v>
      </c>
      <c r="N203" s="66">
        <f>VLOOKUP(O203,Clubs!D:E,2,FALSE)</f>
        <v>36</v>
      </c>
      <c r="O203" s="66" t="str">
        <f t="shared" si="14"/>
        <v>Ridgehaven</v>
      </c>
      <c r="P203" s="66" t="str">
        <f t="shared" si="15"/>
        <v xml:space="preserve">                'club_id'      =&gt; 36, // This is Ridgehaven ###                'age_group_id' =&gt; 5, // This is Intermediates ###                'year_id'      =&gt; 1, // This is 2020 ###                'division_id'  =&gt; 0, // This is Div 0 ###            ], [</v>
      </c>
      <c r="Q203" s="66"/>
      <c r="R203" s="66"/>
      <c r="S203" s="66"/>
    </row>
    <row r="204" spans="1:19" s="83" customFormat="1" ht="14" customHeight="1" x14ac:dyDescent="0.15">
      <c r="A204" s="66">
        <v>343</v>
      </c>
      <c r="B204" s="66">
        <v>1</v>
      </c>
      <c r="C204" s="66" t="s">
        <v>1091</v>
      </c>
      <c r="D204" s="79" t="s">
        <v>131</v>
      </c>
      <c r="E204" s="126"/>
      <c r="F204" s="126"/>
      <c r="G204" s="122"/>
      <c r="H204" s="66" t="s">
        <v>1183</v>
      </c>
      <c r="I204" s="66">
        <v>1</v>
      </c>
      <c r="J204" s="66">
        <v>2020</v>
      </c>
      <c r="K204" s="66">
        <f t="shared" si="12"/>
        <v>1</v>
      </c>
      <c r="L204" s="66">
        <f>VLOOKUP(M204,'Age Groups'!B:C,2,FALSE)</f>
        <v>6</v>
      </c>
      <c r="M204" s="66" t="str">
        <f t="shared" si="13"/>
        <v>Seniors</v>
      </c>
      <c r="N204" s="66">
        <f>VLOOKUP(O204,Clubs!D:E,2,FALSE)</f>
        <v>36</v>
      </c>
      <c r="O204" s="66" t="str">
        <f t="shared" si="14"/>
        <v>Ridgehaven</v>
      </c>
      <c r="P204" s="66" t="str">
        <f t="shared" si="15"/>
        <v xml:space="preserve">                'club_id'      =&gt; 36, // This is Ridgehaven ###                'age_group_id' =&gt; 6, // This is Seniors ###                'year_id'      =&gt; 1, // This is 2020 ###                'division_id'  =&gt; 1, // This is Div 1 ###            ], [</v>
      </c>
      <c r="Q204" s="66"/>
      <c r="R204" s="66"/>
      <c r="S204" s="66"/>
    </row>
    <row r="205" spans="1:19" s="83" customFormat="1" ht="14" customHeight="1" x14ac:dyDescent="0.15">
      <c r="A205" s="66">
        <v>63</v>
      </c>
      <c r="B205" s="83">
        <v>0</v>
      </c>
      <c r="C205" s="66" t="s">
        <v>1149</v>
      </c>
      <c r="D205" s="96" t="s">
        <v>131</v>
      </c>
      <c r="E205" s="123"/>
      <c r="F205" s="123"/>
      <c r="G205" s="123"/>
      <c r="I205" s="83">
        <v>2</v>
      </c>
      <c r="J205" s="83">
        <v>2021</v>
      </c>
      <c r="K205" s="66">
        <f t="shared" si="12"/>
        <v>0</v>
      </c>
      <c r="L205" s="66">
        <f>VLOOKUP(M205,'Age Groups'!B:C,2,FALSE)</f>
        <v>3</v>
      </c>
      <c r="M205" s="66" t="str">
        <f t="shared" si="13"/>
        <v>Sub Juniors</v>
      </c>
      <c r="N205" s="66">
        <f>VLOOKUP(O205,Clubs!D:E,2,FALSE)</f>
        <v>36</v>
      </c>
      <c r="O205" s="66" t="str">
        <f t="shared" si="14"/>
        <v>Ridgehaven</v>
      </c>
      <c r="P205" s="66" t="str">
        <f t="shared" si="15"/>
        <v xml:space="preserve">                'club_id'      =&gt; 36, // This is Ridgehaven ###                'age_group_id' =&gt; 3, // This is Sub Juniors ###                'year_id'      =&gt; 2, // This is 2021 ###                'division_id'  =&gt; 0, // This is Div 0 ###            ], [</v>
      </c>
    </row>
    <row r="206" spans="1:19" s="83" customFormat="1" ht="14" customHeight="1" x14ac:dyDescent="0.15">
      <c r="A206" s="66">
        <v>170</v>
      </c>
      <c r="B206" s="127">
        <v>0</v>
      </c>
      <c r="C206" s="66" t="s">
        <v>1092</v>
      </c>
      <c r="D206" s="123" t="s">
        <v>131</v>
      </c>
      <c r="E206" s="127"/>
      <c r="F206" s="123"/>
      <c r="G206" s="123"/>
      <c r="I206" s="83">
        <v>2</v>
      </c>
      <c r="J206" s="83">
        <v>2021</v>
      </c>
      <c r="K206" s="66">
        <f t="shared" si="12"/>
        <v>0</v>
      </c>
      <c r="L206" s="66">
        <f>VLOOKUP(M206,'Age Groups'!B:C,2,FALSE)</f>
        <v>4</v>
      </c>
      <c r="M206" s="66" t="str">
        <f t="shared" si="13"/>
        <v>Juniors</v>
      </c>
      <c r="N206" s="66">
        <f>VLOOKUP(O206,Clubs!D:E,2,FALSE)</f>
        <v>36</v>
      </c>
      <c r="O206" s="66" t="str">
        <f t="shared" si="14"/>
        <v>Ridgehaven</v>
      </c>
      <c r="P206" s="66" t="str">
        <f t="shared" si="15"/>
        <v xml:space="preserve">                'club_id'      =&gt; 36, // This is Ridgehaven ###                'age_group_id' =&gt; 4, // This is Juniors ###                'year_id'      =&gt; 2, // This is 2021 ###                'division_id'  =&gt; 0, // This is Div 0 ###            ], [</v>
      </c>
    </row>
    <row r="207" spans="1:19" s="83" customFormat="1" ht="14" customHeight="1" x14ac:dyDescent="0.15">
      <c r="A207" s="66">
        <v>282</v>
      </c>
      <c r="B207" s="83">
        <v>0</v>
      </c>
      <c r="C207" s="66" t="s">
        <v>1090</v>
      </c>
      <c r="D207" s="123" t="s">
        <v>131</v>
      </c>
      <c r="E207" s="123"/>
      <c r="F207" s="127"/>
      <c r="G207" s="123"/>
      <c r="I207" s="83">
        <v>2</v>
      </c>
      <c r="J207" s="83">
        <v>2021</v>
      </c>
      <c r="K207" s="66">
        <f t="shared" si="12"/>
        <v>0</v>
      </c>
      <c r="L207" s="66">
        <f>VLOOKUP(M207,'Age Groups'!B:C,2,FALSE)</f>
        <v>5</v>
      </c>
      <c r="M207" s="66" t="str">
        <f t="shared" si="13"/>
        <v>Intermediates</v>
      </c>
      <c r="N207" s="66">
        <f>VLOOKUP(O207,Clubs!D:E,2,FALSE)</f>
        <v>36</v>
      </c>
      <c r="O207" s="66" t="str">
        <f t="shared" si="14"/>
        <v>Ridgehaven</v>
      </c>
      <c r="P207" s="66" t="str">
        <f t="shared" si="15"/>
        <v xml:space="preserve">                'club_id'      =&gt; 36, // This is Ridgehaven ###                'age_group_id' =&gt; 5, // This is Intermediates ###                'year_id'      =&gt; 2, // This is 2021 ###                'division_id'  =&gt; 0, // This is Div 0 ###            ], [</v>
      </c>
    </row>
    <row r="208" spans="1:19" s="104" customFormat="1" ht="14" customHeight="1" x14ac:dyDescent="0.15">
      <c r="A208" s="66">
        <v>395</v>
      </c>
      <c r="B208" s="83">
        <v>1</v>
      </c>
      <c r="C208" s="66" t="s">
        <v>1091</v>
      </c>
      <c r="D208" s="123" t="s">
        <v>131</v>
      </c>
      <c r="E208" s="123"/>
      <c r="F208" s="123"/>
      <c r="G208" s="127"/>
      <c r="H208" s="83"/>
      <c r="I208" s="83">
        <v>2</v>
      </c>
      <c r="J208" s="83">
        <v>2021</v>
      </c>
      <c r="K208" s="66">
        <f t="shared" si="12"/>
        <v>1</v>
      </c>
      <c r="L208" s="66">
        <f>VLOOKUP(M208,'Age Groups'!B:C,2,FALSE)</f>
        <v>6</v>
      </c>
      <c r="M208" s="66" t="str">
        <f t="shared" si="13"/>
        <v>Seniors</v>
      </c>
      <c r="N208" s="66">
        <f>VLOOKUP(O208,Clubs!D:E,2,FALSE)</f>
        <v>36</v>
      </c>
      <c r="O208" s="66" t="str">
        <f t="shared" si="14"/>
        <v>Ridgehaven</v>
      </c>
      <c r="P208" s="66" t="str">
        <f t="shared" si="15"/>
        <v xml:space="preserve">                'club_id'      =&gt; 36, // This is Ridgehaven ###                'age_group_id' =&gt; 6, // This is Seniors ###                'year_id'      =&gt; 2, // This is 2021 ###                'division_id'  =&gt; 1, // This is Div 1 ###            ], [</v>
      </c>
      <c r="Q208" s="83"/>
      <c r="R208" s="83"/>
      <c r="S208" s="83"/>
    </row>
    <row r="209" spans="1:19" s="82" customFormat="1" ht="14" customHeight="1" x14ac:dyDescent="0.15">
      <c r="A209" s="66">
        <v>25</v>
      </c>
      <c r="B209" s="66">
        <v>2</v>
      </c>
      <c r="C209" s="66" t="s">
        <v>1149</v>
      </c>
      <c r="D209" s="126" t="s">
        <v>134</v>
      </c>
      <c r="E209" s="126"/>
      <c r="F209" s="126"/>
      <c r="G209" s="126"/>
      <c r="H209" s="66"/>
      <c r="I209" s="66">
        <v>1</v>
      </c>
      <c r="J209" s="66">
        <v>2020</v>
      </c>
      <c r="K209" s="66">
        <f t="shared" si="12"/>
        <v>2</v>
      </c>
      <c r="L209" s="66">
        <f>VLOOKUP(M209,'Age Groups'!B:C,2,FALSE)</f>
        <v>3</v>
      </c>
      <c r="M209" s="66" t="str">
        <f t="shared" si="13"/>
        <v>Sub Juniors</v>
      </c>
      <c r="N209" s="66">
        <f>VLOOKUP(O209,Clubs!D:E,2,FALSE)</f>
        <v>37</v>
      </c>
      <c r="O209" s="66" t="str">
        <f t="shared" si="14"/>
        <v>Windsor</v>
      </c>
      <c r="P209" s="66" t="str">
        <f t="shared" si="15"/>
        <v xml:space="preserve">                'club_id'      =&gt; 37, // This is Windsor ###                'age_group_id' =&gt; 3, // This is Sub Juniors ###                'year_id'      =&gt; 1, // This is 2020 ###                'division_id'  =&gt; 2, // This is Div 2 ###            ], [</v>
      </c>
      <c r="Q209" s="66"/>
      <c r="R209" s="66"/>
      <c r="S209" s="66"/>
    </row>
    <row r="210" spans="1:19" s="82" customFormat="1" ht="14" customHeight="1" x14ac:dyDescent="0.15">
      <c r="A210" s="66">
        <v>132</v>
      </c>
      <c r="B210" s="66">
        <v>2</v>
      </c>
      <c r="C210" s="66" t="s">
        <v>1092</v>
      </c>
      <c r="D210" s="126" t="s">
        <v>134</v>
      </c>
      <c r="E210" s="122"/>
      <c r="F210" s="126"/>
      <c r="G210" s="126"/>
      <c r="H210" s="66"/>
      <c r="I210" s="66">
        <v>1</v>
      </c>
      <c r="J210" s="66">
        <v>2020</v>
      </c>
      <c r="K210" s="66">
        <f t="shared" si="12"/>
        <v>2</v>
      </c>
      <c r="L210" s="66">
        <f>VLOOKUP(M210,'Age Groups'!B:C,2,FALSE)</f>
        <v>4</v>
      </c>
      <c r="M210" s="66" t="str">
        <f t="shared" si="13"/>
        <v>Juniors</v>
      </c>
      <c r="N210" s="66">
        <f>VLOOKUP(O210,Clubs!D:E,2,FALSE)</f>
        <v>37</v>
      </c>
      <c r="O210" s="66" t="str">
        <f t="shared" si="14"/>
        <v>Windsor</v>
      </c>
      <c r="P210" s="66" t="str">
        <f t="shared" si="15"/>
        <v xml:space="preserve">                'club_id'      =&gt; 37, // This is Windsor ###                'age_group_id' =&gt; 4, // This is Juniors ###                'year_id'      =&gt; 1, // This is 2020 ###                'division_id'  =&gt; 2, // This is Div 2 ###            ], [</v>
      </c>
      <c r="Q210" s="66"/>
      <c r="R210" s="66"/>
      <c r="S210" s="66"/>
    </row>
    <row r="211" spans="1:19" s="82" customFormat="1" ht="14" customHeight="1" x14ac:dyDescent="0.15">
      <c r="A211" s="66">
        <v>351</v>
      </c>
      <c r="B211" s="66">
        <v>2</v>
      </c>
      <c r="C211" s="66" t="s">
        <v>1091</v>
      </c>
      <c r="D211" s="126" t="s">
        <v>134</v>
      </c>
      <c r="E211" s="126"/>
      <c r="F211" s="126"/>
      <c r="G211" s="122"/>
      <c r="H211" s="66"/>
      <c r="I211" s="66">
        <v>1</v>
      </c>
      <c r="J211" s="66">
        <v>2020</v>
      </c>
      <c r="K211" s="66">
        <f t="shared" si="12"/>
        <v>2</v>
      </c>
      <c r="L211" s="66">
        <f>VLOOKUP(M211,'Age Groups'!B:C,2,FALSE)</f>
        <v>6</v>
      </c>
      <c r="M211" s="66" t="str">
        <f t="shared" si="13"/>
        <v>Seniors</v>
      </c>
      <c r="N211" s="66">
        <f>VLOOKUP(O211,Clubs!D:E,2,FALSE)</f>
        <v>37</v>
      </c>
      <c r="O211" s="66" t="str">
        <f t="shared" si="14"/>
        <v>Windsor</v>
      </c>
      <c r="P211" s="66" t="str">
        <f t="shared" si="15"/>
        <v xml:space="preserve">                'club_id'      =&gt; 37, // This is Windsor ###                'age_group_id' =&gt; 6, // This is Seniors ###                'year_id'      =&gt; 1, // This is 2020 ###                'division_id'  =&gt; 2, // This is Div 2 ###            ], [</v>
      </c>
      <c r="Q211" s="66"/>
      <c r="R211" s="66"/>
      <c r="S211" s="66"/>
    </row>
    <row r="212" spans="1:19" s="82" customFormat="1" ht="14" customHeight="1" x14ac:dyDescent="0.15">
      <c r="A212" s="66">
        <v>251</v>
      </c>
      <c r="B212" s="66">
        <v>3</v>
      </c>
      <c r="C212" s="66" t="s">
        <v>1090</v>
      </c>
      <c r="D212" s="122" t="s">
        <v>134</v>
      </c>
      <c r="E212" s="134"/>
      <c r="F212" s="122"/>
      <c r="G212" s="122"/>
      <c r="H212" s="66"/>
      <c r="I212" s="66">
        <v>1</v>
      </c>
      <c r="J212" s="66">
        <v>2020</v>
      </c>
      <c r="K212" s="66">
        <f t="shared" si="12"/>
        <v>3</v>
      </c>
      <c r="L212" s="66">
        <f>VLOOKUP(M212,'Age Groups'!B:C,2,FALSE)</f>
        <v>5</v>
      </c>
      <c r="M212" s="66" t="str">
        <f t="shared" si="13"/>
        <v>Intermediates</v>
      </c>
      <c r="N212" s="66">
        <f>VLOOKUP(O212,Clubs!D:E,2,FALSE)</f>
        <v>37</v>
      </c>
      <c r="O212" s="66" t="str">
        <f t="shared" si="14"/>
        <v>Windsor</v>
      </c>
      <c r="P212" s="66" t="str">
        <f t="shared" si="15"/>
        <v xml:space="preserve">                'club_id'      =&gt; 37, // This is Windsor ###                'age_group_id' =&gt; 5, // This is Intermediates ###                'year_id'      =&gt; 1, // This is 2020 ###                'division_id'  =&gt; 3, // This is Div 3 ###            ], [</v>
      </c>
      <c r="Q212" s="66"/>
      <c r="R212" s="66"/>
      <c r="S212" s="66"/>
    </row>
    <row r="213" spans="1:19" s="82" customFormat="1" ht="14" customHeight="1" x14ac:dyDescent="0.15">
      <c r="A213" s="66">
        <v>77</v>
      </c>
      <c r="B213" s="127">
        <v>2</v>
      </c>
      <c r="C213" s="66" t="s">
        <v>1149</v>
      </c>
      <c r="D213" s="123" t="s">
        <v>134</v>
      </c>
      <c r="E213" s="123"/>
      <c r="F213" s="127"/>
      <c r="G213" s="123"/>
      <c r="H213" s="83"/>
      <c r="I213" s="83">
        <v>2</v>
      </c>
      <c r="J213" s="83">
        <v>2021</v>
      </c>
      <c r="K213" s="66">
        <f t="shared" si="12"/>
        <v>2</v>
      </c>
      <c r="L213" s="66">
        <f>VLOOKUP(M213,'Age Groups'!B:C,2,FALSE)</f>
        <v>3</v>
      </c>
      <c r="M213" s="66" t="str">
        <f t="shared" si="13"/>
        <v>Sub Juniors</v>
      </c>
      <c r="N213" s="66">
        <f>VLOOKUP(O213,Clubs!D:E,2,FALSE)</f>
        <v>37</v>
      </c>
      <c r="O213" s="66" t="str">
        <f t="shared" si="14"/>
        <v>Windsor</v>
      </c>
      <c r="P213" s="66" t="str">
        <f t="shared" si="15"/>
        <v xml:space="preserve">                'club_id'      =&gt; 37, // This is Windsor ###                'age_group_id' =&gt; 3, // This is Sub Juniors ###                'year_id'      =&gt; 2, // This is 2021 ###                'division_id'  =&gt; 2, // This is Div 2 ###            ], [</v>
      </c>
      <c r="Q213" s="83"/>
      <c r="R213" s="83"/>
      <c r="S213" s="83"/>
    </row>
    <row r="214" spans="1:19" s="82" customFormat="1" ht="14" customHeight="1" x14ac:dyDescent="0.15">
      <c r="A214" s="66">
        <v>184</v>
      </c>
      <c r="B214" s="83">
        <v>2</v>
      </c>
      <c r="C214" s="66" t="s">
        <v>1092</v>
      </c>
      <c r="D214" s="123" t="s">
        <v>134</v>
      </c>
      <c r="E214" s="127"/>
      <c r="F214" s="127"/>
      <c r="G214" s="123"/>
      <c r="H214" s="83"/>
      <c r="I214" s="83">
        <v>2</v>
      </c>
      <c r="J214" s="83">
        <v>2021</v>
      </c>
      <c r="K214" s="66">
        <f t="shared" si="12"/>
        <v>2</v>
      </c>
      <c r="L214" s="66">
        <f>VLOOKUP(M214,'Age Groups'!B:C,2,FALSE)</f>
        <v>4</v>
      </c>
      <c r="M214" s="66" t="str">
        <f t="shared" si="13"/>
        <v>Juniors</v>
      </c>
      <c r="N214" s="66">
        <f>VLOOKUP(O214,Clubs!D:E,2,FALSE)</f>
        <v>37</v>
      </c>
      <c r="O214" s="66" t="str">
        <f t="shared" si="14"/>
        <v>Windsor</v>
      </c>
      <c r="P214" s="66" t="str">
        <f t="shared" si="15"/>
        <v xml:space="preserve">                'club_id'      =&gt; 37, // This is Windsor ###                'age_group_id' =&gt; 4, // This is Juniors ###                'year_id'      =&gt; 2, // This is 2021 ###                'division_id'  =&gt; 2, // This is Div 2 ###            ], [</v>
      </c>
      <c r="Q214" s="83"/>
      <c r="R214" s="83"/>
      <c r="S214" s="83"/>
    </row>
    <row r="215" spans="1:19" s="82" customFormat="1" ht="14" customHeight="1" x14ac:dyDescent="0.15">
      <c r="A215" s="66">
        <v>296</v>
      </c>
      <c r="B215" s="83">
        <v>2</v>
      </c>
      <c r="C215" s="66" t="s">
        <v>1090</v>
      </c>
      <c r="D215" s="127" t="s">
        <v>134</v>
      </c>
      <c r="E215" s="123"/>
      <c r="F215" s="83"/>
      <c r="G215" s="123"/>
      <c r="H215" s="83"/>
      <c r="I215" s="83">
        <v>2</v>
      </c>
      <c r="J215" s="83">
        <v>2021</v>
      </c>
      <c r="K215" s="66">
        <f t="shared" si="12"/>
        <v>2</v>
      </c>
      <c r="L215" s="66">
        <f>VLOOKUP(M215,'Age Groups'!B:C,2,FALSE)</f>
        <v>5</v>
      </c>
      <c r="M215" s="66" t="str">
        <f t="shared" si="13"/>
        <v>Intermediates</v>
      </c>
      <c r="N215" s="66">
        <f>VLOOKUP(O215,Clubs!D:E,2,FALSE)</f>
        <v>37</v>
      </c>
      <c r="O215" s="66" t="str">
        <f t="shared" si="14"/>
        <v>Windsor</v>
      </c>
      <c r="P215" s="66" t="str">
        <f t="shared" si="15"/>
        <v xml:space="preserve">                'club_id'      =&gt; 37, // This is Windsor ###                'age_group_id' =&gt; 5, // This is Intermediates ###                'year_id'      =&gt; 2, // This is 2021 ###                'division_id'  =&gt; 2, // This is Div 2 ###            ], [</v>
      </c>
      <c r="Q215" s="83"/>
      <c r="R215" s="83"/>
      <c r="S215" s="83"/>
    </row>
    <row r="216" spans="1:19" s="82" customFormat="1" ht="14" customHeight="1" x14ac:dyDescent="0.15">
      <c r="A216" s="66">
        <v>403</v>
      </c>
      <c r="B216" s="83">
        <v>2</v>
      </c>
      <c r="C216" s="66" t="s">
        <v>1091</v>
      </c>
      <c r="D216" s="123" t="s">
        <v>134</v>
      </c>
      <c r="E216" s="123"/>
      <c r="F216" s="127"/>
      <c r="G216" s="127"/>
      <c r="H216" s="83"/>
      <c r="I216" s="83">
        <v>2</v>
      </c>
      <c r="J216" s="83">
        <v>2021</v>
      </c>
      <c r="K216" s="66">
        <f t="shared" si="12"/>
        <v>2</v>
      </c>
      <c r="L216" s="66">
        <f>VLOOKUP(M216,'Age Groups'!B:C,2,FALSE)</f>
        <v>6</v>
      </c>
      <c r="M216" s="66" t="str">
        <f t="shared" si="13"/>
        <v>Seniors</v>
      </c>
      <c r="N216" s="66">
        <f>VLOOKUP(O216,Clubs!D:E,2,FALSE)</f>
        <v>37</v>
      </c>
      <c r="O216" s="66" t="str">
        <f t="shared" si="14"/>
        <v>Windsor</v>
      </c>
      <c r="P216" s="66" t="str">
        <f t="shared" si="15"/>
        <v xml:space="preserve">                'club_id'      =&gt; 37, // This is Windsor ###                'age_group_id' =&gt; 6, // This is Seniors ###                'year_id'      =&gt; 2, // This is 2021 ###                'division_id'  =&gt; 2, // This is Div 2 ###            ], [</v>
      </c>
      <c r="Q216" s="83"/>
      <c r="R216" s="83"/>
      <c r="S216" s="83"/>
    </row>
    <row r="217" spans="1:19" s="82" customFormat="1" ht="14" customHeight="1" x14ac:dyDescent="0.15">
      <c r="A217" s="66">
        <v>137</v>
      </c>
      <c r="B217" s="66">
        <v>3</v>
      </c>
      <c r="C217" s="66" t="s">
        <v>1092</v>
      </c>
      <c r="D217" s="134" t="s">
        <v>137</v>
      </c>
      <c r="E217" s="122"/>
      <c r="F217" s="126"/>
      <c r="G217" s="126"/>
      <c r="H217" s="66"/>
      <c r="I217" s="66">
        <v>1</v>
      </c>
      <c r="J217" s="66">
        <v>2020</v>
      </c>
      <c r="K217" s="66">
        <f t="shared" si="12"/>
        <v>3</v>
      </c>
      <c r="L217" s="66">
        <f>VLOOKUP(M217,'Age Groups'!B:C,2,FALSE)</f>
        <v>4</v>
      </c>
      <c r="M217" s="66" t="str">
        <f t="shared" si="13"/>
        <v>Juniors</v>
      </c>
      <c r="N217" s="66">
        <f>VLOOKUP(O217,Clubs!D:E,2,FALSE)</f>
        <v>38</v>
      </c>
      <c r="O217" s="66" t="str">
        <f t="shared" si="14"/>
        <v>Seaford</v>
      </c>
      <c r="P217" s="66" t="str">
        <f t="shared" si="15"/>
        <v xml:space="preserve">                'club_id'      =&gt; 38, // This is Seaford ###                'age_group_id' =&gt; 4, // This is Juniors ###                'year_id'      =&gt; 1, // This is 2020 ###                'division_id'  =&gt; 3, // This is Div 3 ###            ], [</v>
      </c>
      <c r="Q217" s="66"/>
      <c r="R217" s="66"/>
      <c r="S217" s="66"/>
    </row>
    <row r="218" spans="1:19" s="82" customFormat="1" ht="14" customHeight="1" x14ac:dyDescent="0.15">
      <c r="A218" s="66">
        <v>250</v>
      </c>
      <c r="B218" s="122">
        <v>3</v>
      </c>
      <c r="C218" s="66" t="s">
        <v>1090</v>
      </c>
      <c r="D218" s="126" t="s">
        <v>137</v>
      </c>
      <c r="E218" s="126"/>
      <c r="F218" s="122"/>
      <c r="G218" s="122"/>
      <c r="H218" s="66"/>
      <c r="I218" s="66">
        <v>1</v>
      </c>
      <c r="J218" s="66">
        <v>2020</v>
      </c>
      <c r="K218" s="66">
        <f t="shared" si="12"/>
        <v>3</v>
      </c>
      <c r="L218" s="66">
        <f>VLOOKUP(M218,'Age Groups'!B:C,2,FALSE)</f>
        <v>5</v>
      </c>
      <c r="M218" s="66" t="str">
        <f t="shared" si="13"/>
        <v>Intermediates</v>
      </c>
      <c r="N218" s="66">
        <f>VLOOKUP(O218,Clubs!D:E,2,FALSE)</f>
        <v>38</v>
      </c>
      <c r="O218" s="66" t="str">
        <f t="shared" si="14"/>
        <v>Seaford</v>
      </c>
      <c r="P218" s="66" t="str">
        <f t="shared" si="15"/>
        <v xml:space="preserve">                'club_id'      =&gt; 38, // This is Seaford ###                'age_group_id' =&gt; 5, // This is Intermediates ###                'year_id'      =&gt; 1, // This is 2020 ###                'division_id'  =&gt; 3, // This is Div 3 ###            ], [</v>
      </c>
      <c r="Q218" s="66"/>
      <c r="R218" s="66"/>
      <c r="S218" s="66"/>
    </row>
    <row r="219" spans="1:19" s="82" customFormat="1" ht="14" customHeight="1" x14ac:dyDescent="0.15">
      <c r="A219" s="66">
        <v>358</v>
      </c>
      <c r="B219" s="66">
        <v>3</v>
      </c>
      <c r="C219" s="66" t="s">
        <v>1091</v>
      </c>
      <c r="D219" s="122" t="s">
        <v>137</v>
      </c>
      <c r="E219" s="134"/>
      <c r="F219" s="122"/>
      <c r="G219" s="122"/>
      <c r="H219" s="66"/>
      <c r="I219" s="66">
        <v>1</v>
      </c>
      <c r="J219" s="66">
        <v>2020</v>
      </c>
      <c r="K219" s="66">
        <f t="shared" si="12"/>
        <v>3</v>
      </c>
      <c r="L219" s="66">
        <f>VLOOKUP(M219,'Age Groups'!B:C,2,FALSE)</f>
        <v>6</v>
      </c>
      <c r="M219" s="66" t="str">
        <f t="shared" si="13"/>
        <v>Seniors</v>
      </c>
      <c r="N219" s="66">
        <f>VLOOKUP(O219,Clubs!D:E,2,FALSE)</f>
        <v>38</v>
      </c>
      <c r="O219" s="66" t="str">
        <f t="shared" si="14"/>
        <v>Seaford</v>
      </c>
      <c r="P219" s="66" t="str">
        <f t="shared" si="15"/>
        <v xml:space="preserve">                'club_id'      =&gt; 38, // This is Seaford ###                'age_group_id' =&gt; 6, // This is Seniors ###                'year_id'      =&gt; 1, // This is 2020 ###                'division_id'  =&gt; 3, // This is Div 3 ###            ], [</v>
      </c>
      <c r="Q219" s="66"/>
      <c r="R219" s="66"/>
      <c r="S219" s="66"/>
    </row>
    <row r="220" spans="1:19" s="82" customFormat="1" ht="14" customHeight="1" x14ac:dyDescent="0.15">
      <c r="A220" s="66">
        <v>40</v>
      </c>
      <c r="B220" s="66">
        <v>4</v>
      </c>
      <c r="C220" s="66" t="s">
        <v>1149</v>
      </c>
      <c r="D220" s="126" t="s">
        <v>137</v>
      </c>
      <c r="E220" s="122"/>
      <c r="F220" s="134"/>
      <c r="G220" s="122"/>
      <c r="H220" s="66"/>
      <c r="I220" s="66">
        <v>1</v>
      </c>
      <c r="J220" s="66">
        <v>2020</v>
      </c>
      <c r="K220" s="66">
        <f t="shared" si="12"/>
        <v>4</v>
      </c>
      <c r="L220" s="66">
        <f>VLOOKUP(M220,'Age Groups'!B:C,2,FALSE)</f>
        <v>3</v>
      </c>
      <c r="M220" s="66" t="str">
        <f t="shared" si="13"/>
        <v>Sub Juniors</v>
      </c>
      <c r="N220" s="66">
        <f>VLOOKUP(O220,Clubs!D:E,2,FALSE)</f>
        <v>38</v>
      </c>
      <c r="O220" s="66" t="str">
        <f t="shared" si="14"/>
        <v>Seaford</v>
      </c>
      <c r="P220" s="66" t="str">
        <f t="shared" si="15"/>
        <v xml:space="preserve">                'club_id'      =&gt; 38, // This is Seaford ###                'age_group_id' =&gt; 3, // This is Sub Juniors ###                'year_id'      =&gt; 1, // This is 2020 ###                'division_id'  =&gt; 4, // This is Div 4 ###            ], [</v>
      </c>
      <c r="Q220" s="66"/>
      <c r="R220" s="66"/>
      <c r="S220" s="66"/>
    </row>
    <row r="221" spans="1:19" ht="26.5" customHeight="1" x14ac:dyDescent="0.15">
      <c r="A221" s="66">
        <v>189</v>
      </c>
      <c r="B221" s="83">
        <v>3</v>
      </c>
      <c r="C221" s="66" t="s">
        <v>1092</v>
      </c>
      <c r="D221" s="191" t="s">
        <v>137</v>
      </c>
      <c r="E221" s="151"/>
      <c r="F221" s="150"/>
      <c r="G221" s="183"/>
      <c r="H221" s="83"/>
      <c r="I221" s="83">
        <v>2</v>
      </c>
      <c r="J221" s="83">
        <v>2021</v>
      </c>
      <c r="K221" s="66">
        <f t="shared" si="12"/>
        <v>3</v>
      </c>
      <c r="L221" s="66">
        <f>VLOOKUP(M221,'Age Groups'!B:C,2,FALSE)</f>
        <v>4</v>
      </c>
      <c r="M221" s="66" t="str">
        <f t="shared" si="13"/>
        <v>Juniors</v>
      </c>
      <c r="N221" s="66">
        <f>VLOOKUP(O221,Clubs!D:E,2,FALSE)</f>
        <v>38</v>
      </c>
      <c r="O221" s="66" t="str">
        <f t="shared" si="14"/>
        <v>Seaford</v>
      </c>
      <c r="P221" s="66" t="str">
        <f t="shared" si="15"/>
        <v xml:space="preserve">                'club_id'      =&gt; 38, // This is Seaford ###                'age_group_id' =&gt; 4, // This is Juniors ###                'year_id'      =&gt; 2, // This is 2021 ###                'division_id'  =&gt; 3, // This is Div 3 ###            ], [</v>
      </c>
      <c r="Q221" s="83"/>
      <c r="R221" s="83"/>
      <c r="S221" s="83"/>
    </row>
    <row r="222" spans="1:19" ht="33.75" customHeight="1" x14ac:dyDescent="0.15">
      <c r="A222" s="66">
        <v>300</v>
      </c>
      <c r="B222" s="83">
        <v>3</v>
      </c>
      <c r="C222" s="66" t="s">
        <v>1090</v>
      </c>
      <c r="D222" s="135" t="s">
        <v>137</v>
      </c>
      <c r="E222" s="135"/>
      <c r="F222" s="155"/>
      <c r="G222" s="135"/>
      <c r="H222" s="83"/>
      <c r="I222" s="83">
        <v>2</v>
      </c>
      <c r="J222" s="83">
        <v>2021</v>
      </c>
      <c r="K222" s="66">
        <f t="shared" si="12"/>
        <v>3</v>
      </c>
      <c r="L222" s="66">
        <f>VLOOKUP(M222,'Age Groups'!B:C,2,FALSE)</f>
        <v>5</v>
      </c>
      <c r="M222" s="66" t="str">
        <f t="shared" si="13"/>
        <v>Intermediates</v>
      </c>
      <c r="N222" s="66">
        <f>VLOOKUP(O222,Clubs!D:E,2,FALSE)</f>
        <v>38</v>
      </c>
      <c r="O222" s="66" t="str">
        <f t="shared" si="14"/>
        <v>Seaford</v>
      </c>
      <c r="P222" s="66" t="str">
        <f t="shared" si="15"/>
        <v xml:space="preserve">                'club_id'      =&gt; 38, // This is Seaford ###                'age_group_id' =&gt; 5, // This is Intermediates ###                'year_id'      =&gt; 2, // This is 2021 ###                'division_id'  =&gt; 3, // This is Div 3 ###            ], [</v>
      </c>
      <c r="Q222" s="83"/>
      <c r="R222" s="83"/>
      <c r="S222" s="83"/>
    </row>
    <row r="223" spans="1:19" ht="36.5" customHeight="1" x14ac:dyDescent="0.15">
      <c r="A223" s="66">
        <v>408</v>
      </c>
      <c r="B223" s="127">
        <v>3</v>
      </c>
      <c r="C223" s="66" t="s">
        <v>1091</v>
      </c>
      <c r="D223" s="88" t="s">
        <v>137</v>
      </c>
      <c r="E223" s="97"/>
      <c r="F223" s="136"/>
      <c r="G223" s="88"/>
      <c r="H223" s="83"/>
      <c r="I223" s="83">
        <v>2</v>
      </c>
      <c r="J223" s="83">
        <v>2021</v>
      </c>
      <c r="K223" s="66">
        <f t="shared" si="12"/>
        <v>3</v>
      </c>
      <c r="L223" s="66">
        <f>VLOOKUP(M223,'Age Groups'!B:C,2,FALSE)</f>
        <v>6</v>
      </c>
      <c r="M223" s="66" t="str">
        <f t="shared" si="13"/>
        <v>Seniors</v>
      </c>
      <c r="N223" s="66">
        <f>VLOOKUP(O223,Clubs!D:E,2,FALSE)</f>
        <v>38</v>
      </c>
      <c r="O223" s="66" t="str">
        <f t="shared" si="14"/>
        <v>Seaford</v>
      </c>
      <c r="P223" s="66" t="str">
        <f t="shared" si="15"/>
        <v xml:space="preserve">                'club_id'      =&gt; 38, // This is Seaford ###                'age_group_id' =&gt; 6, // This is Seniors ###                'year_id'      =&gt; 2, // This is 2021 ###                'division_id'  =&gt; 3, // This is Div 3 ###            ], [</v>
      </c>
      <c r="Q223" s="83"/>
      <c r="R223" s="83"/>
      <c r="S223" s="83"/>
    </row>
    <row r="224" spans="1:19" s="68" customFormat="1" ht="25" x14ac:dyDescent="0.15">
      <c r="A224" s="66">
        <v>92</v>
      </c>
      <c r="B224" s="88">
        <v>4</v>
      </c>
      <c r="C224" s="66" t="s">
        <v>1149</v>
      </c>
      <c r="D224" s="86" t="s">
        <v>137</v>
      </c>
      <c r="E224" s="97"/>
      <c r="F224" s="127"/>
      <c r="G224" s="88"/>
      <c r="H224" s="83"/>
      <c r="I224" s="83">
        <v>2</v>
      </c>
      <c r="J224" s="83">
        <v>2021</v>
      </c>
      <c r="K224" s="66">
        <f t="shared" si="12"/>
        <v>4</v>
      </c>
      <c r="L224" s="66">
        <f>VLOOKUP(M224,'Age Groups'!B:C,2,FALSE)</f>
        <v>3</v>
      </c>
      <c r="M224" s="66" t="str">
        <f t="shared" si="13"/>
        <v>Sub Juniors</v>
      </c>
      <c r="N224" s="66">
        <f>VLOOKUP(O224,Clubs!D:E,2,FALSE)</f>
        <v>38</v>
      </c>
      <c r="O224" s="66" t="str">
        <f t="shared" si="14"/>
        <v>Seaford</v>
      </c>
      <c r="P224" s="66" t="str">
        <f t="shared" si="15"/>
        <v xml:space="preserve">                'club_id'      =&gt; 38, // This is Seaford ###                'age_group_id' =&gt; 3, // This is Sub Juniors ###                'year_id'      =&gt; 2, // This is 2021 ###                'division_id'  =&gt; 4, // This is Div 4 ###            ], [</v>
      </c>
      <c r="Q224" s="83"/>
      <c r="R224" s="83"/>
      <c r="S224" s="83"/>
    </row>
    <row r="225" spans="1:19" ht="14" customHeight="1" x14ac:dyDescent="0.15">
      <c r="A225" s="66">
        <v>355</v>
      </c>
      <c r="B225" s="66">
        <v>3</v>
      </c>
      <c r="C225" s="66" t="s">
        <v>1091</v>
      </c>
      <c r="D225" s="69" t="s">
        <v>140</v>
      </c>
      <c r="E225" s="69"/>
      <c r="F225" s="126"/>
      <c r="G225" s="71"/>
      <c r="I225" s="66">
        <v>1</v>
      </c>
      <c r="J225" s="66">
        <v>2020</v>
      </c>
      <c r="K225" s="66">
        <f t="shared" si="12"/>
        <v>3</v>
      </c>
      <c r="L225" s="66">
        <f>VLOOKUP(M225,'Age Groups'!B:C,2,FALSE)</f>
        <v>6</v>
      </c>
      <c r="M225" s="66" t="str">
        <f t="shared" si="13"/>
        <v>Seniors</v>
      </c>
      <c r="N225" s="66">
        <f>VLOOKUP(O225,Clubs!D:E,2,FALSE)</f>
        <v>39</v>
      </c>
      <c r="O225" s="66" t="str">
        <f t="shared" si="14"/>
        <v>Cherum</v>
      </c>
      <c r="P225" s="66" t="str">
        <f t="shared" si="15"/>
        <v xml:space="preserve">                'club_id'      =&gt; 39, // This is Cherum ###                'age_group_id' =&gt; 6, // This is Seniors ###                'year_id'      =&gt; 1, // This is 2020 ###                'division_id'  =&gt; 3, // This is Div 3 ###            ], [</v>
      </c>
    </row>
    <row r="226" spans="1:19" ht="14" customHeight="1" x14ac:dyDescent="0.15">
      <c r="A226" s="66">
        <v>36</v>
      </c>
      <c r="B226" s="66">
        <v>4</v>
      </c>
      <c r="C226" s="66" t="s">
        <v>1149</v>
      </c>
      <c r="D226" s="69" t="s">
        <v>140</v>
      </c>
      <c r="E226" s="74"/>
      <c r="F226" s="134"/>
      <c r="G226" s="71"/>
      <c r="I226" s="66">
        <v>1</v>
      </c>
      <c r="J226" s="66">
        <v>2020</v>
      </c>
      <c r="K226" s="66">
        <f t="shared" si="12"/>
        <v>4</v>
      </c>
      <c r="L226" s="66">
        <f>VLOOKUP(M226,'Age Groups'!B:C,2,FALSE)</f>
        <v>3</v>
      </c>
      <c r="M226" s="66" t="str">
        <f t="shared" si="13"/>
        <v>Sub Juniors</v>
      </c>
      <c r="N226" s="66">
        <f>VLOOKUP(O226,Clubs!D:E,2,FALSE)</f>
        <v>39</v>
      </c>
      <c r="O226" s="66" t="str">
        <f t="shared" si="14"/>
        <v>Cherum</v>
      </c>
      <c r="P226" s="66" t="str">
        <f t="shared" si="15"/>
        <v xml:space="preserve">                'club_id'      =&gt; 39, // This is Cherum ###                'age_group_id' =&gt; 3, // This is Sub Juniors ###                'year_id'      =&gt; 1, // This is 2020 ###                'division_id'  =&gt; 4, // This is Div 4 ###            ], [</v>
      </c>
    </row>
    <row r="227" spans="1:19" ht="14" customHeight="1" x14ac:dyDescent="0.2">
      <c r="A227" s="66">
        <v>152</v>
      </c>
      <c r="B227" s="66">
        <v>5</v>
      </c>
      <c r="C227" s="66" t="s">
        <v>1092</v>
      </c>
      <c r="D227" s="71" t="s">
        <v>140</v>
      </c>
      <c r="E227" s="71"/>
      <c r="F227" s="122"/>
      <c r="G227" s="71"/>
      <c r="I227" s="66">
        <v>1</v>
      </c>
      <c r="J227" s="66">
        <v>2020</v>
      </c>
      <c r="K227" s="66">
        <f t="shared" si="12"/>
        <v>5</v>
      </c>
      <c r="L227" s="66">
        <f>VLOOKUP(M227,'Age Groups'!B:C,2,FALSE)</f>
        <v>4</v>
      </c>
      <c r="M227" s="66" t="str">
        <f t="shared" si="13"/>
        <v>Juniors</v>
      </c>
      <c r="N227" s="66">
        <f>VLOOKUP(O227,Clubs!D:E,2,FALSE)</f>
        <v>39</v>
      </c>
      <c r="O227" s="66" t="str">
        <f t="shared" si="14"/>
        <v>Cherum</v>
      </c>
      <c r="P227" s="66" t="str">
        <f t="shared" si="15"/>
        <v xml:space="preserve">                'club_id'      =&gt; 39, // This is Cherum ###                'age_group_id' =&gt; 4, // This is Juniors ###                'year_id'      =&gt; 1, // This is 2020 ###                'division_id'  =&gt; 5, // This is Div 5 ###            ], [</v>
      </c>
    </row>
    <row r="228" spans="1:19" ht="14" customHeight="1" x14ac:dyDescent="0.15">
      <c r="A228" s="66">
        <v>88</v>
      </c>
      <c r="B228" s="83">
        <v>4</v>
      </c>
      <c r="C228" s="66" t="s">
        <v>1149</v>
      </c>
      <c r="D228" s="86" t="s">
        <v>140</v>
      </c>
      <c r="E228" s="88"/>
      <c r="F228" s="136"/>
      <c r="G228" s="88"/>
      <c r="H228" s="83"/>
      <c r="I228" s="83">
        <v>2</v>
      </c>
      <c r="J228" s="83">
        <v>2021</v>
      </c>
      <c r="K228" s="66">
        <f t="shared" si="12"/>
        <v>4</v>
      </c>
      <c r="L228" s="66">
        <f>VLOOKUP(M228,'Age Groups'!B:C,2,FALSE)</f>
        <v>3</v>
      </c>
      <c r="M228" s="66" t="str">
        <f t="shared" si="13"/>
        <v>Sub Juniors</v>
      </c>
      <c r="N228" s="66">
        <f>VLOOKUP(O228,Clubs!D:E,2,FALSE)</f>
        <v>39</v>
      </c>
      <c r="O228" s="66" t="str">
        <f t="shared" si="14"/>
        <v>Cherum</v>
      </c>
      <c r="P228" s="66" t="str">
        <f t="shared" si="15"/>
        <v xml:space="preserve">                'club_id'      =&gt; 39, // This is Cherum ###                'age_group_id' =&gt; 3, // This is Sub Juniors ###                'year_id'      =&gt; 2, // This is 2021 ###                'division_id'  =&gt; 4, // This is Div 4 ###            ], [</v>
      </c>
      <c r="Q228" s="83"/>
      <c r="R228" s="83"/>
      <c r="S228" s="83"/>
    </row>
    <row r="229" spans="1:19" ht="14" customHeight="1" x14ac:dyDescent="0.2">
      <c r="A229" s="66">
        <v>203</v>
      </c>
      <c r="B229" s="83">
        <v>5</v>
      </c>
      <c r="C229" s="66" t="s">
        <v>1092</v>
      </c>
      <c r="D229" s="127" t="s">
        <v>140</v>
      </c>
      <c r="E229" s="88"/>
      <c r="F229" s="127"/>
      <c r="G229" s="88"/>
      <c r="H229" s="83"/>
      <c r="I229" s="83">
        <v>2</v>
      </c>
      <c r="J229" s="83">
        <v>2021</v>
      </c>
      <c r="K229" s="66">
        <f t="shared" si="12"/>
        <v>5</v>
      </c>
      <c r="L229" s="66">
        <f>VLOOKUP(M229,'Age Groups'!B:C,2,FALSE)</f>
        <v>4</v>
      </c>
      <c r="M229" s="66" t="str">
        <f t="shared" si="13"/>
        <v>Juniors</v>
      </c>
      <c r="N229" s="66">
        <f>VLOOKUP(O229,Clubs!D:E,2,FALSE)</f>
        <v>39</v>
      </c>
      <c r="O229" s="66" t="str">
        <f t="shared" si="14"/>
        <v>Cherum</v>
      </c>
      <c r="P229" s="66" t="str">
        <f t="shared" si="15"/>
        <v xml:space="preserve">                'club_id'      =&gt; 39, // This is Cherum ###                'age_group_id' =&gt; 4, // This is Juniors ###                'year_id'      =&gt; 2, // This is 2021 ###                'division_id'  =&gt; 5, // This is Div 5 ###            ], [</v>
      </c>
      <c r="Q229" s="83"/>
      <c r="R229" s="83"/>
      <c r="S229" s="83"/>
    </row>
    <row r="230" spans="1:19" ht="14" customHeight="1" x14ac:dyDescent="0.15">
      <c r="A230" s="66">
        <v>334</v>
      </c>
      <c r="B230" s="66">
        <v>0</v>
      </c>
      <c r="C230" s="66" t="s">
        <v>1091</v>
      </c>
      <c r="D230" s="126" t="s">
        <v>145</v>
      </c>
      <c r="E230" s="69"/>
      <c r="F230" s="126"/>
      <c r="G230" s="71"/>
      <c r="I230" s="66">
        <v>1</v>
      </c>
      <c r="J230" s="66">
        <v>2020</v>
      </c>
      <c r="K230" s="66">
        <f t="shared" si="12"/>
        <v>0</v>
      </c>
      <c r="L230" s="66">
        <f>VLOOKUP(M230,'Age Groups'!B:C,2,FALSE)</f>
        <v>6</v>
      </c>
      <c r="M230" s="66" t="str">
        <f t="shared" si="13"/>
        <v>Seniors</v>
      </c>
      <c r="N230" s="66">
        <f>VLOOKUP(O230,Clubs!D:E,2,FALSE)</f>
        <v>40</v>
      </c>
      <c r="O230" s="66" t="str">
        <f t="shared" si="14"/>
        <v>Del Sante Gardens</v>
      </c>
      <c r="P230" s="66" t="str">
        <f t="shared" si="15"/>
        <v xml:space="preserve">                'club_id'      =&gt; 40, // This is Del Sante Gardens ###                'age_group_id' =&gt; 6, // This is Seniors ###                'year_id'      =&gt; 1, // This is 2020 ###                'division_id'  =&gt; 0, // This is Div 0 ###            ], [</v>
      </c>
    </row>
    <row r="231" spans="1:19" s="73" customFormat="1" ht="25" x14ac:dyDescent="0.15">
      <c r="A231" s="66">
        <v>15</v>
      </c>
      <c r="B231" s="71">
        <v>1</v>
      </c>
      <c r="C231" s="66" t="s">
        <v>1149</v>
      </c>
      <c r="D231" s="126" t="s">
        <v>145</v>
      </c>
      <c r="E231" s="69"/>
      <c r="F231" s="126"/>
      <c r="G231" s="70"/>
      <c r="H231" s="66"/>
      <c r="I231" s="66">
        <v>1</v>
      </c>
      <c r="J231" s="66">
        <v>2020</v>
      </c>
      <c r="K231" s="66">
        <f t="shared" si="12"/>
        <v>1</v>
      </c>
      <c r="L231" s="66">
        <f>VLOOKUP(M231,'Age Groups'!B:C,2,FALSE)</f>
        <v>3</v>
      </c>
      <c r="M231" s="66" t="str">
        <f t="shared" si="13"/>
        <v>Sub Juniors</v>
      </c>
      <c r="N231" s="66">
        <f>VLOOKUP(O231,Clubs!D:E,2,FALSE)</f>
        <v>40</v>
      </c>
      <c r="O231" s="66" t="str">
        <f t="shared" si="14"/>
        <v>Del Sante Gardens</v>
      </c>
      <c r="P231" s="66" t="str">
        <f t="shared" si="15"/>
        <v xml:space="preserve">                'club_id'      =&gt; 40, // This is Del Sante Gardens ###                'age_group_id' =&gt; 3, // This is Sub Juniors ###                'year_id'      =&gt; 1, // This is 2020 ###                'division_id'  =&gt; 1, // This is Div 1 ###            ], [</v>
      </c>
      <c r="Q231" s="66"/>
      <c r="R231" s="66"/>
      <c r="S231" s="66"/>
    </row>
    <row r="232" spans="1:19" ht="14" customHeight="1" x14ac:dyDescent="0.15">
      <c r="A232" s="66">
        <v>122</v>
      </c>
      <c r="B232" s="66">
        <v>1</v>
      </c>
      <c r="C232" s="66" t="s">
        <v>1092</v>
      </c>
      <c r="D232" s="69" t="s">
        <v>145</v>
      </c>
      <c r="E232" s="71"/>
      <c r="F232" s="126"/>
      <c r="G232" s="70"/>
      <c r="I232" s="66">
        <v>1</v>
      </c>
      <c r="J232" s="66">
        <v>2020</v>
      </c>
      <c r="K232" s="66">
        <f t="shared" si="12"/>
        <v>1</v>
      </c>
      <c r="L232" s="66">
        <f>VLOOKUP(M232,'Age Groups'!B:C,2,FALSE)</f>
        <v>4</v>
      </c>
      <c r="M232" s="66" t="str">
        <f t="shared" si="13"/>
        <v>Juniors</v>
      </c>
      <c r="N232" s="66">
        <f>VLOOKUP(O232,Clubs!D:E,2,FALSE)</f>
        <v>40</v>
      </c>
      <c r="O232" s="66" t="str">
        <f t="shared" si="14"/>
        <v>Del Sante Gardens</v>
      </c>
      <c r="P232" s="66" t="str">
        <f t="shared" si="15"/>
        <v xml:space="preserve">                'club_id'      =&gt; 40, // This is Del Sante Gardens ###                'age_group_id' =&gt; 4, // This is Juniors ###                'year_id'      =&gt; 1, // This is 2020 ###                'division_id'  =&gt; 1, // This is Div 1 ###            ], [</v>
      </c>
    </row>
    <row r="233" spans="1:19" ht="14" customHeight="1" x14ac:dyDescent="0.15">
      <c r="A233" s="66">
        <v>257</v>
      </c>
      <c r="B233" s="66">
        <v>4</v>
      </c>
      <c r="C233" s="66" t="s">
        <v>1090</v>
      </c>
      <c r="D233" s="74" t="s">
        <v>145</v>
      </c>
      <c r="E233" s="69"/>
      <c r="F233" s="122"/>
      <c r="G233" s="71"/>
      <c r="I233" s="66">
        <v>1</v>
      </c>
      <c r="J233" s="66">
        <v>2020</v>
      </c>
      <c r="K233" s="66">
        <f t="shared" si="12"/>
        <v>4</v>
      </c>
      <c r="L233" s="66">
        <f>VLOOKUP(M233,'Age Groups'!B:C,2,FALSE)</f>
        <v>5</v>
      </c>
      <c r="M233" s="66" t="str">
        <f t="shared" si="13"/>
        <v>Intermediates</v>
      </c>
      <c r="N233" s="66">
        <f>VLOOKUP(O233,Clubs!D:E,2,FALSE)</f>
        <v>40</v>
      </c>
      <c r="O233" s="66" t="str">
        <f t="shared" si="14"/>
        <v>Del Sante Gardens</v>
      </c>
      <c r="P233" s="66" t="str">
        <f t="shared" si="15"/>
        <v xml:space="preserve">                'club_id'      =&gt; 40, // This is Del Sante Gardens ###                'age_group_id' =&gt; 5, // This is Intermediates ###                'year_id'      =&gt; 1, // This is 2020 ###                'division_id'  =&gt; 4, // This is Div 4 ###            ], [</v>
      </c>
    </row>
    <row r="234" spans="1:19" ht="14" customHeight="1" x14ac:dyDescent="0.15">
      <c r="A234" s="66">
        <v>386</v>
      </c>
      <c r="B234" s="83">
        <v>0</v>
      </c>
      <c r="C234" s="66" t="s">
        <v>1091</v>
      </c>
      <c r="D234" s="86" t="s">
        <v>145</v>
      </c>
      <c r="E234" s="86"/>
      <c r="F234" s="123"/>
      <c r="G234" s="88"/>
      <c r="H234" s="83"/>
      <c r="I234" s="83">
        <v>2</v>
      </c>
      <c r="J234" s="83">
        <v>2021</v>
      </c>
      <c r="K234" s="66">
        <f t="shared" si="12"/>
        <v>0</v>
      </c>
      <c r="L234" s="66">
        <f>VLOOKUP(M234,'Age Groups'!B:C,2,FALSE)</f>
        <v>6</v>
      </c>
      <c r="M234" s="66" t="str">
        <f t="shared" si="13"/>
        <v>Seniors</v>
      </c>
      <c r="N234" s="66">
        <f>VLOOKUP(O234,Clubs!D:E,2,FALSE)</f>
        <v>40</v>
      </c>
      <c r="O234" s="66" t="str">
        <f t="shared" si="14"/>
        <v>Del Sante Gardens</v>
      </c>
      <c r="P234" s="66" t="str">
        <f t="shared" si="15"/>
        <v xml:space="preserve">                'club_id'      =&gt; 40, // This is Del Sante Gardens ###                'age_group_id' =&gt; 6, // This is Seniors ###                'year_id'      =&gt; 2, // This is 2021 ###                'division_id'  =&gt; 0, // This is Div 0 ###            ], [</v>
      </c>
      <c r="Q234" s="83"/>
      <c r="R234" s="83"/>
      <c r="S234" s="83"/>
    </row>
    <row r="235" spans="1:19" ht="14" customHeight="1" x14ac:dyDescent="0.15">
      <c r="A235" s="66">
        <v>67</v>
      </c>
      <c r="B235" s="83">
        <v>1</v>
      </c>
      <c r="C235" s="66" t="s">
        <v>1149</v>
      </c>
      <c r="D235" s="86" t="s">
        <v>145</v>
      </c>
      <c r="E235" s="86"/>
      <c r="F235" s="123"/>
      <c r="G235" s="87"/>
      <c r="H235" s="83"/>
      <c r="I235" s="83">
        <v>2</v>
      </c>
      <c r="J235" s="83">
        <v>2021</v>
      </c>
      <c r="K235" s="66">
        <f t="shared" si="12"/>
        <v>1</v>
      </c>
      <c r="L235" s="66">
        <f>VLOOKUP(M235,'Age Groups'!B:C,2,FALSE)</f>
        <v>3</v>
      </c>
      <c r="M235" s="66" t="str">
        <f t="shared" si="13"/>
        <v>Sub Juniors</v>
      </c>
      <c r="N235" s="66">
        <f>VLOOKUP(O235,Clubs!D:E,2,FALSE)</f>
        <v>40</v>
      </c>
      <c r="O235" s="66" t="str">
        <f t="shared" si="14"/>
        <v>Del Sante Gardens</v>
      </c>
      <c r="P235" s="66" t="str">
        <f t="shared" si="15"/>
        <v xml:space="preserve">                'club_id'      =&gt; 40, // This is Del Sante Gardens ###                'age_group_id' =&gt; 3, // This is Sub Juniors ###                'year_id'      =&gt; 2, // This is 2021 ###                'division_id'  =&gt; 1, // This is Div 1 ###            ], [</v>
      </c>
      <c r="Q235" s="83"/>
      <c r="R235" s="83"/>
      <c r="S235" s="83"/>
    </row>
    <row r="236" spans="1:19" ht="14" customHeight="1" x14ac:dyDescent="0.15">
      <c r="A236" s="66">
        <v>174</v>
      </c>
      <c r="B236" s="83">
        <v>1</v>
      </c>
      <c r="C236" s="66" t="s">
        <v>1092</v>
      </c>
      <c r="D236" s="86" t="s">
        <v>145</v>
      </c>
      <c r="E236" s="88"/>
      <c r="F236" s="123"/>
      <c r="G236" s="87"/>
      <c r="H236" s="83"/>
      <c r="I236" s="83">
        <v>2</v>
      </c>
      <c r="J236" s="83">
        <v>2021</v>
      </c>
      <c r="K236" s="66">
        <f t="shared" si="12"/>
        <v>1</v>
      </c>
      <c r="L236" s="66">
        <f>VLOOKUP(M236,'Age Groups'!B:C,2,FALSE)</f>
        <v>4</v>
      </c>
      <c r="M236" s="66" t="str">
        <f t="shared" si="13"/>
        <v>Juniors</v>
      </c>
      <c r="N236" s="66">
        <f>VLOOKUP(O236,Clubs!D:E,2,FALSE)</f>
        <v>40</v>
      </c>
      <c r="O236" s="66" t="str">
        <f t="shared" si="14"/>
        <v>Del Sante Gardens</v>
      </c>
      <c r="P236" s="66" t="str">
        <f t="shared" si="15"/>
        <v xml:space="preserve">                'club_id'      =&gt; 40, // This is Del Sante Gardens ###                'age_group_id' =&gt; 4, // This is Juniors ###                'year_id'      =&gt; 2, // This is 2021 ###                'division_id'  =&gt; 1, // This is Div 1 ###            ], [</v>
      </c>
      <c r="Q236" s="83"/>
      <c r="R236" s="83"/>
      <c r="S236" s="83"/>
    </row>
    <row r="237" spans="1:19" ht="12.75" customHeight="1" x14ac:dyDescent="0.15">
      <c r="A237" s="66">
        <v>302</v>
      </c>
      <c r="B237" s="83">
        <v>3</v>
      </c>
      <c r="C237" s="66" t="s">
        <v>1090</v>
      </c>
      <c r="D237" s="97" t="s">
        <v>145</v>
      </c>
      <c r="E237" s="86"/>
      <c r="F237" s="83"/>
      <c r="G237" s="86"/>
      <c r="H237" s="83"/>
      <c r="I237" s="83">
        <v>2</v>
      </c>
      <c r="J237" s="83">
        <v>2021</v>
      </c>
      <c r="K237" s="66">
        <f t="shared" si="12"/>
        <v>3</v>
      </c>
      <c r="L237" s="66">
        <f>VLOOKUP(M237,'Age Groups'!B:C,2,FALSE)</f>
        <v>5</v>
      </c>
      <c r="M237" s="66" t="str">
        <f t="shared" si="13"/>
        <v>Intermediates</v>
      </c>
      <c r="N237" s="66">
        <f>VLOOKUP(O237,Clubs!D:E,2,FALSE)</f>
        <v>40</v>
      </c>
      <c r="O237" s="66" t="str">
        <f t="shared" si="14"/>
        <v>Del Sante Gardens</v>
      </c>
      <c r="P237" s="66" t="str">
        <f t="shared" si="15"/>
        <v xml:space="preserve">                'club_id'      =&gt; 40, // This is Del Sante Gardens ###                'age_group_id' =&gt; 5, // This is Intermediates ###                'year_id'      =&gt; 2, // This is 2021 ###                'division_id'  =&gt; 3, // This is Div 3 ###            ], [</v>
      </c>
      <c r="Q237" s="83"/>
      <c r="R237" s="83"/>
      <c r="S237" s="83"/>
    </row>
    <row r="238" spans="1:19" s="73" customFormat="1" ht="25" x14ac:dyDescent="0.15">
      <c r="A238" s="66">
        <v>18</v>
      </c>
      <c r="B238" s="71">
        <v>1</v>
      </c>
      <c r="C238" s="66" t="s">
        <v>1149</v>
      </c>
      <c r="D238" s="69" t="s">
        <v>149</v>
      </c>
      <c r="E238" s="69"/>
      <c r="F238" s="126"/>
      <c r="G238" s="69"/>
      <c r="H238" s="66" t="s">
        <v>1184</v>
      </c>
      <c r="I238" s="66">
        <v>1</v>
      </c>
      <c r="J238" s="66">
        <v>2020</v>
      </c>
      <c r="K238" s="66">
        <f t="shared" si="12"/>
        <v>1</v>
      </c>
      <c r="L238" s="66">
        <f>VLOOKUP(M238,'Age Groups'!B:C,2,FALSE)</f>
        <v>3</v>
      </c>
      <c r="M238" s="66" t="str">
        <f t="shared" si="13"/>
        <v>Sub Juniors</v>
      </c>
      <c r="N238" s="66">
        <f>VLOOKUP(O238,Clubs!D:E,2,FALSE)</f>
        <v>41</v>
      </c>
      <c r="O238" s="66" t="str">
        <f t="shared" si="14"/>
        <v>Seaton</v>
      </c>
      <c r="P238" s="66" t="str">
        <f t="shared" si="15"/>
        <v xml:space="preserve">                'club_id'      =&gt; 41, // This is Seaton ###                'age_group_id' =&gt; 3, // This is Sub Juniors ###                'year_id'      =&gt; 1, // This is 2020 ###                'division_id'  =&gt; 1, // This is Div 1 ###            ], [</v>
      </c>
      <c r="Q238" s="66"/>
      <c r="R238" s="66"/>
      <c r="S238" s="66"/>
    </row>
    <row r="239" spans="1:19" ht="14" customHeight="1" x14ac:dyDescent="0.15">
      <c r="A239" s="66">
        <v>237</v>
      </c>
      <c r="B239" s="66">
        <v>1</v>
      </c>
      <c r="C239" s="66" t="s">
        <v>1090</v>
      </c>
      <c r="D239" s="69" t="s">
        <v>149</v>
      </c>
      <c r="E239" s="69"/>
      <c r="F239" s="122"/>
      <c r="G239" s="69"/>
      <c r="H239" s="66" t="s">
        <v>1184</v>
      </c>
      <c r="I239" s="66">
        <v>1</v>
      </c>
      <c r="J239" s="66">
        <v>2020</v>
      </c>
      <c r="K239" s="66">
        <f t="shared" si="12"/>
        <v>1</v>
      </c>
      <c r="L239" s="66">
        <f>VLOOKUP(M239,'Age Groups'!B:C,2,FALSE)</f>
        <v>5</v>
      </c>
      <c r="M239" s="66" t="str">
        <f t="shared" si="13"/>
        <v>Intermediates</v>
      </c>
      <c r="N239" s="66">
        <f>VLOOKUP(O239,Clubs!D:E,2,FALSE)</f>
        <v>41</v>
      </c>
      <c r="O239" s="66" t="str">
        <f t="shared" si="14"/>
        <v>Seaton</v>
      </c>
      <c r="P239" s="66" t="str">
        <f t="shared" si="15"/>
        <v xml:space="preserve">                'club_id'      =&gt; 41, // This is Seaton ###                'age_group_id' =&gt; 5, // This is Intermediates ###                'year_id'      =&gt; 1, // This is 2020 ###                'division_id'  =&gt; 1, // This is Div 1 ###            ], [</v>
      </c>
    </row>
    <row r="240" spans="1:19" ht="14" customHeight="1" x14ac:dyDescent="0.15">
      <c r="A240" s="66">
        <v>344</v>
      </c>
      <c r="B240" s="66">
        <v>1</v>
      </c>
      <c r="C240" s="66" t="s">
        <v>1091</v>
      </c>
      <c r="D240" s="69" t="s">
        <v>149</v>
      </c>
      <c r="E240" s="69"/>
      <c r="F240" s="126"/>
      <c r="G240" s="71"/>
      <c r="H240" s="66" t="s">
        <v>1184</v>
      </c>
      <c r="I240" s="66">
        <v>1</v>
      </c>
      <c r="J240" s="66">
        <v>2020</v>
      </c>
      <c r="K240" s="66">
        <f t="shared" si="12"/>
        <v>1</v>
      </c>
      <c r="L240" s="66">
        <f>VLOOKUP(M240,'Age Groups'!B:C,2,FALSE)</f>
        <v>6</v>
      </c>
      <c r="M240" s="66" t="str">
        <f t="shared" si="13"/>
        <v>Seniors</v>
      </c>
      <c r="N240" s="66">
        <f>VLOOKUP(O240,Clubs!D:E,2,FALSE)</f>
        <v>41</v>
      </c>
      <c r="O240" s="66" t="str">
        <f t="shared" si="14"/>
        <v>Seaton</v>
      </c>
      <c r="P240" s="66" t="str">
        <f t="shared" si="15"/>
        <v xml:space="preserve">                'club_id'      =&gt; 41, // This is Seaton ###                'age_group_id' =&gt; 6, // This is Seniors ###                'year_id'      =&gt; 1, // This is 2020 ###                'division_id'  =&gt; 1, // This is Div 1 ###            ], [</v>
      </c>
    </row>
    <row r="241" spans="1:19" ht="14" customHeight="1" x14ac:dyDescent="0.15">
      <c r="A241" s="66">
        <v>131</v>
      </c>
      <c r="B241" s="66">
        <v>2</v>
      </c>
      <c r="C241" s="66" t="s">
        <v>1092</v>
      </c>
      <c r="D241" s="69" t="s">
        <v>149</v>
      </c>
      <c r="E241" s="71"/>
      <c r="F241" s="126"/>
      <c r="G241" s="69"/>
      <c r="H241" s="66" t="s">
        <v>1186</v>
      </c>
      <c r="I241" s="66">
        <v>1</v>
      </c>
      <c r="J241" s="66">
        <v>2020</v>
      </c>
      <c r="K241" s="66">
        <f t="shared" si="12"/>
        <v>2</v>
      </c>
      <c r="L241" s="66">
        <f>VLOOKUP(M241,'Age Groups'!B:C,2,FALSE)</f>
        <v>4</v>
      </c>
      <c r="M241" s="66" t="str">
        <f t="shared" si="13"/>
        <v>Juniors</v>
      </c>
      <c r="N241" s="66">
        <f>VLOOKUP(O241,Clubs!D:E,2,FALSE)</f>
        <v>41</v>
      </c>
      <c r="O241" s="66" t="str">
        <f t="shared" si="14"/>
        <v>Seaton</v>
      </c>
      <c r="P241" s="66" t="str">
        <f t="shared" si="15"/>
        <v xml:space="preserve">                'club_id'      =&gt; 41, // This is Seaton ###                'age_group_id' =&gt; 4, // This is Juniors ###                'year_id'      =&gt; 1, // This is 2020 ###                'division_id'  =&gt; 2, // This is Div 2 ###            ], [</v>
      </c>
    </row>
    <row r="242" spans="1:19" ht="14" customHeight="1" x14ac:dyDescent="0.15">
      <c r="A242" s="66">
        <v>70</v>
      </c>
      <c r="B242" s="83">
        <v>1</v>
      </c>
      <c r="C242" s="66" t="s">
        <v>1149</v>
      </c>
      <c r="D242" s="86" t="s">
        <v>149</v>
      </c>
      <c r="E242" s="86"/>
      <c r="F242" s="123"/>
      <c r="G242" s="86"/>
      <c r="H242" s="83"/>
      <c r="I242" s="83">
        <v>2</v>
      </c>
      <c r="J242" s="83">
        <v>2021</v>
      </c>
      <c r="K242" s="66">
        <f t="shared" si="12"/>
        <v>1</v>
      </c>
      <c r="L242" s="66">
        <f>VLOOKUP(M242,'Age Groups'!B:C,2,FALSE)</f>
        <v>3</v>
      </c>
      <c r="M242" s="66" t="str">
        <f t="shared" si="13"/>
        <v>Sub Juniors</v>
      </c>
      <c r="N242" s="66">
        <f>VLOOKUP(O242,Clubs!D:E,2,FALSE)</f>
        <v>41</v>
      </c>
      <c r="O242" s="66" t="str">
        <f t="shared" si="14"/>
        <v>Seaton</v>
      </c>
      <c r="P242" s="66" t="str">
        <f t="shared" si="15"/>
        <v xml:space="preserve">                'club_id'      =&gt; 41, // This is Seaton ###                'age_group_id' =&gt; 3, // This is Sub Juniors ###                'year_id'      =&gt; 2, // This is 2021 ###                'division_id'  =&gt; 1, // This is Div 1 ###            ], [</v>
      </c>
      <c r="Q242" s="83"/>
      <c r="R242" s="83"/>
      <c r="S242" s="83"/>
    </row>
    <row r="243" spans="1:19" ht="14" customHeight="1" x14ac:dyDescent="0.15">
      <c r="A243" s="66">
        <v>289</v>
      </c>
      <c r="B243" s="83">
        <v>1</v>
      </c>
      <c r="C243" s="66" t="s">
        <v>1090</v>
      </c>
      <c r="D243" s="86" t="s">
        <v>149</v>
      </c>
      <c r="E243" s="86"/>
      <c r="F243" s="127"/>
      <c r="G243" s="86"/>
      <c r="H243" s="83"/>
      <c r="I243" s="83">
        <v>2</v>
      </c>
      <c r="J243" s="83">
        <v>2021</v>
      </c>
      <c r="K243" s="66">
        <f t="shared" si="12"/>
        <v>1</v>
      </c>
      <c r="L243" s="66">
        <f>VLOOKUP(M243,'Age Groups'!B:C,2,FALSE)</f>
        <v>5</v>
      </c>
      <c r="M243" s="66" t="str">
        <f t="shared" si="13"/>
        <v>Intermediates</v>
      </c>
      <c r="N243" s="66">
        <f>VLOOKUP(O243,Clubs!D:E,2,FALSE)</f>
        <v>41</v>
      </c>
      <c r="O243" s="66" t="str">
        <f t="shared" si="14"/>
        <v>Seaton</v>
      </c>
      <c r="P243" s="66" t="str">
        <f t="shared" si="15"/>
        <v xml:space="preserve">                'club_id'      =&gt; 41, // This is Seaton ###                'age_group_id' =&gt; 5, // This is Intermediates ###                'year_id'      =&gt; 2, // This is 2021 ###                'division_id'  =&gt; 1, // This is Div 1 ###            ], [</v>
      </c>
      <c r="Q243" s="83"/>
      <c r="R243" s="83"/>
      <c r="S243" s="83"/>
    </row>
    <row r="244" spans="1:19" ht="14" customHeight="1" x14ac:dyDescent="0.15">
      <c r="A244" s="66">
        <v>396</v>
      </c>
      <c r="B244" s="83">
        <v>1</v>
      </c>
      <c r="C244" s="66" t="s">
        <v>1091</v>
      </c>
      <c r="D244" s="86" t="s">
        <v>149</v>
      </c>
      <c r="E244" s="86"/>
      <c r="F244" s="123"/>
      <c r="G244" s="88"/>
      <c r="H244" s="83"/>
      <c r="I244" s="83">
        <v>2</v>
      </c>
      <c r="J244" s="83">
        <v>2021</v>
      </c>
      <c r="K244" s="66">
        <f t="shared" si="12"/>
        <v>1</v>
      </c>
      <c r="L244" s="66">
        <f>VLOOKUP(M244,'Age Groups'!B:C,2,FALSE)</f>
        <v>6</v>
      </c>
      <c r="M244" s="66" t="str">
        <f t="shared" si="13"/>
        <v>Seniors</v>
      </c>
      <c r="N244" s="66">
        <f>VLOOKUP(O244,Clubs!D:E,2,FALSE)</f>
        <v>41</v>
      </c>
      <c r="O244" s="66" t="str">
        <f t="shared" si="14"/>
        <v>Seaton</v>
      </c>
      <c r="P244" s="66" t="str">
        <f t="shared" si="15"/>
        <v xml:space="preserve">                'club_id'      =&gt; 41, // This is Seaton ###                'age_group_id' =&gt; 6, // This is Seniors ###                'year_id'      =&gt; 2, // This is 2021 ###                'division_id'  =&gt; 1, // This is Div 1 ###            ], [</v>
      </c>
      <c r="Q244" s="83"/>
      <c r="R244" s="83"/>
      <c r="S244" s="83"/>
    </row>
    <row r="245" spans="1:19" s="73" customFormat="1" ht="25" x14ac:dyDescent="0.15">
      <c r="A245" s="66">
        <v>183</v>
      </c>
      <c r="B245" s="88">
        <v>2</v>
      </c>
      <c r="C245" s="66" t="s">
        <v>1092</v>
      </c>
      <c r="D245" s="86" t="s">
        <v>149</v>
      </c>
      <c r="E245" s="88"/>
      <c r="F245" s="123"/>
      <c r="G245" s="86"/>
      <c r="H245" s="83"/>
      <c r="I245" s="83">
        <v>2</v>
      </c>
      <c r="J245" s="83">
        <v>2021</v>
      </c>
      <c r="K245" s="66">
        <f t="shared" si="12"/>
        <v>2</v>
      </c>
      <c r="L245" s="66">
        <f>VLOOKUP(M245,'Age Groups'!B:C,2,FALSE)</f>
        <v>4</v>
      </c>
      <c r="M245" s="66" t="str">
        <f t="shared" si="13"/>
        <v>Juniors</v>
      </c>
      <c r="N245" s="66">
        <f>VLOOKUP(O245,Clubs!D:E,2,FALSE)</f>
        <v>41</v>
      </c>
      <c r="O245" s="66" t="str">
        <f t="shared" si="14"/>
        <v>Seaton</v>
      </c>
      <c r="P245" s="66" t="str">
        <f t="shared" si="15"/>
        <v xml:space="preserve">                'club_id'      =&gt; 41, // This is Seaton ###                'age_group_id' =&gt; 4, // This is Juniors ###                'year_id'      =&gt; 2, // This is 2021 ###                'division_id'  =&gt; 2, // This is Div 2 ###            ], [</v>
      </c>
      <c r="Q245" s="83"/>
      <c r="R245" s="83"/>
      <c r="S245" s="83"/>
    </row>
    <row r="246" spans="1:19" ht="14" customHeight="1" x14ac:dyDescent="0.15">
      <c r="A246" s="66">
        <v>350</v>
      </c>
      <c r="B246" s="66">
        <v>2</v>
      </c>
      <c r="C246" s="66" t="s">
        <v>1091</v>
      </c>
      <c r="D246" s="69" t="s">
        <v>1088</v>
      </c>
      <c r="E246" s="69"/>
      <c r="F246" s="126"/>
      <c r="G246" s="71"/>
      <c r="H246" s="66" t="s">
        <v>1186</v>
      </c>
      <c r="I246" s="66">
        <v>1</v>
      </c>
      <c r="J246" s="66">
        <v>2020</v>
      </c>
      <c r="K246" s="66">
        <f t="shared" si="12"/>
        <v>2</v>
      </c>
      <c r="L246" s="66">
        <f>VLOOKUP(M246,'Age Groups'!B:C,2,FALSE)</f>
        <v>6</v>
      </c>
      <c r="M246" s="66" t="str">
        <f t="shared" si="13"/>
        <v>Seniors</v>
      </c>
      <c r="N246" s="66">
        <f>VLOOKUP(O246,Clubs!D:E,2,FALSE)</f>
        <v>42</v>
      </c>
      <c r="O246" s="66" t="str">
        <f t="shared" si="14"/>
        <v>Seaview</v>
      </c>
      <c r="P246" s="66" t="str">
        <f t="shared" si="15"/>
        <v xml:space="preserve">                'club_id'      =&gt; 42, // This is Seaview ###                'age_group_id' =&gt; 6, // This is Seniors ###                'year_id'      =&gt; 1, // This is 2020 ###                'division_id'  =&gt; 2, // This is Div 2 ###            ], [</v>
      </c>
    </row>
    <row r="247" spans="1:19" ht="14" customHeight="1" x14ac:dyDescent="0.15">
      <c r="A247" s="66">
        <v>41</v>
      </c>
      <c r="B247" s="66">
        <v>4</v>
      </c>
      <c r="C247" s="66" t="s">
        <v>1149</v>
      </c>
      <c r="D247" s="69" t="s">
        <v>1088</v>
      </c>
      <c r="E247" s="71"/>
      <c r="F247" s="134"/>
      <c r="G247" s="71"/>
      <c r="I247" s="66">
        <v>1</v>
      </c>
      <c r="J247" s="66">
        <v>2020</v>
      </c>
      <c r="K247" s="66">
        <f t="shared" si="12"/>
        <v>4</v>
      </c>
      <c r="L247" s="66">
        <f>VLOOKUP(M247,'Age Groups'!B:C,2,FALSE)</f>
        <v>3</v>
      </c>
      <c r="M247" s="66" t="str">
        <f t="shared" si="13"/>
        <v>Sub Juniors</v>
      </c>
      <c r="N247" s="66">
        <f>VLOOKUP(O247,Clubs!D:E,2,FALSE)</f>
        <v>42</v>
      </c>
      <c r="O247" s="66" t="str">
        <f t="shared" si="14"/>
        <v>Seaview</v>
      </c>
      <c r="P247" s="66" t="str">
        <f t="shared" si="15"/>
        <v xml:space="preserve">                'club_id'      =&gt; 42, // This is Seaview ###                'age_group_id' =&gt; 3, // This is Sub Juniors ###                'year_id'      =&gt; 1, // This is 2020 ###                'division_id'  =&gt; 4, // This is Div 4 ###            ], [</v>
      </c>
    </row>
    <row r="248" spans="1:19" ht="14" customHeight="1" x14ac:dyDescent="0.15">
      <c r="A248" s="66">
        <v>402</v>
      </c>
      <c r="B248" s="83">
        <v>2</v>
      </c>
      <c r="C248" s="66" t="s">
        <v>1091</v>
      </c>
      <c r="D248" s="86" t="s">
        <v>1088</v>
      </c>
      <c r="E248" s="86"/>
      <c r="F248" s="123"/>
      <c r="G248" s="88"/>
      <c r="H248" s="83"/>
      <c r="I248" s="83">
        <v>2</v>
      </c>
      <c r="J248" s="83">
        <v>2021</v>
      </c>
      <c r="K248" s="66">
        <f t="shared" si="12"/>
        <v>2</v>
      </c>
      <c r="L248" s="66">
        <f>VLOOKUP(M248,'Age Groups'!B:C,2,FALSE)</f>
        <v>6</v>
      </c>
      <c r="M248" s="66" t="str">
        <f t="shared" si="13"/>
        <v>Seniors</v>
      </c>
      <c r="N248" s="66">
        <f>VLOOKUP(O248,Clubs!D:E,2,FALSE)</f>
        <v>42</v>
      </c>
      <c r="O248" s="66" t="str">
        <f t="shared" si="14"/>
        <v>Seaview</v>
      </c>
      <c r="P248" s="66" t="str">
        <f t="shared" si="15"/>
        <v xml:space="preserve">                'club_id'      =&gt; 42, // This is Seaview ###                'age_group_id' =&gt; 6, // This is Seniors ###                'year_id'      =&gt; 2, // This is 2021 ###                'division_id'  =&gt; 2, // This is Div 2 ###            ], [</v>
      </c>
      <c r="Q248" s="83"/>
      <c r="R248" s="83"/>
      <c r="S248" s="83"/>
    </row>
    <row r="249" spans="1:19" ht="15" customHeight="1" x14ac:dyDescent="0.15">
      <c r="A249" s="66">
        <v>81</v>
      </c>
      <c r="B249" s="83">
        <v>3</v>
      </c>
      <c r="C249" s="66" t="s">
        <v>1149</v>
      </c>
      <c r="D249" s="86" t="s">
        <v>1088</v>
      </c>
      <c r="E249" s="86"/>
      <c r="F249" s="123"/>
      <c r="G249" s="86"/>
      <c r="H249" s="83"/>
      <c r="I249" s="83">
        <v>2</v>
      </c>
      <c r="J249" s="83">
        <v>2021</v>
      </c>
      <c r="K249" s="66">
        <f t="shared" si="12"/>
        <v>3</v>
      </c>
      <c r="L249" s="66">
        <f>VLOOKUP(M249,'Age Groups'!B:C,2,FALSE)</f>
        <v>3</v>
      </c>
      <c r="M249" s="66" t="str">
        <f t="shared" si="13"/>
        <v>Sub Juniors</v>
      </c>
      <c r="N249" s="66">
        <f>VLOOKUP(O249,Clubs!D:E,2,FALSE)</f>
        <v>42</v>
      </c>
      <c r="O249" s="66" t="str">
        <f t="shared" si="14"/>
        <v>Seaview</v>
      </c>
      <c r="P249" s="66" t="str">
        <f t="shared" si="15"/>
        <v xml:space="preserve">                'club_id'      =&gt; 42, // This is Seaview ###                'age_group_id' =&gt; 3, // This is Sub Juniors ###                'year_id'      =&gt; 2, // This is 2021 ###                'division_id'  =&gt; 3, // This is Div 3 ###            ], [</v>
      </c>
      <c r="Q249" s="83"/>
      <c r="R249" s="83"/>
      <c r="S249" s="83"/>
    </row>
    <row r="250" spans="1:19" ht="14" hidden="1" customHeight="1" x14ac:dyDescent="0.2">
      <c r="A250" s="66">
        <v>3</v>
      </c>
      <c r="D250" s="109"/>
      <c r="E250" s="67"/>
      <c r="F250" s="119"/>
      <c r="G250" s="67"/>
      <c r="I250" s="66">
        <v>1</v>
      </c>
      <c r="J250" s="66">
        <v>2020</v>
      </c>
      <c r="K250" s="66">
        <f t="shared" si="12"/>
        <v>0</v>
      </c>
      <c r="L250" s="66" t="e">
        <f>VLOOKUP(M250,'Age Groups'!B:C,2,FALSE)</f>
        <v>#N/A</v>
      </c>
      <c r="M250" s="66">
        <f t="shared" si="13"/>
        <v>0</v>
      </c>
      <c r="N250" s="66" t="e">
        <f>VLOOKUP(O250,Clubs!D:E,2,FALSE)</f>
        <v>#N/A</v>
      </c>
      <c r="O250" s="66">
        <f t="shared" si="14"/>
        <v>0</v>
      </c>
    </row>
    <row r="251" spans="1:19" ht="14" hidden="1" customHeight="1" x14ac:dyDescent="0.2">
      <c r="A251" s="66">
        <v>50</v>
      </c>
      <c r="B251" s="82"/>
      <c r="C251" s="66" t="s">
        <v>1149</v>
      </c>
      <c r="D251" s="77"/>
      <c r="E251" s="71"/>
      <c r="F251" s="122"/>
      <c r="G251" s="78"/>
      <c r="I251" s="66">
        <v>1</v>
      </c>
      <c r="J251" s="66">
        <v>2020</v>
      </c>
      <c r="K251" s="66">
        <f t="shared" si="12"/>
        <v>0</v>
      </c>
      <c r="L251" s="66">
        <f>VLOOKUP(M251,'Age Groups'!B:C,2,FALSE)</f>
        <v>3</v>
      </c>
      <c r="M251" s="66" t="str">
        <f t="shared" si="13"/>
        <v>Sub Juniors</v>
      </c>
      <c r="N251" s="66" t="e">
        <f>VLOOKUP(O251,Clubs!D:E,2,FALSE)</f>
        <v>#N/A</v>
      </c>
      <c r="O251" s="66">
        <f t="shared" si="14"/>
        <v>0</v>
      </c>
    </row>
    <row r="252" spans="1:19" ht="14" hidden="1" customHeight="1" x14ac:dyDescent="0.2">
      <c r="A252" s="66">
        <v>51</v>
      </c>
      <c r="B252" s="166"/>
      <c r="C252" s="66" t="s">
        <v>1149</v>
      </c>
      <c r="D252" s="77"/>
      <c r="E252" s="122"/>
      <c r="F252" s="122"/>
      <c r="G252" s="80"/>
      <c r="I252" s="66">
        <v>1</v>
      </c>
      <c r="J252" s="66">
        <v>2020</v>
      </c>
      <c r="K252" s="66">
        <f t="shared" si="12"/>
        <v>0</v>
      </c>
      <c r="L252" s="66">
        <f>VLOOKUP(M252,'Age Groups'!B:C,2,FALSE)</f>
        <v>3</v>
      </c>
      <c r="M252" s="66" t="str">
        <f t="shared" si="13"/>
        <v>Sub Juniors</v>
      </c>
      <c r="N252" s="66" t="e">
        <f>VLOOKUP(O252,Clubs!D:E,2,FALSE)</f>
        <v>#N/A</v>
      </c>
      <c r="O252" s="66">
        <f t="shared" si="14"/>
        <v>0</v>
      </c>
    </row>
    <row r="253" spans="1:19" ht="14" hidden="1" customHeight="1" x14ac:dyDescent="0.2">
      <c r="A253" s="66">
        <v>110</v>
      </c>
      <c r="B253" s="122"/>
      <c r="D253" s="109"/>
      <c r="E253" s="67"/>
      <c r="F253" s="119"/>
      <c r="G253" s="111"/>
      <c r="I253" s="66">
        <v>1</v>
      </c>
      <c r="J253" s="66">
        <v>2020</v>
      </c>
      <c r="K253" s="66">
        <f t="shared" si="12"/>
        <v>0</v>
      </c>
      <c r="L253" s="66" t="e">
        <f>VLOOKUP(M253,'Age Groups'!B:C,2,FALSE)</f>
        <v>#N/A</v>
      </c>
      <c r="M253" s="66">
        <f t="shared" si="13"/>
        <v>0</v>
      </c>
      <c r="N253" s="66" t="e">
        <f>VLOOKUP(O253,Clubs!D:E,2,FALSE)</f>
        <v>#N/A</v>
      </c>
      <c r="O253" s="66">
        <f t="shared" si="14"/>
        <v>0</v>
      </c>
    </row>
    <row r="254" spans="1:19" s="73" customFormat="1" ht="25" hidden="1" x14ac:dyDescent="0.2">
      <c r="A254" s="66">
        <v>142</v>
      </c>
      <c r="C254" s="66" t="s">
        <v>1092</v>
      </c>
      <c r="D254" s="110"/>
      <c r="E254" s="198"/>
      <c r="F254" s="119"/>
      <c r="G254" s="122"/>
      <c r="I254" s="66">
        <v>1</v>
      </c>
      <c r="J254" s="66">
        <v>2020</v>
      </c>
      <c r="K254" s="66">
        <f t="shared" si="12"/>
        <v>0</v>
      </c>
      <c r="L254" s="66">
        <f>VLOOKUP(M254,'Age Groups'!B:C,2,FALSE)</f>
        <v>4</v>
      </c>
      <c r="M254" s="66" t="str">
        <f t="shared" si="13"/>
        <v>Juniors</v>
      </c>
      <c r="N254" s="66" t="e">
        <f>VLOOKUP(O254,Clubs!D:E,2,FALSE)</f>
        <v>#N/A</v>
      </c>
      <c r="O254" s="66">
        <f t="shared" si="14"/>
        <v>0</v>
      </c>
    </row>
    <row r="255" spans="1:19" ht="14" hidden="1" customHeight="1" x14ac:dyDescent="0.2">
      <c r="A255" s="66">
        <v>149</v>
      </c>
      <c r="B255" s="122"/>
      <c r="C255" s="66" t="s">
        <v>1092</v>
      </c>
      <c r="D255" s="67"/>
      <c r="E255" s="77"/>
      <c r="F255" s="122"/>
      <c r="G255" s="122"/>
      <c r="I255" s="66">
        <v>1</v>
      </c>
      <c r="J255" s="66">
        <v>2020</v>
      </c>
      <c r="K255" s="66">
        <f t="shared" si="12"/>
        <v>0</v>
      </c>
      <c r="L255" s="66">
        <f>VLOOKUP(M255,'Age Groups'!B:C,2,FALSE)</f>
        <v>4</v>
      </c>
      <c r="M255" s="66" t="str">
        <f t="shared" si="13"/>
        <v>Juniors</v>
      </c>
      <c r="N255" s="66" t="e">
        <f>VLOOKUP(O255,Clubs!D:E,2,FALSE)</f>
        <v>#N/A</v>
      </c>
      <c r="O255" s="66">
        <f t="shared" si="14"/>
        <v>0</v>
      </c>
    </row>
    <row r="256" spans="1:19" ht="14" hidden="1" customHeight="1" x14ac:dyDescent="0.2">
      <c r="A256" s="66">
        <v>156</v>
      </c>
      <c r="B256" s="82"/>
      <c r="C256" s="66" t="s">
        <v>1092</v>
      </c>
      <c r="D256" s="140"/>
      <c r="E256" s="121"/>
      <c r="F256" s="122"/>
      <c r="G256" s="122"/>
      <c r="I256" s="66">
        <v>1</v>
      </c>
      <c r="J256" s="66">
        <v>2020</v>
      </c>
      <c r="K256" s="66">
        <f t="shared" si="12"/>
        <v>0</v>
      </c>
      <c r="L256" s="66">
        <f>VLOOKUP(M256,'Age Groups'!B:C,2,FALSE)</f>
        <v>4</v>
      </c>
      <c r="M256" s="66" t="str">
        <f t="shared" si="13"/>
        <v>Juniors</v>
      </c>
      <c r="N256" s="66" t="e">
        <f>VLOOKUP(O256,Clubs!D:E,2,FALSE)</f>
        <v>#N/A</v>
      </c>
      <c r="O256" s="66">
        <f t="shared" si="14"/>
        <v>0</v>
      </c>
    </row>
    <row r="257" spans="1:19" ht="14" hidden="1" customHeight="1" x14ac:dyDescent="0.2">
      <c r="A257" s="66">
        <v>157</v>
      </c>
      <c r="B257" s="82"/>
      <c r="C257" s="66" t="s">
        <v>1092</v>
      </c>
      <c r="D257" s="71"/>
      <c r="E257" s="121"/>
      <c r="F257" s="122"/>
      <c r="G257" s="122"/>
      <c r="I257" s="66">
        <v>1</v>
      </c>
      <c r="J257" s="66">
        <v>2020</v>
      </c>
      <c r="K257" s="66">
        <f t="shared" si="12"/>
        <v>0</v>
      </c>
      <c r="L257" s="66">
        <f>VLOOKUP(M257,'Age Groups'!B:C,2,FALSE)</f>
        <v>4</v>
      </c>
      <c r="M257" s="66" t="str">
        <f t="shared" si="13"/>
        <v>Juniors</v>
      </c>
      <c r="N257" s="66" t="e">
        <f>VLOOKUP(O257,Clubs!D:E,2,FALSE)</f>
        <v>#N/A</v>
      </c>
      <c r="O257" s="66">
        <f t="shared" si="14"/>
        <v>0</v>
      </c>
    </row>
    <row r="258" spans="1:19" ht="14" hidden="1" customHeight="1" x14ac:dyDescent="0.2">
      <c r="A258" s="66">
        <v>158</v>
      </c>
      <c r="B258" s="82"/>
      <c r="C258" s="66" t="s">
        <v>1092</v>
      </c>
      <c r="D258" s="71"/>
      <c r="E258" s="78"/>
      <c r="F258" s="122"/>
      <c r="G258" s="122"/>
      <c r="I258" s="66">
        <v>1</v>
      </c>
      <c r="J258" s="66">
        <v>2020</v>
      </c>
      <c r="K258" s="66">
        <f t="shared" ref="K258:K321" si="16">B258</f>
        <v>0</v>
      </c>
      <c r="L258" s="66">
        <f>VLOOKUP(M258,'Age Groups'!B:C,2,FALSE)</f>
        <v>4</v>
      </c>
      <c r="M258" s="66" t="str">
        <f t="shared" ref="M258:M321" si="17">C258</f>
        <v>Juniors</v>
      </c>
      <c r="N258" s="66" t="e">
        <f>VLOOKUP(O258,Clubs!D:E,2,FALSE)</f>
        <v>#N/A</v>
      </c>
      <c r="O258" s="66">
        <f t="shared" ref="O258:O321" si="18">D258</f>
        <v>0</v>
      </c>
    </row>
    <row r="259" spans="1:19" ht="14" hidden="1" customHeight="1" x14ac:dyDescent="0.2">
      <c r="A259" s="66">
        <v>222</v>
      </c>
      <c r="D259" s="67"/>
      <c r="E259" s="67"/>
      <c r="F259" s="119"/>
      <c r="G259" s="119"/>
      <c r="I259" s="66">
        <v>1</v>
      </c>
      <c r="J259" s="66">
        <v>2020</v>
      </c>
      <c r="K259" s="66">
        <f t="shared" si="16"/>
        <v>0</v>
      </c>
      <c r="L259" s="66" t="e">
        <f>VLOOKUP(M259,'Age Groups'!B:C,2,FALSE)</f>
        <v>#N/A</v>
      </c>
      <c r="M259" s="66">
        <f t="shared" si="17"/>
        <v>0</v>
      </c>
      <c r="N259" s="66" t="e">
        <f>VLOOKUP(O259,Clubs!D:E,2,FALSE)</f>
        <v>#N/A</v>
      </c>
      <c r="O259" s="66">
        <f t="shared" si="18"/>
        <v>0</v>
      </c>
    </row>
    <row r="260" spans="1:19" ht="14" hidden="1" customHeight="1" x14ac:dyDescent="0.2">
      <c r="A260" s="66">
        <v>254</v>
      </c>
      <c r="B260" s="164"/>
      <c r="C260" s="66" t="s">
        <v>1090</v>
      </c>
      <c r="D260" s="67"/>
      <c r="E260" s="111"/>
      <c r="F260" s="164"/>
      <c r="G260" s="122"/>
      <c r="H260" s="73"/>
      <c r="I260" s="66">
        <v>1</v>
      </c>
      <c r="J260" s="66">
        <v>2020</v>
      </c>
      <c r="K260" s="66">
        <f t="shared" si="16"/>
        <v>0</v>
      </c>
      <c r="L260" s="66">
        <f>VLOOKUP(M260,'Age Groups'!B:C,2,FALSE)</f>
        <v>5</v>
      </c>
      <c r="M260" s="66" t="str">
        <f t="shared" si="17"/>
        <v>Intermediates</v>
      </c>
      <c r="N260" s="66" t="e">
        <f>VLOOKUP(O260,Clubs!D:E,2,FALSE)</f>
        <v>#N/A</v>
      </c>
      <c r="O260" s="66">
        <f t="shared" si="18"/>
        <v>0</v>
      </c>
      <c r="P260" s="73"/>
      <c r="Q260" s="73"/>
      <c r="R260" s="73"/>
      <c r="S260" s="73"/>
    </row>
    <row r="261" spans="1:19" ht="25" hidden="1" x14ac:dyDescent="0.2">
      <c r="A261" s="66">
        <v>261</v>
      </c>
      <c r="C261" s="66" t="s">
        <v>1090</v>
      </c>
      <c r="D261" s="122"/>
      <c r="E261" s="111"/>
      <c r="F261" s="122"/>
      <c r="G261" s="122"/>
      <c r="I261" s="66">
        <v>1</v>
      </c>
      <c r="J261" s="66">
        <v>2020</v>
      </c>
      <c r="K261" s="66">
        <f t="shared" si="16"/>
        <v>0</v>
      </c>
      <c r="L261" s="66">
        <f>VLOOKUP(M261,'Age Groups'!B:C,2,FALSE)</f>
        <v>5</v>
      </c>
      <c r="M261" s="66" t="str">
        <f t="shared" si="17"/>
        <v>Intermediates</v>
      </c>
      <c r="N261" s="66" t="e">
        <f>VLOOKUP(O261,Clubs!D:E,2,FALSE)</f>
        <v>#N/A</v>
      </c>
      <c r="O261" s="66">
        <f t="shared" si="18"/>
        <v>0</v>
      </c>
    </row>
    <row r="262" spans="1:19" ht="14" hidden="1" customHeight="1" x14ac:dyDescent="0.2">
      <c r="A262" s="66">
        <v>268</v>
      </c>
      <c r="B262" s="82"/>
      <c r="C262" s="66" t="s">
        <v>1090</v>
      </c>
      <c r="D262" s="122"/>
      <c r="E262" s="80"/>
      <c r="F262" s="166"/>
      <c r="G262" s="122"/>
      <c r="I262" s="66">
        <v>1</v>
      </c>
      <c r="J262" s="66">
        <v>2020</v>
      </c>
      <c r="K262" s="66">
        <f t="shared" si="16"/>
        <v>0</v>
      </c>
      <c r="L262" s="66">
        <f>VLOOKUP(M262,'Age Groups'!B:C,2,FALSE)</f>
        <v>5</v>
      </c>
      <c r="M262" s="66" t="str">
        <f t="shared" si="17"/>
        <v>Intermediates</v>
      </c>
      <c r="N262" s="66" t="e">
        <f>VLOOKUP(O262,Clubs!D:E,2,FALSE)</f>
        <v>#N/A</v>
      </c>
      <c r="O262" s="66">
        <f t="shared" si="18"/>
        <v>0</v>
      </c>
    </row>
    <row r="263" spans="1:19" ht="14" hidden="1" customHeight="1" x14ac:dyDescent="0.2">
      <c r="A263" s="66">
        <v>269</v>
      </c>
      <c r="B263" s="82"/>
      <c r="C263" s="66" t="s">
        <v>1090</v>
      </c>
      <c r="D263" s="122"/>
      <c r="E263" s="80"/>
      <c r="F263" s="166"/>
      <c r="G263" s="122"/>
      <c r="I263" s="66">
        <v>1</v>
      </c>
      <c r="J263" s="66">
        <v>2020</v>
      </c>
      <c r="K263" s="66">
        <f t="shared" si="16"/>
        <v>0</v>
      </c>
      <c r="L263" s="66">
        <f>VLOOKUP(M263,'Age Groups'!B:C,2,FALSE)</f>
        <v>5</v>
      </c>
      <c r="M263" s="66" t="str">
        <f t="shared" si="17"/>
        <v>Intermediates</v>
      </c>
      <c r="N263" s="66" t="e">
        <f>VLOOKUP(O263,Clubs!D:E,2,FALSE)</f>
        <v>#N/A</v>
      </c>
      <c r="O263" s="66">
        <f t="shared" si="18"/>
        <v>0</v>
      </c>
    </row>
    <row r="264" spans="1:19" ht="14" hidden="1" customHeight="1" x14ac:dyDescent="0.2">
      <c r="A264" s="66">
        <v>270</v>
      </c>
      <c r="B264" s="82"/>
      <c r="C264" s="66" t="s">
        <v>1090</v>
      </c>
      <c r="D264" s="122"/>
      <c r="E264" s="80"/>
      <c r="F264" s="166"/>
      <c r="G264" s="122"/>
      <c r="I264" s="66">
        <v>1</v>
      </c>
      <c r="J264" s="66">
        <v>2020</v>
      </c>
      <c r="K264" s="66">
        <f t="shared" si="16"/>
        <v>0</v>
      </c>
      <c r="L264" s="66">
        <f>VLOOKUP(M264,'Age Groups'!B:C,2,FALSE)</f>
        <v>5</v>
      </c>
      <c r="M264" s="66" t="str">
        <f t="shared" si="17"/>
        <v>Intermediates</v>
      </c>
      <c r="N264" s="66" t="e">
        <f>VLOOKUP(O264,Clubs!D:E,2,FALSE)</f>
        <v>#N/A</v>
      </c>
      <c r="O264" s="66">
        <f t="shared" si="18"/>
        <v>0</v>
      </c>
    </row>
    <row r="265" spans="1:19" ht="14" hidden="1" customHeight="1" x14ac:dyDescent="0.2">
      <c r="A265" s="66">
        <v>329</v>
      </c>
      <c r="D265" s="119"/>
      <c r="E265" s="111"/>
      <c r="F265" s="119"/>
      <c r="G265" s="119"/>
      <c r="I265" s="66">
        <v>1</v>
      </c>
      <c r="J265" s="66">
        <v>2020</v>
      </c>
      <c r="K265" s="66">
        <f t="shared" si="16"/>
        <v>0</v>
      </c>
      <c r="L265" s="66" t="e">
        <f>VLOOKUP(M265,'Age Groups'!B:C,2,FALSE)</f>
        <v>#N/A</v>
      </c>
      <c r="M265" s="66">
        <f t="shared" si="17"/>
        <v>0</v>
      </c>
      <c r="N265" s="66" t="e">
        <f>VLOOKUP(O265,Clubs!D:E,2,FALSE)</f>
        <v>#N/A</v>
      </c>
      <c r="O265" s="66">
        <f t="shared" si="18"/>
        <v>0</v>
      </c>
    </row>
    <row r="266" spans="1:19" ht="14" hidden="1" customHeight="1" x14ac:dyDescent="0.2">
      <c r="A266" s="66">
        <v>361</v>
      </c>
      <c r="B266" s="73"/>
      <c r="C266" s="66" t="s">
        <v>1091</v>
      </c>
      <c r="D266" s="122"/>
      <c r="E266" s="111"/>
      <c r="F266" s="119"/>
      <c r="G266" s="164"/>
      <c r="H266" s="73"/>
      <c r="I266" s="66">
        <v>1</v>
      </c>
      <c r="J266" s="66">
        <v>2020</v>
      </c>
      <c r="K266" s="66">
        <f t="shared" si="16"/>
        <v>0</v>
      </c>
      <c r="L266" s="66">
        <f>VLOOKUP(M266,'Age Groups'!B:C,2,FALSE)</f>
        <v>6</v>
      </c>
      <c r="M266" s="66" t="str">
        <f t="shared" si="17"/>
        <v>Seniors</v>
      </c>
      <c r="N266" s="66" t="e">
        <f>VLOOKUP(O266,Clubs!D:E,2,FALSE)</f>
        <v>#N/A</v>
      </c>
      <c r="O266" s="66">
        <f t="shared" si="18"/>
        <v>0</v>
      </c>
      <c r="P266" s="73"/>
      <c r="Q266" s="73"/>
      <c r="R266" s="73"/>
      <c r="S266" s="73"/>
    </row>
    <row r="267" spans="1:19" ht="14" hidden="1" customHeight="1" x14ac:dyDescent="0.2">
      <c r="A267" s="66">
        <v>368</v>
      </c>
      <c r="B267" s="122"/>
      <c r="C267" s="66" t="s">
        <v>1091</v>
      </c>
      <c r="D267" s="122"/>
      <c r="E267" s="111"/>
      <c r="F267" s="122"/>
      <c r="G267" s="122"/>
      <c r="I267" s="66">
        <v>1</v>
      </c>
      <c r="J267" s="66">
        <v>2020</v>
      </c>
      <c r="K267" s="66">
        <f t="shared" si="16"/>
        <v>0</v>
      </c>
      <c r="L267" s="66">
        <f>VLOOKUP(M267,'Age Groups'!B:C,2,FALSE)</f>
        <v>6</v>
      </c>
      <c r="M267" s="66" t="str">
        <f t="shared" si="17"/>
        <v>Seniors</v>
      </c>
      <c r="N267" s="66" t="e">
        <f>VLOOKUP(O267,Clubs!D:E,2,FALSE)</f>
        <v>#N/A</v>
      </c>
      <c r="O267" s="66">
        <f t="shared" si="18"/>
        <v>0</v>
      </c>
    </row>
    <row r="268" spans="1:19" s="82" customFormat="1" ht="14" hidden="1" customHeight="1" x14ac:dyDescent="0.2">
      <c r="A268" s="66">
        <v>375</v>
      </c>
      <c r="C268" s="66" t="s">
        <v>1091</v>
      </c>
      <c r="D268" s="122"/>
      <c r="E268" s="122"/>
      <c r="F268" s="122"/>
      <c r="G268" s="166"/>
      <c r="H268" s="66"/>
      <c r="I268" s="66">
        <v>1</v>
      </c>
      <c r="J268" s="66">
        <v>2020</v>
      </c>
      <c r="K268" s="66">
        <f t="shared" si="16"/>
        <v>0</v>
      </c>
      <c r="L268" s="66">
        <f>VLOOKUP(M268,'Age Groups'!B:C,2,FALSE)</f>
        <v>6</v>
      </c>
      <c r="M268" s="66" t="str">
        <f t="shared" si="17"/>
        <v>Seniors</v>
      </c>
      <c r="N268" s="66" t="e">
        <f>VLOOKUP(O268,Clubs!D:E,2,FALSE)</f>
        <v>#N/A</v>
      </c>
      <c r="O268" s="66">
        <f t="shared" si="18"/>
        <v>0</v>
      </c>
      <c r="P268" s="66"/>
      <c r="Q268" s="66"/>
      <c r="R268" s="66"/>
      <c r="S268" s="66"/>
    </row>
    <row r="269" spans="1:19" s="82" customFormat="1" ht="14" hidden="1" customHeight="1" x14ac:dyDescent="0.2">
      <c r="A269" s="66">
        <v>376</v>
      </c>
      <c r="C269" s="66" t="s">
        <v>1091</v>
      </c>
      <c r="D269" s="122"/>
      <c r="E269" s="122"/>
      <c r="F269" s="122"/>
      <c r="G269" s="166"/>
      <c r="H269" s="66"/>
      <c r="I269" s="66">
        <v>1</v>
      </c>
      <c r="J269" s="66">
        <v>2020</v>
      </c>
      <c r="K269" s="66">
        <f t="shared" si="16"/>
        <v>0</v>
      </c>
      <c r="L269" s="66">
        <f>VLOOKUP(M269,'Age Groups'!B:C,2,FALSE)</f>
        <v>6</v>
      </c>
      <c r="M269" s="66" t="str">
        <f t="shared" si="17"/>
        <v>Seniors</v>
      </c>
      <c r="N269" s="66" t="e">
        <f>VLOOKUP(O269,Clubs!D:E,2,FALSE)</f>
        <v>#N/A</v>
      </c>
      <c r="O269" s="66">
        <f t="shared" si="18"/>
        <v>0</v>
      </c>
      <c r="P269" s="66"/>
      <c r="Q269" s="66"/>
      <c r="R269" s="66"/>
      <c r="S269" s="66"/>
    </row>
    <row r="270" spans="1:19" s="82" customFormat="1" ht="14" hidden="1" customHeight="1" x14ac:dyDescent="0.2">
      <c r="A270" s="66">
        <v>377</v>
      </c>
      <c r="C270" s="66" t="s">
        <v>1091</v>
      </c>
      <c r="D270" s="122"/>
      <c r="E270" s="122"/>
      <c r="F270" s="122"/>
      <c r="G270" s="122"/>
      <c r="H270" s="66"/>
      <c r="I270" s="66">
        <v>1</v>
      </c>
      <c r="J270" s="66">
        <v>2020</v>
      </c>
      <c r="K270" s="66">
        <f t="shared" si="16"/>
        <v>0</v>
      </c>
      <c r="L270" s="66">
        <f>VLOOKUP(M270,'Age Groups'!B:C,2,FALSE)</f>
        <v>6</v>
      </c>
      <c r="M270" s="66" t="str">
        <f t="shared" si="17"/>
        <v>Seniors</v>
      </c>
      <c r="N270" s="66" t="e">
        <f>VLOOKUP(O270,Clubs!D:E,2,FALSE)</f>
        <v>#N/A</v>
      </c>
      <c r="O270" s="66">
        <f t="shared" si="18"/>
        <v>0</v>
      </c>
      <c r="P270" s="66"/>
      <c r="Q270" s="66"/>
      <c r="R270" s="66"/>
      <c r="S270" s="66"/>
    </row>
    <row r="271" spans="1:19" s="82" customFormat="1" ht="14" hidden="1" customHeight="1" x14ac:dyDescent="0.2">
      <c r="A271" s="66">
        <v>2</v>
      </c>
      <c r="B271" s="66"/>
      <c r="C271" s="66"/>
      <c r="D271" s="119" t="s">
        <v>1181</v>
      </c>
      <c r="E271" s="119"/>
      <c r="F271" s="119"/>
      <c r="G271" s="119"/>
      <c r="H271" s="66"/>
      <c r="I271" s="66">
        <v>1</v>
      </c>
      <c r="J271" s="66">
        <v>2020</v>
      </c>
      <c r="K271" s="66">
        <f t="shared" si="16"/>
        <v>0</v>
      </c>
      <c r="L271" s="66" t="e">
        <f>VLOOKUP(M271,'Age Groups'!B:C,2,FALSE)</f>
        <v>#N/A</v>
      </c>
      <c r="M271" s="66">
        <f t="shared" si="17"/>
        <v>0</v>
      </c>
      <c r="N271" s="66" t="e">
        <f>VLOOKUP(O271,Clubs!D:E,2,FALSE)</f>
        <v>#N/A</v>
      </c>
      <c r="O271" s="66" t="str">
        <f t="shared" si="18"/>
        <v>2020 CASA Gradings</v>
      </c>
      <c r="P271" s="66"/>
      <c r="Q271" s="66"/>
      <c r="R271" s="66"/>
      <c r="S271" s="66"/>
    </row>
    <row r="272" spans="1:19" s="82" customFormat="1" ht="14" hidden="1" customHeight="1" x14ac:dyDescent="0.2">
      <c r="A272" s="66">
        <v>109</v>
      </c>
      <c r="B272" s="66"/>
      <c r="C272" s="66"/>
      <c r="D272" s="119" t="s">
        <v>1181</v>
      </c>
      <c r="E272" s="119"/>
      <c r="F272" s="119"/>
      <c r="G272" s="119"/>
      <c r="H272" s="66"/>
      <c r="I272" s="66">
        <v>1</v>
      </c>
      <c r="J272" s="66">
        <v>2020</v>
      </c>
      <c r="K272" s="66">
        <f t="shared" si="16"/>
        <v>0</v>
      </c>
      <c r="L272" s="66" t="e">
        <f>VLOOKUP(M272,'Age Groups'!B:C,2,FALSE)</f>
        <v>#N/A</v>
      </c>
      <c r="M272" s="66">
        <f t="shared" si="17"/>
        <v>0</v>
      </c>
      <c r="N272" s="66" t="e">
        <f>VLOOKUP(O272,Clubs!D:E,2,FALSE)</f>
        <v>#N/A</v>
      </c>
      <c r="O272" s="66" t="str">
        <f t="shared" si="18"/>
        <v>2020 CASA Gradings</v>
      </c>
      <c r="P272" s="66"/>
      <c r="Q272" s="66"/>
      <c r="R272" s="66"/>
      <c r="S272" s="66"/>
    </row>
    <row r="273" spans="1:19" s="83" customFormat="1" ht="26.5" hidden="1" customHeight="1" x14ac:dyDescent="0.2">
      <c r="A273" s="66">
        <v>221</v>
      </c>
      <c r="B273" s="66"/>
      <c r="C273" s="66"/>
      <c r="D273" s="105" t="s">
        <v>1181</v>
      </c>
      <c r="E273" s="106"/>
      <c r="F273" s="106"/>
      <c r="G273" s="107"/>
      <c r="H273" s="66"/>
      <c r="I273" s="66">
        <v>1</v>
      </c>
      <c r="J273" s="66">
        <v>2020</v>
      </c>
      <c r="K273" s="66">
        <f t="shared" si="16"/>
        <v>0</v>
      </c>
      <c r="L273" s="66" t="e">
        <f>VLOOKUP(M273,'Age Groups'!B:C,2,FALSE)</f>
        <v>#N/A</v>
      </c>
      <c r="M273" s="66">
        <f t="shared" si="17"/>
        <v>0</v>
      </c>
      <c r="N273" s="66" t="e">
        <f>VLOOKUP(O273,Clubs!D:E,2,FALSE)</f>
        <v>#N/A</v>
      </c>
      <c r="O273" s="66" t="str">
        <f t="shared" si="18"/>
        <v>2020 CASA Gradings</v>
      </c>
      <c r="P273" s="66"/>
      <c r="Q273" s="66"/>
      <c r="R273" s="66"/>
      <c r="S273" s="66"/>
    </row>
    <row r="274" spans="1:19" s="83" customFormat="1" ht="33.75" hidden="1" customHeight="1" x14ac:dyDescent="0.2">
      <c r="A274" s="66">
        <v>328</v>
      </c>
      <c r="B274" s="122"/>
      <c r="C274" s="66"/>
      <c r="D274" s="108" t="s">
        <v>1181</v>
      </c>
      <c r="E274" s="108"/>
      <c r="F274" s="108"/>
      <c r="G274" s="108"/>
      <c r="H274" s="66"/>
      <c r="I274" s="66">
        <v>1</v>
      </c>
      <c r="J274" s="66">
        <v>2020</v>
      </c>
      <c r="K274" s="66">
        <f t="shared" si="16"/>
        <v>0</v>
      </c>
      <c r="L274" s="66" t="e">
        <f>VLOOKUP(M274,'Age Groups'!B:C,2,FALSE)</f>
        <v>#N/A</v>
      </c>
      <c r="M274" s="66">
        <f t="shared" si="17"/>
        <v>0</v>
      </c>
      <c r="N274" s="66" t="e">
        <f>VLOOKUP(O274,Clubs!D:E,2,FALSE)</f>
        <v>#N/A</v>
      </c>
      <c r="O274" s="66" t="str">
        <f t="shared" si="18"/>
        <v>2020 CASA Gradings</v>
      </c>
      <c r="P274" s="66"/>
      <c r="Q274" s="66"/>
      <c r="R274" s="66"/>
      <c r="S274" s="66"/>
    </row>
    <row r="275" spans="1:19" s="83" customFormat="1" ht="36.5" hidden="1" customHeight="1" x14ac:dyDescent="0.2">
      <c r="A275" s="66">
        <v>35</v>
      </c>
      <c r="B275" s="164"/>
      <c r="C275" s="66" t="s">
        <v>1149</v>
      </c>
      <c r="D275" s="67" t="s">
        <v>1188</v>
      </c>
      <c r="E275" s="67"/>
      <c r="F275" s="119"/>
      <c r="G275" s="71"/>
      <c r="H275" s="73"/>
      <c r="I275" s="66">
        <v>1</v>
      </c>
      <c r="J275" s="66">
        <v>2020</v>
      </c>
      <c r="K275" s="66">
        <f t="shared" si="16"/>
        <v>0</v>
      </c>
      <c r="L275" s="66">
        <f>VLOOKUP(M275,'Age Groups'!B:C,2,FALSE)</f>
        <v>3</v>
      </c>
      <c r="M275" s="66" t="str">
        <f t="shared" si="17"/>
        <v>Sub Juniors</v>
      </c>
      <c r="N275" s="66" t="e">
        <f>VLOOKUP(O275,Clubs!D:E,2,FALSE)</f>
        <v>#N/A</v>
      </c>
      <c r="O275" s="66" t="str">
        <f t="shared" si="18"/>
        <v>Division 4</v>
      </c>
      <c r="P275" s="73"/>
      <c r="Q275" s="73"/>
      <c r="R275" s="73"/>
      <c r="S275" s="73"/>
    </row>
    <row r="276" spans="1:19" s="85" customFormat="1" ht="25" hidden="1" x14ac:dyDescent="0.2">
      <c r="A276" s="66">
        <v>42</v>
      </c>
      <c r="B276" s="66"/>
      <c r="C276" s="66" t="s">
        <v>1149</v>
      </c>
      <c r="D276" s="67" t="s">
        <v>1189</v>
      </c>
      <c r="E276" s="67"/>
      <c r="F276" s="122"/>
      <c r="G276" s="71"/>
      <c r="H276" s="66"/>
      <c r="I276" s="66">
        <v>1</v>
      </c>
      <c r="J276" s="66">
        <v>2020</v>
      </c>
      <c r="K276" s="66">
        <f t="shared" si="16"/>
        <v>0</v>
      </c>
      <c r="L276" s="66">
        <f>VLOOKUP(M276,'Age Groups'!B:C,2,FALSE)</f>
        <v>3</v>
      </c>
      <c r="M276" s="66" t="str">
        <f t="shared" si="17"/>
        <v>Sub Juniors</v>
      </c>
      <c r="N276" s="66" t="e">
        <f>VLOOKUP(O276,Clubs!D:E,2,FALSE)</f>
        <v>#N/A</v>
      </c>
      <c r="O276" s="66" t="str">
        <f t="shared" si="18"/>
        <v>Division 5</v>
      </c>
      <c r="P276" s="66"/>
      <c r="Q276" s="66"/>
      <c r="R276" s="66"/>
      <c r="S276" s="66"/>
    </row>
    <row r="277" spans="1:19" s="83" customFormat="1" ht="14" hidden="1" customHeight="1" x14ac:dyDescent="0.2">
      <c r="A277" s="66">
        <v>223</v>
      </c>
      <c r="B277" s="66"/>
      <c r="C277" s="66"/>
      <c r="D277" s="67" t="s">
        <v>1090</v>
      </c>
      <c r="E277" s="67"/>
      <c r="F277" s="122"/>
      <c r="G277" s="67"/>
      <c r="H277" s="66"/>
      <c r="I277" s="66">
        <v>1</v>
      </c>
      <c r="J277" s="66">
        <v>2020</v>
      </c>
      <c r="K277" s="66">
        <f t="shared" si="16"/>
        <v>0</v>
      </c>
      <c r="L277" s="66" t="e">
        <f>VLOOKUP(M277,'Age Groups'!B:C,2,FALSE)</f>
        <v>#N/A</v>
      </c>
      <c r="M277" s="66">
        <f t="shared" si="17"/>
        <v>0</v>
      </c>
      <c r="N277" s="66" t="e">
        <f>VLOOKUP(O277,Clubs!D:E,2,FALSE)</f>
        <v>#N/A</v>
      </c>
      <c r="O277" s="66" t="str">
        <f t="shared" si="18"/>
        <v>Intermediates</v>
      </c>
      <c r="P277" s="66"/>
      <c r="Q277" s="66"/>
      <c r="R277" s="66"/>
      <c r="S277" s="66"/>
    </row>
    <row r="278" spans="1:19" s="83" customFormat="1" ht="14" hidden="1" customHeight="1" x14ac:dyDescent="0.2">
      <c r="A278" s="66">
        <v>111</v>
      </c>
      <c r="B278" s="66"/>
      <c r="C278" s="66"/>
      <c r="D278" s="67" t="s">
        <v>1092</v>
      </c>
      <c r="E278" s="71"/>
      <c r="F278" s="119"/>
      <c r="G278" s="67"/>
      <c r="H278" s="66"/>
      <c r="I278" s="66">
        <v>1</v>
      </c>
      <c r="J278" s="66">
        <v>2020</v>
      </c>
      <c r="K278" s="66">
        <f t="shared" si="16"/>
        <v>0</v>
      </c>
      <c r="L278" s="66" t="e">
        <f>VLOOKUP(M278,'Age Groups'!B:C,2,FALSE)</f>
        <v>#N/A</v>
      </c>
      <c r="M278" s="66">
        <f t="shared" si="17"/>
        <v>0</v>
      </c>
      <c r="N278" s="66" t="e">
        <f>VLOOKUP(O278,Clubs!D:E,2,FALSE)</f>
        <v>#N/A</v>
      </c>
      <c r="O278" s="66" t="str">
        <f t="shared" si="18"/>
        <v>Juniors</v>
      </c>
      <c r="P278" s="66"/>
      <c r="Q278" s="66"/>
      <c r="R278" s="66"/>
      <c r="S278" s="66"/>
    </row>
    <row r="279" spans="1:19" s="83" customFormat="1" ht="14" hidden="1" customHeight="1" x14ac:dyDescent="0.2">
      <c r="A279" s="66">
        <v>330</v>
      </c>
      <c r="B279" s="66"/>
      <c r="C279" s="66"/>
      <c r="D279" s="67" t="s">
        <v>1091</v>
      </c>
      <c r="E279" s="67"/>
      <c r="F279" s="119"/>
      <c r="G279" s="71"/>
      <c r="H279" s="66"/>
      <c r="I279" s="66">
        <v>1</v>
      </c>
      <c r="J279" s="66">
        <v>2020</v>
      </c>
      <c r="K279" s="66">
        <f t="shared" si="16"/>
        <v>0</v>
      </c>
      <c r="L279" s="66" t="e">
        <f>VLOOKUP(M279,'Age Groups'!B:C,2,FALSE)</f>
        <v>#N/A</v>
      </c>
      <c r="M279" s="66">
        <f t="shared" si="17"/>
        <v>0</v>
      </c>
      <c r="N279" s="66" t="e">
        <f>VLOOKUP(O279,Clubs!D:E,2,FALSE)</f>
        <v>#N/A</v>
      </c>
      <c r="O279" s="66" t="str">
        <f t="shared" si="18"/>
        <v>Seniors</v>
      </c>
      <c r="P279" s="66"/>
      <c r="Q279" s="66"/>
      <c r="R279" s="66"/>
      <c r="S279" s="66"/>
    </row>
    <row r="280" spans="1:19" s="83" customFormat="1" ht="14" hidden="1" customHeight="1" x14ac:dyDescent="0.2">
      <c r="A280" s="66">
        <v>4</v>
      </c>
      <c r="B280" s="66"/>
      <c r="C280" s="66"/>
      <c r="D280" s="67" t="s">
        <v>1149</v>
      </c>
      <c r="E280" s="67"/>
      <c r="F280" s="119"/>
      <c r="G280" s="67"/>
      <c r="H280" s="66"/>
      <c r="I280" s="66">
        <v>1</v>
      </c>
      <c r="J280" s="66">
        <v>2020</v>
      </c>
      <c r="K280" s="66">
        <f t="shared" si="16"/>
        <v>0</v>
      </c>
      <c r="L280" s="66" t="e">
        <f>VLOOKUP(M280,'Age Groups'!B:C,2,FALSE)</f>
        <v>#N/A</v>
      </c>
      <c r="M280" s="66">
        <f t="shared" si="17"/>
        <v>0</v>
      </c>
      <c r="N280" s="66" t="e">
        <f>VLOOKUP(O280,Clubs!D:E,2,FALSE)</f>
        <v>#N/A</v>
      </c>
      <c r="O280" s="66" t="str">
        <f t="shared" si="18"/>
        <v>Sub Juniors</v>
      </c>
      <c r="P280" s="66"/>
      <c r="Q280" s="66"/>
      <c r="R280" s="66"/>
      <c r="S280" s="66"/>
    </row>
    <row r="281" spans="1:19" s="83" customFormat="1" ht="14" hidden="1" customHeight="1" x14ac:dyDescent="0.2">
      <c r="A281" s="66">
        <v>49</v>
      </c>
      <c r="B281" s="166"/>
      <c r="C281" s="66" t="s">
        <v>1149</v>
      </c>
      <c r="D281" s="122" t="s">
        <v>1191</v>
      </c>
      <c r="E281" s="71"/>
      <c r="F281" s="122"/>
      <c r="G281" s="71"/>
      <c r="H281" s="66"/>
      <c r="I281" s="66">
        <v>1</v>
      </c>
      <c r="J281" s="66">
        <v>2020</v>
      </c>
      <c r="K281" s="66">
        <f t="shared" si="16"/>
        <v>0</v>
      </c>
      <c r="L281" s="66">
        <f>VLOOKUP(M281,'Age Groups'!B:C,2,FALSE)</f>
        <v>3</v>
      </c>
      <c r="M281" s="66" t="str">
        <f t="shared" si="17"/>
        <v>Sub Juniors</v>
      </c>
      <c r="N281" s="66" t="e">
        <f>VLOOKUP(O281,Clubs!D:E,2,FALSE)</f>
        <v>#N/A</v>
      </c>
      <c r="O281" s="66" t="str">
        <f t="shared" si="18"/>
        <v>UPDATED 4.7.2020</v>
      </c>
      <c r="P281" s="66"/>
      <c r="Q281" s="66"/>
      <c r="R281" s="66"/>
      <c r="S281" s="66"/>
    </row>
    <row r="282" spans="1:19" s="83" customFormat="1" ht="14" hidden="1" customHeight="1" x14ac:dyDescent="0.15">
      <c r="A282" s="66">
        <v>33</v>
      </c>
      <c r="B282" s="66">
        <v>3</v>
      </c>
      <c r="C282" s="66" t="s">
        <v>1149</v>
      </c>
      <c r="D282" s="71"/>
      <c r="E282" s="71"/>
      <c r="F282" s="126"/>
      <c r="G282" s="69"/>
      <c r="H282" s="66" t="s">
        <v>1187</v>
      </c>
      <c r="I282" s="66">
        <v>1</v>
      </c>
      <c r="J282" s="66">
        <v>2020</v>
      </c>
      <c r="K282" s="66">
        <f t="shared" si="16"/>
        <v>3</v>
      </c>
      <c r="L282" s="66">
        <f>VLOOKUP(M282,'Age Groups'!B:C,2,FALSE)</f>
        <v>3</v>
      </c>
      <c r="M282" s="66" t="str">
        <f t="shared" si="17"/>
        <v>Sub Juniors</v>
      </c>
      <c r="N282" s="66" t="e">
        <f>VLOOKUP(O282,Clubs!D:E,2,FALSE)</f>
        <v>#N/A</v>
      </c>
      <c r="O282" s="66">
        <f t="shared" si="18"/>
        <v>0</v>
      </c>
      <c r="P282" s="66"/>
      <c r="Q282" s="66"/>
      <c r="R282" s="66"/>
      <c r="S282" s="66"/>
    </row>
    <row r="283" spans="1:19" s="90" customFormat="1" ht="25" hidden="1" x14ac:dyDescent="0.15">
      <c r="A283" s="66">
        <v>34</v>
      </c>
      <c r="B283" s="122">
        <v>3</v>
      </c>
      <c r="C283" s="66" t="s">
        <v>1149</v>
      </c>
      <c r="D283" s="71"/>
      <c r="E283" s="69"/>
      <c r="F283" s="122"/>
      <c r="G283" s="69"/>
      <c r="H283" s="66" t="s">
        <v>1187</v>
      </c>
      <c r="I283" s="66">
        <v>1</v>
      </c>
      <c r="J283" s="66">
        <v>2020</v>
      </c>
      <c r="K283" s="66">
        <f t="shared" si="16"/>
        <v>3</v>
      </c>
      <c r="L283" s="66">
        <f>VLOOKUP(M283,'Age Groups'!B:C,2,FALSE)</f>
        <v>3</v>
      </c>
      <c r="M283" s="66" t="str">
        <f t="shared" si="17"/>
        <v>Sub Juniors</v>
      </c>
      <c r="N283" s="66" t="e">
        <f>VLOOKUP(O283,Clubs!D:E,2,FALSE)</f>
        <v>#N/A</v>
      </c>
      <c r="O283" s="66">
        <f t="shared" si="18"/>
        <v>0</v>
      </c>
      <c r="P283" s="66"/>
      <c r="Q283" s="66"/>
      <c r="R283" s="66"/>
      <c r="S283" s="66"/>
    </row>
    <row r="284" spans="1:19" s="83" customFormat="1" ht="14" hidden="1" customHeight="1" x14ac:dyDescent="0.15">
      <c r="A284" s="66">
        <v>140</v>
      </c>
      <c r="B284" s="66">
        <v>3</v>
      </c>
      <c r="C284" s="66" t="s">
        <v>1092</v>
      </c>
      <c r="D284" s="71"/>
      <c r="E284" s="71"/>
      <c r="F284" s="126"/>
      <c r="G284" s="69"/>
      <c r="H284" s="66" t="s">
        <v>1187</v>
      </c>
      <c r="I284" s="66">
        <v>1</v>
      </c>
      <c r="J284" s="66">
        <v>2020</v>
      </c>
      <c r="K284" s="66">
        <f t="shared" si="16"/>
        <v>3</v>
      </c>
      <c r="L284" s="66">
        <f>VLOOKUP(M284,'Age Groups'!B:C,2,FALSE)</f>
        <v>4</v>
      </c>
      <c r="M284" s="66" t="str">
        <f t="shared" si="17"/>
        <v>Juniors</v>
      </c>
      <c r="N284" s="66" t="e">
        <f>VLOOKUP(O284,Clubs!D:E,2,FALSE)</f>
        <v>#N/A</v>
      </c>
      <c r="O284" s="66">
        <f t="shared" si="18"/>
        <v>0</v>
      </c>
      <c r="P284" s="66"/>
      <c r="Q284" s="66"/>
      <c r="R284" s="66"/>
      <c r="S284" s="66"/>
    </row>
    <row r="285" spans="1:19" s="83" customFormat="1" ht="14" hidden="1" customHeight="1" x14ac:dyDescent="0.15">
      <c r="A285" s="66">
        <v>141</v>
      </c>
      <c r="B285" s="66">
        <v>3</v>
      </c>
      <c r="C285" s="66" t="s">
        <v>1092</v>
      </c>
      <c r="D285" s="69"/>
      <c r="E285" s="71"/>
      <c r="F285" s="122"/>
      <c r="G285" s="69"/>
      <c r="H285" s="66" t="s">
        <v>1187</v>
      </c>
      <c r="I285" s="66">
        <v>1</v>
      </c>
      <c r="J285" s="66">
        <v>2020</v>
      </c>
      <c r="K285" s="66">
        <f t="shared" si="16"/>
        <v>3</v>
      </c>
      <c r="L285" s="66">
        <f>VLOOKUP(M285,'Age Groups'!B:C,2,FALSE)</f>
        <v>4</v>
      </c>
      <c r="M285" s="66" t="str">
        <f t="shared" si="17"/>
        <v>Juniors</v>
      </c>
      <c r="N285" s="66" t="e">
        <f>VLOOKUP(O285,Clubs!D:E,2,FALSE)</f>
        <v>#N/A</v>
      </c>
      <c r="O285" s="66">
        <f t="shared" si="18"/>
        <v>0</v>
      </c>
      <c r="P285" s="66"/>
      <c r="Q285" s="66"/>
      <c r="R285" s="66"/>
      <c r="S285" s="66"/>
    </row>
    <row r="286" spans="1:19" s="83" customFormat="1" ht="14" hidden="1" customHeight="1" x14ac:dyDescent="0.15">
      <c r="A286" s="66">
        <v>252</v>
      </c>
      <c r="B286" s="66">
        <v>3</v>
      </c>
      <c r="C286" s="66" t="s">
        <v>1090</v>
      </c>
      <c r="D286" s="69"/>
      <c r="E286" s="148"/>
      <c r="F286" s="122"/>
      <c r="G286" s="69"/>
      <c r="H286" s="66" t="s">
        <v>1187</v>
      </c>
      <c r="I286" s="66">
        <v>1</v>
      </c>
      <c r="J286" s="66">
        <v>2020</v>
      </c>
      <c r="K286" s="66">
        <f t="shared" si="16"/>
        <v>3</v>
      </c>
      <c r="L286" s="66">
        <f>VLOOKUP(M286,'Age Groups'!B:C,2,FALSE)</f>
        <v>5</v>
      </c>
      <c r="M286" s="66" t="str">
        <f t="shared" si="17"/>
        <v>Intermediates</v>
      </c>
      <c r="N286" s="66" t="e">
        <f>VLOOKUP(O286,Clubs!D:E,2,FALSE)</f>
        <v>#N/A</v>
      </c>
      <c r="O286" s="66">
        <f t="shared" si="18"/>
        <v>0</v>
      </c>
      <c r="P286" s="66"/>
      <c r="Q286" s="66"/>
      <c r="R286" s="66"/>
      <c r="S286" s="66"/>
    </row>
    <row r="287" spans="1:19" s="83" customFormat="1" ht="14" hidden="1" customHeight="1" x14ac:dyDescent="0.15">
      <c r="A287" s="66">
        <v>253</v>
      </c>
      <c r="B287" s="66">
        <v>3</v>
      </c>
      <c r="C287" s="66" t="s">
        <v>1090</v>
      </c>
      <c r="D287" s="71"/>
      <c r="E287" s="69"/>
      <c r="F287" s="122"/>
      <c r="G287" s="69"/>
      <c r="H287" s="66" t="s">
        <v>1187</v>
      </c>
      <c r="I287" s="66">
        <v>1</v>
      </c>
      <c r="J287" s="66">
        <v>2020</v>
      </c>
      <c r="K287" s="66">
        <f t="shared" si="16"/>
        <v>3</v>
      </c>
      <c r="L287" s="66">
        <f>VLOOKUP(M287,'Age Groups'!B:C,2,FALSE)</f>
        <v>5</v>
      </c>
      <c r="M287" s="66" t="str">
        <f t="shared" si="17"/>
        <v>Intermediates</v>
      </c>
      <c r="N287" s="66" t="e">
        <f>VLOOKUP(O287,Clubs!D:E,2,FALSE)</f>
        <v>#N/A</v>
      </c>
      <c r="O287" s="66">
        <f t="shared" si="18"/>
        <v>0</v>
      </c>
      <c r="P287" s="66"/>
      <c r="Q287" s="66"/>
      <c r="R287" s="66"/>
      <c r="S287" s="66"/>
    </row>
    <row r="288" spans="1:19" s="83" customFormat="1" ht="14" hidden="1" customHeight="1" x14ac:dyDescent="0.15">
      <c r="A288" s="66">
        <v>260</v>
      </c>
      <c r="B288" s="66">
        <v>4</v>
      </c>
      <c r="C288" s="66" t="s">
        <v>1090</v>
      </c>
      <c r="D288" s="74"/>
      <c r="E288" s="71"/>
      <c r="F288" s="122"/>
      <c r="G288" s="71"/>
      <c r="H288" s="66"/>
      <c r="I288" s="66">
        <v>1</v>
      </c>
      <c r="J288" s="66">
        <v>2020</v>
      </c>
      <c r="K288" s="66">
        <f t="shared" si="16"/>
        <v>4</v>
      </c>
      <c r="L288" s="66">
        <f>VLOOKUP(M288,'Age Groups'!B:C,2,FALSE)</f>
        <v>5</v>
      </c>
      <c r="M288" s="66" t="str">
        <f t="shared" si="17"/>
        <v>Intermediates</v>
      </c>
      <c r="N288" s="66" t="e">
        <f>VLOOKUP(O288,Clubs!D:E,2,FALSE)</f>
        <v>#N/A</v>
      </c>
      <c r="O288" s="66">
        <f t="shared" si="18"/>
        <v>0</v>
      </c>
      <c r="P288" s="66"/>
      <c r="Q288" s="66"/>
      <c r="R288" s="66"/>
      <c r="S288" s="66"/>
    </row>
    <row r="289" spans="1:19" s="83" customFormat="1" ht="12.75" hidden="1" customHeight="1" x14ac:dyDescent="0.15">
      <c r="A289" s="66">
        <v>362</v>
      </c>
      <c r="B289" s="66">
        <v>4</v>
      </c>
      <c r="C289" s="66" t="s">
        <v>1091</v>
      </c>
      <c r="D289" s="71"/>
      <c r="E289" s="74"/>
      <c r="F289" s="134"/>
      <c r="G289" s="71"/>
      <c r="H289" s="66"/>
      <c r="I289" s="66">
        <v>1</v>
      </c>
      <c r="J289" s="66">
        <v>2020</v>
      </c>
      <c r="K289" s="66">
        <f t="shared" si="16"/>
        <v>4</v>
      </c>
      <c r="L289" s="66">
        <f>VLOOKUP(M289,'Age Groups'!B:C,2,FALSE)</f>
        <v>6</v>
      </c>
      <c r="M289" s="66" t="str">
        <f t="shared" si="17"/>
        <v>Seniors</v>
      </c>
      <c r="N289" s="66" t="e">
        <f>VLOOKUP(O289,Clubs!D:E,2,FALSE)</f>
        <v>#N/A</v>
      </c>
      <c r="O289" s="66">
        <f t="shared" si="18"/>
        <v>0</v>
      </c>
      <c r="P289" s="66"/>
      <c r="Q289" s="66"/>
      <c r="R289" s="66"/>
      <c r="S289" s="66"/>
    </row>
    <row r="290" spans="1:19" s="90" customFormat="1" ht="25" hidden="1" x14ac:dyDescent="0.15">
      <c r="A290" s="66">
        <v>363</v>
      </c>
      <c r="B290" s="66">
        <v>4</v>
      </c>
      <c r="C290" s="66" t="s">
        <v>1091</v>
      </c>
      <c r="D290" s="71"/>
      <c r="E290" s="71"/>
      <c r="F290" s="134"/>
      <c r="G290" s="71"/>
      <c r="H290" s="66"/>
      <c r="I290" s="66">
        <v>1</v>
      </c>
      <c r="J290" s="66">
        <v>2020</v>
      </c>
      <c r="K290" s="66">
        <f t="shared" si="16"/>
        <v>4</v>
      </c>
      <c r="L290" s="66">
        <f>VLOOKUP(M290,'Age Groups'!B:C,2,FALSE)</f>
        <v>6</v>
      </c>
      <c r="M290" s="66" t="str">
        <f t="shared" si="17"/>
        <v>Seniors</v>
      </c>
      <c r="N290" s="66" t="e">
        <f>VLOOKUP(O290,Clubs!D:E,2,FALSE)</f>
        <v>#N/A</v>
      </c>
      <c r="O290" s="66">
        <f t="shared" si="18"/>
        <v>0</v>
      </c>
      <c r="P290" s="66"/>
      <c r="Q290" s="66"/>
      <c r="R290" s="66"/>
      <c r="S290" s="66"/>
    </row>
    <row r="291" spans="1:19" s="83" customFormat="1" ht="14" hidden="1" customHeight="1" x14ac:dyDescent="0.15">
      <c r="A291" s="66">
        <v>364</v>
      </c>
      <c r="B291" s="66">
        <v>4</v>
      </c>
      <c r="C291" s="66" t="s">
        <v>1091</v>
      </c>
      <c r="D291" s="71"/>
      <c r="E291" s="69"/>
      <c r="F291" s="134"/>
      <c r="G291" s="71"/>
      <c r="H291" s="66"/>
      <c r="I291" s="66">
        <v>1</v>
      </c>
      <c r="J291" s="66">
        <v>2020</v>
      </c>
      <c r="K291" s="66">
        <f t="shared" si="16"/>
        <v>4</v>
      </c>
      <c r="L291" s="66">
        <f>VLOOKUP(M291,'Age Groups'!B:C,2,FALSE)</f>
        <v>6</v>
      </c>
      <c r="M291" s="66" t="str">
        <f t="shared" si="17"/>
        <v>Seniors</v>
      </c>
      <c r="N291" s="66" t="e">
        <f>VLOOKUP(O291,Clubs!D:E,2,FALSE)</f>
        <v>#N/A</v>
      </c>
      <c r="O291" s="66">
        <f t="shared" si="18"/>
        <v>0</v>
      </c>
      <c r="P291" s="66"/>
      <c r="Q291" s="66"/>
      <c r="R291" s="66"/>
      <c r="S291" s="66"/>
    </row>
    <row r="292" spans="1:19" s="83" customFormat="1" ht="14" hidden="1" customHeight="1" x14ac:dyDescent="0.15">
      <c r="A292" s="66">
        <v>365</v>
      </c>
      <c r="B292" s="66">
        <v>4</v>
      </c>
      <c r="C292" s="66" t="s">
        <v>1091</v>
      </c>
      <c r="D292" s="71"/>
      <c r="E292" s="74"/>
      <c r="F292" s="134"/>
      <c r="G292" s="71"/>
      <c r="H292" s="66"/>
      <c r="I292" s="66">
        <v>1</v>
      </c>
      <c r="J292" s="66">
        <v>2020</v>
      </c>
      <c r="K292" s="66">
        <f t="shared" si="16"/>
        <v>4</v>
      </c>
      <c r="L292" s="66">
        <f>VLOOKUP(M292,'Age Groups'!B:C,2,FALSE)</f>
        <v>6</v>
      </c>
      <c r="M292" s="66" t="str">
        <f t="shared" si="17"/>
        <v>Seniors</v>
      </c>
      <c r="N292" s="66" t="e">
        <f>VLOOKUP(O292,Clubs!D:E,2,FALSE)</f>
        <v>#N/A</v>
      </c>
      <c r="O292" s="66">
        <f t="shared" si="18"/>
        <v>0</v>
      </c>
      <c r="P292" s="66"/>
      <c r="Q292" s="66"/>
      <c r="R292" s="66"/>
      <c r="S292" s="66"/>
    </row>
    <row r="293" spans="1:19" s="83" customFormat="1" ht="14" hidden="1" customHeight="1" x14ac:dyDescent="0.15">
      <c r="A293" s="66">
        <v>366</v>
      </c>
      <c r="B293" s="122">
        <v>4</v>
      </c>
      <c r="C293" s="66" t="s">
        <v>1091</v>
      </c>
      <c r="D293" s="71"/>
      <c r="E293" s="71"/>
      <c r="F293" s="134"/>
      <c r="G293" s="71"/>
      <c r="H293" s="66"/>
      <c r="I293" s="66">
        <v>1</v>
      </c>
      <c r="J293" s="66">
        <v>2020</v>
      </c>
      <c r="K293" s="66">
        <f t="shared" si="16"/>
        <v>4</v>
      </c>
      <c r="L293" s="66">
        <f>VLOOKUP(M293,'Age Groups'!B:C,2,FALSE)</f>
        <v>6</v>
      </c>
      <c r="M293" s="66" t="str">
        <f t="shared" si="17"/>
        <v>Seniors</v>
      </c>
      <c r="N293" s="66" t="e">
        <f>VLOOKUP(O293,Clubs!D:E,2,FALSE)</f>
        <v>#N/A</v>
      </c>
      <c r="O293" s="66">
        <f t="shared" si="18"/>
        <v>0</v>
      </c>
      <c r="P293" s="66"/>
      <c r="Q293" s="66"/>
      <c r="R293" s="66"/>
      <c r="S293" s="66"/>
    </row>
    <row r="294" spans="1:19" s="83" customFormat="1" ht="14" hidden="1" customHeight="1" x14ac:dyDescent="0.15">
      <c r="A294" s="66">
        <v>367</v>
      </c>
      <c r="B294" s="66">
        <v>4</v>
      </c>
      <c r="C294" s="66" t="s">
        <v>1091</v>
      </c>
      <c r="D294" s="71"/>
      <c r="E294" s="71"/>
      <c r="F294" s="134"/>
      <c r="G294" s="71"/>
      <c r="H294" s="66"/>
      <c r="I294" s="66">
        <v>1</v>
      </c>
      <c r="J294" s="66">
        <v>2020</v>
      </c>
      <c r="K294" s="66">
        <f t="shared" si="16"/>
        <v>4</v>
      </c>
      <c r="L294" s="66">
        <f>VLOOKUP(M294,'Age Groups'!B:C,2,FALSE)</f>
        <v>6</v>
      </c>
      <c r="M294" s="66" t="str">
        <f t="shared" si="17"/>
        <v>Seniors</v>
      </c>
      <c r="N294" s="66" t="e">
        <f>VLOOKUP(O294,Clubs!D:E,2,FALSE)</f>
        <v>#N/A</v>
      </c>
      <c r="O294" s="66">
        <f t="shared" si="18"/>
        <v>0</v>
      </c>
      <c r="P294" s="66"/>
      <c r="Q294" s="66"/>
      <c r="R294" s="66"/>
      <c r="S294" s="66"/>
    </row>
    <row r="295" spans="1:19" s="83" customFormat="1" ht="14" hidden="1" customHeight="1" x14ac:dyDescent="0.15">
      <c r="A295" s="66">
        <v>47</v>
      </c>
      <c r="B295" s="66">
        <v>5</v>
      </c>
      <c r="C295" s="66" t="s">
        <v>1149</v>
      </c>
      <c r="D295" s="71"/>
      <c r="E295" s="74"/>
      <c r="F295" s="122"/>
      <c r="G295" s="71"/>
      <c r="H295" s="66"/>
      <c r="I295" s="66">
        <v>1</v>
      </c>
      <c r="J295" s="66">
        <v>2020</v>
      </c>
      <c r="K295" s="66">
        <f t="shared" si="16"/>
        <v>5</v>
      </c>
      <c r="L295" s="66">
        <f>VLOOKUP(M295,'Age Groups'!B:C,2,FALSE)</f>
        <v>3</v>
      </c>
      <c r="M295" s="66" t="str">
        <f t="shared" si="17"/>
        <v>Sub Juniors</v>
      </c>
      <c r="N295" s="66" t="e">
        <f>VLOOKUP(O295,Clubs!D:E,2,FALSE)</f>
        <v>#N/A</v>
      </c>
      <c r="O295" s="66">
        <f t="shared" si="18"/>
        <v>0</v>
      </c>
      <c r="P295" s="66"/>
      <c r="Q295" s="66"/>
      <c r="R295" s="66"/>
      <c r="S295" s="66"/>
    </row>
    <row r="296" spans="1:19" s="83" customFormat="1" ht="14" hidden="1" customHeight="1" x14ac:dyDescent="0.2">
      <c r="A296" s="66">
        <v>48</v>
      </c>
      <c r="B296" s="66">
        <v>5</v>
      </c>
      <c r="C296" s="66" t="s">
        <v>1149</v>
      </c>
      <c r="D296" s="71"/>
      <c r="E296" s="71"/>
      <c r="F296" s="122"/>
      <c r="G296" s="71"/>
      <c r="H296" s="66"/>
      <c r="I296" s="66">
        <v>1</v>
      </c>
      <c r="J296" s="66">
        <v>2020</v>
      </c>
      <c r="K296" s="66">
        <f t="shared" si="16"/>
        <v>5</v>
      </c>
      <c r="L296" s="66">
        <f>VLOOKUP(M296,'Age Groups'!B:C,2,FALSE)</f>
        <v>3</v>
      </c>
      <c r="M296" s="66" t="str">
        <f t="shared" si="17"/>
        <v>Sub Juniors</v>
      </c>
      <c r="N296" s="66" t="e">
        <f>VLOOKUP(O296,Clubs!D:E,2,FALSE)</f>
        <v>#N/A</v>
      </c>
      <c r="O296" s="66">
        <f t="shared" si="18"/>
        <v>0</v>
      </c>
      <c r="P296" s="66"/>
      <c r="Q296" s="66"/>
      <c r="R296" s="66"/>
      <c r="S296" s="66"/>
    </row>
    <row r="297" spans="1:19" s="90" customFormat="1" ht="25" hidden="1" x14ac:dyDescent="0.2">
      <c r="A297" s="66">
        <v>262</v>
      </c>
      <c r="B297" s="66">
        <v>5</v>
      </c>
      <c r="C297" s="66" t="s">
        <v>1090</v>
      </c>
      <c r="D297" s="71"/>
      <c r="E297" s="71"/>
      <c r="F297" s="122"/>
      <c r="G297" s="78"/>
      <c r="H297" s="66"/>
      <c r="I297" s="66">
        <v>1</v>
      </c>
      <c r="J297" s="66">
        <v>2020</v>
      </c>
      <c r="K297" s="66">
        <f t="shared" si="16"/>
        <v>5</v>
      </c>
      <c r="L297" s="66">
        <f>VLOOKUP(M297,'Age Groups'!B:C,2,FALSE)</f>
        <v>5</v>
      </c>
      <c r="M297" s="66" t="str">
        <f t="shared" si="17"/>
        <v>Intermediates</v>
      </c>
      <c r="N297" s="66" t="e">
        <f>VLOOKUP(O297,Clubs!D:E,2,FALSE)</f>
        <v>#N/A</v>
      </c>
      <c r="O297" s="66">
        <f t="shared" si="18"/>
        <v>0</v>
      </c>
      <c r="P297" s="66"/>
      <c r="Q297" s="66"/>
      <c r="R297" s="66"/>
      <c r="S297" s="66"/>
    </row>
    <row r="298" spans="1:19" s="83" customFormat="1" ht="14" hidden="1" customHeight="1" x14ac:dyDescent="0.2">
      <c r="A298" s="66">
        <v>263</v>
      </c>
      <c r="B298" s="122">
        <v>5</v>
      </c>
      <c r="C298" s="66" t="s">
        <v>1090</v>
      </c>
      <c r="D298" s="80"/>
      <c r="E298" s="71"/>
      <c r="F298" s="122"/>
      <c r="G298" s="80"/>
      <c r="H298" s="66"/>
      <c r="I298" s="66">
        <v>1</v>
      </c>
      <c r="J298" s="66">
        <v>2020</v>
      </c>
      <c r="K298" s="66">
        <f t="shared" si="16"/>
        <v>5</v>
      </c>
      <c r="L298" s="66">
        <f>VLOOKUP(M298,'Age Groups'!B:C,2,FALSE)</f>
        <v>5</v>
      </c>
      <c r="M298" s="66" t="str">
        <f t="shared" si="17"/>
        <v>Intermediates</v>
      </c>
      <c r="N298" s="66" t="e">
        <f>VLOOKUP(O298,Clubs!D:E,2,FALSE)</f>
        <v>#N/A</v>
      </c>
      <c r="O298" s="66">
        <f t="shared" si="18"/>
        <v>0</v>
      </c>
      <c r="P298" s="66"/>
      <c r="Q298" s="66"/>
      <c r="R298" s="66"/>
      <c r="S298" s="66"/>
    </row>
    <row r="299" spans="1:19" s="83" customFormat="1" ht="14" hidden="1" customHeight="1" x14ac:dyDescent="0.2">
      <c r="A299" s="66">
        <v>264</v>
      </c>
      <c r="B299" s="66">
        <v>5</v>
      </c>
      <c r="C299" s="66" t="s">
        <v>1090</v>
      </c>
      <c r="D299" s="80"/>
      <c r="E299" s="71"/>
      <c r="F299" s="122"/>
      <c r="G299" s="80"/>
      <c r="H299" s="66"/>
      <c r="I299" s="66">
        <v>1</v>
      </c>
      <c r="J299" s="66">
        <v>2020</v>
      </c>
      <c r="K299" s="66">
        <f t="shared" si="16"/>
        <v>5</v>
      </c>
      <c r="L299" s="66">
        <f>VLOOKUP(M299,'Age Groups'!B:C,2,FALSE)</f>
        <v>5</v>
      </c>
      <c r="M299" s="66" t="str">
        <f t="shared" si="17"/>
        <v>Intermediates</v>
      </c>
      <c r="N299" s="66" t="e">
        <f>VLOOKUP(O299,Clubs!D:E,2,FALSE)</f>
        <v>#N/A</v>
      </c>
      <c r="O299" s="66">
        <f t="shared" si="18"/>
        <v>0</v>
      </c>
      <c r="P299" s="66"/>
      <c r="Q299" s="66"/>
      <c r="R299" s="66"/>
      <c r="S299" s="66"/>
    </row>
    <row r="300" spans="1:19" s="83" customFormat="1" ht="14" hidden="1" customHeight="1" x14ac:dyDescent="0.2">
      <c r="A300" s="66">
        <v>265</v>
      </c>
      <c r="B300" s="66">
        <v>5</v>
      </c>
      <c r="C300" s="66" t="s">
        <v>1090</v>
      </c>
      <c r="D300" s="80"/>
      <c r="E300" s="71"/>
      <c r="F300" s="122"/>
      <c r="G300" s="80"/>
      <c r="H300" s="66"/>
      <c r="I300" s="66">
        <v>1</v>
      </c>
      <c r="J300" s="66">
        <v>2020</v>
      </c>
      <c r="K300" s="66">
        <f t="shared" si="16"/>
        <v>5</v>
      </c>
      <c r="L300" s="66">
        <f>VLOOKUP(M300,'Age Groups'!B:C,2,FALSE)</f>
        <v>5</v>
      </c>
      <c r="M300" s="66" t="str">
        <f t="shared" si="17"/>
        <v>Intermediates</v>
      </c>
      <c r="N300" s="66" t="e">
        <f>VLOOKUP(O300,Clubs!D:E,2,FALSE)</f>
        <v>#N/A</v>
      </c>
      <c r="O300" s="66">
        <f t="shared" si="18"/>
        <v>0</v>
      </c>
      <c r="P300" s="66"/>
      <c r="Q300" s="66"/>
      <c r="R300" s="66"/>
      <c r="S300" s="66"/>
    </row>
    <row r="301" spans="1:19" s="83" customFormat="1" ht="15" hidden="1" customHeight="1" x14ac:dyDescent="0.15">
      <c r="A301" s="66">
        <v>266</v>
      </c>
      <c r="B301" s="66">
        <v>5</v>
      </c>
      <c r="C301" s="66" t="s">
        <v>1090</v>
      </c>
      <c r="D301" s="80"/>
      <c r="E301" s="74"/>
      <c r="F301" s="122"/>
      <c r="G301" s="80"/>
      <c r="H301" s="66"/>
      <c r="I301" s="66">
        <v>1</v>
      </c>
      <c r="J301" s="66">
        <v>2020</v>
      </c>
      <c r="K301" s="66">
        <f t="shared" si="16"/>
        <v>5</v>
      </c>
      <c r="L301" s="66">
        <f>VLOOKUP(M301,'Age Groups'!B:C,2,FALSE)</f>
        <v>5</v>
      </c>
      <c r="M301" s="66" t="str">
        <f t="shared" si="17"/>
        <v>Intermediates</v>
      </c>
      <c r="N301" s="66" t="e">
        <f>VLOOKUP(O301,Clubs!D:E,2,FALSE)</f>
        <v>#N/A</v>
      </c>
      <c r="O301" s="66">
        <f t="shared" si="18"/>
        <v>0</v>
      </c>
      <c r="P301" s="66"/>
      <c r="Q301" s="66"/>
      <c r="R301" s="66"/>
      <c r="S301" s="66"/>
    </row>
    <row r="302" spans="1:19" s="83" customFormat="1" ht="14" hidden="1" customHeight="1" x14ac:dyDescent="0.2">
      <c r="A302" s="66">
        <v>267</v>
      </c>
      <c r="B302" s="66">
        <v>5</v>
      </c>
      <c r="C302" s="66" t="s">
        <v>1090</v>
      </c>
      <c r="D302" s="80"/>
      <c r="E302" s="71"/>
      <c r="F302" s="122"/>
      <c r="G302" s="80"/>
      <c r="H302" s="66"/>
      <c r="I302" s="66">
        <v>1</v>
      </c>
      <c r="J302" s="66">
        <v>2020</v>
      </c>
      <c r="K302" s="66">
        <f t="shared" si="16"/>
        <v>5</v>
      </c>
      <c r="L302" s="66">
        <f>VLOOKUP(M302,'Age Groups'!B:C,2,FALSE)</f>
        <v>5</v>
      </c>
      <c r="M302" s="66" t="str">
        <f t="shared" si="17"/>
        <v>Intermediates</v>
      </c>
      <c r="N302" s="66" t="e">
        <f>VLOOKUP(O302,Clubs!D:E,2,FALSE)</f>
        <v>#N/A</v>
      </c>
      <c r="O302" s="66">
        <f t="shared" si="18"/>
        <v>0</v>
      </c>
      <c r="P302" s="66"/>
      <c r="Q302" s="66"/>
      <c r="R302" s="66"/>
      <c r="S302" s="66"/>
    </row>
    <row r="303" spans="1:19" s="83" customFormat="1" ht="14" hidden="1" customHeight="1" x14ac:dyDescent="0.2">
      <c r="A303" s="66">
        <v>369</v>
      </c>
      <c r="B303" s="66">
        <v>5</v>
      </c>
      <c r="C303" s="66" t="s">
        <v>1091</v>
      </c>
      <c r="D303" s="80"/>
      <c r="E303" s="80"/>
      <c r="F303" s="122"/>
      <c r="G303" s="80"/>
      <c r="H303" s="66"/>
      <c r="I303" s="66">
        <v>1</v>
      </c>
      <c r="J303" s="66">
        <v>2020</v>
      </c>
      <c r="K303" s="66">
        <f t="shared" si="16"/>
        <v>5</v>
      </c>
      <c r="L303" s="66">
        <f>VLOOKUP(M303,'Age Groups'!B:C,2,FALSE)</f>
        <v>6</v>
      </c>
      <c r="M303" s="66" t="str">
        <f t="shared" si="17"/>
        <v>Seniors</v>
      </c>
      <c r="N303" s="66" t="e">
        <f>VLOOKUP(O303,Clubs!D:E,2,FALSE)</f>
        <v>#N/A</v>
      </c>
      <c r="O303" s="66">
        <f t="shared" si="18"/>
        <v>0</v>
      </c>
      <c r="P303" s="66"/>
      <c r="Q303" s="66"/>
      <c r="R303" s="66"/>
      <c r="S303" s="66"/>
    </row>
    <row r="304" spans="1:19" s="83" customFormat="1" ht="14" hidden="1" customHeight="1" x14ac:dyDescent="0.2">
      <c r="A304" s="66">
        <v>370</v>
      </c>
      <c r="B304" s="66">
        <v>5</v>
      </c>
      <c r="C304" s="66" t="s">
        <v>1091</v>
      </c>
      <c r="D304" s="122"/>
      <c r="E304" s="122"/>
      <c r="F304" s="122"/>
      <c r="G304" s="122"/>
      <c r="H304" s="66"/>
      <c r="I304" s="66">
        <v>1</v>
      </c>
      <c r="J304" s="66">
        <v>2020</v>
      </c>
      <c r="K304" s="66">
        <f t="shared" si="16"/>
        <v>5</v>
      </c>
      <c r="L304" s="66">
        <f>VLOOKUP(M304,'Age Groups'!B:C,2,FALSE)</f>
        <v>6</v>
      </c>
      <c r="M304" s="66" t="str">
        <f t="shared" si="17"/>
        <v>Seniors</v>
      </c>
      <c r="N304" s="66" t="e">
        <f>VLOOKUP(O304,Clubs!D:E,2,FALSE)</f>
        <v>#N/A</v>
      </c>
      <c r="O304" s="66">
        <f t="shared" si="18"/>
        <v>0</v>
      </c>
      <c r="P304" s="66"/>
      <c r="Q304" s="66"/>
      <c r="R304" s="66"/>
      <c r="S304" s="66"/>
    </row>
    <row r="305" spans="1:19" s="83" customFormat="1" ht="14" hidden="1" customHeight="1" x14ac:dyDescent="0.2">
      <c r="A305" s="66">
        <v>371</v>
      </c>
      <c r="B305" s="66">
        <v>5</v>
      </c>
      <c r="C305" s="66" t="s">
        <v>1091</v>
      </c>
      <c r="D305" s="122"/>
      <c r="E305" s="122"/>
      <c r="F305" s="122"/>
      <c r="G305" s="122"/>
      <c r="H305" s="66"/>
      <c r="I305" s="66">
        <v>1</v>
      </c>
      <c r="J305" s="66">
        <v>2020</v>
      </c>
      <c r="K305" s="66">
        <f t="shared" si="16"/>
        <v>5</v>
      </c>
      <c r="L305" s="66">
        <f>VLOOKUP(M305,'Age Groups'!B:C,2,FALSE)</f>
        <v>6</v>
      </c>
      <c r="M305" s="66" t="str">
        <f t="shared" si="17"/>
        <v>Seniors</v>
      </c>
      <c r="N305" s="66" t="e">
        <f>VLOOKUP(O305,Clubs!D:E,2,FALSE)</f>
        <v>#N/A</v>
      </c>
      <c r="O305" s="66">
        <f t="shared" si="18"/>
        <v>0</v>
      </c>
      <c r="P305" s="66"/>
      <c r="Q305" s="66"/>
      <c r="R305" s="66"/>
      <c r="S305" s="66"/>
    </row>
    <row r="306" spans="1:19" s="90" customFormat="1" ht="25" hidden="1" x14ac:dyDescent="0.2">
      <c r="A306" s="66">
        <v>372</v>
      </c>
      <c r="B306" s="66">
        <v>5</v>
      </c>
      <c r="C306" s="66" t="s">
        <v>1091</v>
      </c>
      <c r="D306" s="122"/>
      <c r="E306" s="122"/>
      <c r="F306" s="122"/>
      <c r="G306" s="122"/>
      <c r="H306" s="66"/>
      <c r="I306" s="66">
        <v>1</v>
      </c>
      <c r="J306" s="66">
        <v>2020</v>
      </c>
      <c r="K306" s="66">
        <f t="shared" si="16"/>
        <v>5</v>
      </c>
      <c r="L306" s="66">
        <f>VLOOKUP(M306,'Age Groups'!B:C,2,FALSE)</f>
        <v>6</v>
      </c>
      <c r="M306" s="66" t="str">
        <f t="shared" si="17"/>
        <v>Seniors</v>
      </c>
      <c r="N306" s="66" t="e">
        <f>VLOOKUP(O306,Clubs!D:E,2,FALSE)</f>
        <v>#N/A</v>
      </c>
      <c r="O306" s="66">
        <f t="shared" si="18"/>
        <v>0</v>
      </c>
      <c r="P306" s="66"/>
      <c r="Q306" s="66"/>
      <c r="R306" s="66"/>
      <c r="S306" s="66"/>
    </row>
    <row r="307" spans="1:19" s="83" customFormat="1" ht="14" hidden="1" customHeight="1" x14ac:dyDescent="0.15">
      <c r="A307" s="66">
        <v>373</v>
      </c>
      <c r="B307" s="122">
        <v>5</v>
      </c>
      <c r="C307" s="66" t="s">
        <v>1091</v>
      </c>
      <c r="D307" s="125"/>
      <c r="E307" s="176"/>
      <c r="F307" s="122"/>
      <c r="G307" s="122"/>
      <c r="H307" s="66"/>
      <c r="I307" s="66">
        <v>1</v>
      </c>
      <c r="J307" s="66">
        <v>2020</v>
      </c>
      <c r="K307" s="66">
        <f t="shared" si="16"/>
        <v>5</v>
      </c>
      <c r="L307" s="66">
        <f>VLOOKUP(M307,'Age Groups'!B:C,2,FALSE)</f>
        <v>6</v>
      </c>
      <c r="M307" s="66" t="str">
        <f t="shared" si="17"/>
        <v>Seniors</v>
      </c>
      <c r="N307" s="66" t="e">
        <f>VLOOKUP(O307,Clubs!D:E,2,FALSE)</f>
        <v>#N/A</v>
      </c>
      <c r="O307" s="66">
        <f t="shared" si="18"/>
        <v>0</v>
      </c>
      <c r="P307" s="66"/>
      <c r="Q307" s="66"/>
      <c r="R307" s="66"/>
      <c r="S307" s="66"/>
    </row>
    <row r="308" spans="1:19" s="83" customFormat="1" ht="14" hidden="1" customHeight="1" x14ac:dyDescent="0.2">
      <c r="A308" s="66">
        <v>374</v>
      </c>
      <c r="B308" s="66">
        <v>5</v>
      </c>
      <c r="C308" s="66" t="s">
        <v>1091</v>
      </c>
      <c r="D308" s="125"/>
      <c r="E308" s="143"/>
      <c r="F308" s="122"/>
      <c r="G308" s="122"/>
      <c r="H308" s="66"/>
      <c r="I308" s="66">
        <v>1</v>
      </c>
      <c r="J308" s="66">
        <v>2020</v>
      </c>
      <c r="K308" s="66">
        <f t="shared" si="16"/>
        <v>5</v>
      </c>
      <c r="L308" s="66">
        <f>VLOOKUP(M308,'Age Groups'!B:C,2,FALSE)</f>
        <v>6</v>
      </c>
      <c r="M308" s="66" t="str">
        <f t="shared" si="17"/>
        <v>Seniors</v>
      </c>
      <c r="N308" s="66" t="e">
        <f>VLOOKUP(O308,Clubs!D:E,2,FALSE)</f>
        <v>#N/A</v>
      </c>
      <c r="O308" s="66">
        <f t="shared" si="18"/>
        <v>0</v>
      </c>
      <c r="P308" s="66"/>
      <c r="Q308" s="66"/>
      <c r="R308" s="66"/>
      <c r="S308" s="66"/>
    </row>
    <row r="309" spans="1:19" s="83" customFormat="1" ht="14" hidden="1" customHeight="1" x14ac:dyDescent="0.2">
      <c r="A309" s="66">
        <v>5</v>
      </c>
      <c r="B309" s="118" t="s">
        <v>1182</v>
      </c>
      <c r="C309" s="118"/>
      <c r="D309" s="193"/>
      <c r="E309" s="195"/>
      <c r="F309" s="118"/>
      <c r="G309" s="118"/>
      <c r="H309" s="68"/>
      <c r="I309" s="66">
        <v>1</v>
      </c>
      <c r="J309" s="66">
        <v>2020</v>
      </c>
      <c r="K309" s="66" t="str">
        <f t="shared" si="16"/>
        <v>Championship Divison</v>
      </c>
      <c r="L309" s="66" t="e">
        <f>VLOOKUP(M309,'Age Groups'!B:C,2,FALSE)</f>
        <v>#N/A</v>
      </c>
      <c r="M309" s="66">
        <f t="shared" si="17"/>
        <v>0</v>
      </c>
      <c r="N309" s="66" t="e">
        <f>VLOOKUP(O309,Clubs!D:E,2,FALSE)</f>
        <v>#N/A</v>
      </c>
      <c r="O309" s="66">
        <f t="shared" si="18"/>
        <v>0</v>
      </c>
      <c r="P309" s="68"/>
      <c r="Q309" s="68"/>
      <c r="R309" s="68"/>
      <c r="S309" s="68"/>
    </row>
    <row r="310" spans="1:19" s="83" customFormat="1" ht="14" hidden="1" customHeight="1" x14ac:dyDescent="0.2">
      <c r="A310" s="66">
        <v>112</v>
      </c>
      <c r="B310" s="118" t="s">
        <v>1182</v>
      </c>
      <c r="C310" s="118"/>
      <c r="D310" s="192"/>
      <c r="E310" s="194"/>
      <c r="F310" s="118"/>
      <c r="G310" s="118"/>
      <c r="H310" s="68"/>
      <c r="I310" s="66">
        <v>1</v>
      </c>
      <c r="J310" s="66">
        <v>2020</v>
      </c>
      <c r="K310" s="66" t="str">
        <f t="shared" si="16"/>
        <v>Championship Divison</v>
      </c>
      <c r="L310" s="66" t="e">
        <f>VLOOKUP(M310,'Age Groups'!B:C,2,FALSE)</f>
        <v>#N/A</v>
      </c>
      <c r="M310" s="66">
        <f t="shared" si="17"/>
        <v>0</v>
      </c>
      <c r="N310" s="66" t="e">
        <f>VLOOKUP(O310,Clubs!D:E,2,FALSE)</f>
        <v>#N/A</v>
      </c>
      <c r="O310" s="66">
        <f t="shared" si="18"/>
        <v>0</v>
      </c>
      <c r="P310" s="68"/>
      <c r="Q310" s="68"/>
      <c r="R310" s="68"/>
      <c r="S310" s="68"/>
    </row>
    <row r="311" spans="1:19" s="83" customFormat="1" ht="14" hidden="1" customHeight="1" x14ac:dyDescent="0.2">
      <c r="A311" s="66">
        <v>224</v>
      </c>
      <c r="B311" s="118" t="s">
        <v>1182</v>
      </c>
      <c r="C311" s="118"/>
      <c r="D311" s="192"/>
      <c r="E311" s="195"/>
      <c r="F311" s="170"/>
      <c r="G311" s="118"/>
      <c r="H311" s="68"/>
      <c r="I311" s="66">
        <v>1</v>
      </c>
      <c r="J311" s="66">
        <v>2020</v>
      </c>
      <c r="K311" s="66" t="str">
        <f t="shared" si="16"/>
        <v>Championship Divison</v>
      </c>
      <c r="L311" s="66" t="e">
        <f>VLOOKUP(M311,'Age Groups'!B:C,2,FALSE)</f>
        <v>#N/A</v>
      </c>
      <c r="M311" s="66">
        <f t="shared" si="17"/>
        <v>0</v>
      </c>
      <c r="N311" s="66" t="e">
        <f>VLOOKUP(O311,Clubs!D:E,2,FALSE)</f>
        <v>#N/A</v>
      </c>
      <c r="O311" s="66">
        <f t="shared" si="18"/>
        <v>0</v>
      </c>
      <c r="P311" s="68"/>
      <c r="Q311" s="68"/>
      <c r="R311" s="68"/>
      <c r="S311" s="68"/>
    </row>
    <row r="312" spans="1:19" s="83" customFormat="1" ht="14" hidden="1" customHeight="1" x14ac:dyDescent="0.2">
      <c r="A312" s="66">
        <v>331</v>
      </c>
      <c r="B312" s="118" t="s">
        <v>1182</v>
      </c>
      <c r="C312" s="118"/>
      <c r="D312" s="192"/>
      <c r="E312" s="195"/>
      <c r="F312" s="118"/>
      <c r="G312" s="170"/>
      <c r="H312" s="68"/>
      <c r="I312" s="66">
        <v>1</v>
      </c>
      <c r="J312" s="66">
        <v>2020</v>
      </c>
      <c r="K312" s="66" t="str">
        <f t="shared" si="16"/>
        <v>Championship Divison</v>
      </c>
      <c r="L312" s="66" t="e">
        <f>VLOOKUP(M312,'Age Groups'!B:C,2,FALSE)</f>
        <v>#N/A</v>
      </c>
      <c r="M312" s="66">
        <f t="shared" si="17"/>
        <v>0</v>
      </c>
      <c r="N312" s="66" t="e">
        <f>VLOOKUP(O312,Clubs!D:E,2,FALSE)</f>
        <v>#N/A</v>
      </c>
      <c r="O312" s="66">
        <f t="shared" si="18"/>
        <v>0</v>
      </c>
      <c r="P312" s="68"/>
      <c r="Q312" s="68"/>
      <c r="R312" s="68"/>
      <c r="S312" s="68"/>
    </row>
    <row r="313" spans="1:19" s="83" customFormat="1" ht="25" hidden="1" x14ac:dyDescent="0.2">
      <c r="A313" s="66">
        <v>12</v>
      </c>
      <c r="B313" s="119" t="s">
        <v>923</v>
      </c>
      <c r="C313" s="66" t="s">
        <v>1149</v>
      </c>
      <c r="D313" s="164"/>
      <c r="E313" s="187"/>
      <c r="F313" s="119"/>
      <c r="G313" s="119"/>
      <c r="H313" s="73"/>
      <c r="I313" s="66">
        <v>1</v>
      </c>
      <c r="J313" s="66">
        <v>2020</v>
      </c>
      <c r="K313" s="66" t="str">
        <f t="shared" si="16"/>
        <v>Division 1</v>
      </c>
      <c r="L313" s="66">
        <f>VLOOKUP(M313,'Age Groups'!B:C,2,FALSE)</f>
        <v>3</v>
      </c>
      <c r="M313" s="66" t="str">
        <f t="shared" si="17"/>
        <v>Sub Juniors</v>
      </c>
      <c r="N313" s="66" t="e">
        <f>VLOOKUP(O313,Clubs!D:E,2,FALSE)</f>
        <v>#N/A</v>
      </c>
      <c r="O313" s="66">
        <f t="shared" si="18"/>
        <v>0</v>
      </c>
      <c r="P313" s="73"/>
      <c r="Q313" s="73"/>
      <c r="R313" s="73"/>
      <c r="S313" s="73"/>
    </row>
    <row r="314" spans="1:19" s="83" customFormat="1" ht="14" hidden="1" customHeight="1" x14ac:dyDescent="0.2">
      <c r="A314" s="66">
        <v>119</v>
      </c>
      <c r="B314" s="119" t="s">
        <v>923</v>
      </c>
      <c r="C314" s="66" t="s">
        <v>1092</v>
      </c>
      <c r="D314" s="119"/>
      <c r="E314" s="197"/>
      <c r="F314" s="119"/>
      <c r="G314" s="119"/>
      <c r="H314" s="73"/>
      <c r="I314" s="66">
        <v>1</v>
      </c>
      <c r="J314" s="66">
        <v>2020</v>
      </c>
      <c r="K314" s="66" t="str">
        <f t="shared" si="16"/>
        <v>Division 1</v>
      </c>
      <c r="L314" s="66">
        <f>VLOOKUP(M314,'Age Groups'!B:C,2,FALSE)</f>
        <v>4</v>
      </c>
      <c r="M314" s="66" t="str">
        <f t="shared" si="17"/>
        <v>Juniors</v>
      </c>
      <c r="N314" s="66" t="e">
        <f>VLOOKUP(O314,Clubs!D:E,2,FALSE)</f>
        <v>#N/A</v>
      </c>
      <c r="O314" s="66">
        <f t="shared" si="18"/>
        <v>0</v>
      </c>
      <c r="P314" s="73"/>
      <c r="Q314" s="73"/>
      <c r="R314" s="73"/>
      <c r="S314" s="73"/>
    </row>
    <row r="315" spans="1:19" s="83" customFormat="1" ht="14" hidden="1" customHeight="1" x14ac:dyDescent="0.2">
      <c r="A315" s="66">
        <v>231</v>
      </c>
      <c r="B315" s="119" t="s">
        <v>923</v>
      </c>
      <c r="C315" s="66" t="s">
        <v>1090</v>
      </c>
      <c r="D315" s="119"/>
      <c r="E315" s="111"/>
      <c r="F315" s="164"/>
      <c r="G315" s="119"/>
      <c r="H315" s="73"/>
      <c r="I315" s="66">
        <v>1</v>
      </c>
      <c r="J315" s="66">
        <v>2020</v>
      </c>
      <c r="K315" s="66" t="str">
        <f t="shared" si="16"/>
        <v>Division 1</v>
      </c>
      <c r="L315" s="66">
        <f>VLOOKUP(M315,'Age Groups'!B:C,2,FALSE)</f>
        <v>5</v>
      </c>
      <c r="M315" s="66" t="str">
        <f t="shared" si="17"/>
        <v>Intermediates</v>
      </c>
      <c r="N315" s="66" t="e">
        <f>VLOOKUP(O315,Clubs!D:E,2,FALSE)</f>
        <v>#N/A</v>
      </c>
      <c r="O315" s="66">
        <f t="shared" si="18"/>
        <v>0</v>
      </c>
      <c r="P315" s="73"/>
      <c r="Q315" s="73"/>
      <c r="R315" s="73"/>
      <c r="S315" s="73"/>
    </row>
    <row r="316" spans="1:19" s="83" customFormat="1" ht="14" hidden="1" customHeight="1" x14ac:dyDescent="0.2">
      <c r="A316" s="66">
        <v>338</v>
      </c>
      <c r="B316" s="119" t="s">
        <v>923</v>
      </c>
      <c r="C316" s="66" t="s">
        <v>1091</v>
      </c>
      <c r="D316" s="119"/>
      <c r="E316" s="111"/>
      <c r="F316" s="119"/>
      <c r="G316" s="164"/>
      <c r="H316" s="73"/>
      <c r="I316" s="66">
        <v>1</v>
      </c>
      <c r="J316" s="66">
        <v>2020</v>
      </c>
      <c r="K316" s="66" t="str">
        <f t="shared" si="16"/>
        <v>Division 1</v>
      </c>
      <c r="L316" s="66">
        <f>VLOOKUP(M316,'Age Groups'!B:C,2,FALSE)</f>
        <v>6</v>
      </c>
      <c r="M316" s="66" t="str">
        <f t="shared" si="17"/>
        <v>Seniors</v>
      </c>
      <c r="N316" s="66" t="e">
        <f>VLOOKUP(O316,Clubs!D:E,2,FALSE)</f>
        <v>#N/A</v>
      </c>
      <c r="O316" s="66">
        <f t="shared" si="18"/>
        <v>0</v>
      </c>
      <c r="P316" s="73"/>
      <c r="Q316" s="73"/>
      <c r="R316" s="73"/>
      <c r="S316" s="73"/>
    </row>
    <row r="317" spans="1:19" s="83" customFormat="1" ht="14" hidden="1" customHeight="1" x14ac:dyDescent="0.2">
      <c r="A317" s="66">
        <v>19</v>
      </c>
      <c r="B317" s="119" t="s">
        <v>917</v>
      </c>
      <c r="C317" s="66" t="s">
        <v>1149</v>
      </c>
      <c r="D317" s="164"/>
      <c r="E317" s="111"/>
      <c r="F317" s="119"/>
      <c r="G317" s="119"/>
      <c r="H317" s="73"/>
      <c r="I317" s="66">
        <v>1</v>
      </c>
      <c r="J317" s="66">
        <v>2020</v>
      </c>
      <c r="K317" s="66" t="str">
        <f t="shared" si="16"/>
        <v>Division 2</v>
      </c>
      <c r="L317" s="66">
        <f>VLOOKUP(M317,'Age Groups'!B:C,2,FALSE)</f>
        <v>3</v>
      </c>
      <c r="M317" s="66" t="str">
        <f t="shared" si="17"/>
        <v>Sub Juniors</v>
      </c>
      <c r="N317" s="66" t="e">
        <f>VLOOKUP(O317,Clubs!D:E,2,FALSE)</f>
        <v>#N/A</v>
      </c>
      <c r="O317" s="66">
        <f t="shared" si="18"/>
        <v>0</v>
      </c>
      <c r="P317" s="73"/>
      <c r="Q317" s="73"/>
      <c r="R317" s="73"/>
      <c r="S317" s="73"/>
    </row>
    <row r="318" spans="1:19" s="83" customFormat="1" ht="14" hidden="1" customHeight="1" x14ac:dyDescent="0.2">
      <c r="A318" s="66">
        <v>126</v>
      </c>
      <c r="B318" s="119" t="s">
        <v>917</v>
      </c>
      <c r="C318" s="66" t="s">
        <v>1092</v>
      </c>
      <c r="D318" s="119"/>
      <c r="E318" s="164"/>
      <c r="F318" s="119"/>
      <c r="G318" s="119"/>
      <c r="H318" s="73"/>
      <c r="I318" s="66">
        <v>1</v>
      </c>
      <c r="J318" s="66">
        <v>2020</v>
      </c>
      <c r="K318" s="66" t="str">
        <f t="shared" si="16"/>
        <v>Division 2</v>
      </c>
      <c r="L318" s="66">
        <f>VLOOKUP(M318,'Age Groups'!B:C,2,FALSE)</f>
        <v>4</v>
      </c>
      <c r="M318" s="66" t="str">
        <f t="shared" si="17"/>
        <v>Juniors</v>
      </c>
      <c r="N318" s="66" t="e">
        <f>VLOOKUP(O318,Clubs!D:E,2,FALSE)</f>
        <v>#N/A</v>
      </c>
      <c r="O318" s="66">
        <f t="shared" si="18"/>
        <v>0</v>
      </c>
      <c r="P318" s="73"/>
      <c r="Q318" s="73"/>
      <c r="R318" s="73"/>
      <c r="S318" s="73"/>
    </row>
    <row r="319" spans="1:19" s="83" customFormat="1" ht="14" hidden="1" customHeight="1" x14ac:dyDescent="0.2">
      <c r="A319" s="66">
        <v>238</v>
      </c>
      <c r="B319" s="119" t="s">
        <v>917</v>
      </c>
      <c r="C319" s="66" t="s">
        <v>1090</v>
      </c>
      <c r="D319" s="119"/>
      <c r="E319" s="119"/>
      <c r="F319" s="164"/>
      <c r="G319" s="119"/>
      <c r="H319" s="73"/>
      <c r="I319" s="66">
        <v>1</v>
      </c>
      <c r="J319" s="66">
        <v>2020</v>
      </c>
      <c r="K319" s="66" t="str">
        <f t="shared" si="16"/>
        <v>Division 2</v>
      </c>
      <c r="L319" s="66">
        <f>VLOOKUP(M319,'Age Groups'!B:C,2,FALSE)</f>
        <v>5</v>
      </c>
      <c r="M319" s="66" t="str">
        <f t="shared" si="17"/>
        <v>Intermediates</v>
      </c>
      <c r="N319" s="66" t="e">
        <f>VLOOKUP(O319,Clubs!D:E,2,FALSE)</f>
        <v>#N/A</v>
      </c>
      <c r="O319" s="66">
        <f t="shared" si="18"/>
        <v>0</v>
      </c>
      <c r="P319" s="73"/>
      <c r="Q319" s="73"/>
      <c r="R319" s="73"/>
      <c r="S319" s="73"/>
    </row>
    <row r="320" spans="1:19" s="104" customFormat="1" ht="14" hidden="1" customHeight="1" x14ac:dyDescent="0.2">
      <c r="A320" s="66">
        <v>345</v>
      </c>
      <c r="B320" s="119" t="s">
        <v>917</v>
      </c>
      <c r="C320" s="66" t="s">
        <v>1091</v>
      </c>
      <c r="D320" s="119"/>
      <c r="E320" s="119"/>
      <c r="F320" s="119"/>
      <c r="G320" s="164"/>
      <c r="H320" s="73"/>
      <c r="I320" s="66">
        <v>1</v>
      </c>
      <c r="J320" s="66">
        <v>2020</v>
      </c>
      <c r="K320" s="66" t="str">
        <f t="shared" si="16"/>
        <v>Division 2</v>
      </c>
      <c r="L320" s="66">
        <f>VLOOKUP(M320,'Age Groups'!B:C,2,FALSE)</f>
        <v>6</v>
      </c>
      <c r="M320" s="66" t="str">
        <f t="shared" si="17"/>
        <v>Seniors</v>
      </c>
      <c r="N320" s="66" t="e">
        <f>VLOOKUP(O320,Clubs!D:E,2,FALSE)</f>
        <v>#N/A</v>
      </c>
      <c r="O320" s="66">
        <f t="shared" si="18"/>
        <v>0</v>
      </c>
      <c r="P320" s="73"/>
      <c r="Q320" s="73"/>
      <c r="R320" s="73"/>
      <c r="S320" s="73"/>
    </row>
    <row r="321" spans="1:19" s="82" customFormat="1" ht="14" hidden="1" customHeight="1" x14ac:dyDescent="0.2">
      <c r="A321" s="66">
        <v>26</v>
      </c>
      <c r="B321" s="119" t="s">
        <v>918</v>
      </c>
      <c r="C321" s="66" t="s">
        <v>1149</v>
      </c>
      <c r="D321" s="164"/>
      <c r="E321" s="119"/>
      <c r="F321" s="119"/>
      <c r="G321" s="119"/>
      <c r="H321" s="73"/>
      <c r="I321" s="66">
        <v>1</v>
      </c>
      <c r="J321" s="66">
        <v>2020</v>
      </c>
      <c r="K321" s="66" t="str">
        <f t="shared" si="16"/>
        <v>Division 3</v>
      </c>
      <c r="L321" s="66">
        <f>VLOOKUP(M321,'Age Groups'!B:C,2,FALSE)</f>
        <v>3</v>
      </c>
      <c r="M321" s="66" t="str">
        <f t="shared" si="17"/>
        <v>Sub Juniors</v>
      </c>
      <c r="N321" s="66" t="e">
        <f>VLOOKUP(O321,Clubs!D:E,2,FALSE)</f>
        <v>#N/A</v>
      </c>
      <c r="O321" s="66">
        <f t="shared" si="18"/>
        <v>0</v>
      </c>
      <c r="P321" s="73"/>
      <c r="Q321" s="73"/>
      <c r="R321" s="73"/>
      <c r="S321" s="73"/>
    </row>
    <row r="322" spans="1:19" s="82" customFormat="1" ht="14" hidden="1" customHeight="1" x14ac:dyDescent="0.2">
      <c r="A322" s="66">
        <v>133</v>
      </c>
      <c r="B322" s="119" t="s">
        <v>918</v>
      </c>
      <c r="C322" s="66" t="s">
        <v>1092</v>
      </c>
      <c r="D322" s="119"/>
      <c r="E322" s="164"/>
      <c r="F322" s="119"/>
      <c r="G322" s="119"/>
      <c r="H322" s="73"/>
      <c r="I322" s="66">
        <v>1</v>
      </c>
      <c r="J322" s="66">
        <v>2020</v>
      </c>
      <c r="K322" s="66" t="str">
        <f t="shared" ref="K322:K385" si="19">B322</f>
        <v>Division 3</v>
      </c>
      <c r="L322" s="66">
        <f>VLOOKUP(M322,'Age Groups'!B:C,2,FALSE)</f>
        <v>4</v>
      </c>
      <c r="M322" s="66" t="str">
        <f t="shared" ref="M322:M385" si="20">C322</f>
        <v>Juniors</v>
      </c>
      <c r="N322" s="66" t="e">
        <f>VLOOKUP(O322,Clubs!D:E,2,FALSE)</f>
        <v>#N/A</v>
      </c>
      <c r="O322" s="66">
        <f t="shared" ref="O322:O385" si="21">D322</f>
        <v>0</v>
      </c>
      <c r="P322" s="73"/>
      <c r="Q322" s="73"/>
      <c r="R322" s="73"/>
      <c r="S322" s="73"/>
    </row>
    <row r="323" spans="1:19" s="82" customFormat="1" ht="14" hidden="1" customHeight="1" x14ac:dyDescent="0.2">
      <c r="A323" s="66">
        <v>245</v>
      </c>
      <c r="B323" s="119" t="s">
        <v>918</v>
      </c>
      <c r="C323" s="66" t="s">
        <v>1090</v>
      </c>
      <c r="D323" s="119"/>
      <c r="E323" s="119"/>
      <c r="F323" s="164"/>
      <c r="G323" s="119"/>
      <c r="H323" s="73"/>
      <c r="I323" s="66">
        <v>1</v>
      </c>
      <c r="J323" s="66">
        <v>2020</v>
      </c>
      <c r="K323" s="66" t="str">
        <f t="shared" si="19"/>
        <v>Division 3</v>
      </c>
      <c r="L323" s="66">
        <f>VLOOKUP(M323,'Age Groups'!B:C,2,FALSE)</f>
        <v>5</v>
      </c>
      <c r="M323" s="66" t="str">
        <f t="shared" si="20"/>
        <v>Intermediates</v>
      </c>
      <c r="N323" s="66" t="e">
        <f>VLOOKUP(O323,Clubs!D:E,2,FALSE)</f>
        <v>#N/A</v>
      </c>
      <c r="O323" s="66">
        <f t="shared" si="21"/>
        <v>0</v>
      </c>
      <c r="P323" s="73"/>
      <c r="Q323" s="73"/>
      <c r="R323" s="73"/>
      <c r="S323" s="73"/>
    </row>
    <row r="324" spans="1:19" s="82" customFormat="1" ht="14" hidden="1" customHeight="1" x14ac:dyDescent="0.2">
      <c r="A324" s="66">
        <v>352</v>
      </c>
      <c r="B324" s="119" t="s">
        <v>918</v>
      </c>
      <c r="C324" s="66" t="s">
        <v>1091</v>
      </c>
      <c r="D324" s="119"/>
      <c r="E324" s="119"/>
      <c r="F324" s="119"/>
      <c r="G324" s="164"/>
      <c r="H324" s="73"/>
      <c r="I324" s="66">
        <v>1</v>
      </c>
      <c r="J324" s="66">
        <v>2020</v>
      </c>
      <c r="K324" s="66" t="str">
        <f t="shared" si="19"/>
        <v>Division 3</v>
      </c>
      <c r="L324" s="66">
        <f>VLOOKUP(M324,'Age Groups'!B:C,2,FALSE)</f>
        <v>6</v>
      </c>
      <c r="M324" s="66" t="str">
        <f t="shared" si="20"/>
        <v>Seniors</v>
      </c>
      <c r="N324" s="66" t="e">
        <f>VLOOKUP(O324,Clubs!D:E,2,FALSE)</f>
        <v>#N/A</v>
      </c>
      <c r="O324" s="66">
        <f t="shared" si="21"/>
        <v>0</v>
      </c>
      <c r="P324" s="73"/>
      <c r="Q324" s="73"/>
      <c r="R324" s="73"/>
      <c r="S324" s="73"/>
    </row>
    <row r="325" spans="1:19" s="82" customFormat="1" ht="14" hidden="1" customHeight="1" x14ac:dyDescent="0.2">
      <c r="A325" s="66">
        <v>55</v>
      </c>
      <c r="B325" s="83"/>
      <c r="C325" s="66" t="s">
        <v>1149</v>
      </c>
      <c r="D325" s="128"/>
      <c r="E325" s="128"/>
      <c r="F325" s="128"/>
      <c r="G325" s="128"/>
      <c r="H325" s="83"/>
      <c r="I325" s="83">
        <v>2</v>
      </c>
      <c r="J325" s="83">
        <v>2021</v>
      </c>
      <c r="K325" s="66">
        <f t="shared" si="19"/>
        <v>0</v>
      </c>
      <c r="L325" s="66">
        <f>VLOOKUP(M325,'Age Groups'!B:C,2,FALSE)</f>
        <v>3</v>
      </c>
      <c r="M325" s="66" t="str">
        <f t="shared" si="20"/>
        <v>Sub Juniors</v>
      </c>
      <c r="N325" s="66" t="e">
        <f>VLOOKUP(O325,Clubs!D:E,2,FALSE)</f>
        <v>#N/A</v>
      </c>
      <c r="O325" s="66">
        <f t="shared" si="21"/>
        <v>0</v>
      </c>
      <c r="P325" s="83"/>
      <c r="Q325" s="83"/>
      <c r="R325" s="83"/>
      <c r="S325" s="83"/>
    </row>
    <row r="326" spans="1:19" s="82" customFormat="1" ht="14" hidden="1" customHeight="1" x14ac:dyDescent="0.15">
      <c r="A326" s="66">
        <v>85</v>
      </c>
      <c r="B326" s="83"/>
      <c r="C326" s="66" t="s">
        <v>1149</v>
      </c>
      <c r="D326" s="127"/>
      <c r="E326" s="127"/>
      <c r="F326" s="123"/>
      <c r="G326" s="123"/>
      <c r="H326" s="83"/>
      <c r="I326" s="83">
        <v>2</v>
      </c>
      <c r="J326" s="83">
        <v>2021</v>
      </c>
      <c r="K326" s="66">
        <f t="shared" si="19"/>
        <v>0</v>
      </c>
      <c r="L326" s="66">
        <f>VLOOKUP(M326,'Age Groups'!B:C,2,FALSE)</f>
        <v>3</v>
      </c>
      <c r="M326" s="66" t="str">
        <f t="shared" si="20"/>
        <v>Sub Juniors</v>
      </c>
      <c r="N326" s="66" t="e">
        <f>VLOOKUP(O326,Clubs!D:E,2,FALSE)</f>
        <v>#N/A</v>
      </c>
      <c r="O326" s="66">
        <f t="shared" si="21"/>
        <v>0</v>
      </c>
      <c r="P326" s="83"/>
      <c r="Q326" s="83"/>
      <c r="R326" s="83"/>
      <c r="S326" s="83"/>
    </row>
    <row r="327" spans="1:19" s="82" customFormat="1" ht="14" hidden="1" customHeight="1" x14ac:dyDescent="0.15">
      <c r="A327" s="66">
        <v>86</v>
      </c>
      <c r="B327" s="83"/>
      <c r="C327" s="66" t="s">
        <v>1149</v>
      </c>
      <c r="D327" s="127"/>
      <c r="E327" s="123"/>
      <c r="F327" s="127"/>
      <c r="G327" s="127"/>
      <c r="H327" s="83"/>
      <c r="I327" s="83">
        <v>2</v>
      </c>
      <c r="J327" s="83">
        <v>2021</v>
      </c>
      <c r="K327" s="66">
        <f t="shared" si="19"/>
        <v>0</v>
      </c>
      <c r="L327" s="66">
        <f>VLOOKUP(M327,'Age Groups'!B:C,2,FALSE)</f>
        <v>3</v>
      </c>
      <c r="M327" s="66" t="str">
        <f t="shared" si="20"/>
        <v>Sub Juniors</v>
      </c>
      <c r="N327" s="66" t="e">
        <f>VLOOKUP(O327,Clubs!D:E,2,FALSE)</f>
        <v>#N/A</v>
      </c>
      <c r="O327" s="66">
        <f t="shared" si="21"/>
        <v>0</v>
      </c>
      <c r="P327" s="83"/>
      <c r="Q327" s="83"/>
      <c r="R327" s="83"/>
      <c r="S327" s="83"/>
    </row>
    <row r="328" spans="1:19" ht="26.5" hidden="1" customHeight="1" x14ac:dyDescent="0.2">
      <c r="A328" s="66">
        <v>162</v>
      </c>
      <c r="B328" s="83"/>
      <c r="C328" s="66" t="s">
        <v>1092</v>
      </c>
      <c r="D328" s="112"/>
      <c r="E328" s="113"/>
      <c r="F328" s="113"/>
      <c r="G328" s="114"/>
      <c r="H328" s="83"/>
      <c r="I328" s="83">
        <v>2</v>
      </c>
      <c r="J328" s="83">
        <v>2021</v>
      </c>
      <c r="K328" s="66">
        <f t="shared" si="19"/>
        <v>0</v>
      </c>
      <c r="L328" s="66">
        <f>VLOOKUP(M328,'Age Groups'!B:C,2,FALSE)</f>
        <v>4</v>
      </c>
      <c r="M328" s="66" t="str">
        <f t="shared" si="20"/>
        <v>Juniors</v>
      </c>
      <c r="N328" s="66" t="e">
        <f>VLOOKUP(O328,Clubs!D:E,2,FALSE)</f>
        <v>#N/A</v>
      </c>
      <c r="O328" s="66">
        <f t="shared" si="21"/>
        <v>0</v>
      </c>
      <c r="P328" s="83"/>
      <c r="Q328" s="83"/>
      <c r="R328" s="83"/>
      <c r="S328" s="83"/>
    </row>
    <row r="329" spans="1:19" ht="33.75" hidden="1" customHeight="1" x14ac:dyDescent="0.2">
      <c r="A329" s="66">
        <v>164</v>
      </c>
      <c r="B329" s="182"/>
      <c r="C329" s="66" t="s">
        <v>1092</v>
      </c>
      <c r="D329" s="115"/>
      <c r="E329" s="196"/>
      <c r="F329" s="115"/>
      <c r="G329" s="115"/>
      <c r="H329" s="85"/>
      <c r="I329" s="83">
        <v>2</v>
      </c>
      <c r="J329" s="83">
        <v>2021</v>
      </c>
      <c r="K329" s="66">
        <f t="shared" si="19"/>
        <v>0</v>
      </c>
      <c r="L329" s="66">
        <f>VLOOKUP(M329,'Age Groups'!B:C,2,FALSE)</f>
        <v>4</v>
      </c>
      <c r="M329" s="66" t="str">
        <f t="shared" si="20"/>
        <v>Juniors</v>
      </c>
      <c r="N329" s="66" t="e">
        <f>VLOOKUP(O329,Clubs!D:E,2,FALSE)</f>
        <v>#N/A</v>
      </c>
      <c r="O329" s="66">
        <f t="shared" si="21"/>
        <v>0</v>
      </c>
      <c r="P329" s="85"/>
      <c r="Q329" s="85"/>
      <c r="R329" s="85"/>
      <c r="S329" s="85"/>
    </row>
    <row r="330" spans="1:19" ht="36.5" hidden="1" customHeight="1" x14ac:dyDescent="0.2">
      <c r="A330" s="66">
        <v>171</v>
      </c>
      <c r="B330" s="90"/>
      <c r="C330" s="66" t="s">
        <v>1092</v>
      </c>
      <c r="D330" s="84"/>
      <c r="E330" s="158"/>
      <c r="F330" s="84"/>
      <c r="G330" s="128"/>
      <c r="H330" s="90"/>
      <c r="I330" s="83">
        <v>2</v>
      </c>
      <c r="J330" s="83">
        <v>2021</v>
      </c>
      <c r="K330" s="66">
        <f t="shared" si="19"/>
        <v>0</v>
      </c>
      <c r="L330" s="66">
        <f>VLOOKUP(M330,'Age Groups'!B:C,2,FALSE)</f>
        <v>4</v>
      </c>
      <c r="M330" s="66" t="str">
        <f t="shared" si="20"/>
        <v>Juniors</v>
      </c>
      <c r="N330" s="66" t="e">
        <f>VLOOKUP(O330,Clubs!D:E,2,FALSE)</f>
        <v>#N/A</v>
      </c>
      <c r="O330" s="66">
        <f t="shared" si="21"/>
        <v>0</v>
      </c>
      <c r="P330" s="90"/>
      <c r="Q330" s="90"/>
      <c r="R330" s="90"/>
      <c r="S330" s="90"/>
    </row>
    <row r="331" spans="1:19" s="68" customFormat="1" ht="25" hidden="1" x14ac:dyDescent="0.2">
      <c r="A331" s="66">
        <v>178</v>
      </c>
      <c r="B331" s="158"/>
      <c r="C331" s="66" t="s">
        <v>1092</v>
      </c>
      <c r="D331" s="84"/>
      <c r="E331" s="158"/>
      <c r="F331" s="84"/>
      <c r="G331" s="128"/>
      <c r="H331" s="90"/>
      <c r="I331" s="83">
        <v>2</v>
      </c>
      <c r="J331" s="83">
        <v>2021</v>
      </c>
      <c r="K331" s="66">
        <f t="shared" si="19"/>
        <v>0</v>
      </c>
      <c r="L331" s="66">
        <f>VLOOKUP(M331,'Age Groups'!B:C,2,FALSE)</f>
        <v>4</v>
      </c>
      <c r="M331" s="66" t="str">
        <f t="shared" si="20"/>
        <v>Juniors</v>
      </c>
      <c r="N331" s="66" t="e">
        <f>VLOOKUP(O331,Clubs!D:E,2,FALSE)</f>
        <v>#N/A</v>
      </c>
      <c r="O331" s="66">
        <f t="shared" si="21"/>
        <v>0</v>
      </c>
      <c r="P331" s="90"/>
      <c r="Q331" s="90"/>
      <c r="R331" s="90"/>
      <c r="S331" s="90"/>
    </row>
    <row r="332" spans="1:19" ht="14" hidden="1" customHeight="1" x14ac:dyDescent="0.2">
      <c r="A332" s="66">
        <v>185</v>
      </c>
      <c r="B332" s="90"/>
      <c r="C332" s="66" t="s">
        <v>1092</v>
      </c>
      <c r="D332" s="84"/>
      <c r="E332" s="158"/>
      <c r="F332" s="84"/>
      <c r="G332" s="128"/>
      <c r="H332" s="90"/>
      <c r="I332" s="83">
        <v>2</v>
      </c>
      <c r="J332" s="83">
        <v>2021</v>
      </c>
      <c r="K332" s="66">
        <f t="shared" si="19"/>
        <v>0</v>
      </c>
      <c r="L332" s="66">
        <f>VLOOKUP(M332,'Age Groups'!B:C,2,FALSE)</f>
        <v>4</v>
      </c>
      <c r="M332" s="66" t="str">
        <f t="shared" si="20"/>
        <v>Juniors</v>
      </c>
      <c r="N332" s="66" t="e">
        <f>VLOOKUP(O332,Clubs!D:E,2,FALSE)</f>
        <v>#N/A</v>
      </c>
      <c r="O332" s="66">
        <f t="shared" si="21"/>
        <v>0</v>
      </c>
      <c r="P332" s="90"/>
      <c r="Q332" s="90"/>
      <c r="R332" s="90"/>
      <c r="S332" s="90"/>
    </row>
    <row r="333" spans="1:19" ht="14" hidden="1" customHeight="1" x14ac:dyDescent="0.15">
      <c r="A333" s="66">
        <v>192</v>
      </c>
      <c r="B333" s="83"/>
      <c r="C333" s="66" t="s">
        <v>1092</v>
      </c>
      <c r="D333" s="88"/>
      <c r="E333" s="88"/>
      <c r="F333" s="86"/>
      <c r="G333" s="123"/>
      <c r="H333" s="83"/>
      <c r="I333" s="83">
        <v>2</v>
      </c>
      <c r="J333" s="83">
        <v>2021</v>
      </c>
      <c r="K333" s="66">
        <f t="shared" si="19"/>
        <v>0</v>
      </c>
      <c r="L333" s="66">
        <f>VLOOKUP(M333,'Age Groups'!B:C,2,FALSE)</f>
        <v>4</v>
      </c>
      <c r="M333" s="66" t="str">
        <f t="shared" si="20"/>
        <v>Juniors</v>
      </c>
      <c r="N333" s="66" t="e">
        <f>VLOOKUP(O333,Clubs!D:E,2,FALSE)</f>
        <v>#N/A</v>
      </c>
      <c r="O333" s="66">
        <f t="shared" si="21"/>
        <v>0</v>
      </c>
      <c r="P333" s="83"/>
      <c r="Q333" s="83"/>
      <c r="R333" s="83"/>
      <c r="S333" s="83"/>
    </row>
    <row r="334" spans="1:19" ht="14" hidden="1" customHeight="1" x14ac:dyDescent="0.15">
      <c r="A334" s="66">
        <v>193</v>
      </c>
      <c r="B334" s="83"/>
      <c r="C334" s="66" t="s">
        <v>1092</v>
      </c>
      <c r="D334" s="86"/>
      <c r="E334" s="88"/>
      <c r="F334" s="88"/>
      <c r="G334" s="127"/>
      <c r="H334" s="83"/>
      <c r="I334" s="83">
        <v>2</v>
      </c>
      <c r="J334" s="83">
        <v>2021</v>
      </c>
      <c r="K334" s="66">
        <f t="shared" si="19"/>
        <v>0</v>
      </c>
      <c r="L334" s="66">
        <f>VLOOKUP(M334,'Age Groups'!B:C,2,FALSE)</f>
        <v>4</v>
      </c>
      <c r="M334" s="66" t="str">
        <f t="shared" si="20"/>
        <v>Juniors</v>
      </c>
      <c r="N334" s="66" t="e">
        <f>VLOOKUP(O334,Clubs!D:E,2,FALSE)</f>
        <v>#N/A</v>
      </c>
      <c r="O334" s="66">
        <f t="shared" si="21"/>
        <v>0</v>
      </c>
      <c r="P334" s="83"/>
      <c r="Q334" s="83"/>
      <c r="R334" s="83"/>
      <c r="S334" s="83"/>
    </row>
    <row r="335" spans="1:19" ht="14" hidden="1" customHeight="1" x14ac:dyDescent="0.2">
      <c r="A335" s="66">
        <v>194</v>
      </c>
      <c r="B335" s="90"/>
      <c r="C335" s="66" t="s">
        <v>1092</v>
      </c>
      <c r="D335" s="84"/>
      <c r="E335" s="158"/>
      <c r="F335" s="84"/>
      <c r="G335" s="128"/>
      <c r="H335" s="90"/>
      <c r="I335" s="83">
        <v>2</v>
      </c>
      <c r="J335" s="83">
        <v>2021</v>
      </c>
      <c r="K335" s="66">
        <f t="shared" si="19"/>
        <v>0</v>
      </c>
      <c r="L335" s="66">
        <f>VLOOKUP(M335,'Age Groups'!B:C,2,FALSE)</f>
        <v>4</v>
      </c>
      <c r="M335" s="66" t="str">
        <f t="shared" si="20"/>
        <v>Juniors</v>
      </c>
      <c r="N335" s="66" t="e">
        <f>VLOOKUP(O335,Clubs!D:E,2,FALSE)</f>
        <v>#N/A</v>
      </c>
      <c r="O335" s="66">
        <f t="shared" si="21"/>
        <v>0</v>
      </c>
      <c r="P335" s="90"/>
      <c r="Q335" s="90"/>
      <c r="R335" s="90"/>
      <c r="S335" s="90"/>
    </row>
    <row r="336" spans="1:19" ht="14" hidden="1" customHeight="1" x14ac:dyDescent="0.2">
      <c r="A336" s="66">
        <v>201</v>
      </c>
      <c r="B336" s="127"/>
      <c r="C336" s="66" t="s">
        <v>1092</v>
      </c>
      <c r="D336" s="84"/>
      <c r="E336" s="88"/>
      <c r="F336" s="127"/>
      <c r="G336" s="127"/>
      <c r="H336" s="83"/>
      <c r="I336" s="83">
        <v>2</v>
      </c>
      <c r="J336" s="83">
        <v>2021</v>
      </c>
      <c r="K336" s="66">
        <f t="shared" si="19"/>
        <v>0</v>
      </c>
      <c r="L336" s="66">
        <f>VLOOKUP(M336,'Age Groups'!B:C,2,FALSE)</f>
        <v>4</v>
      </c>
      <c r="M336" s="66" t="str">
        <f t="shared" si="20"/>
        <v>Juniors</v>
      </c>
      <c r="N336" s="66" t="e">
        <f>VLOOKUP(O336,Clubs!D:E,2,FALSE)</f>
        <v>#N/A</v>
      </c>
      <c r="O336" s="66">
        <f t="shared" si="21"/>
        <v>0</v>
      </c>
      <c r="P336" s="83"/>
      <c r="Q336" s="83"/>
      <c r="R336" s="83"/>
      <c r="S336" s="83"/>
    </row>
    <row r="337" spans="1:19" ht="14" hidden="1" customHeight="1" x14ac:dyDescent="0.2">
      <c r="A337" s="66">
        <v>274</v>
      </c>
      <c r="B337" s="83"/>
      <c r="C337" s="66" t="s">
        <v>1090</v>
      </c>
      <c r="D337" s="84"/>
      <c r="E337" s="84"/>
      <c r="F337" s="84"/>
      <c r="G337" s="128"/>
      <c r="H337" s="83"/>
      <c r="I337" s="83">
        <v>2</v>
      </c>
      <c r="J337" s="83">
        <v>2021</v>
      </c>
      <c r="K337" s="66">
        <f t="shared" si="19"/>
        <v>0</v>
      </c>
      <c r="L337" s="66">
        <f>VLOOKUP(M337,'Age Groups'!B:C,2,FALSE)</f>
        <v>5</v>
      </c>
      <c r="M337" s="66" t="str">
        <f t="shared" si="20"/>
        <v>Intermediates</v>
      </c>
      <c r="N337" s="66" t="e">
        <f>VLOOKUP(O337,Clubs!D:E,2,FALSE)</f>
        <v>#N/A</v>
      </c>
      <c r="O337" s="66">
        <f t="shared" si="21"/>
        <v>0</v>
      </c>
      <c r="P337" s="83"/>
      <c r="Q337" s="83"/>
      <c r="R337" s="83"/>
      <c r="S337" s="83"/>
    </row>
    <row r="338" spans="1:19" s="73" customFormat="1" ht="25" hidden="1" x14ac:dyDescent="0.2">
      <c r="A338" s="66">
        <v>276</v>
      </c>
      <c r="B338" s="159"/>
      <c r="C338" s="66" t="s">
        <v>1090</v>
      </c>
      <c r="D338" s="84"/>
      <c r="E338" s="84"/>
      <c r="F338" s="159"/>
      <c r="G338" s="128"/>
      <c r="H338" s="85"/>
      <c r="I338" s="83">
        <v>2</v>
      </c>
      <c r="J338" s="83">
        <v>2021</v>
      </c>
      <c r="K338" s="66">
        <f t="shared" si="19"/>
        <v>0</v>
      </c>
      <c r="L338" s="66">
        <f>VLOOKUP(M338,'Age Groups'!B:C,2,FALSE)</f>
        <v>5</v>
      </c>
      <c r="M338" s="66" t="str">
        <f t="shared" si="20"/>
        <v>Intermediates</v>
      </c>
      <c r="N338" s="66" t="e">
        <f>VLOOKUP(O338,Clubs!D:E,2,FALSE)</f>
        <v>#N/A</v>
      </c>
      <c r="O338" s="66">
        <f t="shared" si="21"/>
        <v>0</v>
      </c>
      <c r="P338" s="85"/>
      <c r="Q338" s="85"/>
      <c r="R338" s="85"/>
      <c r="S338" s="85"/>
    </row>
    <row r="339" spans="1:19" ht="14" hidden="1" customHeight="1" x14ac:dyDescent="0.2">
      <c r="A339" s="66">
        <v>283</v>
      </c>
      <c r="B339" s="90"/>
      <c r="C339" s="66" t="s">
        <v>1090</v>
      </c>
      <c r="D339" s="84"/>
      <c r="E339" s="84"/>
      <c r="F339" s="158"/>
      <c r="G339" s="128"/>
      <c r="H339" s="90"/>
      <c r="I339" s="83">
        <v>2</v>
      </c>
      <c r="J339" s="83">
        <v>2021</v>
      </c>
      <c r="K339" s="66">
        <f t="shared" si="19"/>
        <v>0</v>
      </c>
      <c r="L339" s="66">
        <f>VLOOKUP(M339,'Age Groups'!B:C,2,FALSE)</f>
        <v>5</v>
      </c>
      <c r="M339" s="66" t="str">
        <f t="shared" si="20"/>
        <v>Intermediates</v>
      </c>
      <c r="N339" s="66" t="e">
        <f>VLOOKUP(O339,Clubs!D:E,2,FALSE)</f>
        <v>#N/A</v>
      </c>
      <c r="O339" s="66">
        <f t="shared" si="21"/>
        <v>0</v>
      </c>
      <c r="P339" s="90"/>
      <c r="Q339" s="90"/>
      <c r="R339" s="90"/>
      <c r="S339" s="90"/>
    </row>
    <row r="340" spans="1:19" ht="14" hidden="1" customHeight="1" x14ac:dyDescent="0.2">
      <c r="A340" s="66">
        <v>290</v>
      </c>
      <c r="B340" s="90"/>
      <c r="C340" s="66" t="s">
        <v>1090</v>
      </c>
      <c r="D340" s="84"/>
      <c r="E340" s="84"/>
      <c r="F340" s="158"/>
      <c r="G340" s="128"/>
      <c r="H340" s="90"/>
      <c r="I340" s="83">
        <v>2</v>
      </c>
      <c r="J340" s="83">
        <v>2021</v>
      </c>
      <c r="K340" s="66">
        <f t="shared" si="19"/>
        <v>0</v>
      </c>
      <c r="L340" s="66">
        <f>VLOOKUP(M340,'Age Groups'!B:C,2,FALSE)</f>
        <v>5</v>
      </c>
      <c r="M340" s="66" t="str">
        <f t="shared" si="20"/>
        <v>Intermediates</v>
      </c>
      <c r="N340" s="66" t="e">
        <f>VLOOKUP(O340,Clubs!D:E,2,FALSE)</f>
        <v>#N/A</v>
      </c>
      <c r="O340" s="66">
        <f t="shared" si="21"/>
        <v>0</v>
      </c>
      <c r="P340" s="90"/>
      <c r="Q340" s="90"/>
      <c r="R340" s="90"/>
      <c r="S340" s="90"/>
    </row>
    <row r="341" spans="1:19" ht="14" hidden="1" customHeight="1" x14ac:dyDescent="0.2">
      <c r="A341" s="66">
        <v>297</v>
      </c>
      <c r="B341" s="90"/>
      <c r="C341" s="66" t="s">
        <v>1090</v>
      </c>
      <c r="D341" s="84"/>
      <c r="E341" s="84"/>
      <c r="F341" s="158"/>
      <c r="G341" s="128"/>
      <c r="H341" s="90"/>
      <c r="I341" s="83">
        <v>2</v>
      </c>
      <c r="J341" s="83">
        <v>2021</v>
      </c>
      <c r="K341" s="66">
        <f t="shared" si="19"/>
        <v>0</v>
      </c>
      <c r="L341" s="66">
        <f>VLOOKUP(M341,'Age Groups'!B:C,2,FALSE)</f>
        <v>5</v>
      </c>
      <c r="M341" s="66" t="str">
        <f t="shared" si="20"/>
        <v>Intermediates</v>
      </c>
      <c r="N341" s="66" t="e">
        <f>VLOOKUP(O341,Clubs!D:E,2,FALSE)</f>
        <v>#N/A</v>
      </c>
      <c r="O341" s="66">
        <f t="shared" si="21"/>
        <v>0</v>
      </c>
      <c r="P341" s="90"/>
      <c r="Q341" s="90"/>
      <c r="R341" s="90"/>
      <c r="S341" s="90"/>
    </row>
    <row r="342" spans="1:19" ht="14" hidden="1" customHeight="1" x14ac:dyDescent="0.15">
      <c r="A342" s="66">
        <v>304</v>
      </c>
      <c r="B342" s="83"/>
      <c r="C342" s="66" t="s">
        <v>1090</v>
      </c>
      <c r="D342" s="86"/>
      <c r="E342" s="88"/>
      <c r="F342" s="88"/>
      <c r="G342" s="89"/>
      <c r="H342" s="83"/>
      <c r="I342" s="83">
        <v>2</v>
      </c>
      <c r="J342" s="83">
        <v>2021</v>
      </c>
      <c r="K342" s="66">
        <f t="shared" si="19"/>
        <v>0</v>
      </c>
      <c r="L342" s="66">
        <f>VLOOKUP(M342,'Age Groups'!B:C,2,FALSE)</f>
        <v>5</v>
      </c>
      <c r="M342" s="66" t="str">
        <f t="shared" si="20"/>
        <v>Intermediates</v>
      </c>
      <c r="N342" s="66" t="e">
        <f>VLOOKUP(O342,Clubs!D:E,2,FALSE)</f>
        <v>#N/A</v>
      </c>
      <c r="O342" s="66">
        <f t="shared" si="21"/>
        <v>0</v>
      </c>
      <c r="P342" s="83"/>
      <c r="Q342" s="83"/>
      <c r="R342" s="83"/>
      <c r="S342" s="83"/>
    </row>
    <row r="343" spans="1:19" ht="14" hidden="1" customHeight="1" x14ac:dyDescent="0.15">
      <c r="A343" s="66">
        <v>305</v>
      </c>
      <c r="B343" s="83"/>
      <c r="C343" s="66" t="s">
        <v>1090</v>
      </c>
      <c r="D343" s="88"/>
      <c r="E343" s="86"/>
      <c r="F343" s="88"/>
      <c r="G343" s="83"/>
      <c r="H343" s="83"/>
      <c r="I343" s="83">
        <v>2</v>
      </c>
      <c r="J343" s="83">
        <v>2021</v>
      </c>
      <c r="K343" s="66">
        <f t="shared" si="19"/>
        <v>0</v>
      </c>
      <c r="L343" s="66">
        <f>VLOOKUP(M343,'Age Groups'!B:C,2,FALSE)</f>
        <v>5</v>
      </c>
      <c r="M343" s="66" t="str">
        <f t="shared" si="20"/>
        <v>Intermediates</v>
      </c>
      <c r="N343" s="66" t="e">
        <f>VLOOKUP(O343,Clubs!D:E,2,FALSE)</f>
        <v>#N/A</v>
      </c>
      <c r="O343" s="66">
        <f t="shared" si="21"/>
        <v>0</v>
      </c>
      <c r="P343" s="83"/>
      <c r="Q343" s="83"/>
      <c r="R343" s="83"/>
      <c r="S343" s="83"/>
    </row>
    <row r="344" spans="1:19" ht="12.75" hidden="1" customHeight="1" x14ac:dyDescent="0.2">
      <c r="A344" s="66">
        <v>306</v>
      </c>
      <c r="B344" s="90"/>
      <c r="C344" s="66" t="s">
        <v>1090</v>
      </c>
      <c r="D344" s="84"/>
      <c r="E344" s="84"/>
      <c r="F344" s="158"/>
      <c r="G344" s="128"/>
      <c r="H344" s="90"/>
      <c r="I344" s="83">
        <v>2</v>
      </c>
      <c r="J344" s="83">
        <v>2021</v>
      </c>
      <c r="K344" s="66">
        <f t="shared" si="19"/>
        <v>0</v>
      </c>
      <c r="L344" s="66">
        <f>VLOOKUP(M344,'Age Groups'!B:C,2,FALSE)</f>
        <v>5</v>
      </c>
      <c r="M344" s="66" t="str">
        <f t="shared" si="20"/>
        <v>Intermediates</v>
      </c>
      <c r="N344" s="66" t="e">
        <f>VLOOKUP(O344,Clubs!D:E,2,FALSE)</f>
        <v>#N/A</v>
      </c>
      <c r="O344" s="66">
        <f t="shared" si="21"/>
        <v>0</v>
      </c>
      <c r="P344" s="90"/>
      <c r="Q344" s="90"/>
      <c r="R344" s="90"/>
      <c r="S344" s="90"/>
    </row>
    <row r="345" spans="1:19" s="73" customFormat="1" ht="25" hidden="1" x14ac:dyDescent="0.2">
      <c r="A345" s="66">
        <v>313</v>
      </c>
      <c r="B345" s="88"/>
      <c r="C345" s="66" t="s">
        <v>1090</v>
      </c>
      <c r="D345" s="88"/>
      <c r="E345" s="84"/>
      <c r="F345" s="88"/>
      <c r="G345" s="127"/>
      <c r="H345" s="83"/>
      <c r="I345" s="83">
        <v>2</v>
      </c>
      <c r="J345" s="83">
        <v>2021</v>
      </c>
      <c r="K345" s="66">
        <f t="shared" si="19"/>
        <v>0</v>
      </c>
      <c r="L345" s="66">
        <f>VLOOKUP(M345,'Age Groups'!B:C,2,FALSE)</f>
        <v>5</v>
      </c>
      <c r="M345" s="66" t="str">
        <f t="shared" si="20"/>
        <v>Intermediates</v>
      </c>
      <c r="N345" s="66" t="e">
        <f>VLOOKUP(O345,Clubs!D:E,2,FALSE)</f>
        <v>#N/A</v>
      </c>
      <c r="O345" s="66">
        <f t="shared" si="21"/>
        <v>0</v>
      </c>
      <c r="P345" s="83"/>
      <c r="Q345" s="83"/>
      <c r="R345" s="83"/>
      <c r="S345" s="83"/>
    </row>
    <row r="346" spans="1:19" ht="14" hidden="1" customHeight="1" x14ac:dyDescent="0.2">
      <c r="A346" s="66">
        <v>381</v>
      </c>
      <c r="B346" s="127"/>
      <c r="C346" s="66" t="s">
        <v>1091</v>
      </c>
      <c r="D346" s="84"/>
      <c r="E346" s="84"/>
      <c r="F346" s="84"/>
      <c r="G346" s="128"/>
      <c r="H346" s="83"/>
      <c r="I346" s="83">
        <v>2</v>
      </c>
      <c r="J346" s="83">
        <v>2021</v>
      </c>
      <c r="K346" s="66">
        <f t="shared" si="19"/>
        <v>0</v>
      </c>
      <c r="L346" s="66">
        <f>VLOOKUP(M346,'Age Groups'!B:C,2,FALSE)</f>
        <v>6</v>
      </c>
      <c r="M346" s="66" t="str">
        <f t="shared" si="20"/>
        <v>Seniors</v>
      </c>
      <c r="N346" s="66" t="e">
        <f>VLOOKUP(O346,Clubs!D:E,2,FALSE)</f>
        <v>#N/A</v>
      </c>
      <c r="O346" s="66">
        <f t="shared" si="21"/>
        <v>0</v>
      </c>
      <c r="P346" s="83"/>
      <c r="Q346" s="83"/>
      <c r="R346" s="83"/>
      <c r="S346" s="83"/>
    </row>
    <row r="347" spans="1:19" ht="14" hidden="1" customHeight="1" x14ac:dyDescent="0.2">
      <c r="A347" s="66">
        <v>383</v>
      </c>
      <c r="B347" s="182"/>
      <c r="C347" s="66" t="s">
        <v>1091</v>
      </c>
      <c r="D347" s="84"/>
      <c r="E347" s="84"/>
      <c r="F347" s="84"/>
      <c r="G347" s="182"/>
      <c r="H347" s="85"/>
      <c r="I347" s="83">
        <v>2</v>
      </c>
      <c r="J347" s="83">
        <v>2021</v>
      </c>
      <c r="K347" s="66">
        <f t="shared" si="19"/>
        <v>0</v>
      </c>
      <c r="L347" s="66">
        <f>VLOOKUP(M347,'Age Groups'!B:C,2,FALSE)</f>
        <v>6</v>
      </c>
      <c r="M347" s="66" t="str">
        <f t="shared" si="20"/>
        <v>Seniors</v>
      </c>
      <c r="N347" s="66" t="e">
        <f>VLOOKUP(O347,Clubs!D:E,2,FALSE)</f>
        <v>#N/A</v>
      </c>
      <c r="O347" s="66">
        <f t="shared" si="21"/>
        <v>0</v>
      </c>
      <c r="P347" s="85"/>
      <c r="Q347" s="85"/>
      <c r="R347" s="85"/>
      <c r="S347" s="85"/>
    </row>
    <row r="348" spans="1:19" ht="14" hidden="1" customHeight="1" x14ac:dyDescent="0.2">
      <c r="A348" s="66">
        <v>390</v>
      </c>
      <c r="B348" s="90"/>
      <c r="C348" s="66" t="s">
        <v>1091</v>
      </c>
      <c r="D348" s="84"/>
      <c r="E348" s="84"/>
      <c r="F348" s="84"/>
      <c r="G348" s="180"/>
      <c r="H348" s="90"/>
      <c r="I348" s="83">
        <v>2</v>
      </c>
      <c r="J348" s="83">
        <v>2021</v>
      </c>
      <c r="K348" s="66">
        <f t="shared" si="19"/>
        <v>0</v>
      </c>
      <c r="L348" s="66">
        <f>VLOOKUP(M348,'Age Groups'!B:C,2,FALSE)</f>
        <v>6</v>
      </c>
      <c r="M348" s="66" t="str">
        <f t="shared" si="20"/>
        <v>Seniors</v>
      </c>
      <c r="N348" s="66" t="e">
        <f>VLOOKUP(O348,Clubs!D:E,2,FALSE)</f>
        <v>#N/A</v>
      </c>
      <c r="O348" s="66">
        <f t="shared" si="21"/>
        <v>0</v>
      </c>
      <c r="P348" s="90"/>
      <c r="Q348" s="90"/>
      <c r="R348" s="90"/>
      <c r="S348" s="90"/>
    </row>
    <row r="349" spans="1:19" ht="14" hidden="1" customHeight="1" x14ac:dyDescent="0.2">
      <c r="A349" s="66">
        <v>397</v>
      </c>
      <c r="B349" s="90"/>
      <c r="C349" s="66" t="s">
        <v>1091</v>
      </c>
      <c r="D349" s="84"/>
      <c r="E349" s="84"/>
      <c r="F349" s="84"/>
      <c r="G349" s="180"/>
      <c r="H349" s="90"/>
      <c r="I349" s="83">
        <v>2</v>
      </c>
      <c r="J349" s="83">
        <v>2021</v>
      </c>
      <c r="K349" s="66">
        <f t="shared" si="19"/>
        <v>0</v>
      </c>
      <c r="L349" s="66">
        <f>VLOOKUP(M349,'Age Groups'!B:C,2,FALSE)</f>
        <v>6</v>
      </c>
      <c r="M349" s="66" t="str">
        <f t="shared" si="20"/>
        <v>Seniors</v>
      </c>
      <c r="N349" s="66" t="e">
        <f>VLOOKUP(O349,Clubs!D:E,2,FALSE)</f>
        <v>#N/A</v>
      </c>
      <c r="O349" s="66">
        <f t="shared" si="21"/>
        <v>0</v>
      </c>
      <c r="P349" s="90"/>
      <c r="Q349" s="90"/>
      <c r="R349" s="90"/>
      <c r="S349" s="90"/>
    </row>
    <row r="350" spans="1:19" ht="14" hidden="1" customHeight="1" x14ac:dyDescent="0.2">
      <c r="A350" s="66">
        <v>404</v>
      </c>
      <c r="B350" s="90"/>
      <c r="C350" s="66" t="s">
        <v>1091</v>
      </c>
      <c r="D350" s="84"/>
      <c r="E350" s="84"/>
      <c r="F350" s="84"/>
      <c r="G350" s="180"/>
      <c r="H350" s="90"/>
      <c r="I350" s="83">
        <v>2</v>
      </c>
      <c r="J350" s="83">
        <v>2021</v>
      </c>
      <c r="K350" s="66">
        <f t="shared" si="19"/>
        <v>0</v>
      </c>
      <c r="L350" s="66">
        <f>VLOOKUP(M350,'Age Groups'!B:C,2,FALSE)</f>
        <v>6</v>
      </c>
      <c r="M350" s="66" t="str">
        <f t="shared" si="20"/>
        <v>Seniors</v>
      </c>
      <c r="N350" s="66" t="e">
        <f>VLOOKUP(O350,Clubs!D:E,2,FALSE)</f>
        <v>#N/A</v>
      </c>
      <c r="O350" s="66">
        <f t="shared" si="21"/>
        <v>0</v>
      </c>
      <c r="P350" s="90"/>
      <c r="Q350" s="90"/>
      <c r="R350" s="90"/>
      <c r="S350" s="90"/>
    </row>
    <row r="351" spans="1:19" ht="14" hidden="1" customHeight="1" x14ac:dyDescent="0.15">
      <c r="A351" s="66">
        <v>411</v>
      </c>
      <c r="B351" s="83"/>
      <c r="C351" s="66" t="s">
        <v>1091</v>
      </c>
      <c r="D351" s="86"/>
      <c r="E351" s="88"/>
      <c r="F351" s="86"/>
      <c r="G351" s="127"/>
      <c r="H351" s="83"/>
      <c r="I351" s="83">
        <v>2</v>
      </c>
      <c r="J351" s="83">
        <v>2021</v>
      </c>
      <c r="K351" s="66">
        <f t="shared" si="19"/>
        <v>0</v>
      </c>
      <c r="L351" s="66">
        <f>VLOOKUP(M351,'Age Groups'!B:C,2,FALSE)</f>
        <v>6</v>
      </c>
      <c r="M351" s="66" t="str">
        <f t="shared" si="20"/>
        <v>Seniors</v>
      </c>
      <c r="N351" s="66" t="e">
        <f>VLOOKUP(O351,Clubs!D:E,2,FALSE)</f>
        <v>#N/A</v>
      </c>
      <c r="O351" s="66">
        <f t="shared" si="21"/>
        <v>0</v>
      </c>
      <c r="P351" s="83"/>
      <c r="Q351" s="83"/>
      <c r="R351" s="83"/>
      <c r="S351" s="83"/>
    </row>
    <row r="352" spans="1:19" s="73" customFormat="1" ht="25" hidden="1" x14ac:dyDescent="0.15">
      <c r="A352" s="66">
        <v>412</v>
      </c>
      <c r="B352" s="88"/>
      <c r="C352" s="66" t="s">
        <v>1091</v>
      </c>
      <c r="D352" s="88"/>
      <c r="E352" s="86"/>
      <c r="F352" s="88"/>
      <c r="G352" s="127"/>
      <c r="H352" s="83"/>
      <c r="I352" s="83">
        <v>2</v>
      </c>
      <c r="J352" s="83">
        <v>2021</v>
      </c>
      <c r="K352" s="66">
        <f t="shared" si="19"/>
        <v>0</v>
      </c>
      <c r="L352" s="66">
        <f>VLOOKUP(M352,'Age Groups'!B:C,2,FALSE)</f>
        <v>6</v>
      </c>
      <c r="M352" s="66" t="str">
        <f t="shared" si="20"/>
        <v>Seniors</v>
      </c>
      <c r="N352" s="66" t="e">
        <f>VLOOKUP(O352,Clubs!D:E,2,FALSE)</f>
        <v>#N/A</v>
      </c>
      <c r="O352" s="66">
        <f t="shared" si="21"/>
        <v>0</v>
      </c>
      <c r="P352" s="83"/>
      <c r="Q352" s="83"/>
      <c r="R352" s="83"/>
      <c r="S352" s="83"/>
    </row>
    <row r="353" spans="1:19" ht="14" hidden="1" customHeight="1" x14ac:dyDescent="0.2">
      <c r="A353" s="66">
        <v>413</v>
      </c>
      <c r="B353" s="90"/>
      <c r="C353" s="66" t="s">
        <v>1091</v>
      </c>
      <c r="D353" s="115"/>
      <c r="E353" s="84"/>
      <c r="F353" s="84"/>
      <c r="G353" s="180"/>
      <c r="H353" s="90"/>
      <c r="I353" s="83">
        <v>2</v>
      </c>
      <c r="J353" s="83">
        <v>2021</v>
      </c>
      <c r="K353" s="66">
        <f t="shared" si="19"/>
        <v>0</v>
      </c>
      <c r="L353" s="66">
        <f>VLOOKUP(M353,'Age Groups'!B:C,2,FALSE)</f>
        <v>6</v>
      </c>
      <c r="M353" s="66" t="str">
        <f t="shared" si="20"/>
        <v>Seniors</v>
      </c>
      <c r="N353" s="66" t="e">
        <f>VLOOKUP(O353,Clubs!D:E,2,FALSE)</f>
        <v>#N/A</v>
      </c>
      <c r="O353" s="66">
        <f t="shared" si="21"/>
        <v>0</v>
      </c>
      <c r="P353" s="90"/>
      <c r="Q353" s="90"/>
      <c r="R353" s="90"/>
      <c r="S353" s="90"/>
    </row>
    <row r="354" spans="1:19" ht="14" hidden="1" customHeight="1" x14ac:dyDescent="0.2">
      <c r="A354" s="66">
        <v>420</v>
      </c>
      <c r="B354" s="127"/>
      <c r="C354" s="66" t="s">
        <v>1091</v>
      </c>
      <c r="D354" s="88"/>
      <c r="E354" s="84"/>
      <c r="F354" s="88"/>
      <c r="G354" s="127"/>
      <c r="H354" s="83"/>
      <c r="I354" s="83">
        <v>2</v>
      </c>
      <c r="J354" s="83">
        <v>2021</v>
      </c>
      <c r="K354" s="66">
        <f t="shared" si="19"/>
        <v>0</v>
      </c>
      <c r="L354" s="66">
        <f>VLOOKUP(M354,'Age Groups'!B:C,2,FALSE)</f>
        <v>6</v>
      </c>
      <c r="M354" s="66" t="str">
        <f t="shared" si="20"/>
        <v>Seniors</v>
      </c>
      <c r="N354" s="66" t="e">
        <f>VLOOKUP(O354,Clubs!D:E,2,FALSE)</f>
        <v>#N/A</v>
      </c>
      <c r="O354" s="66">
        <f t="shared" si="21"/>
        <v>0</v>
      </c>
      <c r="P354" s="83"/>
      <c r="Q354" s="83"/>
      <c r="R354" s="83"/>
      <c r="S354" s="83"/>
    </row>
    <row r="355" spans="1:19" ht="14" hidden="1" customHeight="1" x14ac:dyDescent="0.2">
      <c r="A355" s="66">
        <v>54</v>
      </c>
      <c r="B355" s="83"/>
      <c r="C355" s="66" t="s">
        <v>1149</v>
      </c>
      <c r="D355" s="84" t="s">
        <v>1192</v>
      </c>
      <c r="E355" s="84"/>
      <c r="F355" s="84"/>
      <c r="G355" s="128"/>
      <c r="H355" s="83"/>
      <c r="I355" s="83">
        <v>2</v>
      </c>
      <c r="J355" s="83">
        <v>2021</v>
      </c>
      <c r="K355" s="66">
        <f t="shared" si="19"/>
        <v>0</v>
      </c>
      <c r="L355" s="66">
        <f>VLOOKUP(M355,'Age Groups'!B:C,2,FALSE)</f>
        <v>3</v>
      </c>
      <c r="M355" s="66" t="str">
        <f t="shared" si="20"/>
        <v>Sub Juniors</v>
      </c>
      <c r="N355" s="66" t="e">
        <f>VLOOKUP(O355,Clubs!D:E,2,FALSE)</f>
        <v>#N/A</v>
      </c>
      <c r="O355" s="66" t="str">
        <f t="shared" si="21"/>
        <v>2021 CASA Gradings</v>
      </c>
      <c r="P355" s="83"/>
      <c r="Q355" s="83"/>
      <c r="R355" s="83"/>
      <c r="S355" s="83"/>
    </row>
    <row r="356" spans="1:19" ht="15" hidden="1" customHeight="1" x14ac:dyDescent="0.2">
      <c r="A356" s="66">
        <v>161</v>
      </c>
      <c r="B356" s="83"/>
      <c r="C356" s="66" t="s">
        <v>1092</v>
      </c>
      <c r="D356" s="84" t="s">
        <v>1192</v>
      </c>
      <c r="E356" s="84"/>
      <c r="F356" s="84"/>
      <c r="G356" s="128"/>
      <c r="H356" s="83"/>
      <c r="I356" s="83">
        <v>2</v>
      </c>
      <c r="J356" s="83">
        <v>2021</v>
      </c>
      <c r="K356" s="66">
        <f t="shared" si="19"/>
        <v>0</v>
      </c>
      <c r="L356" s="66">
        <f>VLOOKUP(M356,'Age Groups'!B:C,2,FALSE)</f>
        <v>4</v>
      </c>
      <c r="M356" s="66" t="str">
        <f t="shared" si="20"/>
        <v>Juniors</v>
      </c>
      <c r="N356" s="66" t="e">
        <f>VLOOKUP(O356,Clubs!D:E,2,FALSE)</f>
        <v>#N/A</v>
      </c>
      <c r="O356" s="66" t="str">
        <f t="shared" si="21"/>
        <v>2021 CASA Gradings</v>
      </c>
      <c r="P356" s="83"/>
      <c r="Q356" s="83"/>
      <c r="R356" s="83"/>
      <c r="S356" s="83"/>
    </row>
    <row r="357" spans="1:19" ht="14" hidden="1" customHeight="1" x14ac:dyDescent="0.2">
      <c r="A357" s="66">
        <v>273</v>
      </c>
      <c r="B357" s="83"/>
      <c r="C357" s="66" t="s">
        <v>1090</v>
      </c>
      <c r="D357" s="84" t="s">
        <v>1192</v>
      </c>
      <c r="E357" s="84"/>
      <c r="F357" s="154"/>
      <c r="G357" s="128"/>
      <c r="H357" s="83"/>
      <c r="I357" s="83">
        <v>2</v>
      </c>
      <c r="J357" s="83">
        <v>2021</v>
      </c>
      <c r="K357" s="66">
        <f t="shared" si="19"/>
        <v>0</v>
      </c>
      <c r="L357" s="66">
        <f>VLOOKUP(M357,'Age Groups'!B:C,2,FALSE)</f>
        <v>5</v>
      </c>
      <c r="M357" s="66" t="str">
        <f t="shared" si="20"/>
        <v>Intermediates</v>
      </c>
      <c r="N357" s="66" t="e">
        <f>VLOOKUP(O357,Clubs!D:E,2,FALSE)</f>
        <v>#N/A</v>
      </c>
      <c r="O357" s="66" t="str">
        <f t="shared" si="21"/>
        <v>2021 CASA Gradings</v>
      </c>
      <c r="P357" s="83"/>
      <c r="Q357" s="83"/>
      <c r="R357" s="83"/>
      <c r="S357" s="83"/>
    </row>
    <row r="358" spans="1:19" ht="14" hidden="1" customHeight="1" x14ac:dyDescent="0.2">
      <c r="A358" s="66">
        <v>380</v>
      </c>
      <c r="B358" s="83"/>
      <c r="C358" s="66" t="s">
        <v>1091</v>
      </c>
      <c r="D358" s="116" t="s">
        <v>1192</v>
      </c>
      <c r="E358" s="84"/>
      <c r="F358" s="154"/>
      <c r="G358" s="128"/>
      <c r="H358" s="83"/>
      <c r="I358" s="83">
        <v>2</v>
      </c>
      <c r="J358" s="83">
        <v>2021</v>
      </c>
      <c r="K358" s="66">
        <f t="shared" si="19"/>
        <v>0</v>
      </c>
      <c r="L358" s="66">
        <f>VLOOKUP(M358,'Age Groups'!B:C,2,FALSE)</f>
        <v>6</v>
      </c>
      <c r="M358" s="66" t="str">
        <f t="shared" si="20"/>
        <v>Seniors</v>
      </c>
      <c r="N358" s="66" t="e">
        <f>VLOOKUP(O358,Clubs!D:E,2,FALSE)</f>
        <v>#N/A</v>
      </c>
      <c r="O358" s="66" t="str">
        <f t="shared" si="21"/>
        <v>2021 CASA Gradings</v>
      </c>
      <c r="P358" s="83"/>
      <c r="Q358" s="83"/>
      <c r="R358" s="83"/>
      <c r="S358" s="83"/>
    </row>
    <row r="359" spans="1:19" ht="14" hidden="1" customHeight="1" x14ac:dyDescent="0.2">
      <c r="A359" s="66">
        <v>57</v>
      </c>
      <c r="B359" s="85"/>
      <c r="C359" s="66" t="s">
        <v>1149</v>
      </c>
      <c r="D359" s="124" t="s">
        <v>1182</v>
      </c>
      <c r="E359" s="128"/>
      <c r="F359" s="154"/>
      <c r="G359" s="128"/>
      <c r="H359" s="85"/>
      <c r="I359" s="83">
        <v>2</v>
      </c>
      <c r="J359" s="83">
        <v>2021</v>
      </c>
      <c r="K359" s="66">
        <f t="shared" si="19"/>
        <v>0</v>
      </c>
      <c r="L359" s="66">
        <f>VLOOKUP(M359,'Age Groups'!B:C,2,FALSE)</f>
        <v>3</v>
      </c>
      <c r="M359" s="66" t="str">
        <f t="shared" si="20"/>
        <v>Sub Juniors</v>
      </c>
      <c r="N359" s="66" t="e">
        <f>VLOOKUP(O359,Clubs!D:E,2,FALSE)</f>
        <v>#N/A</v>
      </c>
      <c r="O359" s="66" t="str">
        <f t="shared" si="21"/>
        <v>Championship Divison</v>
      </c>
      <c r="P359" s="85"/>
      <c r="Q359" s="85"/>
      <c r="R359" s="85"/>
      <c r="S359" s="85"/>
    </row>
    <row r="360" spans="1:19" ht="14" hidden="1" customHeight="1" x14ac:dyDescent="0.2">
      <c r="A360" s="66">
        <v>64</v>
      </c>
      <c r="B360" s="90"/>
      <c r="C360" s="66" t="s">
        <v>1149</v>
      </c>
      <c r="D360" s="124" t="s">
        <v>923</v>
      </c>
      <c r="E360" s="84"/>
      <c r="F360" s="154"/>
      <c r="G360" s="128"/>
      <c r="H360" s="90"/>
      <c r="I360" s="83">
        <v>2</v>
      </c>
      <c r="J360" s="83">
        <v>2021</v>
      </c>
      <c r="K360" s="66">
        <f t="shared" si="19"/>
        <v>0</v>
      </c>
      <c r="L360" s="66">
        <f>VLOOKUP(M360,'Age Groups'!B:C,2,FALSE)</f>
        <v>3</v>
      </c>
      <c r="M360" s="66" t="str">
        <f t="shared" si="20"/>
        <v>Sub Juniors</v>
      </c>
      <c r="N360" s="66" t="e">
        <f>VLOOKUP(O360,Clubs!D:E,2,FALSE)</f>
        <v>#N/A</v>
      </c>
      <c r="O360" s="66" t="str">
        <f t="shared" si="21"/>
        <v>Division 1</v>
      </c>
      <c r="P360" s="90"/>
      <c r="Q360" s="90"/>
      <c r="R360" s="90"/>
      <c r="S360" s="90"/>
    </row>
    <row r="361" spans="1:19" s="73" customFormat="1" ht="25" hidden="1" x14ac:dyDescent="0.2">
      <c r="A361" s="66">
        <v>71</v>
      </c>
      <c r="B361" s="180"/>
      <c r="C361" s="66" t="s">
        <v>1149</v>
      </c>
      <c r="D361" s="128" t="s">
        <v>917</v>
      </c>
      <c r="E361" s="175"/>
      <c r="F361" s="171"/>
      <c r="G361" s="128"/>
      <c r="H361" s="90"/>
      <c r="I361" s="83">
        <v>2</v>
      </c>
      <c r="J361" s="83">
        <v>2021</v>
      </c>
      <c r="K361" s="66">
        <f t="shared" si="19"/>
        <v>0</v>
      </c>
      <c r="L361" s="66">
        <f>VLOOKUP(M361,'Age Groups'!B:C,2,FALSE)</f>
        <v>3</v>
      </c>
      <c r="M361" s="66" t="str">
        <f t="shared" si="20"/>
        <v>Sub Juniors</v>
      </c>
      <c r="N361" s="66" t="e">
        <f>VLOOKUP(O361,Clubs!D:E,2,FALSE)</f>
        <v>#N/A</v>
      </c>
      <c r="O361" s="66" t="str">
        <f t="shared" si="21"/>
        <v>Division 2</v>
      </c>
      <c r="P361" s="90"/>
      <c r="Q361" s="90"/>
      <c r="R361" s="90"/>
      <c r="S361" s="90"/>
    </row>
    <row r="362" spans="1:19" ht="14" hidden="1" customHeight="1" x14ac:dyDescent="0.2">
      <c r="A362" s="66">
        <v>78</v>
      </c>
      <c r="B362" s="90"/>
      <c r="C362" s="66" t="s">
        <v>1149</v>
      </c>
      <c r="D362" s="128" t="s">
        <v>918</v>
      </c>
      <c r="E362" s="154"/>
      <c r="F362" s="84"/>
      <c r="G362" s="128"/>
      <c r="H362" s="90"/>
      <c r="I362" s="83">
        <v>2</v>
      </c>
      <c r="J362" s="83">
        <v>2021</v>
      </c>
      <c r="K362" s="66">
        <f t="shared" si="19"/>
        <v>0</v>
      </c>
      <c r="L362" s="66">
        <f>VLOOKUP(M362,'Age Groups'!B:C,2,FALSE)</f>
        <v>3</v>
      </c>
      <c r="M362" s="66" t="str">
        <f t="shared" si="20"/>
        <v>Sub Juniors</v>
      </c>
      <c r="N362" s="66" t="e">
        <f>VLOOKUP(O362,Clubs!D:E,2,FALSE)</f>
        <v>#N/A</v>
      </c>
      <c r="O362" s="66" t="str">
        <f t="shared" si="21"/>
        <v>Division 3</v>
      </c>
      <c r="P362" s="90"/>
      <c r="Q362" s="90"/>
      <c r="R362" s="90"/>
      <c r="S362" s="90"/>
    </row>
    <row r="363" spans="1:19" ht="14" hidden="1" customHeight="1" x14ac:dyDescent="0.2">
      <c r="A363" s="66">
        <v>87</v>
      </c>
      <c r="B363" s="90"/>
      <c r="C363" s="66" t="s">
        <v>1149</v>
      </c>
      <c r="D363" s="128" t="s">
        <v>1188</v>
      </c>
      <c r="E363" s="84"/>
      <c r="F363" s="167"/>
      <c r="G363" s="128"/>
      <c r="H363" s="90"/>
      <c r="I363" s="83">
        <v>2</v>
      </c>
      <c r="J363" s="83">
        <v>2021</v>
      </c>
      <c r="K363" s="66">
        <f t="shared" si="19"/>
        <v>0</v>
      </c>
      <c r="L363" s="66">
        <f>VLOOKUP(M363,'Age Groups'!B:C,2,FALSE)</f>
        <v>3</v>
      </c>
      <c r="M363" s="66" t="str">
        <f t="shared" si="20"/>
        <v>Sub Juniors</v>
      </c>
      <c r="N363" s="66" t="e">
        <f>VLOOKUP(O363,Clubs!D:E,2,FALSE)</f>
        <v>#N/A</v>
      </c>
      <c r="O363" s="66" t="str">
        <f t="shared" si="21"/>
        <v>Division 4</v>
      </c>
      <c r="P363" s="90"/>
      <c r="Q363" s="90"/>
      <c r="R363" s="90"/>
      <c r="S363" s="90"/>
    </row>
    <row r="364" spans="1:19" ht="14" hidden="1" customHeight="1" x14ac:dyDescent="0.2">
      <c r="A364" s="66">
        <v>94</v>
      </c>
      <c r="B364" s="83"/>
      <c r="C364" s="66" t="s">
        <v>1149</v>
      </c>
      <c r="D364" s="128" t="s">
        <v>1189</v>
      </c>
      <c r="E364" s="84"/>
      <c r="F364" s="88"/>
      <c r="G364" s="127"/>
      <c r="H364" s="83"/>
      <c r="I364" s="83">
        <v>2</v>
      </c>
      <c r="J364" s="83">
        <v>2021</v>
      </c>
      <c r="K364" s="66">
        <f t="shared" si="19"/>
        <v>0</v>
      </c>
      <c r="L364" s="66">
        <f>VLOOKUP(M364,'Age Groups'!B:C,2,FALSE)</f>
        <v>3</v>
      </c>
      <c r="M364" s="66" t="str">
        <f t="shared" si="20"/>
        <v>Sub Juniors</v>
      </c>
      <c r="N364" s="66" t="e">
        <f>VLOOKUP(O364,Clubs!D:E,2,FALSE)</f>
        <v>#N/A</v>
      </c>
      <c r="O364" s="66" t="str">
        <f t="shared" si="21"/>
        <v>Division 5</v>
      </c>
      <c r="P364" s="83"/>
      <c r="Q364" s="83"/>
      <c r="R364" s="83"/>
      <c r="S364" s="83"/>
    </row>
    <row r="365" spans="1:19" ht="14" hidden="1" customHeight="1" x14ac:dyDescent="0.2">
      <c r="A365" s="66">
        <v>275</v>
      </c>
      <c r="B365" s="83"/>
      <c r="C365" s="66" t="s">
        <v>1090</v>
      </c>
      <c r="D365" s="128" t="s">
        <v>1090</v>
      </c>
      <c r="E365" s="116"/>
      <c r="F365" s="88"/>
      <c r="G365" s="128"/>
      <c r="H365" s="83"/>
      <c r="I365" s="83">
        <v>2</v>
      </c>
      <c r="J365" s="83">
        <v>2021</v>
      </c>
      <c r="K365" s="66">
        <f t="shared" si="19"/>
        <v>0</v>
      </c>
      <c r="L365" s="66">
        <f>VLOOKUP(M365,'Age Groups'!B:C,2,FALSE)</f>
        <v>5</v>
      </c>
      <c r="M365" s="66" t="str">
        <f t="shared" si="20"/>
        <v>Intermediates</v>
      </c>
      <c r="N365" s="66" t="e">
        <f>VLOOKUP(O365,Clubs!D:E,2,FALSE)</f>
        <v>#N/A</v>
      </c>
      <c r="O365" s="66" t="str">
        <f t="shared" si="21"/>
        <v>Intermediates</v>
      </c>
      <c r="P365" s="83"/>
      <c r="Q365" s="83"/>
      <c r="R365" s="83"/>
      <c r="S365" s="83"/>
    </row>
    <row r="366" spans="1:19" ht="14" hidden="1" customHeight="1" x14ac:dyDescent="0.2">
      <c r="A366" s="66">
        <v>163</v>
      </c>
      <c r="B366" s="83"/>
      <c r="C366" s="66" t="s">
        <v>1092</v>
      </c>
      <c r="D366" s="128" t="s">
        <v>1092</v>
      </c>
      <c r="E366" s="88"/>
      <c r="F366" s="84"/>
      <c r="G366" s="128"/>
      <c r="H366" s="83"/>
      <c r="I366" s="83">
        <v>2</v>
      </c>
      <c r="J366" s="83">
        <v>2021</v>
      </c>
      <c r="K366" s="66">
        <f t="shared" si="19"/>
        <v>0</v>
      </c>
      <c r="L366" s="66">
        <f>VLOOKUP(M366,'Age Groups'!B:C,2,FALSE)</f>
        <v>4</v>
      </c>
      <c r="M366" s="66" t="str">
        <f t="shared" si="20"/>
        <v>Juniors</v>
      </c>
      <c r="N366" s="66" t="e">
        <f>VLOOKUP(O366,Clubs!D:E,2,FALSE)</f>
        <v>#N/A</v>
      </c>
      <c r="O366" s="66" t="str">
        <f t="shared" si="21"/>
        <v>Juniors</v>
      </c>
      <c r="P366" s="83"/>
      <c r="Q366" s="83"/>
      <c r="R366" s="83"/>
      <c r="S366" s="83"/>
    </row>
    <row r="367" spans="1:19" ht="14" hidden="1" customHeight="1" x14ac:dyDescent="0.2">
      <c r="A367" s="66">
        <v>382</v>
      </c>
      <c r="B367" s="83"/>
      <c r="C367" s="66" t="s">
        <v>1091</v>
      </c>
      <c r="D367" s="128" t="s">
        <v>1091</v>
      </c>
      <c r="E367" s="124"/>
      <c r="F367" s="84"/>
      <c r="G367" s="127"/>
      <c r="H367" s="83"/>
      <c r="I367" s="83">
        <v>2</v>
      </c>
      <c r="J367" s="83">
        <v>2021</v>
      </c>
      <c r="K367" s="66">
        <f t="shared" si="19"/>
        <v>0</v>
      </c>
      <c r="L367" s="66">
        <f>VLOOKUP(M367,'Age Groups'!B:C,2,FALSE)</f>
        <v>6</v>
      </c>
      <c r="M367" s="66" t="str">
        <f t="shared" si="20"/>
        <v>Seniors</v>
      </c>
      <c r="N367" s="66" t="e">
        <f>VLOOKUP(O367,Clubs!D:E,2,FALSE)</f>
        <v>#N/A</v>
      </c>
      <c r="O367" s="66" t="str">
        <f t="shared" si="21"/>
        <v>Seniors</v>
      </c>
      <c r="P367" s="83"/>
      <c r="Q367" s="83"/>
      <c r="R367" s="83"/>
      <c r="S367" s="83"/>
    </row>
    <row r="368" spans="1:19" ht="25" hidden="1" x14ac:dyDescent="0.2">
      <c r="A368" s="66">
        <v>56</v>
      </c>
      <c r="B368" s="83"/>
      <c r="C368" s="66" t="s">
        <v>1149</v>
      </c>
      <c r="D368" s="128" t="s">
        <v>1149</v>
      </c>
      <c r="E368" s="124"/>
      <c r="F368" s="128"/>
      <c r="G368" s="128"/>
      <c r="H368" s="83"/>
      <c r="I368" s="83">
        <v>2</v>
      </c>
      <c r="J368" s="83">
        <v>2021</v>
      </c>
      <c r="K368" s="66">
        <f t="shared" si="19"/>
        <v>0</v>
      </c>
      <c r="L368" s="66">
        <f>VLOOKUP(M368,'Age Groups'!B:C,2,FALSE)</f>
        <v>3</v>
      </c>
      <c r="M368" s="66" t="str">
        <f t="shared" si="20"/>
        <v>Sub Juniors</v>
      </c>
      <c r="N368" s="66" t="e">
        <f>VLOOKUP(O368,Clubs!D:E,2,FALSE)</f>
        <v>#N/A</v>
      </c>
      <c r="O368" s="66" t="str">
        <f t="shared" si="21"/>
        <v>Sub Juniors</v>
      </c>
      <c r="P368" s="83"/>
      <c r="Q368" s="83"/>
      <c r="R368" s="83"/>
      <c r="S368" s="83"/>
    </row>
    <row r="369" spans="1:19" ht="14" hidden="1" customHeight="1" x14ac:dyDescent="0.15">
      <c r="A369" s="66">
        <v>414</v>
      </c>
      <c r="B369" s="83">
        <v>4</v>
      </c>
      <c r="C369" s="66" t="s">
        <v>1091</v>
      </c>
      <c r="D369" s="127"/>
      <c r="E369" s="99"/>
      <c r="F369" s="136"/>
      <c r="G369" s="127"/>
      <c r="H369" s="83"/>
      <c r="I369" s="83">
        <v>2</v>
      </c>
      <c r="J369" s="83">
        <v>2021</v>
      </c>
      <c r="K369" s="66">
        <f t="shared" si="19"/>
        <v>4</v>
      </c>
      <c r="L369" s="66">
        <f>VLOOKUP(M369,'Age Groups'!B:C,2,FALSE)</f>
        <v>6</v>
      </c>
      <c r="M369" s="66" t="str">
        <f t="shared" si="20"/>
        <v>Seniors</v>
      </c>
      <c r="N369" s="66" t="e">
        <f>VLOOKUP(O369,Clubs!D:E,2,FALSE)</f>
        <v>#N/A</v>
      </c>
      <c r="O369" s="66">
        <f t="shared" si="21"/>
        <v>0</v>
      </c>
      <c r="P369" s="83"/>
      <c r="Q369" s="83"/>
      <c r="R369" s="83"/>
      <c r="S369" s="83"/>
    </row>
    <row r="370" spans="1:19" ht="14" hidden="1" customHeight="1" x14ac:dyDescent="0.15">
      <c r="A370" s="66">
        <v>415</v>
      </c>
      <c r="B370" s="83">
        <v>4</v>
      </c>
      <c r="C370" s="66" t="s">
        <v>1091</v>
      </c>
      <c r="D370" s="127"/>
      <c r="E370" s="99"/>
      <c r="F370" s="136"/>
      <c r="G370" s="127"/>
      <c r="H370" s="83"/>
      <c r="I370" s="83">
        <v>2</v>
      </c>
      <c r="J370" s="83">
        <v>2021</v>
      </c>
      <c r="K370" s="66">
        <f t="shared" si="19"/>
        <v>4</v>
      </c>
      <c r="L370" s="66">
        <f>VLOOKUP(M370,'Age Groups'!B:C,2,FALSE)</f>
        <v>6</v>
      </c>
      <c r="M370" s="66" t="str">
        <f t="shared" si="20"/>
        <v>Seniors</v>
      </c>
      <c r="N370" s="66" t="e">
        <f>VLOOKUP(O370,Clubs!D:E,2,FALSE)</f>
        <v>#N/A</v>
      </c>
      <c r="O370" s="66">
        <f t="shared" si="21"/>
        <v>0</v>
      </c>
      <c r="P370" s="83"/>
      <c r="Q370" s="83"/>
      <c r="R370" s="83"/>
      <c r="S370" s="83"/>
    </row>
    <row r="371" spans="1:19" ht="14" hidden="1" customHeight="1" x14ac:dyDescent="0.15">
      <c r="A371" s="66">
        <v>416</v>
      </c>
      <c r="B371" s="83">
        <v>4</v>
      </c>
      <c r="C371" s="66" t="s">
        <v>1091</v>
      </c>
      <c r="D371" s="127"/>
      <c r="E371" s="96"/>
      <c r="F371" s="127"/>
      <c r="G371" s="127"/>
      <c r="H371" s="83"/>
      <c r="I371" s="83">
        <v>2</v>
      </c>
      <c r="J371" s="83">
        <v>2021</v>
      </c>
      <c r="K371" s="66">
        <f t="shared" si="19"/>
        <v>4</v>
      </c>
      <c r="L371" s="66">
        <f>VLOOKUP(M371,'Age Groups'!B:C,2,FALSE)</f>
        <v>6</v>
      </c>
      <c r="M371" s="66" t="str">
        <f t="shared" si="20"/>
        <v>Seniors</v>
      </c>
      <c r="N371" s="66" t="e">
        <f>VLOOKUP(O371,Clubs!D:E,2,FALSE)</f>
        <v>#N/A</v>
      </c>
      <c r="O371" s="66">
        <f t="shared" si="21"/>
        <v>0</v>
      </c>
      <c r="P371" s="83"/>
      <c r="Q371" s="83"/>
      <c r="R371" s="83"/>
      <c r="S371" s="83"/>
    </row>
    <row r="372" spans="1:19" ht="14" hidden="1" customHeight="1" x14ac:dyDescent="0.15">
      <c r="A372" s="66">
        <v>417</v>
      </c>
      <c r="B372" s="127">
        <v>4</v>
      </c>
      <c r="C372" s="66" t="s">
        <v>1091</v>
      </c>
      <c r="D372" s="127"/>
      <c r="E372" s="100"/>
      <c r="F372" s="127"/>
      <c r="G372" s="127"/>
      <c r="H372" s="83"/>
      <c r="I372" s="83">
        <v>2</v>
      </c>
      <c r="J372" s="83">
        <v>2021</v>
      </c>
      <c r="K372" s="66">
        <f t="shared" si="19"/>
        <v>4</v>
      </c>
      <c r="L372" s="66">
        <f>VLOOKUP(M372,'Age Groups'!B:C,2,FALSE)</f>
        <v>6</v>
      </c>
      <c r="M372" s="66" t="str">
        <f t="shared" si="20"/>
        <v>Seniors</v>
      </c>
      <c r="N372" s="66" t="e">
        <f>VLOOKUP(O372,Clubs!D:E,2,FALSE)</f>
        <v>#N/A</v>
      </c>
      <c r="O372" s="66">
        <f t="shared" si="21"/>
        <v>0</v>
      </c>
      <c r="P372" s="83"/>
      <c r="Q372" s="83"/>
      <c r="R372" s="83"/>
      <c r="S372" s="83"/>
    </row>
    <row r="373" spans="1:19" ht="14" hidden="1" customHeight="1" x14ac:dyDescent="0.15">
      <c r="A373" s="66">
        <v>418</v>
      </c>
      <c r="B373" s="83">
        <v>4</v>
      </c>
      <c r="C373" s="66" t="s">
        <v>1091</v>
      </c>
      <c r="D373" s="127"/>
      <c r="E373" s="100"/>
      <c r="F373" s="127"/>
      <c r="G373" s="127"/>
      <c r="H373" s="83"/>
      <c r="I373" s="83">
        <v>2</v>
      </c>
      <c r="J373" s="83">
        <v>2021</v>
      </c>
      <c r="K373" s="66">
        <f t="shared" si="19"/>
        <v>4</v>
      </c>
      <c r="L373" s="66">
        <f>VLOOKUP(M373,'Age Groups'!B:C,2,FALSE)</f>
        <v>6</v>
      </c>
      <c r="M373" s="66" t="str">
        <f t="shared" si="20"/>
        <v>Seniors</v>
      </c>
      <c r="N373" s="66" t="e">
        <f>VLOOKUP(O373,Clubs!D:E,2,FALSE)</f>
        <v>#N/A</v>
      </c>
      <c r="O373" s="66">
        <f t="shared" si="21"/>
        <v>0</v>
      </c>
      <c r="P373" s="83"/>
      <c r="Q373" s="83"/>
      <c r="R373" s="83"/>
      <c r="S373" s="83"/>
    </row>
    <row r="374" spans="1:19" ht="14" hidden="1" customHeight="1" x14ac:dyDescent="0.2">
      <c r="A374" s="66">
        <v>419</v>
      </c>
      <c r="B374" s="83">
        <v>4</v>
      </c>
      <c r="C374" s="66" t="s">
        <v>1091</v>
      </c>
      <c r="D374" s="127"/>
      <c r="E374" s="99"/>
      <c r="F374" s="127"/>
      <c r="G374" s="127"/>
      <c r="H374" s="83"/>
      <c r="I374" s="83">
        <v>2</v>
      </c>
      <c r="J374" s="83">
        <v>2021</v>
      </c>
      <c r="K374" s="66">
        <f t="shared" si="19"/>
        <v>4</v>
      </c>
      <c r="L374" s="66">
        <f>VLOOKUP(M374,'Age Groups'!B:C,2,FALSE)</f>
        <v>6</v>
      </c>
      <c r="M374" s="66" t="str">
        <f t="shared" si="20"/>
        <v>Seniors</v>
      </c>
      <c r="N374" s="66" t="e">
        <f>VLOOKUP(O374,Clubs!D:E,2,FALSE)</f>
        <v>#N/A</v>
      </c>
      <c r="O374" s="66">
        <f t="shared" si="21"/>
        <v>0</v>
      </c>
      <c r="P374" s="83"/>
      <c r="Q374" s="83"/>
      <c r="R374" s="83"/>
      <c r="S374" s="83"/>
    </row>
    <row r="375" spans="1:19" s="82" customFormat="1" ht="14" hidden="1" customHeight="1" x14ac:dyDescent="0.2">
      <c r="A375" s="66">
        <v>206</v>
      </c>
      <c r="B375" s="83">
        <v>5</v>
      </c>
      <c r="C375" s="66" t="s">
        <v>1092</v>
      </c>
      <c r="D375" s="127"/>
      <c r="E375" s="127"/>
      <c r="F375" s="127"/>
      <c r="G375" s="83"/>
      <c r="H375" s="83"/>
      <c r="I375" s="83">
        <v>2</v>
      </c>
      <c r="J375" s="83">
        <v>2021</v>
      </c>
      <c r="K375" s="66">
        <f t="shared" si="19"/>
        <v>5</v>
      </c>
      <c r="L375" s="66">
        <f>VLOOKUP(M375,'Age Groups'!B:C,2,FALSE)</f>
        <v>4</v>
      </c>
      <c r="M375" s="66" t="str">
        <f t="shared" si="20"/>
        <v>Juniors</v>
      </c>
      <c r="N375" s="66" t="e">
        <f>VLOOKUP(O375,Clubs!D:E,2,FALSE)</f>
        <v>#N/A</v>
      </c>
      <c r="O375" s="66">
        <f t="shared" si="21"/>
        <v>0</v>
      </c>
      <c r="P375" s="83"/>
      <c r="Q375" s="83"/>
      <c r="R375" s="83"/>
      <c r="S375" s="83"/>
    </row>
    <row r="376" spans="1:19" s="82" customFormat="1" ht="14" hidden="1" customHeight="1" x14ac:dyDescent="0.2">
      <c r="A376" s="66">
        <v>314</v>
      </c>
      <c r="B376" s="83">
        <v>5</v>
      </c>
      <c r="C376" s="83"/>
      <c r="D376" s="127"/>
      <c r="E376" s="127"/>
      <c r="F376" s="127"/>
      <c r="G376" s="83"/>
      <c r="H376" s="83"/>
      <c r="I376" s="83">
        <v>2</v>
      </c>
      <c r="J376" s="83">
        <v>2021</v>
      </c>
      <c r="K376" s="66">
        <f t="shared" si="19"/>
        <v>5</v>
      </c>
      <c r="L376" s="66" t="e">
        <f>VLOOKUP(M376,'Age Groups'!B:C,2,FALSE)</f>
        <v>#N/A</v>
      </c>
      <c r="M376" s="66">
        <f t="shared" si="20"/>
        <v>0</v>
      </c>
      <c r="N376" s="66" t="e">
        <f>VLOOKUP(O376,Clubs!D:E,2,FALSE)</f>
        <v>#N/A</v>
      </c>
      <c r="O376" s="66">
        <f t="shared" si="21"/>
        <v>0</v>
      </c>
      <c r="P376" s="83"/>
      <c r="Q376" s="83"/>
      <c r="R376" s="83"/>
      <c r="S376" s="83"/>
    </row>
    <row r="377" spans="1:19" s="82" customFormat="1" ht="14" hidden="1" customHeight="1" x14ac:dyDescent="0.2">
      <c r="A377" s="66">
        <v>315</v>
      </c>
      <c r="B377" s="83">
        <v>5</v>
      </c>
      <c r="C377" s="83"/>
      <c r="D377" s="127"/>
      <c r="E377" s="127"/>
      <c r="F377" s="127"/>
      <c r="G377" s="83"/>
      <c r="H377" s="83"/>
      <c r="I377" s="83">
        <v>2</v>
      </c>
      <c r="J377" s="83">
        <v>2021</v>
      </c>
      <c r="K377" s="66">
        <f t="shared" si="19"/>
        <v>5</v>
      </c>
      <c r="L377" s="66" t="e">
        <f>VLOOKUP(M377,'Age Groups'!B:C,2,FALSE)</f>
        <v>#N/A</v>
      </c>
      <c r="M377" s="66">
        <f t="shared" si="20"/>
        <v>0</v>
      </c>
      <c r="N377" s="66" t="e">
        <f>VLOOKUP(O377,Clubs!D:E,2,FALSE)</f>
        <v>#N/A</v>
      </c>
      <c r="O377" s="66">
        <f t="shared" si="21"/>
        <v>0</v>
      </c>
      <c r="P377" s="83"/>
      <c r="Q377" s="83"/>
      <c r="R377" s="83"/>
      <c r="S377" s="83"/>
    </row>
    <row r="378" spans="1:19" s="82" customFormat="1" ht="14" hidden="1" customHeight="1" x14ac:dyDescent="0.2">
      <c r="A378" s="66">
        <v>316</v>
      </c>
      <c r="B378" s="127">
        <v>5</v>
      </c>
      <c r="C378" s="83"/>
      <c r="D378" s="127"/>
      <c r="E378" s="127"/>
      <c r="F378" s="127"/>
      <c r="G378" s="83"/>
      <c r="H378" s="83"/>
      <c r="I378" s="83">
        <v>2</v>
      </c>
      <c r="J378" s="83">
        <v>2021</v>
      </c>
      <c r="K378" s="66">
        <f t="shared" si="19"/>
        <v>5</v>
      </c>
      <c r="L378" s="66" t="e">
        <f>VLOOKUP(M378,'Age Groups'!B:C,2,FALSE)</f>
        <v>#N/A</v>
      </c>
      <c r="M378" s="66">
        <f t="shared" si="20"/>
        <v>0</v>
      </c>
      <c r="N378" s="66" t="e">
        <f>VLOOKUP(O378,Clubs!D:E,2,FALSE)</f>
        <v>#N/A</v>
      </c>
      <c r="O378" s="66">
        <f t="shared" si="21"/>
        <v>0</v>
      </c>
      <c r="P378" s="83"/>
      <c r="Q378" s="83"/>
      <c r="R378" s="83"/>
      <c r="S378" s="83"/>
    </row>
    <row r="379" spans="1:19" s="82" customFormat="1" ht="14" hidden="1" customHeight="1" x14ac:dyDescent="0.2">
      <c r="A379" s="66">
        <v>317</v>
      </c>
      <c r="B379" s="83">
        <v>5</v>
      </c>
      <c r="C379" s="83"/>
      <c r="D379" s="127"/>
      <c r="E379" s="127"/>
      <c r="F379" s="127"/>
      <c r="G379" s="83"/>
      <c r="H379" s="83"/>
      <c r="I379" s="83">
        <v>2</v>
      </c>
      <c r="J379" s="83">
        <v>2021</v>
      </c>
      <c r="K379" s="66">
        <f t="shared" si="19"/>
        <v>5</v>
      </c>
      <c r="L379" s="66" t="e">
        <f>VLOOKUP(M379,'Age Groups'!B:C,2,FALSE)</f>
        <v>#N/A</v>
      </c>
      <c r="M379" s="66">
        <f t="shared" si="20"/>
        <v>0</v>
      </c>
      <c r="N379" s="66" t="e">
        <f>VLOOKUP(O379,Clubs!D:E,2,FALSE)</f>
        <v>#N/A</v>
      </c>
      <c r="O379" s="66">
        <f t="shared" si="21"/>
        <v>0</v>
      </c>
      <c r="P379" s="83"/>
      <c r="Q379" s="83"/>
      <c r="R379" s="83"/>
      <c r="S379" s="83"/>
    </row>
    <row r="380" spans="1:19" s="83" customFormat="1" ht="26.5" hidden="1" customHeight="1" x14ac:dyDescent="0.2">
      <c r="A380" s="66">
        <v>318</v>
      </c>
      <c r="B380" s="83">
        <v>5</v>
      </c>
      <c r="D380" s="186"/>
      <c r="E380" s="151"/>
      <c r="F380" s="151"/>
      <c r="G380" s="183"/>
      <c r="I380" s="83">
        <v>2</v>
      </c>
      <c r="J380" s="83">
        <v>2021</v>
      </c>
      <c r="K380" s="66">
        <f t="shared" si="19"/>
        <v>5</v>
      </c>
      <c r="L380" s="66" t="e">
        <f>VLOOKUP(M380,'Age Groups'!B:C,2,FALSE)</f>
        <v>#N/A</v>
      </c>
      <c r="M380" s="66">
        <f t="shared" si="20"/>
        <v>0</v>
      </c>
      <c r="N380" s="66" t="e">
        <f>VLOOKUP(O380,Clubs!D:E,2,FALSE)</f>
        <v>#N/A</v>
      </c>
      <c r="O380" s="66">
        <f t="shared" si="21"/>
        <v>0</v>
      </c>
    </row>
    <row r="381" spans="1:19" s="83" customFormat="1" ht="33.75" hidden="1" customHeight="1" x14ac:dyDescent="0.2">
      <c r="A381" s="66">
        <v>421</v>
      </c>
      <c r="B381" s="83">
        <v>5</v>
      </c>
      <c r="C381" s="66" t="s">
        <v>1091</v>
      </c>
      <c r="D381" s="155"/>
      <c r="E381" s="155"/>
      <c r="F381" s="155"/>
      <c r="G381" s="155"/>
      <c r="I381" s="83">
        <v>2</v>
      </c>
      <c r="J381" s="83">
        <v>2021</v>
      </c>
      <c r="K381" s="66">
        <f t="shared" si="19"/>
        <v>5</v>
      </c>
      <c r="L381" s="66">
        <f>VLOOKUP(M381,'Age Groups'!B:C,2,FALSE)</f>
        <v>6</v>
      </c>
      <c r="M381" s="66" t="str">
        <f t="shared" si="20"/>
        <v>Seniors</v>
      </c>
      <c r="N381" s="66" t="e">
        <f>VLOOKUP(O381,Clubs!D:E,2,FALSE)</f>
        <v>#N/A</v>
      </c>
      <c r="O381" s="66">
        <f t="shared" si="21"/>
        <v>0</v>
      </c>
    </row>
    <row r="382" spans="1:19" s="83" customFormat="1" ht="36.5" hidden="1" customHeight="1" x14ac:dyDescent="0.2">
      <c r="A382" s="66">
        <v>422</v>
      </c>
      <c r="B382" s="83">
        <v>5</v>
      </c>
      <c r="C382" s="66" t="s">
        <v>1091</v>
      </c>
      <c r="D382" s="88"/>
      <c r="E382" s="88"/>
      <c r="F382" s="88"/>
      <c r="I382" s="83">
        <v>2</v>
      </c>
      <c r="J382" s="83">
        <v>2021</v>
      </c>
      <c r="K382" s="66">
        <f t="shared" si="19"/>
        <v>5</v>
      </c>
      <c r="L382" s="66">
        <f>VLOOKUP(M382,'Age Groups'!B:C,2,FALSE)</f>
        <v>6</v>
      </c>
      <c r="M382" s="66" t="str">
        <f t="shared" si="20"/>
        <v>Seniors</v>
      </c>
      <c r="N382" s="66" t="e">
        <f>VLOOKUP(O382,Clubs!D:E,2,FALSE)</f>
        <v>#N/A</v>
      </c>
      <c r="O382" s="66">
        <f t="shared" si="21"/>
        <v>0</v>
      </c>
    </row>
    <row r="383" spans="1:19" s="85" customFormat="1" ht="25" hidden="1" x14ac:dyDescent="0.2">
      <c r="A383" s="66">
        <v>423</v>
      </c>
      <c r="B383" s="83">
        <v>5</v>
      </c>
      <c r="C383" s="66" t="s">
        <v>1091</v>
      </c>
      <c r="D383" s="88"/>
      <c r="E383" s="88"/>
      <c r="F383" s="88"/>
      <c r="G383" s="83"/>
      <c r="H383" s="83"/>
      <c r="I383" s="83">
        <v>2</v>
      </c>
      <c r="J383" s="83">
        <v>2021</v>
      </c>
      <c r="K383" s="66">
        <f t="shared" si="19"/>
        <v>5</v>
      </c>
      <c r="L383" s="66">
        <f>VLOOKUP(M383,'Age Groups'!B:C,2,FALSE)</f>
        <v>6</v>
      </c>
      <c r="M383" s="66" t="str">
        <f t="shared" si="20"/>
        <v>Seniors</v>
      </c>
      <c r="N383" s="66" t="e">
        <f>VLOOKUP(O383,Clubs!D:E,2,FALSE)</f>
        <v>#N/A</v>
      </c>
      <c r="O383" s="66">
        <f t="shared" si="21"/>
        <v>0</v>
      </c>
      <c r="P383" s="83"/>
      <c r="Q383" s="83"/>
      <c r="R383" s="83"/>
      <c r="S383" s="83"/>
    </row>
    <row r="384" spans="1:19" s="83" customFormat="1" ht="14" hidden="1" customHeight="1" x14ac:dyDescent="0.2">
      <c r="A384" s="66">
        <v>424</v>
      </c>
      <c r="B384" s="83">
        <v>5</v>
      </c>
      <c r="C384" s="66" t="s">
        <v>1091</v>
      </c>
      <c r="D384" s="88"/>
      <c r="E384" s="88"/>
      <c r="F384" s="88"/>
      <c r="I384" s="83">
        <v>2</v>
      </c>
      <c r="J384" s="83">
        <v>2021</v>
      </c>
      <c r="K384" s="66">
        <f t="shared" si="19"/>
        <v>5</v>
      </c>
      <c r="L384" s="66">
        <f>VLOOKUP(M384,'Age Groups'!B:C,2,FALSE)</f>
        <v>6</v>
      </c>
      <c r="M384" s="66" t="str">
        <f t="shared" si="20"/>
        <v>Seniors</v>
      </c>
      <c r="N384" s="66" t="e">
        <f>VLOOKUP(O384,Clubs!D:E,2,FALSE)</f>
        <v>#N/A</v>
      </c>
      <c r="O384" s="66">
        <f t="shared" si="21"/>
        <v>0</v>
      </c>
    </row>
    <row r="385" spans="1:19" s="83" customFormat="1" ht="14" hidden="1" customHeight="1" x14ac:dyDescent="0.2">
      <c r="A385" s="66">
        <v>425</v>
      </c>
      <c r="B385" s="83">
        <v>5</v>
      </c>
      <c r="C385" s="66" t="s">
        <v>1091</v>
      </c>
      <c r="D385" s="88"/>
      <c r="E385" s="88"/>
      <c r="F385" s="88"/>
      <c r="I385" s="83">
        <v>2</v>
      </c>
      <c r="J385" s="83">
        <v>2021</v>
      </c>
      <c r="K385" s="66">
        <f t="shared" si="19"/>
        <v>5</v>
      </c>
      <c r="L385" s="66">
        <f>VLOOKUP(M385,'Age Groups'!B:C,2,FALSE)</f>
        <v>6</v>
      </c>
      <c r="M385" s="66" t="str">
        <f t="shared" si="20"/>
        <v>Seniors</v>
      </c>
      <c r="N385" s="66" t="e">
        <f>VLOOKUP(O385,Clubs!D:E,2,FALSE)</f>
        <v>#N/A</v>
      </c>
      <c r="O385" s="66">
        <f t="shared" si="21"/>
        <v>0</v>
      </c>
    </row>
    <row r="386" spans="1:19" s="83" customFormat="1" ht="14" hidden="1" customHeight="1" x14ac:dyDescent="0.2">
      <c r="A386" s="66">
        <v>52</v>
      </c>
      <c r="B386" s="166"/>
      <c r="C386" s="66" t="s">
        <v>1149</v>
      </c>
      <c r="D386" s="71"/>
      <c r="E386" s="71"/>
      <c r="F386" s="71"/>
      <c r="G386" s="122"/>
      <c r="H386" s="66"/>
      <c r="I386" s="66"/>
      <c r="J386" s="66"/>
      <c r="K386" s="66">
        <f t="shared" ref="K386:K393" si="22">B386</f>
        <v>0</v>
      </c>
      <c r="L386" s="66">
        <f>VLOOKUP(M386,'Age Groups'!B:C,2,FALSE)</f>
        <v>3</v>
      </c>
      <c r="M386" s="66" t="str">
        <f t="shared" ref="M386:M429" si="23">C386</f>
        <v>Sub Juniors</v>
      </c>
      <c r="N386" s="66" t="e">
        <f>VLOOKUP(O386,Clubs!D:E,2,FALSE)</f>
        <v>#N/A</v>
      </c>
      <c r="O386" s="66">
        <f t="shared" ref="O386:O429" si="24">D386</f>
        <v>0</v>
      </c>
      <c r="P386" s="66"/>
      <c r="Q386" s="66"/>
      <c r="R386" s="66"/>
      <c r="S386" s="66"/>
    </row>
    <row r="387" spans="1:19" s="83" customFormat="1" ht="14" hidden="1" customHeight="1" x14ac:dyDescent="0.2">
      <c r="A387" s="66">
        <v>53</v>
      </c>
      <c r="B387" s="82"/>
      <c r="C387" s="66" t="s">
        <v>1149</v>
      </c>
      <c r="D387" s="71"/>
      <c r="E387" s="71"/>
      <c r="F387" s="71"/>
      <c r="G387" s="122"/>
      <c r="H387" s="66"/>
      <c r="I387" s="66"/>
      <c r="J387" s="66"/>
      <c r="K387" s="66">
        <f t="shared" si="22"/>
        <v>0</v>
      </c>
      <c r="L387" s="66">
        <f>VLOOKUP(M387,'Age Groups'!B:C,2,FALSE)</f>
        <v>3</v>
      </c>
      <c r="M387" s="66" t="str">
        <f t="shared" si="23"/>
        <v>Sub Juniors</v>
      </c>
      <c r="N387" s="66" t="e">
        <f>VLOOKUP(O387,Clubs!D:E,2,FALSE)</f>
        <v>#N/A</v>
      </c>
      <c r="O387" s="66">
        <f t="shared" si="24"/>
        <v>0</v>
      </c>
      <c r="P387" s="66"/>
      <c r="Q387" s="66"/>
      <c r="R387" s="66"/>
      <c r="S387" s="66"/>
    </row>
    <row r="388" spans="1:19" s="83" customFormat="1" ht="14" hidden="1" customHeight="1" x14ac:dyDescent="0.2">
      <c r="A388" s="66">
        <v>159</v>
      </c>
      <c r="B388" s="82"/>
      <c r="C388" s="66" t="s">
        <v>1092</v>
      </c>
      <c r="D388" s="71"/>
      <c r="E388" s="71"/>
      <c r="F388" s="122"/>
      <c r="G388" s="122"/>
      <c r="H388" s="66"/>
      <c r="I388" s="66"/>
      <c r="J388" s="66"/>
      <c r="K388" s="66">
        <f t="shared" si="22"/>
        <v>0</v>
      </c>
      <c r="L388" s="66">
        <f>VLOOKUP(M388,'Age Groups'!B:C,2,FALSE)</f>
        <v>4</v>
      </c>
      <c r="M388" s="66" t="str">
        <f t="shared" si="23"/>
        <v>Juniors</v>
      </c>
      <c r="N388" s="66" t="e">
        <f>VLOOKUP(O388,Clubs!D:E,2,FALSE)</f>
        <v>#N/A</v>
      </c>
      <c r="O388" s="66">
        <f t="shared" si="24"/>
        <v>0</v>
      </c>
      <c r="P388" s="66"/>
      <c r="Q388" s="66"/>
      <c r="R388" s="66"/>
      <c r="S388" s="66"/>
    </row>
    <row r="389" spans="1:19" s="83" customFormat="1" ht="14" hidden="1" customHeight="1" x14ac:dyDescent="0.2">
      <c r="A389" s="66">
        <v>160</v>
      </c>
      <c r="B389" s="82"/>
      <c r="C389" s="66" t="s">
        <v>1092</v>
      </c>
      <c r="D389" s="71"/>
      <c r="E389" s="71"/>
      <c r="F389" s="71"/>
      <c r="G389" s="122"/>
      <c r="H389" s="66"/>
      <c r="I389" s="66"/>
      <c r="J389" s="66"/>
      <c r="K389" s="66">
        <f t="shared" si="22"/>
        <v>0</v>
      </c>
      <c r="L389" s="66">
        <f>VLOOKUP(M389,'Age Groups'!B:C,2,FALSE)</f>
        <v>4</v>
      </c>
      <c r="M389" s="66" t="str">
        <f t="shared" si="23"/>
        <v>Juniors</v>
      </c>
      <c r="N389" s="66" t="e">
        <f>VLOOKUP(O389,Clubs!D:E,2,FALSE)</f>
        <v>#N/A</v>
      </c>
      <c r="O389" s="66">
        <f t="shared" si="24"/>
        <v>0</v>
      </c>
      <c r="P389" s="66"/>
      <c r="Q389" s="66"/>
      <c r="R389" s="66"/>
      <c r="S389" s="66"/>
    </row>
    <row r="390" spans="1:19" s="90" customFormat="1" ht="25" hidden="1" x14ac:dyDescent="0.2">
      <c r="A390" s="66">
        <v>271</v>
      </c>
      <c r="B390" s="82"/>
      <c r="C390" s="66" t="s">
        <v>1090</v>
      </c>
      <c r="D390" s="71"/>
      <c r="E390" s="71"/>
      <c r="F390" s="121"/>
      <c r="G390" s="122"/>
      <c r="H390" s="66"/>
      <c r="I390" s="66"/>
      <c r="J390" s="66"/>
      <c r="K390" s="66">
        <f t="shared" si="22"/>
        <v>0</v>
      </c>
      <c r="L390" s="66">
        <f>VLOOKUP(M390,'Age Groups'!B:C,2,FALSE)</f>
        <v>5</v>
      </c>
      <c r="M390" s="66" t="str">
        <f t="shared" si="23"/>
        <v>Intermediates</v>
      </c>
      <c r="N390" s="66" t="e">
        <f>VLOOKUP(O390,Clubs!D:E,2,FALSE)</f>
        <v>#N/A</v>
      </c>
      <c r="O390" s="66">
        <f t="shared" si="24"/>
        <v>0</v>
      </c>
      <c r="P390" s="66"/>
      <c r="Q390" s="66"/>
      <c r="R390" s="66"/>
      <c r="S390" s="66"/>
    </row>
    <row r="391" spans="1:19" s="83" customFormat="1" ht="14" hidden="1" customHeight="1" x14ac:dyDescent="0.2">
      <c r="A391" s="66">
        <v>272</v>
      </c>
      <c r="B391" s="82"/>
      <c r="C391" s="66" t="s">
        <v>1090</v>
      </c>
      <c r="D391" s="71"/>
      <c r="E391" s="71"/>
      <c r="F391" s="71"/>
      <c r="G391" s="122"/>
      <c r="H391" s="66"/>
      <c r="I391" s="66"/>
      <c r="J391" s="66"/>
      <c r="K391" s="66">
        <f t="shared" si="22"/>
        <v>0</v>
      </c>
      <c r="L391" s="66">
        <f>VLOOKUP(M391,'Age Groups'!B:C,2,FALSE)</f>
        <v>5</v>
      </c>
      <c r="M391" s="66" t="str">
        <f t="shared" si="23"/>
        <v>Intermediates</v>
      </c>
      <c r="N391" s="66" t="e">
        <f>VLOOKUP(O391,Clubs!D:E,2,FALSE)</f>
        <v>#N/A</v>
      </c>
      <c r="O391" s="66">
        <f t="shared" si="24"/>
        <v>0</v>
      </c>
      <c r="P391" s="66"/>
      <c r="Q391" s="66"/>
      <c r="R391" s="66"/>
      <c r="S391" s="66"/>
    </row>
    <row r="392" spans="1:19" s="83" customFormat="1" ht="14" hidden="1" customHeight="1" x14ac:dyDescent="0.2">
      <c r="A392" s="66">
        <v>378</v>
      </c>
      <c r="B392" s="82"/>
      <c r="C392" s="66" t="s">
        <v>1091</v>
      </c>
      <c r="D392" s="71"/>
      <c r="E392" s="71"/>
      <c r="F392" s="71"/>
      <c r="G392" s="122"/>
      <c r="H392" s="66"/>
      <c r="I392" s="66"/>
      <c r="J392" s="66"/>
      <c r="K392" s="66">
        <f t="shared" si="22"/>
        <v>0</v>
      </c>
      <c r="L392" s="66">
        <f>VLOOKUP(M392,'Age Groups'!B:C,2,FALSE)</f>
        <v>6</v>
      </c>
      <c r="M392" s="66" t="str">
        <f t="shared" si="23"/>
        <v>Seniors</v>
      </c>
      <c r="N392" s="66" t="e">
        <f>VLOOKUP(O392,Clubs!D:E,2,FALSE)</f>
        <v>#N/A</v>
      </c>
      <c r="O392" s="66">
        <f t="shared" si="24"/>
        <v>0</v>
      </c>
      <c r="P392" s="66"/>
      <c r="Q392" s="66"/>
      <c r="R392" s="66"/>
      <c r="S392" s="66"/>
    </row>
    <row r="393" spans="1:19" s="83" customFormat="1" ht="14" hidden="1" customHeight="1" x14ac:dyDescent="0.2">
      <c r="A393" s="66">
        <v>379</v>
      </c>
      <c r="B393" s="82"/>
      <c r="C393" s="66" t="s">
        <v>1091</v>
      </c>
      <c r="D393" s="71"/>
      <c r="E393" s="148"/>
      <c r="F393" s="71"/>
      <c r="G393" s="122"/>
      <c r="H393" s="66"/>
      <c r="I393" s="66"/>
      <c r="J393" s="66"/>
      <c r="K393" s="66">
        <f t="shared" si="22"/>
        <v>0</v>
      </c>
      <c r="L393" s="66">
        <f>VLOOKUP(M393,'Age Groups'!B:C,2,FALSE)</f>
        <v>6</v>
      </c>
      <c r="M393" s="66" t="str">
        <f t="shared" si="23"/>
        <v>Seniors</v>
      </c>
      <c r="N393" s="66" t="e">
        <f>VLOOKUP(O393,Clubs!D:E,2,FALSE)</f>
        <v>#N/A</v>
      </c>
      <c r="O393" s="66">
        <f t="shared" si="24"/>
        <v>0</v>
      </c>
      <c r="P393" s="66"/>
      <c r="Q393" s="66"/>
      <c r="R393" s="66"/>
      <c r="S393" s="66"/>
    </row>
    <row r="394" spans="1:19" s="83" customFormat="1" ht="14" hidden="1" customHeight="1" x14ac:dyDescent="0.2">
      <c r="A394" s="66">
        <v>100</v>
      </c>
      <c r="D394" s="88"/>
      <c r="E394" s="88"/>
      <c r="F394" s="88"/>
      <c r="G394" s="127"/>
      <c r="L394" s="66" t="e">
        <f>VLOOKUP(M394,'Age Groups'!B:C,2,FALSE)</f>
        <v>#N/A</v>
      </c>
      <c r="M394" s="66">
        <f t="shared" si="23"/>
        <v>0</v>
      </c>
      <c r="N394" s="66" t="e">
        <f>VLOOKUP(O394,Clubs!D:E,2,FALSE)</f>
        <v>#N/A</v>
      </c>
      <c r="O394" s="66">
        <f t="shared" si="24"/>
        <v>0</v>
      </c>
    </row>
    <row r="395" spans="1:19" s="83" customFormat="1" ht="14" hidden="1" customHeight="1" x14ac:dyDescent="0.2">
      <c r="A395" s="66">
        <v>101</v>
      </c>
      <c r="B395" s="165"/>
      <c r="C395" s="104"/>
      <c r="D395" s="88"/>
      <c r="E395" s="88"/>
      <c r="F395" s="88"/>
      <c r="G395" s="127"/>
      <c r="L395" s="66" t="e">
        <f>VLOOKUP(M395,'Age Groups'!B:C,2,FALSE)</f>
        <v>#N/A</v>
      </c>
      <c r="M395" s="66">
        <f t="shared" si="23"/>
        <v>0</v>
      </c>
      <c r="N395" s="66" t="e">
        <f>VLOOKUP(O395,Clubs!D:E,2,FALSE)</f>
        <v>#N/A</v>
      </c>
      <c r="O395" s="66">
        <f t="shared" si="24"/>
        <v>0</v>
      </c>
      <c r="R395" s="104"/>
      <c r="S395" s="104"/>
    </row>
    <row r="396" spans="1:19" s="83" customFormat="1" ht="12.75" hidden="1" customHeight="1" x14ac:dyDescent="0.2">
      <c r="A396" s="66">
        <v>102</v>
      </c>
      <c r="B396" s="82"/>
      <c r="C396" s="82"/>
      <c r="D396" s="71"/>
      <c r="E396" s="71"/>
      <c r="F396" s="71"/>
      <c r="G396" s="122"/>
      <c r="H396" s="66"/>
      <c r="I396" s="66"/>
      <c r="J396" s="66"/>
      <c r="K396" s="66"/>
      <c r="L396" s="66" t="e">
        <f>VLOOKUP(M396,'Age Groups'!B:C,2,FALSE)</f>
        <v>#N/A</v>
      </c>
      <c r="M396" s="66">
        <f t="shared" si="23"/>
        <v>0</v>
      </c>
      <c r="N396" s="66" t="e">
        <f>VLOOKUP(O396,Clubs!D:E,2,FALSE)</f>
        <v>#N/A</v>
      </c>
      <c r="O396" s="66">
        <f t="shared" si="24"/>
        <v>0</v>
      </c>
      <c r="P396" s="66"/>
      <c r="Q396" s="66"/>
      <c r="R396" s="66"/>
      <c r="S396" s="66"/>
    </row>
    <row r="397" spans="1:19" s="90" customFormat="1" ht="25" hidden="1" x14ac:dyDescent="0.2">
      <c r="A397" s="66">
        <v>103</v>
      </c>
      <c r="B397" s="82"/>
      <c r="C397" s="82"/>
      <c r="D397" s="71"/>
      <c r="E397" s="71"/>
      <c r="F397" s="71"/>
      <c r="G397" s="122"/>
      <c r="H397" s="66"/>
      <c r="I397" s="66"/>
      <c r="J397" s="66"/>
      <c r="K397" s="66"/>
      <c r="L397" s="66" t="e">
        <f>VLOOKUP(M397,'Age Groups'!B:C,2,FALSE)</f>
        <v>#N/A</v>
      </c>
      <c r="M397" s="66">
        <f t="shared" si="23"/>
        <v>0</v>
      </c>
      <c r="N397" s="66" t="e">
        <f>VLOOKUP(O397,Clubs!D:E,2,FALSE)</f>
        <v>#N/A</v>
      </c>
      <c r="O397" s="66">
        <f t="shared" si="24"/>
        <v>0</v>
      </c>
      <c r="P397" s="66"/>
      <c r="Q397" s="66"/>
      <c r="R397" s="66"/>
      <c r="S397" s="66"/>
    </row>
    <row r="398" spans="1:19" s="83" customFormat="1" ht="14" hidden="1" customHeight="1" x14ac:dyDescent="0.2">
      <c r="A398" s="66">
        <v>104</v>
      </c>
      <c r="B398" s="82"/>
      <c r="C398" s="82"/>
      <c r="D398" s="71"/>
      <c r="E398" s="71"/>
      <c r="F398" s="71"/>
      <c r="G398" s="122"/>
      <c r="H398" s="66"/>
      <c r="I398" s="66"/>
      <c r="J398" s="66"/>
      <c r="K398" s="66"/>
      <c r="L398" s="66" t="e">
        <f>VLOOKUP(M398,'Age Groups'!B:C,2,FALSE)</f>
        <v>#N/A</v>
      </c>
      <c r="M398" s="66">
        <f t="shared" si="23"/>
        <v>0</v>
      </c>
      <c r="N398" s="66" t="e">
        <f>VLOOKUP(O398,Clubs!D:E,2,FALSE)</f>
        <v>#N/A</v>
      </c>
      <c r="O398" s="66">
        <f t="shared" si="24"/>
        <v>0</v>
      </c>
      <c r="P398" s="66"/>
      <c r="Q398" s="66"/>
      <c r="R398" s="66"/>
      <c r="S398" s="66"/>
    </row>
    <row r="399" spans="1:19" s="83" customFormat="1" ht="14" hidden="1" customHeight="1" x14ac:dyDescent="0.2">
      <c r="A399" s="66">
        <v>105</v>
      </c>
      <c r="B399" s="82"/>
      <c r="C399" s="82"/>
      <c r="D399" s="71"/>
      <c r="E399" s="71"/>
      <c r="F399" s="71"/>
      <c r="G399" s="122"/>
      <c r="H399" s="66"/>
      <c r="I399" s="66"/>
      <c r="J399" s="66"/>
      <c r="K399" s="66"/>
      <c r="L399" s="66" t="e">
        <f>VLOOKUP(M399,'Age Groups'!B:C,2,FALSE)</f>
        <v>#N/A</v>
      </c>
      <c r="M399" s="66">
        <f t="shared" si="23"/>
        <v>0</v>
      </c>
      <c r="N399" s="66" t="e">
        <f>VLOOKUP(O399,Clubs!D:E,2,FALSE)</f>
        <v>#N/A</v>
      </c>
      <c r="O399" s="66">
        <f t="shared" si="24"/>
        <v>0</v>
      </c>
      <c r="P399" s="66"/>
      <c r="Q399" s="66"/>
      <c r="R399" s="66"/>
      <c r="S399" s="66"/>
    </row>
    <row r="400" spans="1:19" s="83" customFormat="1" ht="14" hidden="1" customHeight="1" x14ac:dyDescent="0.2">
      <c r="A400" s="66">
        <v>106</v>
      </c>
      <c r="B400" s="82"/>
      <c r="C400" s="82"/>
      <c r="D400" s="71"/>
      <c r="E400" s="71"/>
      <c r="F400" s="71"/>
      <c r="G400" s="122"/>
      <c r="H400" s="66"/>
      <c r="I400" s="66"/>
      <c r="J400" s="66"/>
      <c r="K400" s="66"/>
      <c r="L400" s="66" t="e">
        <f>VLOOKUP(M400,'Age Groups'!B:C,2,FALSE)</f>
        <v>#N/A</v>
      </c>
      <c r="M400" s="66">
        <f t="shared" si="23"/>
        <v>0</v>
      </c>
      <c r="N400" s="66" t="e">
        <f>VLOOKUP(O400,Clubs!D:E,2,FALSE)</f>
        <v>#N/A</v>
      </c>
      <c r="O400" s="66">
        <f t="shared" si="24"/>
        <v>0</v>
      </c>
      <c r="P400" s="66"/>
      <c r="Q400" s="66"/>
      <c r="R400" s="66"/>
      <c r="S400" s="66"/>
    </row>
    <row r="401" spans="1:19" s="83" customFormat="1" ht="14" hidden="1" customHeight="1" x14ac:dyDescent="0.2">
      <c r="A401" s="66">
        <v>107</v>
      </c>
      <c r="B401" s="82"/>
      <c r="C401" s="82"/>
      <c r="D401" s="71"/>
      <c r="E401" s="71"/>
      <c r="F401" s="71"/>
      <c r="G401" s="122"/>
      <c r="H401" s="66"/>
      <c r="I401" s="66"/>
      <c r="J401" s="66"/>
      <c r="K401" s="66"/>
      <c r="L401" s="66" t="e">
        <f>VLOOKUP(M401,'Age Groups'!B:C,2,FALSE)</f>
        <v>#N/A</v>
      </c>
      <c r="M401" s="66">
        <f t="shared" si="23"/>
        <v>0</v>
      </c>
      <c r="N401" s="66" t="e">
        <f>VLOOKUP(O401,Clubs!D:E,2,FALSE)</f>
        <v>#N/A</v>
      </c>
      <c r="O401" s="66">
        <f t="shared" si="24"/>
        <v>0</v>
      </c>
      <c r="P401" s="66"/>
      <c r="Q401" s="66"/>
      <c r="R401" s="66"/>
      <c r="S401" s="66"/>
    </row>
    <row r="402" spans="1:19" s="83" customFormat="1" ht="14" hidden="1" customHeight="1" x14ac:dyDescent="0.2">
      <c r="A402" s="66">
        <v>108</v>
      </c>
      <c r="B402" s="166"/>
      <c r="C402" s="82"/>
      <c r="D402" s="71"/>
      <c r="E402" s="71"/>
      <c r="F402" s="71"/>
      <c r="G402" s="122"/>
      <c r="H402" s="66"/>
      <c r="I402" s="66"/>
      <c r="J402" s="66"/>
      <c r="K402" s="66"/>
      <c r="L402" s="66" t="e">
        <f>VLOOKUP(M402,'Age Groups'!B:C,2,FALSE)</f>
        <v>#N/A</v>
      </c>
      <c r="M402" s="66">
        <f t="shared" si="23"/>
        <v>0</v>
      </c>
      <c r="N402" s="66" t="e">
        <f>VLOOKUP(O402,Clubs!D:E,2,FALSE)</f>
        <v>#N/A</v>
      </c>
      <c r="O402" s="66">
        <f t="shared" si="24"/>
        <v>0</v>
      </c>
      <c r="P402" s="66"/>
      <c r="Q402" s="66"/>
      <c r="R402" s="66"/>
      <c r="S402" s="66"/>
    </row>
    <row r="403" spans="1:19" s="83" customFormat="1" ht="14" hidden="1" customHeight="1" x14ac:dyDescent="0.2">
      <c r="A403" s="66">
        <v>207</v>
      </c>
      <c r="D403" s="88"/>
      <c r="E403" s="88"/>
      <c r="F403" s="94"/>
      <c r="L403" s="66" t="e">
        <f>VLOOKUP(M403,'Age Groups'!B:C,2,FALSE)</f>
        <v>#N/A</v>
      </c>
      <c r="M403" s="66">
        <f t="shared" si="23"/>
        <v>0</v>
      </c>
      <c r="N403" s="66" t="e">
        <f>VLOOKUP(O403,Clubs!D:E,2,FALSE)</f>
        <v>#N/A</v>
      </c>
      <c r="O403" s="66">
        <f t="shared" si="24"/>
        <v>0</v>
      </c>
    </row>
    <row r="404" spans="1:19" s="90" customFormat="1" ht="25" hidden="1" x14ac:dyDescent="0.2">
      <c r="A404" s="66">
        <v>208</v>
      </c>
      <c r="B404" s="104"/>
      <c r="C404" s="104"/>
      <c r="D404" s="142"/>
      <c r="E404" s="120"/>
      <c r="F404" s="88"/>
      <c r="G404" s="83"/>
      <c r="H404" s="83"/>
      <c r="I404" s="83"/>
      <c r="J404" s="83"/>
      <c r="K404" s="83"/>
      <c r="L404" s="66" t="e">
        <f>VLOOKUP(M404,'Age Groups'!B:C,2,FALSE)</f>
        <v>#N/A</v>
      </c>
      <c r="M404" s="66">
        <f t="shared" si="23"/>
        <v>0</v>
      </c>
      <c r="N404" s="66" t="e">
        <f>VLOOKUP(O404,Clubs!D:E,2,FALSE)</f>
        <v>#N/A</v>
      </c>
      <c r="O404" s="66">
        <f t="shared" si="24"/>
        <v>0</v>
      </c>
      <c r="P404" s="83"/>
      <c r="Q404" s="83"/>
      <c r="R404" s="104"/>
      <c r="S404" s="104"/>
    </row>
    <row r="405" spans="1:19" s="83" customFormat="1" ht="14" hidden="1" customHeight="1" x14ac:dyDescent="0.2">
      <c r="A405" s="66">
        <v>209</v>
      </c>
      <c r="B405" s="82"/>
      <c r="C405" s="82"/>
      <c r="D405" s="80"/>
      <c r="E405" s="71"/>
      <c r="F405" s="77"/>
      <c r="G405" s="66"/>
      <c r="H405" s="66"/>
      <c r="I405" s="66"/>
      <c r="J405" s="66"/>
      <c r="K405" s="66"/>
      <c r="L405" s="66" t="e">
        <f>VLOOKUP(M405,'Age Groups'!B:C,2,FALSE)</f>
        <v>#N/A</v>
      </c>
      <c r="M405" s="66">
        <f t="shared" si="23"/>
        <v>0</v>
      </c>
      <c r="N405" s="66" t="e">
        <f>VLOOKUP(O405,Clubs!D:E,2,FALSE)</f>
        <v>#N/A</v>
      </c>
      <c r="O405" s="66">
        <f t="shared" si="24"/>
        <v>0</v>
      </c>
      <c r="P405" s="66"/>
      <c r="Q405" s="66"/>
      <c r="R405" s="66"/>
      <c r="S405" s="66"/>
    </row>
    <row r="406" spans="1:19" s="83" customFormat="1" ht="14" hidden="1" customHeight="1" x14ac:dyDescent="0.2">
      <c r="A406" s="66">
        <v>210</v>
      </c>
      <c r="B406" s="82"/>
      <c r="C406" s="82"/>
      <c r="D406" s="80"/>
      <c r="E406" s="71"/>
      <c r="F406" s="77"/>
      <c r="G406" s="122"/>
      <c r="H406" s="66"/>
      <c r="I406" s="66"/>
      <c r="J406" s="66"/>
      <c r="K406" s="66"/>
      <c r="L406" s="66" t="e">
        <f>VLOOKUP(M406,'Age Groups'!B:C,2,FALSE)</f>
        <v>#N/A</v>
      </c>
      <c r="M406" s="66">
        <f t="shared" si="23"/>
        <v>0</v>
      </c>
      <c r="N406" s="66" t="e">
        <f>VLOOKUP(O406,Clubs!D:E,2,FALSE)</f>
        <v>#N/A</v>
      </c>
      <c r="O406" s="66">
        <f t="shared" si="24"/>
        <v>0</v>
      </c>
      <c r="P406" s="66"/>
      <c r="Q406" s="66"/>
      <c r="R406" s="66"/>
      <c r="S406" s="66"/>
    </row>
    <row r="407" spans="1:19" s="83" customFormat="1" ht="14" hidden="1" customHeight="1" x14ac:dyDescent="0.2">
      <c r="A407" s="66">
        <v>211</v>
      </c>
      <c r="B407" s="82"/>
      <c r="C407" s="82"/>
      <c r="D407" s="80"/>
      <c r="E407" s="71"/>
      <c r="F407" s="77"/>
      <c r="G407" s="122"/>
      <c r="H407" s="66"/>
      <c r="I407" s="66"/>
      <c r="J407" s="66"/>
      <c r="K407" s="66"/>
      <c r="L407" s="66" t="e">
        <f>VLOOKUP(M407,'Age Groups'!B:C,2,FALSE)</f>
        <v>#N/A</v>
      </c>
      <c r="M407" s="66">
        <f t="shared" si="23"/>
        <v>0</v>
      </c>
      <c r="N407" s="66" t="e">
        <f>VLOOKUP(O407,Clubs!D:E,2,FALSE)</f>
        <v>#N/A</v>
      </c>
      <c r="O407" s="66">
        <f t="shared" si="24"/>
        <v>0</v>
      </c>
      <c r="P407" s="66"/>
      <c r="Q407" s="66"/>
      <c r="R407" s="66"/>
      <c r="S407" s="66"/>
    </row>
    <row r="408" spans="1:19" s="83" customFormat="1" ht="15" hidden="1" customHeight="1" x14ac:dyDescent="0.2">
      <c r="A408" s="66">
        <v>212</v>
      </c>
      <c r="B408" s="82"/>
      <c r="C408" s="82"/>
      <c r="D408" s="80"/>
      <c r="E408" s="71"/>
      <c r="F408" s="80"/>
      <c r="G408" s="122"/>
      <c r="H408" s="66"/>
      <c r="I408" s="66"/>
      <c r="J408" s="66"/>
      <c r="K408" s="66"/>
      <c r="L408" s="66" t="e">
        <f>VLOOKUP(M408,'Age Groups'!B:C,2,FALSE)</f>
        <v>#N/A</v>
      </c>
      <c r="M408" s="66">
        <f t="shared" si="23"/>
        <v>0</v>
      </c>
      <c r="N408" s="66" t="e">
        <f>VLOOKUP(O408,Clubs!D:E,2,FALSE)</f>
        <v>#N/A</v>
      </c>
      <c r="O408" s="66">
        <f t="shared" si="24"/>
        <v>0</v>
      </c>
      <c r="P408" s="66"/>
      <c r="Q408" s="66"/>
      <c r="R408" s="66"/>
      <c r="S408" s="66"/>
    </row>
    <row r="409" spans="1:19" s="83" customFormat="1" ht="14" hidden="1" customHeight="1" x14ac:dyDescent="0.2">
      <c r="A409" s="66">
        <v>213</v>
      </c>
      <c r="B409" s="82"/>
      <c r="C409" s="82"/>
      <c r="D409" s="80"/>
      <c r="E409" s="71"/>
      <c r="F409" s="80"/>
      <c r="G409" s="122"/>
      <c r="H409" s="66"/>
      <c r="I409" s="66"/>
      <c r="J409" s="66"/>
      <c r="K409" s="66"/>
      <c r="L409" s="66" t="e">
        <f>VLOOKUP(M409,'Age Groups'!B:C,2,FALSE)</f>
        <v>#N/A</v>
      </c>
      <c r="M409" s="66">
        <f t="shared" si="23"/>
        <v>0</v>
      </c>
      <c r="N409" s="66" t="e">
        <f>VLOOKUP(O409,Clubs!D:E,2,FALSE)</f>
        <v>#N/A</v>
      </c>
      <c r="O409" s="66">
        <f t="shared" si="24"/>
        <v>0</v>
      </c>
      <c r="P409" s="66"/>
      <c r="Q409" s="66"/>
      <c r="R409" s="66"/>
      <c r="S409" s="66"/>
    </row>
    <row r="410" spans="1:19" s="83" customFormat="1" ht="14" hidden="1" customHeight="1" x14ac:dyDescent="0.2">
      <c r="A410" s="66">
        <v>214</v>
      </c>
      <c r="B410" s="82"/>
      <c r="C410" s="82"/>
      <c r="D410" s="80"/>
      <c r="E410" s="80"/>
      <c r="F410" s="80"/>
      <c r="G410" s="122"/>
      <c r="H410" s="66"/>
      <c r="I410" s="66"/>
      <c r="J410" s="66"/>
      <c r="K410" s="66"/>
      <c r="L410" s="66" t="e">
        <f>VLOOKUP(M410,'Age Groups'!B:C,2,FALSE)</f>
        <v>#N/A</v>
      </c>
      <c r="M410" s="66">
        <f t="shared" si="23"/>
        <v>0</v>
      </c>
      <c r="N410" s="66" t="e">
        <f>VLOOKUP(O410,Clubs!D:E,2,FALSE)</f>
        <v>#N/A</v>
      </c>
      <c r="O410" s="66">
        <f t="shared" si="24"/>
        <v>0</v>
      </c>
      <c r="P410" s="66"/>
      <c r="Q410" s="66"/>
      <c r="R410" s="66"/>
      <c r="S410" s="66"/>
    </row>
    <row r="411" spans="1:19" s="83" customFormat="1" ht="14" hidden="1" customHeight="1" x14ac:dyDescent="0.2">
      <c r="A411" s="66">
        <v>215</v>
      </c>
      <c r="B411" s="82"/>
      <c r="C411" s="82"/>
      <c r="D411" s="122"/>
      <c r="E411" s="122"/>
      <c r="F411" s="122"/>
      <c r="G411" s="122"/>
      <c r="H411" s="66"/>
      <c r="I411" s="66"/>
      <c r="J411" s="66"/>
      <c r="K411" s="66"/>
      <c r="L411" s="66" t="e">
        <f>VLOOKUP(M411,'Age Groups'!B:C,2,FALSE)</f>
        <v>#N/A</v>
      </c>
      <c r="M411" s="66">
        <f t="shared" si="23"/>
        <v>0</v>
      </c>
      <c r="N411" s="66" t="e">
        <f>VLOOKUP(O411,Clubs!D:E,2,FALSE)</f>
        <v>#N/A</v>
      </c>
      <c r="O411" s="66">
        <f t="shared" si="24"/>
        <v>0</v>
      </c>
      <c r="P411" s="66"/>
      <c r="Q411" s="66"/>
      <c r="R411" s="66"/>
      <c r="S411" s="66"/>
    </row>
    <row r="412" spans="1:19" s="83" customFormat="1" ht="14" hidden="1" customHeight="1" x14ac:dyDescent="0.2">
      <c r="A412" s="66">
        <v>216</v>
      </c>
      <c r="B412" s="82"/>
      <c r="C412" s="82"/>
      <c r="D412" s="122"/>
      <c r="E412" s="122"/>
      <c r="F412" s="122"/>
      <c r="G412" s="122"/>
      <c r="H412" s="66"/>
      <c r="I412" s="66"/>
      <c r="J412" s="66"/>
      <c r="K412" s="66"/>
      <c r="L412" s="66" t="e">
        <f>VLOOKUP(M412,'Age Groups'!B:C,2,FALSE)</f>
        <v>#N/A</v>
      </c>
      <c r="M412" s="66">
        <f t="shared" si="23"/>
        <v>0</v>
      </c>
      <c r="N412" s="66" t="e">
        <f>VLOOKUP(O412,Clubs!D:E,2,FALSE)</f>
        <v>#N/A</v>
      </c>
      <c r="O412" s="66">
        <f t="shared" si="24"/>
        <v>0</v>
      </c>
      <c r="P412" s="66"/>
      <c r="Q412" s="66"/>
      <c r="R412" s="66"/>
      <c r="S412" s="66"/>
    </row>
    <row r="413" spans="1:19" s="90" customFormat="1" ht="25" hidden="1" x14ac:dyDescent="0.2">
      <c r="A413" s="66">
        <v>217</v>
      </c>
      <c r="B413" s="82"/>
      <c r="C413" s="82"/>
      <c r="D413" s="122"/>
      <c r="E413" s="122"/>
      <c r="F413" s="122"/>
      <c r="G413" s="122"/>
      <c r="H413" s="66"/>
      <c r="I413" s="66"/>
      <c r="J413" s="66"/>
      <c r="K413" s="66"/>
      <c r="L413" s="66" t="e">
        <f>VLOOKUP(M413,'Age Groups'!B:C,2,FALSE)</f>
        <v>#N/A</v>
      </c>
      <c r="M413" s="66">
        <f t="shared" si="23"/>
        <v>0</v>
      </c>
      <c r="N413" s="66" t="e">
        <f>VLOOKUP(O413,Clubs!D:E,2,FALSE)</f>
        <v>#N/A</v>
      </c>
      <c r="O413" s="66">
        <f t="shared" si="24"/>
        <v>0</v>
      </c>
      <c r="P413" s="66"/>
      <c r="Q413" s="66"/>
      <c r="R413" s="66"/>
      <c r="S413" s="66"/>
    </row>
    <row r="414" spans="1:19" s="83" customFormat="1" ht="14" hidden="1" customHeight="1" x14ac:dyDescent="0.2">
      <c r="A414" s="66">
        <v>218</v>
      </c>
      <c r="B414" s="82"/>
      <c r="C414" s="82"/>
      <c r="D414" s="122"/>
      <c r="E414" s="143"/>
      <c r="F414" s="125"/>
      <c r="G414" s="122"/>
      <c r="H414" s="66"/>
      <c r="I414" s="66"/>
      <c r="J414" s="66"/>
      <c r="K414" s="66"/>
      <c r="L414" s="66" t="e">
        <f>VLOOKUP(M414,'Age Groups'!B:C,2,FALSE)</f>
        <v>#N/A</v>
      </c>
      <c r="M414" s="66">
        <f t="shared" si="23"/>
        <v>0</v>
      </c>
      <c r="N414" s="66" t="e">
        <f>VLOOKUP(O414,Clubs!D:E,2,FALSE)</f>
        <v>#N/A</v>
      </c>
      <c r="O414" s="66">
        <f t="shared" si="24"/>
        <v>0</v>
      </c>
      <c r="P414" s="66"/>
      <c r="Q414" s="66"/>
      <c r="R414" s="66"/>
      <c r="S414" s="66"/>
    </row>
    <row r="415" spans="1:19" s="83" customFormat="1" ht="14" hidden="1" customHeight="1" x14ac:dyDescent="0.2">
      <c r="A415" s="66">
        <v>219</v>
      </c>
      <c r="B415" s="82"/>
      <c r="C415" s="82"/>
      <c r="D415" s="122"/>
      <c r="E415" s="143"/>
      <c r="F415" s="125"/>
      <c r="G415" s="122"/>
      <c r="H415" s="66"/>
      <c r="I415" s="66"/>
      <c r="J415" s="66"/>
      <c r="K415" s="66"/>
      <c r="L415" s="66" t="e">
        <f>VLOOKUP(M415,'Age Groups'!B:C,2,FALSE)</f>
        <v>#N/A</v>
      </c>
      <c r="M415" s="66">
        <f t="shared" si="23"/>
        <v>0</v>
      </c>
      <c r="N415" s="66" t="e">
        <f>VLOOKUP(O415,Clubs!D:E,2,FALSE)</f>
        <v>#N/A</v>
      </c>
      <c r="O415" s="66">
        <f t="shared" si="24"/>
        <v>0</v>
      </c>
      <c r="P415" s="66"/>
      <c r="Q415" s="66"/>
      <c r="R415" s="66"/>
      <c r="S415" s="66"/>
    </row>
    <row r="416" spans="1:19" s="83" customFormat="1" ht="14" hidden="1" customHeight="1" x14ac:dyDescent="0.2">
      <c r="A416" s="66">
        <v>220</v>
      </c>
      <c r="B416" s="82"/>
      <c r="C416" s="82"/>
      <c r="D416" s="122"/>
      <c r="E416" s="143"/>
      <c r="F416" s="125"/>
      <c r="G416" s="122"/>
      <c r="H416" s="66"/>
      <c r="I416" s="66"/>
      <c r="J416" s="66"/>
      <c r="K416" s="66"/>
      <c r="L416" s="66" t="e">
        <f>VLOOKUP(M416,'Age Groups'!B:C,2,FALSE)</f>
        <v>#N/A</v>
      </c>
      <c r="M416" s="66">
        <f t="shared" si="23"/>
        <v>0</v>
      </c>
      <c r="N416" s="66" t="e">
        <f>VLOOKUP(O416,Clubs!D:E,2,FALSE)</f>
        <v>#N/A</v>
      </c>
      <c r="O416" s="66">
        <f t="shared" si="24"/>
        <v>0</v>
      </c>
      <c r="P416" s="66"/>
      <c r="Q416" s="66"/>
      <c r="R416" s="66"/>
      <c r="S416" s="66"/>
    </row>
    <row r="417" spans="1:19" s="83" customFormat="1" ht="14" hidden="1" customHeight="1" x14ac:dyDescent="0.2">
      <c r="A417" s="66">
        <v>319</v>
      </c>
      <c r="E417" s="101"/>
      <c r="F417" s="103"/>
      <c r="L417" s="66" t="e">
        <f>VLOOKUP(M417,'Age Groups'!B:C,2,FALSE)</f>
        <v>#N/A</v>
      </c>
      <c r="M417" s="66">
        <f t="shared" si="23"/>
        <v>0</v>
      </c>
      <c r="N417" s="66" t="e">
        <f>VLOOKUP(O417,Clubs!D:E,2,FALSE)</f>
        <v>#N/A</v>
      </c>
      <c r="O417" s="66">
        <f t="shared" si="24"/>
        <v>0</v>
      </c>
    </row>
    <row r="418" spans="1:19" s="83" customFormat="1" ht="14" hidden="1" customHeight="1" x14ac:dyDescent="0.2">
      <c r="A418" s="66">
        <v>320</v>
      </c>
      <c r="B418" s="104"/>
      <c r="C418" s="104"/>
      <c r="E418" s="101"/>
      <c r="F418" s="177"/>
      <c r="L418" s="66" t="e">
        <f>VLOOKUP(M418,'Age Groups'!B:C,2,FALSE)</f>
        <v>#N/A</v>
      </c>
      <c r="M418" s="66">
        <f t="shared" si="23"/>
        <v>0</v>
      </c>
      <c r="N418" s="66" t="e">
        <f>VLOOKUP(O418,Clubs!D:E,2,FALSE)</f>
        <v>#N/A</v>
      </c>
      <c r="O418" s="66">
        <f t="shared" si="24"/>
        <v>0</v>
      </c>
      <c r="R418" s="104"/>
      <c r="S418" s="104"/>
    </row>
    <row r="419" spans="1:19" s="83" customFormat="1" ht="14" hidden="1" customHeight="1" x14ac:dyDescent="0.2">
      <c r="A419" s="66">
        <v>321</v>
      </c>
      <c r="B419" s="82"/>
      <c r="C419" s="82"/>
      <c r="D419" s="66"/>
      <c r="E419" s="143"/>
      <c r="F419" s="179"/>
      <c r="G419" s="66"/>
      <c r="H419" s="66"/>
      <c r="I419" s="66"/>
      <c r="J419" s="66"/>
      <c r="K419" s="66"/>
      <c r="L419" s="66" t="e">
        <f>VLOOKUP(M419,'Age Groups'!B:C,2,FALSE)</f>
        <v>#N/A</v>
      </c>
      <c r="M419" s="66">
        <f t="shared" si="23"/>
        <v>0</v>
      </c>
      <c r="N419" s="66" t="e">
        <f>VLOOKUP(O419,Clubs!D:E,2,FALSE)</f>
        <v>#N/A</v>
      </c>
      <c r="O419" s="66">
        <f t="shared" si="24"/>
        <v>0</v>
      </c>
      <c r="P419" s="66"/>
      <c r="Q419" s="66"/>
      <c r="R419" s="66"/>
      <c r="S419" s="66"/>
    </row>
    <row r="420" spans="1:19" s="83" customFormat="1" hidden="1" x14ac:dyDescent="0.2">
      <c r="A420" s="66">
        <v>322</v>
      </c>
      <c r="B420" s="82"/>
      <c r="C420" s="82"/>
      <c r="D420" s="66"/>
      <c r="E420" s="172"/>
      <c r="F420" s="82"/>
      <c r="G420" s="66"/>
      <c r="H420" s="66"/>
      <c r="I420" s="66"/>
      <c r="J420" s="66"/>
      <c r="K420" s="66"/>
      <c r="L420" s="66" t="e">
        <f>VLOOKUP(M420,'Age Groups'!B:C,2,FALSE)</f>
        <v>#N/A</v>
      </c>
      <c r="M420" s="66">
        <f t="shared" si="23"/>
        <v>0</v>
      </c>
      <c r="N420" s="66" t="e">
        <f>VLOOKUP(O420,Clubs!D:E,2,FALSE)</f>
        <v>#N/A</v>
      </c>
      <c r="O420" s="66">
        <f t="shared" si="24"/>
        <v>0</v>
      </c>
      <c r="P420" s="66"/>
      <c r="Q420" s="66"/>
      <c r="R420" s="66"/>
      <c r="S420" s="66"/>
    </row>
    <row r="421" spans="1:19" s="83" customFormat="1" ht="14" hidden="1" customHeight="1" x14ac:dyDescent="0.2">
      <c r="A421" s="66">
        <v>323</v>
      </c>
      <c r="B421" s="82"/>
      <c r="C421" s="82"/>
      <c r="D421" s="66"/>
      <c r="E421" s="80"/>
      <c r="F421" s="66"/>
      <c r="G421" s="66"/>
      <c r="H421" s="66"/>
      <c r="I421" s="66"/>
      <c r="J421" s="66"/>
      <c r="K421" s="66"/>
      <c r="L421" s="66" t="e">
        <f>VLOOKUP(M421,'Age Groups'!B:C,2,FALSE)</f>
        <v>#N/A</v>
      </c>
      <c r="M421" s="66">
        <f t="shared" si="23"/>
        <v>0</v>
      </c>
      <c r="N421" s="66" t="e">
        <f>VLOOKUP(O421,Clubs!D:E,2,FALSE)</f>
        <v>#N/A</v>
      </c>
      <c r="O421" s="66">
        <f t="shared" si="24"/>
        <v>0</v>
      </c>
      <c r="P421" s="66"/>
      <c r="Q421" s="66"/>
      <c r="R421" s="66"/>
      <c r="S421" s="66"/>
    </row>
    <row r="422" spans="1:19" s="83" customFormat="1" ht="14" hidden="1" customHeight="1" x14ac:dyDescent="0.2">
      <c r="A422" s="66">
        <v>324</v>
      </c>
      <c r="B422" s="82"/>
      <c r="C422" s="82"/>
      <c r="D422" s="66"/>
      <c r="E422" s="80"/>
      <c r="F422" s="66"/>
      <c r="G422" s="66"/>
      <c r="H422" s="66"/>
      <c r="I422" s="66"/>
      <c r="J422" s="66"/>
      <c r="K422" s="66"/>
      <c r="L422" s="66" t="e">
        <f>VLOOKUP(M422,'Age Groups'!B:C,2,FALSE)</f>
        <v>#N/A</v>
      </c>
      <c r="M422" s="66">
        <f t="shared" si="23"/>
        <v>0</v>
      </c>
      <c r="N422" s="66" t="e">
        <f>VLOOKUP(O422,Clubs!D:E,2,FALSE)</f>
        <v>#N/A</v>
      </c>
      <c r="O422" s="66">
        <f t="shared" si="24"/>
        <v>0</v>
      </c>
      <c r="P422" s="66"/>
      <c r="Q422" s="66"/>
      <c r="R422" s="66"/>
      <c r="S422" s="66"/>
    </row>
    <row r="423" spans="1:19" s="83" customFormat="1" ht="14" hidden="1" customHeight="1" x14ac:dyDescent="0.2">
      <c r="A423" s="66">
        <v>325</v>
      </c>
      <c r="B423" s="82"/>
      <c r="C423" s="82"/>
      <c r="D423" s="66"/>
      <c r="E423" s="80"/>
      <c r="F423" s="66"/>
      <c r="G423" s="66"/>
      <c r="H423" s="66"/>
      <c r="I423" s="66"/>
      <c r="J423" s="66"/>
      <c r="K423" s="66"/>
      <c r="L423" s="66" t="e">
        <f>VLOOKUP(M423,'Age Groups'!B:C,2,FALSE)</f>
        <v>#N/A</v>
      </c>
      <c r="M423" s="66">
        <f t="shared" si="23"/>
        <v>0</v>
      </c>
      <c r="N423" s="66" t="e">
        <f>VLOOKUP(O423,Clubs!D:E,2,FALSE)</f>
        <v>#N/A</v>
      </c>
      <c r="O423" s="66">
        <f t="shared" si="24"/>
        <v>0</v>
      </c>
      <c r="P423" s="66"/>
      <c r="Q423" s="66"/>
      <c r="R423" s="66"/>
      <c r="S423" s="66"/>
    </row>
    <row r="424" spans="1:19" s="83" customFormat="1" ht="14" hidden="1" customHeight="1" x14ac:dyDescent="0.2">
      <c r="A424" s="66">
        <v>326</v>
      </c>
      <c r="B424" s="82"/>
      <c r="C424" s="82"/>
      <c r="D424" s="66"/>
      <c r="E424" s="80"/>
      <c r="F424" s="66"/>
      <c r="G424" s="66"/>
      <c r="H424" s="66"/>
      <c r="I424" s="66"/>
      <c r="J424" s="66"/>
      <c r="K424" s="66"/>
      <c r="L424" s="66" t="e">
        <f>VLOOKUP(M424,'Age Groups'!B:C,2,FALSE)</f>
        <v>#N/A</v>
      </c>
      <c r="M424" s="66">
        <f t="shared" si="23"/>
        <v>0</v>
      </c>
      <c r="N424" s="66" t="e">
        <f>VLOOKUP(O424,Clubs!D:E,2,FALSE)</f>
        <v>#N/A</v>
      </c>
      <c r="O424" s="66">
        <f t="shared" si="24"/>
        <v>0</v>
      </c>
      <c r="P424" s="66"/>
      <c r="Q424" s="66"/>
      <c r="R424" s="66"/>
      <c r="S424" s="66"/>
    </row>
    <row r="425" spans="1:19" s="83" customFormat="1" ht="14" hidden="1" customHeight="1" x14ac:dyDescent="0.2">
      <c r="A425" s="66">
        <v>327</v>
      </c>
      <c r="B425" s="82"/>
      <c r="C425" s="82"/>
      <c r="D425" s="66"/>
      <c r="E425" s="66"/>
      <c r="F425" s="66"/>
      <c r="G425" s="66"/>
      <c r="H425" s="66"/>
      <c r="I425" s="66"/>
      <c r="J425" s="66"/>
      <c r="K425" s="66"/>
      <c r="L425" s="66" t="e">
        <f>VLOOKUP(M425,'Age Groups'!B:C,2,FALSE)</f>
        <v>#N/A</v>
      </c>
      <c r="M425" s="66">
        <f t="shared" si="23"/>
        <v>0</v>
      </c>
      <c r="N425" s="66" t="e">
        <f>VLOOKUP(O425,Clubs!D:E,2,FALSE)</f>
        <v>#N/A</v>
      </c>
      <c r="O425" s="66">
        <f t="shared" si="24"/>
        <v>0</v>
      </c>
      <c r="P425" s="66"/>
      <c r="Q425" s="66"/>
      <c r="R425" s="66"/>
      <c r="S425" s="66"/>
    </row>
    <row r="426" spans="1:19" s="83" customFormat="1" ht="14" hidden="1" customHeight="1" x14ac:dyDescent="0.2">
      <c r="A426" s="66">
        <v>426</v>
      </c>
      <c r="D426" s="127"/>
      <c r="L426" s="66" t="e">
        <f>VLOOKUP(M426,'Age Groups'!B:C,2,FALSE)</f>
        <v>#N/A</v>
      </c>
      <c r="M426" s="66">
        <f t="shared" si="23"/>
        <v>0</v>
      </c>
      <c r="N426" s="66" t="e">
        <f>VLOOKUP(O426,Clubs!D:E,2,FALSE)</f>
        <v>#N/A</v>
      </c>
      <c r="O426" s="66">
        <f t="shared" si="24"/>
        <v>0</v>
      </c>
    </row>
    <row r="427" spans="1:19" s="104" customFormat="1" ht="14" hidden="1" customHeight="1" x14ac:dyDescent="0.2">
      <c r="A427" s="66">
        <v>427</v>
      </c>
      <c r="D427" s="127"/>
      <c r="E427" s="83"/>
      <c r="F427" s="83"/>
      <c r="H427" s="83"/>
      <c r="I427" s="83"/>
      <c r="J427" s="83"/>
      <c r="K427" s="83"/>
      <c r="L427" s="66" t="e">
        <f>VLOOKUP(M427,'Age Groups'!B:C,2,FALSE)</f>
        <v>#N/A</v>
      </c>
      <c r="M427" s="66">
        <f t="shared" si="23"/>
        <v>0</v>
      </c>
      <c r="N427" s="66" t="e">
        <f>VLOOKUP(O427,Clubs!D:E,2,FALSE)</f>
        <v>#N/A</v>
      </c>
      <c r="O427" s="66">
        <f t="shared" si="24"/>
        <v>0</v>
      </c>
      <c r="P427" s="83"/>
      <c r="Q427" s="83"/>
    </row>
    <row r="428" spans="1:19" s="82" customFormat="1" ht="14" hidden="1" customHeight="1" x14ac:dyDescent="0.2">
      <c r="A428" s="66">
        <v>428</v>
      </c>
      <c r="D428" s="122"/>
      <c r="E428" s="66"/>
      <c r="F428" s="66"/>
      <c r="H428" s="66"/>
      <c r="I428" s="66"/>
      <c r="J428" s="66"/>
      <c r="K428" s="66"/>
      <c r="L428" s="66" t="e">
        <f>VLOOKUP(M428,'Age Groups'!B:C,2,FALSE)</f>
        <v>#N/A</v>
      </c>
      <c r="M428" s="66">
        <f t="shared" si="23"/>
        <v>0</v>
      </c>
      <c r="N428" s="66" t="e">
        <f>VLOOKUP(O428,Clubs!D:E,2,FALSE)</f>
        <v>#N/A</v>
      </c>
      <c r="O428" s="66">
        <f t="shared" si="24"/>
        <v>0</v>
      </c>
      <c r="P428" s="66"/>
      <c r="Q428" s="66"/>
      <c r="R428" s="66"/>
      <c r="S428" s="66"/>
    </row>
    <row r="429" spans="1:19" s="82" customFormat="1" ht="14" hidden="1" customHeight="1" x14ac:dyDescent="0.2">
      <c r="A429" s="66">
        <v>429</v>
      </c>
      <c r="D429" s="66"/>
      <c r="E429" s="66"/>
      <c r="F429" s="66"/>
      <c r="H429" s="66"/>
      <c r="I429" s="66"/>
      <c r="J429" s="66"/>
      <c r="K429" s="66"/>
      <c r="L429" s="66" t="e">
        <f>VLOOKUP(M429,'Age Groups'!B:C,2,FALSE)</f>
        <v>#N/A</v>
      </c>
      <c r="M429" s="66">
        <f t="shared" si="23"/>
        <v>0</v>
      </c>
      <c r="N429" s="66" t="e">
        <f>VLOOKUP(O429,Clubs!D:E,2,FALSE)</f>
        <v>#N/A</v>
      </c>
      <c r="O429" s="66">
        <f t="shared" si="24"/>
        <v>0</v>
      </c>
      <c r="P429" s="66"/>
      <c r="Q429" s="66"/>
      <c r="R429" s="66"/>
      <c r="S429" s="66"/>
    </row>
    <row r="430" spans="1:19" s="82" customFormat="1" ht="14" customHeight="1" x14ac:dyDescent="0.2">
      <c r="D430" s="66"/>
      <c r="E430" s="66"/>
      <c r="F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s="82" customFormat="1" ht="14" customHeight="1" x14ac:dyDescent="0.2">
      <c r="D431" s="66"/>
      <c r="E431" s="66"/>
      <c r="F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s="82" customFormat="1" ht="14" customHeight="1" x14ac:dyDescent="0.2">
      <c r="D432" s="66"/>
      <c r="E432" s="66"/>
      <c r="F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4:19" s="82" customFormat="1" ht="14" customHeight="1" x14ac:dyDescent="0.2">
      <c r="D433" s="66"/>
      <c r="E433" s="66"/>
      <c r="F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4:19" s="82" customFormat="1" ht="14" customHeight="1" x14ac:dyDescent="0.2">
      <c r="D434" s="66"/>
      <c r="E434" s="66"/>
      <c r="F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4:19" s="82" customFormat="1" ht="14" customHeight="1" x14ac:dyDescent="0.2">
      <c r="D435" s="66"/>
      <c r="E435" s="66"/>
      <c r="F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4:19" s="82" customFormat="1" ht="14" customHeight="1" x14ac:dyDescent="0.2"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4:19" s="82" customFormat="1" ht="14" customHeight="1" x14ac:dyDescent="0.2"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4:19" s="82" customFormat="1" ht="14" customHeight="1" x14ac:dyDescent="0.2"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4:19" s="82" customFormat="1" ht="14" customHeight="1" x14ac:dyDescent="0.2"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4:19" s="82" customFormat="1" ht="14" customHeight="1" x14ac:dyDescent="0.2"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4:19" s="82" customFormat="1" ht="14" customHeight="1" x14ac:dyDescent="0.2"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4:19" s="82" customFormat="1" ht="14" customHeight="1" x14ac:dyDescent="0.2"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4:19" s="82" customFormat="1" ht="14" customHeight="1" x14ac:dyDescent="0.2"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4:19" s="82" customFormat="1" ht="14" customHeight="1" x14ac:dyDescent="0.2"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4:19" s="82" customFormat="1" ht="14" customHeight="1" x14ac:dyDescent="0.2"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4:19" s="82" customFormat="1" ht="14" customHeight="1" x14ac:dyDescent="0.2"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4:19" s="82" customFormat="1" ht="14" customHeight="1" x14ac:dyDescent="0.2"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4:19" s="82" customFormat="1" ht="14" customHeight="1" x14ac:dyDescent="0.2"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4:19" s="82" customFormat="1" ht="14" customHeight="1" x14ac:dyDescent="0.2"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4:19" s="82" customFormat="1" ht="14" customHeight="1" x14ac:dyDescent="0.2"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4:19" s="82" customFormat="1" ht="14" customHeight="1" x14ac:dyDescent="0.2"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4:19" s="82" customFormat="1" ht="14" customHeight="1" x14ac:dyDescent="0.2"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4:19" s="82" customFormat="1" ht="14" customHeight="1" x14ac:dyDescent="0.2"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4:19" s="82" customFormat="1" ht="14" customHeight="1" x14ac:dyDescent="0.2"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4:19" s="82" customFormat="1" ht="14" customHeight="1" x14ac:dyDescent="0.2"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4:19" s="82" customFormat="1" ht="14" customHeight="1" x14ac:dyDescent="0.2"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4:19" s="82" customFormat="1" ht="14" customHeight="1" x14ac:dyDescent="0.2"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4:19" s="82" customFormat="1" ht="14" customHeight="1" x14ac:dyDescent="0.2"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4:19" s="82" customFormat="1" ht="14" customHeight="1" x14ac:dyDescent="0.2"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4:19" s="82" customFormat="1" ht="14" customHeight="1" x14ac:dyDescent="0.2"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4:19" s="82" customFormat="1" ht="14" customHeight="1" x14ac:dyDescent="0.2"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4:19" s="82" customFormat="1" ht="14" customHeight="1" x14ac:dyDescent="0.2"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4:19" s="82" customFormat="1" ht="14" customHeight="1" x14ac:dyDescent="0.2"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4:19" s="82" customFormat="1" ht="14" customHeight="1" x14ac:dyDescent="0.2"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4:19" s="82" customFormat="1" ht="14" customHeight="1" x14ac:dyDescent="0.2"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4:19" s="82" customFormat="1" ht="14" customHeight="1" x14ac:dyDescent="0.2"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4:19" s="82" customFormat="1" ht="14" customHeight="1" x14ac:dyDescent="0.2"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4:19" s="82" customFormat="1" ht="14" customHeight="1" x14ac:dyDescent="0.2"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4:19" s="82" customFormat="1" ht="14" customHeight="1" x14ac:dyDescent="0.2"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4:19" s="82" customFormat="1" ht="14" customHeight="1" x14ac:dyDescent="0.2"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4:19" s="82" customFormat="1" ht="14" customHeight="1" x14ac:dyDescent="0.2"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4:19" s="82" customFormat="1" ht="14" customHeight="1" x14ac:dyDescent="0.2"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4:19" s="82" customFormat="1" ht="14" customHeight="1" x14ac:dyDescent="0.2"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4:19" s="82" customFormat="1" ht="14" customHeight="1" x14ac:dyDescent="0.2"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4:19" s="82" customFormat="1" ht="14" customHeight="1" x14ac:dyDescent="0.2"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4:19" s="82" customFormat="1" ht="14" customHeight="1" x14ac:dyDescent="0.2"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4:19" s="82" customFormat="1" ht="14" customHeight="1" x14ac:dyDescent="0.2"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4:19" s="82" customFormat="1" ht="14" customHeight="1" x14ac:dyDescent="0.2"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4:19" s="82" customFormat="1" ht="14" customHeight="1" x14ac:dyDescent="0.2"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4:19" s="82" customFormat="1" ht="14" customHeight="1" x14ac:dyDescent="0.2"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4:19" s="82" customFormat="1" ht="14" customHeight="1" x14ac:dyDescent="0.2"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4:19" s="82" customFormat="1" ht="14" customHeight="1" x14ac:dyDescent="0.2"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4:19" s="82" customFormat="1" ht="14" customHeight="1" x14ac:dyDescent="0.2"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4:19" s="82" customFormat="1" ht="14" customHeight="1" x14ac:dyDescent="0.2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4:19" s="82" customFormat="1" ht="14" customHeight="1" x14ac:dyDescent="0.2"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4:19" s="82" customFormat="1" ht="14" customHeight="1" x14ac:dyDescent="0.2"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4:19" s="82" customFormat="1" ht="14" customHeight="1" x14ac:dyDescent="0.2"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4:19" s="82" customFormat="1" ht="14" customHeight="1" x14ac:dyDescent="0.2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4:19" s="82" customFormat="1" ht="14" customHeight="1" x14ac:dyDescent="0.2"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4:19" s="82" customFormat="1" ht="14" customHeight="1" x14ac:dyDescent="0.2"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4:19" s="82" customFormat="1" ht="14" customHeight="1" x14ac:dyDescent="0.2"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4:19" s="82" customFormat="1" ht="14" customHeight="1" x14ac:dyDescent="0.2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4:19" s="82" customFormat="1" ht="14" customHeight="1" x14ac:dyDescent="0.2"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4:19" s="82" customFormat="1" ht="14" customHeight="1" x14ac:dyDescent="0.2"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4:19" s="82" customFormat="1" ht="14" customHeight="1" x14ac:dyDescent="0.2"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4:19" s="82" customFormat="1" ht="14" customHeight="1" x14ac:dyDescent="0.2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4:19" s="82" customFormat="1" ht="14" customHeight="1" x14ac:dyDescent="0.2"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4:19" s="82" customFormat="1" ht="14" customHeight="1" x14ac:dyDescent="0.2"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4:19" s="82" customFormat="1" ht="14" customHeight="1" x14ac:dyDescent="0.2"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4:19" s="82" customFormat="1" ht="14" customHeight="1" x14ac:dyDescent="0.2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4:19" s="82" customFormat="1" ht="14" customHeight="1" x14ac:dyDescent="0.2"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4:19" s="82" customFormat="1" ht="14" customHeight="1" x14ac:dyDescent="0.2"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4:19" s="82" customFormat="1" ht="14" customHeight="1" x14ac:dyDescent="0.2"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4:19" s="82" customFormat="1" ht="14" customHeight="1" x14ac:dyDescent="0.2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4:19" s="82" customFormat="1" ht="14" customHeight="1" x14ac:dyDescent="0.2"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4:19" s="82" customFormat="1" ht="14" customHeight="1" x14ac:dyDescent="0.2"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4:19" s="82" customFormat="1" ht="14" customHeight="1" x14ac:dyDescent="0.2"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4:19" s="82" customFormat="1" ht="14" customHeight="1" x14ac:dyDescent="0.2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4:19" s="82" customFormat="1" ht="14" customHeight="1" x14ac:dyDescent="0.2"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4:19" s="82" customFormat="1" ht="14" customHeight="1" x14ac:dyDescent="0.2"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4:19" s="82" customFormat="1" ht="14" customHeight="1" x14ac:dyDescent="0.2"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4:19" s="82" customFormat="1" ht="14" customHeight="1" x14ac:dyDescent="0.2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4:19" s="82" customFormat="1" ht="14" customHeight="1" x14ac:dyDescent="0.2"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4:19" s="82" customFormat="1" ht="14" customHeight="1" x14ac:dyDescent="0.2"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4:19" s="82" customFormat="1" ht="14" customHeight="1" x14ac:dyDescent="0.2"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4:19" s="82" customFormat="1" ht="14" customHeight="1" x14ac:dyDescent="0.2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4:19" s="82" customFormat="1" ht="14" customHeight="1" x14ac:dyDescent="0.2"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4:19" s="82" customFormat="1" ht="14" customHeight="1" x14ac:dyDescent="0.2"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4:19" s="82" customFormat="1" ht="14" customHeight="1" x14ac:dyDescent="0.2"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4:19" s="82" customFormat="1" ht="14" customHeight="1" x14ac:dyDescent="0.2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4:19" s="82" customFormat="1" ht="14" customHeight="1" x14ac:dyDescent="0.2"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4:19" s="82" customFormat="1" ht="14" customHeight="1" x14ac:dyDescent="0.2"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4:19" s="82" customFormat="1" ht="14" customHeight="1" x14ac:dyDescent="0.2"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4:19" s="82" customFormat="1" ht="14" customHeight="1" x14ac:dyDescent="0.2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4:19" s="82" customFormat="1" ht="14" customHeight="1" x14ac:dyDescent="0.2"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4:19" s="82" customFormat="1" ht="14" customHeight="1" x14ac:dyDescent="0.2"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4:19" s="82" customFormat="1" ht="14" customHeight="1" x14ac:dyDescent="0.2"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4:19" s="82" customFormat="1" ht="14" customHeight="1" x14ac:dyDescent="0.2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4:19" s="82" customFormat="1" ht="14" customHeight="1" x14ac:dyDescent="0.2"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4:19" s="82" customFormat="1" ht="14" customHeight="1" x14ac:dyDescent="0.2"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4:19" s="82" customFormat="1" ht="14" customHeight="1" x14ac:dyDescent="0.2"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4:19" s="82" customFormat="1" ht="14" customHeight="1" x14ac:dyDescent="0.2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4:19" s="82" customFormat="1" ht="14" customHeight="1" x14ac:dyDescent="0.2"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4:19" s="82" customFormat="1" ht="14" customHeight="1" x14ac:dyDescent="0.2"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4:19" s="82" customFormat="1" ht="14" customHeight="1" x14ac:dyDescent="0.2"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4:19" s="82" customFormat="1" ht="14" customHeight="1" x14ac:dyDescent="0.2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4:19" s="82" customFormat="1" ht="14" customHeight="1" x14ac:dyDescent="0.2"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4:19" s="82" customFormat="1" ht="14" customHeight="1" x14ac:dyDescent="0.2"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4:19" s="82" customFormat="1" ht="14" customHeight="1" x14ac:dyDescent="0.2"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4:19" s="82" customFormat="1" ht="14" customHeight="1" x14ac:dyDescent="0.2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4:19" s="82" customFormat="1" ht="14" customHeight="1" x14ac:dyDescent="0.2"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4:19" s="82" customFormat="1" ht="14" customHeight="1" x14ac:dyDescent="0.2"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4:19" s="82" customFormat="1" ht="14" customHeight="1" x14ac:dyDescent="0.2"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4:19" s="82" customFormat="1" ht="14" customHeight="1" x14ac:dyDescent="0.2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4:19" s="82" customFormat="1" ht="14" customHeight="1" x14ac:dyDescent="0.2"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4:19" s="82" customFormat="1" ht="14" customHeight="1" x14ac:dyDescent="0.2"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4:19" s="82" customFormat="1" ht="14" customHeight="1" x14ac:dyDescent="0.2"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4:19" s="82" customFormat="1" ht="14" customHeight="1" x14ac:dyDescent="0.2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4:19" s="82" customFormat="1" ht="14" customHeight="1" x14ac:dyDescent="0.2"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4:19" s="82" customFormat="1" ht="14" customHeight="1" x14ac:dyDescent="0.2"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4:19" s="82" customFormat="1" ht="14" customHeight="1" x14ac:dyDescent="0.2"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4:19" s="82" customFormat="1" ht="14" customHeight="1" x14ac:dyDescent="0.2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4:19" s="82" customFormat="1" ht="14" customHeight="1" x14ac:dyDescent="0.2"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4:19" s="82" customFormat="1" ht="14" customHeight="1" x14ac:dyDescent="0.2"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4:19" s="82" customFormat="1" ht="14" customHeight="1" x14ac:dyDescent="0.2"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1200</v>
      </c>
      <c r="B1" t="s">
        <v>1199</v>
      </c>
      <c r="C1" t="s">
        <v>1180</v>
      </c>
      <c r="D1" t="s">
        <v>1197</v>
      </c>
      <c r="E1" t="s">
        <v>1198</v>
      </c>
      <c r="F1" t="s">
        <v>1178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2021-05-14T14:35:04Z</dcterms:modified>
</cp:coreProperties>
</file>