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"/>
    </mc:Choice>
  </mc:AlternateContent>
  <xr:revisionPtr revIDLastSave="0" documentId="13_ncr:1_{31175F6F-E443-7B48-8D4F-C105B63C1F3E}" xr6:coauthVersionLast="45" xr6:coauthVersionMax="45" xr10:uidLastSave="{00000000-0000-0000-0000-000000000000}"/>
  <bookViews>
    <workbookView xWindow="0" yWindow="460" windowWidth="17640" windowHeight="18940" firstSheet="6" activeTab="8" xr2:uid="{87223161-21E3-D547-BEAF-2AFC325C2C31}"/>
  </bookViews>
  <sheets>
    <sheet name="Objs.Directions" sheetId="17" r:id="rId1"/>
    <sheet name="Induction" sheetId="12" r:id="rId2"/>
    <sheet name="Prep" sheetId="13" r:id="rId3"/>
    <sheet name="Full Run" sheetId="24" r:id="rId4"/>
    <sheet name="bioSample" sheetId="16" r:id="rId5"/>
    <sheet name="rnaSample" sheetId="18" r:id="rId6"/>
    <sheet name="s1CDNASample" sheetId="19" r:id="rId7"/>
    <sheet name="s2CDNASample" sheetId="20" r:id="rId8"/>
    <sheet name="library" sheetId="21" r:id="rId9"/>
    <sheet name="fastq_spikein" sheetId="22" r:id="rId10"/>
    <sheet name="fastq_fullrun" sheetId="23" r:id="rId11"/>
    <sheet name="Index 1" sheetId="14" r:id="rId12"/>
    <sheet name="Index 2" sheetId="15" r:id="rId13"/>
  </sheets>
  <externalReferences>
    <externalReference r:id="rId14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6" i="13" l="1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O10" i="13"/>
  <c r="M11" i="13"/>
  <c r="M12" i="13"/>
  <c r="M13" i="13"/>
  <c r="M14" i="13"/>
  <c r="M15" i="13"/>
  <c r="M16" i="13"/>
  <c r="M17" i="13"/>
  <c r="M18" i="13"/>
  <c r="M10" i="13"/>
  <c r="I41" i="18" l="1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E2" i="19" l="1"/>
  <c r="F2" i="19"/>
  <c r="G2" i="19"/>
  <c r="E3" i="19"/>
  <c r="F3" i="19"/>
  <c r="G3" i="19"/>
  <c r="E4" i="19"/>
  <c r="F4" i="19"/>
  <c r="G4" i="19"/>
  <c r="E5" i="19"/>
  <c r="F5" i="19"/>
  <c r="G5" i="19"/>
  <c r="E6" i="19"/>
  <c r="F6" i="19"/>
  <c r="G6" i="19"/>
  <c r="E7" i="19"/>
  <c r="F7" i="19"/>
  <c r="G7" i="19"/>
  <c r="E8" i="19"/>
  <c r="F8" i="19"/>
  <c r="G8" i="19"/>
  <c r="E9" i="19"/>
  <c r="F9" i="19"/>
  <c r="G9" i="19"/>
  <c r="E10" i="19"/>
  <c r="F10" i="19"/>
  <c r="G10" i="19"/>
  <c r="E11" i="19"/>
  <c r="F11" i="19"/>
  <c r="G11" i="19"/>
  <c r="E12" i="19"/>
  <c r="F12" i="19"/>
  <c r="G12" i="19"/>
  <c r="E13" i="19"/>
  <c r="F13" i="19"/>
  <c r="G13" i="19"/>
  <c r="E14" i="19"/>
  <c r="F14" i="19"/>
  <c r="G14" i="19"/>
  <c r="E15" i="19"/>
  <c r="F15" i="19"/>
  <c r="G15" i="19"/>
  <c r="E16" i="19"/>
  <c r="F16" i="19"/>
  <c r="G16" i="19"/>
  <c r="E17" i="19"/>
  <c r="F17" i="19"/>
  <c r="G17" i="19"/>
  <c r="E18" i="19"/>
  <c r="F18" i="19"/>
  <c r="G18" i="19"/>
  <c r="E19" i="19"/>
  <c r="F19" i="19"/>
  <c r="G19" i="19"/>
  <c r="E20" i="19"/>
  <c r="F20" i="19"/>
  <c r="G20" i="19"/>
  <c r="E21" i="19"/>
  <c r="F21" i="19"/>
  <c r="G21" i="19"/>
  <c r="E22" i="19"/>
  <c r="F22" i="19"/>
  <c r="G22" i="19"/>
  <c r="E23" i="19"/>
  <c r="F23" i="19"/>
  <c r="G23" i="19"/>
  <c r="E24" i="19"/>
  <c r="F24" i="19"/>
  <c r="G24" i="19"/>
  <c r="E25" i="19"/>
  <c r="F25" i="19"/>
  <c r="G25" i="19"/>
  <c r="E26" i="19"/>
  <c r="F26" i="19"/>
  <c r="G26" i="19"/>
  <c r="E27" i="19"/>
  <c r="F27" i="19"/>
  <c r="G27" i="19"/>
  <c r="E28" i="19"/>
  <c r="F28" i="19"/>
  <c r="G28" i="19"/>
  <c r="E29" i="19"/>
  <c r="F29" i="19"/>
  <c r="G29" i="19"/>
  <c r="E30" i="19"/>
  <c r="F30" i="19"/>
  <c r="G30" i="19"/>
  <c r="E31" i="19"/>
  <c r="F31" i="19"/>
  <c r="G31" i="19"/>
  <c r="E32" i="19"/>
  <c r="F32" i="19"/>
  <c r="G32" i="19"/>
  <c r="E33" i="19"/>
  <c r="F33" i="19"/>
  <c r="G33" i="19"/>
  <c r="E34" i="19"/>
  <c r="F34" i="19"/>
  <c r="G34" i="19"/>
  <c r="E35" i="19"/>
  <c r="F35" i="19"/>
  <c r="G35" i="19"/>
  <c r="E36" i="19"/>
  <c r="F36" i="19"/>
  <c r="G36" i="19"/>
  <c r="E37" i="19"/>
  <c r="F37" i="19"/>
  <c r="G37" i="19"/>
  <c r="E38" i="19"/>
  <c r="F38" i="19"/>
  <c r="G38" i="19"/>
  <c r="E39" i="19"/>
  <c r="F39" i="19"/>
  <c r="G39" i="19"/>
  <c r="E40" i="19"/>
  <c r="F40" i="19"/>
  <c r="G40" i="19"/>
  <c r="E41" i="19"/>
  <c r="F41" i="19"/>
  <c r="G41" i="19"/>
  <c r="E42" i="19"/>
  <c r="F42" i="19"/>
  <c r="G42" i="19"/>
  <c r="E43" i="19"/>
  <c r="F43" i="19"/>
  <c r="G43" i="19"/>
  <c r="E44" i="19"/>
  <c r="F44" i="19"/>
  <c r="G44" i="19"/>
  <c r="E45" i="19"/>
  <c r="F45" i="19"/>
  <c r="G45" i="19"/>
  <c r="E46" i="19"/>
  <c r="F46" i="19"/>
  <c r="G46" i="19"/>
  <c r="E47" i="19"/>
  <c r="F47" i="19"/>
  <c r="G47" i="19"/>
  <c r="E48" i="19"/>
  <c r="F48" i="19"/>
  <c r="G48" i="19"/>
  <c r="E49" i="19"/>
  <c r="F49" i="19"/>
  <c r="G49" i="19"/>
  <c r="E50" i="19"/>
  <c r="F50" i="19"/>
  <c r="G50" i="19"/>
  <c r="E51" i="19"/>
  <c r="F51" i="19"/>
  <c r="G51" i="19"/>
  <c r="E52" i="19"/>
  <c r="F52" i="19"/>
  <c r="G52" i="19"/>
  <c r="E53" i="19"/>
  <c r="F53" i="19"/>
  <c r="G53" i="19"/>
  <c r="E54" i="19"/>
  <c r="F54" i="19"/>
  <c r="G54" i="19"/>
  <c r="E55" i="19"/>
  <c r="F55" i="19"/>
  <c r="G55" i="19"/>
  <c r="B56" i="19"/>
  <c r="C56" i="19"/>
  <c r="E56" i="19"/>
  <c r="F56" i="19"/>
  <c r="G56" i="19"/>
  <c r="B57" i="19"/>
  <c r="C57" i="19"/>
  <c r="D57" i="19"/>
  <c r="E57" i="19"/>
  <c r="F57" i="19"/>
  <c r="G57" i="19"/>
  <c r="B58" i="19"/>
  <c r="C58" i="19"/>
  <c r="D58" i="19"/>
  <c r="E58" i="19"/>
  <c r="F58" i="19"/>
  <c r="G58" i="19"/>
  <c r="B59" i="19"/>
  <c r="C59" i="19"/>
  <c r="D59" i="19"/>
  <c r="E59" i="19"/>
  <c r="F59" i="19"/>
  <c r="G59" i="19"/>
  <c r="B60" i="19"/>
  <c r="C60" i="19"/>
  <c r="D60" i="19"/>
  <c r="E60" i="19"/>
  <c r="F60" i="19"/>
  <c r="G60" i="19"/>
  <c r="B61" i="19"/>
  <c r="C61" i="19"/>
  <c r="D61" i="19"/>
  <c r="E61" i="19"/>
  <c r="F61" i="19"/>
  <c r="G61" i="19"/>
  <c r="B62" i="19"/>
  <c r="C62" i="19"/>
  <c r="D62" i="19"/>
  <c r="E62" i="19"/>
  <c r="F62" i="19"/>
  <c r="G62" i="19"/>
  <c r="B63" i="19"/>
  <c r="C63" i="19"/>
  <c r="D63" i="19"/>
  <c r="E63" i="19"/>
  <c r="F63" i="19"/>
  <c r="G63" i="19"/>
  <c r="B64" i="19"/>
  <c r="C64" i="19"/>
  <c r="D64" i="19"/>
  <c r="E64" i="19"/>
  <c r="F64" i="19"/>
  <c r="G64" i="19"/>
  <c r="B65" i="19"/>
  <c r="C65" i="19"/>
  <c r="D65" i="19"/>
  <c r="E65" i="19"/>
  <c r="F65" i="19"/>
  <c r="G65" i="19"/>
  <c r="B66" i="19"/>
  <c r="C66" i="19"/>
  <c r="D66" i="19"/>
  <c r="E66" i="19"/>
  <c r="F66" i="19"/>
  <c r="G66" i="19"/>
  <c r="B67" i="19"/>
  <c r="C67" i="19"/>
  <c r="D67" i="19"/>
  <c r="E67" i="19"/>
  <c r="F67" i="19"/>
  <c r="G67" i="19"/>
  <c r="B68" i="19"/>
  <c r="C68" i="19"/>
  <c r="D68" i="19"/>
  <c r="E68" i="19"/>
  <c r="F68" i="19"/>
  <c r="G68" i="19"/>
  <c r="B69" i="19"/>
  <c r="C69" i="19"/>
  <c r="D69" i="19"/>
  <c r="E69" i="19"/>
  <c r="F69" i="19"/>
  <c r="G69" i="19"/>
  <c r="B70" i="19"/>
  <c r="C70" i="19"/>
  <c r="D70" i="19"/>
  <c r="E70" i="19"/>
  <c r="F70" i="19"/>
  <c r="G70" i="19"/>
  <c r="B71" i="19"/>
  <c r="C71" i="19"/>
  <c r="D71" i="19"/>
  <c r="E71" i="19"/>
  <c r="F71" i="19"/>
  <c r="G71" i="19"/>
  <c r="B72" i="19"/>
  <c r="C72" i="19"/>
  <c r="D72" i="19"/>
  <c r="E72" i="19"/>
  <c r="F72" i="19"/>
  <c r="G72" i="19"/>
  <c r="B73" i="19"/>
  <c r="C73" i="19"/>
  <c r="D73" i="19"/>
  <c r="E73" i="19"/>
  <c r="F73" i="19"/>
  <c r="G73" i="19"/>
  <c r="U10" i="13" l="1"/>
  <c r="K3" i="16" l="1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2" i="16"/>
  <c r="H2" i="21" l="1"/>
  <c r="AC82" i="12" l="1"/>
  <c r="AC83" i="12"/>
  <c r="AC84" i="12"/>
  <c r="AC85" i="12"/>
  <c r="AC86" i="12"/>
  <c r="AC87" i="12"/>
  <c r="AC88" i="12"/>
  <c r="AC89" i="12"/>
  <c r="AC90" i="12"/>
  <c r="AC91" i="12"/>
  <c r="AC92" i="12"/>
  <c r="AC93" i="12"/>
  <c r="AC94" i="12"/>
  <c r="AC95" i="12"/>
  <c r="AC96" i="12"/>
  <c r="AC97" i="12"/>
  <c r="AC98" i="12"/>
  <c r="AC99" i="12"/>
  <c r="AC100" i="12"/>
  <c r="AC101" i="12"/>
  <c r="AC102" i="12"/>
  <c r="AC103" i="12"/>
  <c r="AC104" i="12"/>
  <c r="AC105" i="12"/>
  <c r="AC106" i="12"/>
  <c r="AC107" i="12"/>
  <c r="AC108" i="12"/>
  <c r="AC109" i="12"/>
  <c r="AC110" i="12"/>
  <c r="AC111" i="12"/>
  <c r="AC112" i="12"/>
  <c r="AC113" i="12"/>
  <c r="AC114" i="12"/>
  <c r="AC115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16" i="12"/>
  <c r="AA117" i="12"/>
  <c r="AA118" i="12"/>
  <c r="AA119" i="12"/>
  <c r="AA120" i="12"/>
  <c r="AA121" i="12"/>
  <c r="AA122" i="12"/>
  <c r="AA123" i="12"/>
  <c r="AA124" i="12"/>
  <c r="L22" i="23" l="1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K42" i="23"/>
  <c r="L42" i="23"/>
  <c r="K43" i="23"/>
  <c r="L43" i="23"/>
  <c r="K44" i="23"/>
  <c r="L44" i="23"/>
  <c r="K45" i="23"/>
  <c r="L45" i="23"/>
  <c r="K46" i="23"/>
  <c r="L46" i="23"/>
  <c r="K47" i="23"/>
  <c r="L47" i="23"/>
  <c r="K48" i="23"/>
  <c r="L48" i="23"/>
  <c r="K49" i="23"/>
  <c r="L49" i="23"/>
  <c r="K50" i="23"/>
  <c r="L50" i="23"/>
  <c r="K51" i="23"/>
  <c r="L51" i="23"/>
  <c r="K52" i="23"/>
  <c r="L52" i="23"/>
  <c r="K53" i="23"/>
  <c r="L53" i="23"/>
  <c r="K54" i="23"/>
  <c r="L54" i="23"/>
  <c r="K55" i="23"/>
  <c r="L55" i="23"/>
  <c r="K56" i="23"/>
  <c r="L56" i="23"/>
  <c r="K57" i="23"/>
  <c r="L57" i="23"/>
  <c r="K58" i="23"/>
  <c r="L58" i="23"/>
  <c r="K59" i="23"/>
  <c r="L59" i="23"/>
  <c r="J60" i="23"/>
  <c r="K60" i="23"/>
  <c r="L60" i="23"/>
  <c r="J61" i="23"/>
  <c r="K61" i="23"/>
  <c r="L61" i="23"/>
  <c r="J62" i="23"/>
  <c r="K62" i="23"/>
  <c r="L62" i="23"/>
  <c r="J63" i="23"/>
  <c r="K63" i="23"/>
  <c r="L63" i="23"/>
  <c r="E42" i="23"/>
  <c r="E43" i="23"/>
  <c r="E44" i="23"/>
  <c r="E45" i="23"/>
  <c r="E46" i="23"/>
  <c r="E47" i="23"/>
  <c r="E48" i="23"/>
  <c r="B49" i="23"/>
  <c r="E49" i="23"/>
  <c r="E50" i="23"/>
  <c r="B51" i="23"/>
  <c r="E51" i="23"/>
  <c r="B52" i="23"/>
  <c r="C52" i="23"/>
  <c r="D52" i="23"/>
  <c r="E52" i="23"/>
  <c r="B53" i="23"/>
  <c r="C53" i="23"/>
  <c r="D53" i="23"/>
  <c r="E53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J22" i="22"/>
  <c r="J22" i="23" s="1"/>
  <c r="L22" i="22"/>
  <c r="J23" i="22"/>
  <c r="J23" i="23" s="1"/>
  <c r="L23" i="22"/>
  <c r="J24" i="22"/>
  <c r="J24" i="23" s="1"/>
  <c r="L24" i="22"/>
  <c r="J25" i="22"/>
  <c r="J25" i="23" s="1"/>
  <c r="L25" i="22"/>
  <c r="J26" i="22"/>
  <c r="J26" i="23" s="1"/>
  <c r="L26" i="22"/>
  <c r="J27" i="22"/>
  <c r="J27" i="23" s="1"/>
  <c r="L27" i="22"/>
  <c r="J28" i="22"/>
  <c r="J28" i="23" s="1"/>
  <c r="L28" i="22"/>
  <c r="J29" i="22"/>
  <c r="J29" i="23" s="1"/>
  <c r="L29" i="22"/>
  <c r="J30" i="22"/>
  <c r="J30" i="23" s="1"/>
  <c r="L30" i="22"/>
  <c r="J31" i="22"/>
  <c r="J31" i="23" s="1"/>
  <c r="L31" i="22"/>
  <c r="J32" i="22"/>
  <c r="J32" i="23" s="1"/>
  <c r="L32" i="22"/>
  <c r="J33" i="22"/>
  <c r="J33" i="23" s="1"/>
  <c r="L33" i="22"/>
  <c r="J34" i="22"/>
  <c r="J34" i="23" s="1"/>
  <c r="L34" i="22"/>
  <c r="J35" i="22"/>
  <c r="J35" i="23" s="1"/>
  <c r="L35" i="22"/>
  <c r="J36" i="22"/>
  <c r="J36" i="23" s="1"/>
  <c r="L36" i="22"/>
  <c r="J37" i="22"/>
  <c r="J37" i="23" s="1"/>
  <c r="L37" i="22"/>
  <c r="J38" i="22"/>
  <c r="J38" i="23" s="1"/>
  <c r="L38" i="22"/>
  <c r="J39" i="22"/>
  <c r="J39" i="23" s="1"/>
  <c r="L39" i="22"/>
  <c r="J40" i="22"/>
  <c r="J40" i="23" s="1"/>
  <c r="L40" i="22"/>
  <c r="J41" i="22"/>
  <c r="J41" i="23" s="1"/>
  <c r="L41" i="22"/>
  <c r="J42" i="22"/>
  <c r="J42" i="23" s="1"/>
  <c r="K42" i="22"/>
  <c r="L42" i="22"/>
  <c r="J43" i="22"/>
  <c r="J43" i="23" s="1"/>
  <c r="K43" i="22"/>
  <c r="L43" i="22"/>
  <c r="J44" i="22"/>
  <c r="J44" i="23" s="1"/>
  <c r="K44" i="22"/>
  <c r="L44" i="22"/>
  <c r="J45" i="22"/>
  <c r="J45" i="23" s="1"/>
  <c r="K45" i="22"/>
  <c r="L45" i="22"/>
  <c r="J46" i="22"/>
  <c r="J46" i="23" s="1"/>
  <c r="K46" i="22"/>
  <c r="L46" i="22"/>
  <c r="J47" i="22"/>
  <c r="J47" i="23" s="1"/>
  <c r="K47" i="22"/>
  <c r="L47" i="22"/>
  <c r="J48" i="22"/>
  <c r="J48" i="23" s="1"/>
  <c r="K48" i="22"/>
  <c r="L48" i="22"/>
  <c r="J49" i="22"/>
  <c r="J49" i="23" s="1"/>
  <c r="K49" i="22"/>
  <c r="L49" i="22"/>
  <c r="J50" i="22"/>
  <c r="J50" i="23" s="1"/>
  <c r="K50" i="22"/>
  <c r="L50" i="22"/>
  <c r="J51" i="22"/>
  <c r="J51" i="23" s="1"/>
  <c r="K51" i="22"/>
  <c r="L51" i="22"/>
  <c r="J52" i="22"/>
  <c r="J52" i="23" s="1"/>
  <c r="K52" i="22"/>
  <c r="L52" i="22"/>
  <c r="J53" i="22"/>
  <c r="J53" i="23" s="1"/>
  <c r="K53" i="22"/>
  <c r="L53" i="22"/>
  <c r="J54" i="22"/>
  <c r="J54" i="23" s="1"/>
  <c r="K54" i="22"/>
  <c r="L54" i="22"/>
  <c r="J55" i="22"/>
  <c r="J55" i="23" s="1"/>
  <c r="K55" i="22"/>
  <c r="L55" i="22"/>
  <c r="J56" i="22"/>
  <c r="J56" i="23" s="1"/>
  <c r="K56" i="22"/>
  <c r="L56" i="22"/>
  <c r="J57" i="22"/>
  <c r="J57" i="23" s="1"/>
  <c r="K57" i="22"/>
  <c r="L57" i="22"/>
  <c r="J58" i="22"/>
  <c r="J58" i="23" s="1"/>
  <c r="K58" i="22"/>
  <c r="L58" i="22"/>
  <c r="J59" i="22"/>
  <c r="J59" i="23" s="1"/>
  <c r="K59" i="22"/>
  <c r="L59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B47" i="22"/>
  <c r="B47" i="23" s="1"/>
  <c r="C47" i="22"/>
  <c r="C47" i="23" s="1"/>
  <c r="D47" i="22"/>
  <c r="D47" i="23" s="1"/>
  <c r="E47" i="22"/>
  <c r="B48" i="22"/>
  <c r="B48" i="23" s="1"/>
  <c r="C48" i="22"/>
  <c r="C48" i="23" s="1"/>
  <c r="D48" i="22"/>
  <c r="D48" i="23" s="1"/>
  <c r="E48" i="22"/>
  <c r="B49" i="22"/>
  <c r="C49" i="22"/>
  <c r="C49" i="23" s="1"/>
  <c r="D49" i="22"/>
  <c r="D49" i="23" s="1"/>
  <c r="E49" i="22"/>
  <c r="B50" i="22"/>
  <c r="B50" i="23" s="1"/>
  <c r="C50" i="22"/>
  <c r="C50" i="23" s="1"/>
  <c r="D50" i="22"/>
  <c r="D50" i="23" s="1"/>
  <c r="E50" i="22"/>
  <c r="B51" i="22"/>
  <c r="C51" i="22"/>
  <c r="C51" i="23" s="1"/>
  <c r="D51" i="22"/>
  <c r="D51" i="23" s="1"/>
  <c r="E51" i="22"/>
  <c r="H22" i="21"/>
  <c r="J22" i="21"/>
  <c r="H23" i="21"/>
  <c r="J23" i="21"/>
  <c r="H24" i="21"/>
  <c r="J24" i="21"/>
  <c r="H25" i="21"/>
  <c r="J25" i="21"/>
  <c r="H26" i="21"/>
  <c r="J26" i="21"/>
  <c r="H27" i="21"/>
  <c r="J27" i="21"/>
  <c r="H28" i="21"/>
  <c r="J28" i="21"/>
  <c r="H29" i="21"/>
  <c r="J29" i="21"/>
  <c r="H30" i="21"/>
  <c r="J30" i="21"/>
  <c r="H31" i="21"/>
  <c r="J31" i="21"/>
  <c r="H32" i="21"/>
  <c r="J32" i="21"/>
  <c r="H33" i="21"/>
  <c r="J33" i="21"/>
  <c r="H34" i="21"/>
  <c r="J34" i="21"/>
  <c r="H35" i="21"/>
  <c r="J35" i="21"/>
  <c r="H36" i="21"/>
  <c r="J36" i="21"/>
  <c r="H37" i="21"/>
  <c r="J37" i="21"/>
  <c r="H38" i="21"/>
  <c r="J38" i="21"/>
  <c r="H39" i="21"/>
  <c r="J39" i="21"/>
  <c r="H40" i="21"/>
  <c r="J40" i="21"/>
  <c r="H41" i="21"/>
  <c r="J41" i="21"/>
  <c r="E42" i="21"/>
  <c r="B42" i="22" s="1"/>
  <c r="B42" i="23" s="1"/>
  <c r="H42" i="21"/>
  <c r="I42" i="21"/>
  <c r="J42" i="21"/>
  <c r="K42" i="21"/>
  <c r="E43" i="21"/>
  <c r="B43" i="22" s="1"/>
  <c r="B43" i="23" s="1"/>
  <c r="H43" i="21"/>
  <c r="I43" i="21"/>
  <c r="J43" i="21"/>
  <c r="K43" i="21"/>
  <c r="E44" i="21"/>
  <c r="B44" i="22" s="1"/>
  <c r="B44" i="23" s="1"/>
  <c r="H44" i="21"/>
  <c r="I44" i="21"/>
  <c r="J44" i="21"/>
  <c r="K44" i="21"/>
  <c r="E45" i="21"/>
  <c r="B45" i="22" s="1"/>
  <c r="B45" i="23" s="1"/>
  <c r="H45" i="21"/>
  <c r="I45" i="21"/>
  <c r="J45" i="21"/>
  <c r="K45" i="21"/>
  <c r="E46" i="21"/>
  <c r="B46" i="22" s="1"/>
  <c r="B46" i="23" s="1"/>
  <c r="H46" i="21"/>
  <c r="I46" i="21"/>
  <c r="J46" i="21"/>
  <c r="K46" i="21"/>
  <c r="D22" i="20"/>
  <c r="G22" i="20" s="1"/>
  <c r="D22" i="21" s="1"/>
  <c r="G22" i="21" s="1"/>
  <c r="D22" i="22" s="1"/>
  <c r="D22" i="23" s="1"/>
  <c r="D23" i="20"/>
  <c r="G23" i="20" s="1"/>
  <c r="D23" i="21" s="1"/>
  <c r="G23" i="21" s="1"/>
  <c r="D23" i="22" s="1"/>
  <c r="D23" i="23" s="1"/>
  <c r="D24" i="20"/>
  <c r="G24" i="20" s="1"/>
  <c r="D24" i="21" s="1"/>
  <c r="G24" i="21" s="1"/>
  <c r="D24" i="22" s="1"/>
  <c r="D24" i="23" s="1"/>
  <c r="D25" i="20"/>
  <c r="G25" i="20" s="1"/>
  <c r="D25" i="21" s="1"/>
  <c r="G25" i="21" s="1"/>
  <c r="D25" i="22" s="1"/>
  <c r="D25" i="23" s="1"/>
  <c r="D26" i="20"/>
  <c r="G26" i="20" s="1"/>
  <c r="D26" i="21" s="1"/>
  <c r="G26" i="21" s="1"/>
  <c r="D26" i="22" s="1"/>
  <c r="D26" i="23" s="1"/>
  <c r="D27" i="20"/>
  <c r="G27" i="20" s="1"/>
  <c r="D27" i="21" s="1"/>
  <c r="G27" i="21" s="1"/>
  <c r="D27" i="22" s="1"/>
  <c r="D27" i="23" s="1"/>
  <c r="D28" i="20"/>
  <c r="G28" i="20" s="1"/>
  <c r="D28" i="21" s="1"/>
  <c r="G28" i="21" s="1"/>
  <c r="D28" i="22" s="1"/>
  <c r="D28" i="23" s="1"/>
  <c r="D29" i="20"/>
  <c r="G29" i="20" s="1"/>
  <c r="D29" i="21" s="1"/>
  <c r="G29" i="21" s="1"/>
  <c r="D29" i="22" s="1"/>
  <c r="D29" i="23" s="1"/>
  <c r="D30" i="20"/>
  <c r="G30" i="20" s="1"/>
  <c r="D30" i="21" s="1"/>
  <c r="G30" i="21" s="1"/>
  <c r="D30" i="22" s="1"/>
  <c r="D30" i="23" s="1"/>
  <c r="D31" i="20"/>
  <c r="G31" i="20" s="1"/>
  <c r="D31" i="21" s="1"/>
  <c r="G31" i="21" s="1"/>
  <c r="D31" i="22" s="1"/>
  <c r="D31" i="23" s="1"/>
  <c r="D32" i="20"/>
  <c r="G32" i="20" s="1"/>
  <c r="D32" i="21" s="1"/>
  <c r="G32" i="21" s="1"/>
  <c r="D32" i="22" s="1"/>
  <c r="D32" i="23" s="1"/>
  <c r="D33" i="20"/>
  <c r="G33" i="20" s="1"/>
  <c r="D33" i="21" s="1"/>
  <c r="G33" i="21" s="1"/>
  <c r="D33" i="22" s="1"/>
  <c r="D33" i="23" s="1"/>
  <c r="D34" i="20"/>
  <c r="G34" i="20" s="1"/>
  <c r="D34" i="21" s="1"/>
  <c r="G34" i="21" s="1"/>
  <c r="D34" i="22" s="1"/>
  <c r="D34" i="23" s="1"/>
  <c r="D35" i="20"/>
  <c r="G35" i="20" s="1"/>
  <c r="D35" i="21" s="1"/>
  <c r="G35" i="21" s="1"/>
  <c r="D35" i="22" s="1"/>
  <c r="D35" i="23" s="1"/>
  <c r="D36" i="20"/>
  <c r="G36" i="20" s="1"/>
  <c r="D36" i="21" s="1"/>
  <c r="G36" i="21" s="1"/>
  <c r="D36" i="22" s="1"/>
  <c r="D36" i="23" s="1"/>
  <c r="D37" i="20"/>
  <c r="G37" i="20" s="1"/>
  <c r="D37" i="21" s="1"/>
  <c r="G37" i="21" s="1"/>
  <c r="D37" i="22" s="1"/>
  <c r="D37" i="23" s="1"/>
  <c r="D38" i="20"/>
  <c r="G38" i="20" s="1"/>
  <c r="D38" i="21" s="1"/>
  <c r="G38" i="21" s="1"/>
  <c r="D38" i="22" s="1"/>
  <c r="D38" i="23" s="1"/>
  <c r="D39" i="20"/>
  <c r="G39" i="20" s="1"/>
  <c r="D39" i="21" s="1"/>
  <c r="G39" i="21" s="1"/>
  <c r="D39" i="22" s="1"/>
  <c r="D39" i="23" s="1"/>
  <c r="D40" i="20"/>
  <c r="G40" i="20" s="1"/>
  <c r="D40" i="21" s="1"/>
  <c r="G40" i="21" s="1"/>
  <c r="D40" i="22" s="1"/>
  <c r="D40" i="23" s="1"/>
  <c r="D41" i="20"/>
  <c r="G41" i="20" s="1"/>
  <c r="D41" i="21" s="1"/>
  <c r="G41" i="21" s="1"/>
  <c r="D41" i="22" s="1"/>
  <c r="D41" i="23" s="1"/>
  <c r="B42" i="20"/>
  <c r="E42" i="20" s="1"/>
  <c r="B42" i="21" s="1"/>
  <c r="C42" i="20"/>
  <c r="F42" i="20" s="1"/>
  <c r="C42" i="21" s="1"/>
  <c r="F42" i="21" s="1"/>
  <c r="C42" i="22" s="1"/>
  <c r="C42" i="23" s="1"/>
  <c r="D42" i="20"/>
  <c r="G42" i="20" s="1"/>
  <c r="D42" i="21" s="1"/>
  <c r="G42" i="21" s="1"/>
  <c r="D42" i="22" s="1"/>
  <c r="D42" i="23" s="1"/>
  <c r="B43" i="20"/>
  <c r="E43" i="20" s="1"/>
  <c r="B43" i="21" s="1"/>
  <c r="C43" i="20"/>
  <c r="F43" i="20" s="1"/>
  <c r="C43" i="21" s="1"/>
  <c r="F43" i="21" s="1"/>
  <c r="C43" i="22" s="1"/>
  <c r="C43" i="23" s="1"/>
  <c r="D43" i="20"/>
  <c r="G43" i="20" s="1"/>
  <c r="D43" i="21" s="1"/>
  <c r="G43" i="21" s="1"/>
  <c r="D43" i="22" s="1"/>
  <c r="D43" i="23" s="1"/>
  <c r="B44" i="20"/>
  <c r="E44" i="20" s="1"/>
  <c r="B44" i="21" s="1"/>
  <c r="C44" i="20"/>
  <c r="F44" i="20" s="1"/>
  <c r="C44" i="21" s="1"/>
  <c r="F44" i="21" s="1"/>
  <c r="C44" i="22" s="1"/>
  <c r="C44" i="23" s="1"/>
  <c r="D44" i="20"/>
  <c r="G44" i="20" s="1"/>
  <c r="D44" i="21" s="1"/>
  <c r="G44" i="21" s="1"/>
  <c r="D44" i="22" s="1"/>
  <c r="D44" i="23" s="1"/>
  <c r="B45" i="20"/>
  <c r="E45" i="20" s="1"/>
  <c r="B45" i="21" s="1"/>
  <c r="C45" i="20"/>
  <c r="F45" i="20" s="1"/>
  <c r="C45" i="21" s="1"/>
  <c r="F45" i="21" s="1"/>
  <c r="C45" i="22" s="1"/>
  <c r="C45" i="23" s="1"/>
  <c r="D45" i="20"/>
  <c r="G45" i="20" s="1"/>
  <c r="D45" i="21" s="1"/>
  <c r="G45" i="21" s="1"/>
  <c r="D45" i="22" s="1"/>
  <c r="D45" i="23" s="1"/>
  <c r="B46" i="20"/>
  <c r="E46" i="20" s="1"/>
  <c r="B46" i="21" s="1"/>
  <c r="C46" i="20"/>
  <c r="F46" i="20" s="1"/>
  <c r="C46" i="21" s="1"/>
  <c r="F46" i="21" s="1"/>
  <c r="C46" i="22" s="1"/>
  <c r="C46" i="23" s="1"/>
  <c r="D46" i="20"/>
  <c r="G46" i="20" s="1"/>
  <c r="D46" i="21" s="1"/>
  <c r="G46" i="21" s="1"/>
  <c r="D46" i="22" s="1"/>
  <c r="D46" i="23" s="1"/>
  <c r="B47" i="20"/>
  <c r="E47" i="20" s="1"/>
  <c r="C47" i="20"/>
  <c r="F47" i="20" s="1"/>
  <c r="D47" i="20"/>
  <c r="G47" i="20" s="1"/>
  <c r="B48" i="20"/>
  <c r="E48" i="20" s="1"/>
  <c r="C48" i="20"/>
  <c r="F48" i="20" s="1"/>
  <c r="D48" i="20"/>
  <c r="G48" i="20" s="1"/>
  <c r="B49" i="20"/>
  <c r="E49" i="20" s="1"/>
  <c r="C49" i="20"/>
  <c r="F49" i="20" s="1"/>
  <c r="D49" i="20"/>
  <c r="G49" i="20" s="1"/>
  <c r="B50" i="20"/>
  <c r="E50" i="20" s="1"/>
  <c r="C50" i="20"/>
  <c r="F50" i="20" s="1"/>
  <c r="D50" i="20"/>
  <c r="G50" i="20" s="1"/>
  <c r="B51" i="20"/>
  <c r="E51" i="20" s="1"/>
  <c r="C51" i="20"/>
  <c r="F51" i="20" s="1"/>
  <c r="D51" i="20"/>
  <c r="G51" i="20" s="1"/>
  <c r="B52" i="20"/>
  <c r="E52" i="20" s="1"/>
  <c r="C52" i="20"/>
  <c r="F52" i="20" s="1"/>
  <c r="D52" i="20"/>
  <c r="G52" i="20" s="1"/>
  <c r="B53" i="20"/>
  <c r="E53" i="20" s="1"/>
  <c r="C53" i="20"/>
  <c r="F53" i="20" s="1"/>
  <c r="D53" i="20"/>
  <c r="G53" i="20" s="1"/>
  <c r="B54" i="20"/>
  <c r="E54" i="20" s="1"/>
  <c r="C54" i="20"/>
  <c r="F54" i="20" s="1"/>
  <c r="D54" i="20"/>
  <c r="G54" i="20" s="1"/>
  <c r="B55" i="20"/>
  <c r="E55" i="20" s="1"/>
  <c r="C55" i="20"/>
  <c r="F55" i="20" s="1"/>
  <c r="D55" i="20"/>
  <c r="G55" i="20" s="1"/>
  <c r="B56" i="20"/>
  <c r="E56" i="20" s="1"/>
  <c r="C56" i="20"/>
  <c r="F56" i="20" s="1"/>
  <c r="D56" i="20"/>
  <c r="G56" i="20" s="1"/>
  <c r="H43" i="18"/>
  <c r="I43" i="18"/>
  <c r="J43" i="18"/>
  <c r="H44" i="18"/>
  <c r="I44" i="18"/>
  <c r="J44" i="18"/>
  <c r="H45" i="18"/>
  <c r="I45" i="18"/>
  <c r="J45" i="18"/>
  <c r="H46" i="18"/>
  <c r="I46" i="18"/>
  <c r="J46" i="18"/>
  <c r="H47" i="18"/>
  <c r="I47" i="18"/>
  <c r="J47" i="18"/>
  <c r="H48" i="18"/>
  <c r="I48" i="18"/>
  <c r="J48" i="18"/>
  <c r="H49" i="18"/>
  <c r="I49" i="18"/>
  <c r="J49" i="18"/>
  <c r="H50" i="18"/>
  <c r="I50" i="18"/>
  <c r="J50" i="18"/>
  <c r="H51" i="18"/>
  <c r="I51" i="18"/>
  <c r="J51" i="18"/>
  <c r="H52" i="18"/>
  <c r="I52" i="18"/>
  <c r="J52" i="18"/>
  <c r="H53" i="18"/>
  <c r="I53" i="18"/>
  <c r="J53" i="18"/>
  <c r="J42" i="18"/>
  <c r="I42" i="18"/>
  <c r="H42" i="18"/>
  <c r="J41" i="18"/>
  <c r="H41" i="18"/>
  <c r="J40" i="18"/>
  <c r="H40" i="18"/>
  <c r="J39" i="18"/>
  <c r="H39" i="18"/>
  <c r="J38" i="18"/>
  <c r="H38" i="18"/>
  <c r="J37" i="18"/>
  <c r="H37" i="18"/>
  <c r="J36" i="18"/>
  <c r="H36" i="18"/>
  <c r="J35" i="18"/>
  <c r="H35" i="18"/>
  <c r="J34" i="18"/>
  <c r="H34" i="18"/>
  <c r="J33" i="18"/>
  <c r="H33" i="18"/>
  <c r="J32" i="18"/>
  <c r="H32" i="18"/>
  <c r="J31" i="18"/>
  <c r="H31" i="18"/>
  <c r="J30" i="18"/>
  <c r="H30" i="18"/>
  <c r="J29" i="18"/>
  <c r="H29" i="18"/>
  <c r="J28" i="18"/>
  <c r="H28" i="18"/>
  <c r="J27" i="18"/>
  <c r="H27" i="18"/>
  <c r="J26" i="18"/>
  <c r="H26" i="18"/>
  <c r="J25" i="18"/>
  <c r="H25" i="18"/>
  <c r="J24" i="18"/>
  <c r="H24" i="18"/>
  <c r="J23" i="18"/>
  <c r="H23" i="18"/>
  <c r="J22" i="18"/>
  <c r="H22" i="18"/>
  <c r="G42" i="18"/>
  <c r="D42" i="19" s="1"/>
  <c r="G43" i="18"/>
  <c r="D43" i="19" s="1"/>
  <c r="G44" i="18"/>
  <c r="D44" i="19" s="1"/>
  <c r="G45" i="18"/>
  <c r="D45" i="19" s="1"/>
  <c r="G46" i="18"/>
  <c r="D46" i="19" s="1"/>
  <c r="G47" i="18"/>
  <c r="D47" i="19" s="1"/>
  <c r="G48" i="18"/>
  <c r="D48" i="19" s="1"/>
  <c r="G49" i="18"/>
  <c r="D49" i="19" s="1"/>
  <c r="G50" i="18"/>
  <c r="D50" i="19" s="1"/>
  <c r="G51" i="18"/>
  <c r="D51" i="19" s="1"/>
  <c r="G52" i="18"/>
  <c r="D52" i="19" s="1"/>
  <c r="G53" i="18"/>
  <c r="D53" i="19" s="1"/>
  <c r="G54" i="18"/>
  <c r="D54" i="19" s="1"/>
  <c r="G55" i="18"/>
  <c r="D55" i="19" s="1"/>
  <c r="G56" i="18"/>
  <c r="D56" i="19" s="1"/>
  <c r="E22" i="18"/>
  <c r="B22" i="19" s="1"/>
  <c r="F22" i="18"/>
  <c r="C22" i="19" s="1"/>
  <c r="E23" i="18"/>
  <c r="B23" i="19" s="1"/>
  <c r="F23" i="18"/>
  <c r="C23" i="19" s="1"/>
  <c r="E24" i="18"/>
  <c r="B24" i="19" s="1"/>
  <c r="F24" i="18"/>
  <c r="C24" i="19" s="1"/>
  <c r="E25" i="18"/>
  <c r="B25" i="19" s="1"/>
  <c r="F25" i="18"/>
  <c r="C25" i="19" s="1"/>
  <c r="E26" i="18"/>
  <c r="B26" i="19" s="1"/>
  <c r="F26" i="18"/>
  <c r="C26" i="19" s="1"/>
  <c r="E27" i="18"/>
  <c r="B27" i="19" s="1"/>
  <c r="F27" i="18"/>
  <c r="C27" i="19" s="1"/>
  <c r="E28" i="18"/>
  <c r="B28" i="19" s="1"/>
  <c r="F28" i="18"/>
  <c r="C28" i="19" s="1"/>
  <c r="E29" i="18"/>
  <c r="B29" i="19" s="1"/>
  <c r="F29" i="18"/>
  <c r="C29" i="19" s="1"/>
  <c r="E30" i="18"/>
  <c r="B30" i="19" s="1"/>
  <c r="F30" i="18"/>
  <c r="C30" i="19" s="1"/>
  <c r="E31" i="18"/>
  <c r="B31" i="19" s="1"/>
  <c r="F31" i="18"/>
  <c r="C31" i="19" s="1"/>
  <c r="E32" i="18"/>
  <c r="B32" i="19" s="1"/>
  <c r="F32" i="18"/>
  <c r="C32" i="19" s="1"/>
  <c r="E33" i="18"/>
  <c r="B33" i="19" s="1"/>
  <c r="F33" i="18"/>
  <c r="C33" i="19" s="1"/>
  <c r="E34" i="18"/>
  <c r="B34" i="19" s="1"/>
  <c r="F34" i="18"/>
  <c r="C34" i="19" s="1"/>
  <c r="E35" i="18"/>
  <c r="B35" i="19" s="1"/>
  <c r="F35" i="18"/>
  <c r="C35" i="19" s="1"/>
  <c r="E36" i="18"/>
  <c r="B36" i="19" s="1"/>
  <c r="F36" i="18"/>
  <c r="C36" i="19" s="1"/>
  <c r="E37" i="18"/>
  <c r="B37" i="19" s="1"/>
  <c r="F37" i="18"/>
  <c r="C37" i="19" s="1"/>
  <c r="E38" i="18"/>
  <c r="B38" i="19" s="1"/>
  <c r="F38" i="18"/>
  <c r="C38" i="19" s="1"/>
  <c r="E39" i="18"/>
  <c r="B39" i="19" s="1"/>
  <c r="F39" i="18"/>
  <c r="C39" i="19" s="1"/>
  <c r="E40" i="18"/>
  <c r="B40" i="19" s="1"/>
  <c r="F40" i="18"/>
  <c r="C40" i="19" s="1"/>
  <c r="E41" i="18"/>
  <c r="B41" i="19" s="1"/>
  <c r="F41" i="18"/>
  <c r="C41" i="19" s="1"/>
  <c r="E42" i="18"/>
  <c r="B42" i="19" s="1"/>
  <c r="F42" i="18"/>
  <c r="C42" i="19" s="1"/>
  <c r="E43" i="18"/>
  <c r="B43" i="19" s="1"/>
  <c r="F43" i="18"/>
  <c r="C43" i="19" s="1"/>
  <c r="E44" i="18"/>
  <c r="B44" i="19" s="1"/>
  <c r="F44" i="18"/>
  <c r="C44" i="19" s="1"/>
  <c r="E45" i="18"/>
  <c r="B45" i="19" s="1"/>
  <c r="F45" i="18"/>
  <c r="C45" i="19" s="1"/>
  <c r="E46" i="18"/>
  <c r="B46" i="19" s="1"/>
  <c r="F46" i="18"/>
  <c r="C46" i="19" s="1"/>
  <c r="E47" i="18"/>
  <c r="B47" i="19" s="1"/>
  <c r="F47" i="18"/>
  <c r="C47" i="19" s="1"/>
  <c r="E48" i="18"/>
  <c r="B48" i="19" s="1"/>
  <c r="F48" i="18"/>
  <c r="C48" i="19" s="1"/>
  <c r="E49" i="18"/>
  <c r="B49" i="19" s="1"/>
  <c r="F49" i="18"/>
  <c r="C49" i="19" s="1"/>
  <c r="E50" i="18"/>
  <c r="B50" i="19" s="1"/>
  <c r="F50" i="18"/>
  <c r="C50" i="19" s="1"/>
  <c r="E51" i="18"/>
  <c r="B51" i="19" s="1"/>
  <c r="F51" i="18"/>
  <c r="C51" i="19" s="1"/>
  <c r="E52" i="18"/>
  <c r="B52" i="19" s="1"/>
  <c r="F52" i="18"/>
  <c r="C52" i="19" s="1"/>
  <c r="E53" i="18"/>
  <c r="B53" i="19" s="1"/>
  <c r="F53" i="18"/>
  <c r="C53" i="19" s="1"/>
  <c r="E54" i="18"/>
  <c r="B54" i="19" s="1"/>
  <c r="F54" i="18"/>
  <c r="C54" i="19" s="1"/>
  <c r="E55" i="18"/>
  <c r="B55" i="19" s="1"/>
  <c r="F55" i="18"/>
  <c r="C55" i="19" s="1"/>
  <c r="H22" i="16"/>
  <c r="J22" i="16"/>
  <c r="L22" i="16"/>
  <c r="M22" i="16"/>
  <c r="H23" i="16"/>
  <c r="J23" i="16"/>
  <c r="L23" i="16"/>
  <c r="M23" i="16"/>
  <c r="H24" i="16"/>
  <c r="J24" i="16"/>
  <c r="L24" i="16"/>
  <c r="M24" i="16"/>
  <c r="H25" i="16"/>
  <c r="J25" i="16"/>
  <c r="L25" i="16"/>
  <c r="M25" i="16"/>
  <c r="H26" i="16"/>
  <c r="J26" i="16"/>
  <c r="L26" i="16"/>
  <c r="M26" i="16"/>
  <c r="H27" i="16"/>
  <c r="J27" i="16"/>
  <c r="L27" i="16"/>
  <c r="M27" i="16"/>
  <c r="H28" i="16"/>
  <c r="J28" i="16"/>
  <c r="L28" i="16"/>
  <c r="M28" i="16"/>
  <c r="H29" i="16"/>
  <c r="J29" i="16"/>
  <c r="L29" i="16"/>
  <c r="M29" i="16"/>
  <c r="H30" i="16"/>
  <c r="J30" i="16"/>
  <c r="L30" i="16"/>
  <c r="M30" i="16"/>
  <c r="H31" i="16"/>
  <c r="J31" i="16"/>
  <c r="L31" i="16"/>
  <c r="M31" i="16"/>
  <c r="H32" i="16"/>
  <c r="J32" i="16"/>
  <c r="L32" i="16"/>
  <c r="M32" i="16"/>
  <c r="H33" i="16"/>
  <c r="J33" i="16"/>
  <c r="L33" i="16"/>
  <c r="M33" i="16"/>
  <c r="H34" i="16"/>
  <c r="J34" i="16"/>
  <c r="L34" i="16"/>
  <c r="M34" i="16"/>
  <c r="H35" i="16"/>
  <c r="J35" i="16"/>
  <c r="L35" i="16"/>
  <c r="M35" i="16"/>
  <c r="H36" i="16"/>
  <c r="J36" i="16"/>
  <c r="L36" i="16"/>
  <c r="M36" i="16"/>
  <c r="H37" i="16"/>
  <c r="J37" i="16"/>
  <c r="L37" i="16"/>
  <c r="M37" i="16"/>
  <c r="H38" i="16"/>
  <c r="J38" i="16"/>
  <c r="L38" i="16"/>
  <c r="M38" i="16"/>
  <c r="H39" i="16"/>
  <c r="J39" i="16"/>
  <c r="L39" i="16"/>
  <c r="M39" i="16"/>
  <c r="H40" i="16"/>
  <c r="J40" i="16"/>
  <c r="L40" i="16"/>
  <c r="M40" i="16"/>
  <c r="H41" i="16"/>
  <c r="J41" i="16"/>
  <c r="L41" i="16"/>
  <c r="M41" i="16"/>
  <c r="H42" i="16"/>
  <c r="I42" i="16"/>
  <c r="J42" i="16"/>
  <c r="K42" i="16"/>
  <c r="L42" i="16"/>
  <c r="M42" i="16"/>
  <c r="H43" i="16"/>
  <c r="I43" i="16"/>
  <c r="J43" i="16"/>
  <c r="K43" i="16"/>
  <c r="L43" i="16"/>
  <c r="M43" i="16"/>
  <c r="H44" i="16"/>
  <c r="I44" i="16"/>
  <c r="J44" i="16"/>
  <c r="K44" i="16"/>
  <c r="L44" i="16"/>
  <c r="M44" i="16"/>
  <c r="H45" i="16"/>
  <c r="I45" i="16"/>
  <c r="J45" i="16"/>
  <c r="K45" i="16"/>
  <c r="L45" i="16"/>
  <c r="M45" i="16"/>
  <c r="H46" i="16"/>
  <c r="I46" i="16"/>
  <c r="J46" i="16"/>
  <c r="K46" i="16"/>
  <c r="L46" i="16"/>
  <c r="M46" i="16"/>
  <c r="H47" i="16"/>
  <c r="I47" i="16"/>
  <c r="J47" i="16"/>
  <c r="K47" i="16"/>
  <c r="L47" i="16"/>
  <c r="M47" i="16"/>
  <c r="H48" i="16"/>
  <c r="I48" i="16"/>
  <c r="J48" i="16"/>
  <c r="K48" i="16"/>
  <c r="L48" i="16"/>
  <c r="M48" i="16"/>
  <c r="H49" i="16"/>
  <c r="I49" i="16"/>
  <c r="J49" i="16"/>
  <c r="K49" i="16"/>
  <c r="L49" i="16"/>
  <c r="M49" i="16"/>
  <c r="H50" i="16"/>
  <c r="I50" i="16"/>
  <c r="J50" i="16"/>
  <c r="K50" i="16"/>
  <c r="L50" i="16"/>
  <c r="M50" i="16"/>
  <c r="H51" i="16"/>
  <c r="I51" i="16"/>
  <c r="J51" i="16"/>
  <c r="K51" i="16"/>
  <c r="L51" i="16"/>
  <c r="M51" i="16"/>
  <c r="H52" i="16"/>
  <c r="I52" i="16"/>
  <c r="J52" i="16"/>
  <c r="K52" i="16"/>
  <c r="L52" i="16"/>
  <c r="M52" i="16"/>
  <c r="H53" i="16"/>
  <c r="I53" i="16"/>
  <c r="J53" i="16"/>
  <c r="K53" i="16"/>
  <c r="L53" i="16"/>
  <c r="M53" i="16"/>
  <c r="H54" i="16"/>
  <c r="I54" i="16"/>
  <c r="J54" i="16"/>
  <c r="K54" i="16"/>
  <c r="L54" i="16"/>
  <c r="M54" i="16"/>
  <c r="H55" i="16"/>
  <c r="I55" i="16"/>
  <c r="J55" i="16"/>
  <c r="K55" i="16"/>
  <c r="L55" i="16"/>
  <c r="M55" i="16"/>
  <c r="H56" i="16"/>
  <c r="I56" i="16"/>
  <c r="J56" i="16"/>
  <c r="K56" i="16"/>
  <c r="L56" i="16"/>
  <c r="M56" i="16"/>
  <c r="B22" i="16"/>
  <c r="B22" i="18" s="1"/>
  <c r="C22" i="16"/>
  <c r="C22" i="18" s="1"/>
  <c r="D22" i="16"/>
  <c r="D22" i="18" s="1"/>
  <c r="B23" i="16"/>
  <c r="B23" i="18" s="1"/>
  <c r="C23" i="16"/>
  <c r="C23" i="18" s="1"/>
  <c r="D23" i="16"/>
  <c r="D23" i="18" s="1"/>
  <c r="B24" i="16"/>
  <c r="B24" i="18" s="1"/>
  <c r="C24" i="16"/>
  <c r="C24" i="18" s="1"/>
  <c r="D24" i="16"/>
  <c r="D24" i="18" s="1"/>
  <c r="B25" i="16"/>
  <c r="B25" i="18" s="1"/>
  <c r="C25" i="16"/>
  <c r="C25" i="18" s="1"/>
  <c r="D25" i="16"/>
  <c r="D25" i="18" s="1"/>
  <c r="B26" i="16"/>
  <c r="B26" i="18" s="1"/>
  <c r="C26" i="16"/>
  <c r="C26" i="18" s="1"/>
  <c r="D26" i="16"/>
  <c r="D26" i="18" s="1"/>
  <c r="B27" i="16"/>
  <c r="B27" i="18" s="1"/>
  <c r="C27" i="16"/>
  <c r="C27" i="18" s="1"/>
  <c r="D27" i="16"/>
  <c r="D27" i="18" s="1"/>
  <c r="B28" i="16"/>
  <c r="B28" i="18" s="1"/>
  <c r="C28" i="16"/>
  <c r="C28" i="18" s="1"/>
  <c r="D28" i="16"/>
  <c r="D28" i="18" s="1"/>
  <c r="B29" i="16"/>
  <c r="B29" i="18" s="1"/>
  <c r="C29" i="16"/>
  <c r="C29" i="18" s="1"/>
  <c r="D29" i="16"/>
  <c r="D29" i="18" s="1"/>
  <c r="B30" i="16"/>
  <c r="B30" i="18" s="1"/>
  <c r="C30" i="16"/>
  <c r="C30" i="18" s="1"/>
  <c r="D30" i="16"/>
  <c r="D30" i="18" s="1"/>
  <c r="B31" i="16"/>
  <c r="B31" i="18" s="1"/>
  <c r="C31" i="16"/>
  <c r="C31" i="18" s="1"/>
  <c r="D31" i="16"/>
  <c r="D31" i="18" s="1"/>
  <c r="B32" i="16"/>
  <c r="B32" i="18" s="1"/>
  <c r="C32" i="16"/>
  <c r="C32" i="18" s="1"/>
  <c r="D32" i="16"/>
  <c r="D32" i="18" s="1"/>
  <c r="B33" i="16"/>
  <c r="B33" i="18" s="1"/>
  <c r="C33" i="16"/>
  <c r="C33" i="18" s="1"/>
  <c r="D33" i="16"/>
  <c r="D33" i="18" s="1"/>
  <c r="B34" i="16"/>
  <c r="B34" i="18" s="1"/>
  <c r="C34" i="16"/>
  <c r="C34" i="18" s="1"/>
  <c r="D34" i="16"/>
  <c r="D34" i="18" s="1"/>
  <c r="B35" i="16"/>
  <c r="B35" i="18" s="1"/>
  <c r="C35" i="16"/>
  <c r="C35" i="18" s="1"/>
  <c r="D35" i="16"/>
  <c r="D35" i="18" s="1"/>
  <c r="B36" i="16"/>
  <c r="B36" i="18" s="1"/>
  <c r="C36" i="16"/>
  <c r="C36" i="18" s="1"/>
  <c r="D36" i="16"/>
  <c r="D36" i="18" s="1"/>
  <c r="B37" i="16"/>
  <c r="B37" i="18" s="1"/>
  <c r="C37" i="16"/>
  <c r="C37" i="18" s="1"/>
  <c r="D37" i="16"/>
  <c r="D37" i="18" s="1"/>
  <c r="B38" i="16"/>
  <c r="B38" i="18" s="1"/>
  <c r="C38" i="16"/>
  <c r="C38" i="18" s="1"/>
  <c r="D38" i="16"/>
  <c r="D38" i="18" s="1"/>
  <c r="B39" i="16"/>
  <c r="B39" i="18" s="1"/>
  <c r="C39" i="16"/>
  <c r="C39" i="18" s="1"/>
  <c r="D39" i="16"/>
  <c r="D39" i="18" s="1"/>
  <c r="B40" i="16"/>
  <c r="B40" i="18" s="1"/>
  <c r="C40" i="16"/>
  <c r="C40" i="18" s="1"/>
  <c r="D40" i="16"/>
  <c r="D40" i="18" s="1"/>
  <c r="B41" i="16"/>
  <c r="B41" i="18" s="1"/>
  <c r="C41" i="16"/>
  <c r="C41" i="18" s="1"/>
  <c r="D41" i="16"/>
  <c r="D41" i="18" s="1"/>
  <c r="B42" i="16"/>
  <c r="B42" i="18" s="1"/>
  <c r="C42" i="16"/>
  <c r="C42" i="18" s="1"/>
  <c r="D42" i="16"/>
  <c r="D42" i="18" s="1"/>
  <c r="B43" i="16"/>
  <c r="B43" i="18" s="1"/>
  <c r="C43" i="16"/>
  <c r="C43" i="18" s="1"/>
  <c r="D43" i="16"/>
  <c r="D43" i="18" s="1"/>
  <c r="B44" i="16"/>
  <c r="B44" i="18" s="1"/>
  <c r="C44" i="16"/>
  <c r="C44" i="18" s="1"/>
  <c r="D44" i="16"/>
  <c r="D44" i="18" s="1"/>
  <c r="B45" i="16"/>
  <c r="B45" i="18" s="1"/>
  <c r="C45" i="16"/>
  <c r="C45" i="18" s="1"/>
  <c r="D45" i="16"/>
  <c r="D45" i="18" s="1"/>
  <c r="B46" i="16"/>
  <c r="B46" i="18" s="1"/>
  <c r="C46" i="16"/>
  <c r="C46" i="18" s="1"/>
  <c r="D46" i="16"/>
  <c r="D46" i="18" s="1"/>
  <c r="B47" i="16"/>
  <c r="B47" i="18" s="1"/>
  <c r="C47" i="16"/>
  <c r="C47" i="18" s="1"/>
  <c r="D47" i="16"/>
  <c r="D47" i="18" s="1"/>
  <c r="B48" i="16"/>
  <c r="B48" i="18" s="1"/>
  <c r="C48" i="16"/>
  <c r="C48" i="18" s="1"/>
  <c r="D48" i="16"/>
  <c r="D48" i="18" s="1"/>
  <c r="B49" i="16"/>
  <c r="B49" i="18" s="1"/>
  <c r="C49" i="16"/>
  <c r="C49" i="18" s="1"/>
  <c r="D49" i="16"/>
  <c r="D49" i="18" s="1"/>
  <c r="B50" i="16"/>
  <c r="B50" i="18" s="1"/>
  <c r="C50" i="16"/>
  <c r="C50" i="18" s="1"/>
  <c r="D50" i="16"/>
  <c r="D50" i="18" s="1"/>
  <c r="B51" i="16"/>
  <c r="B51" i="18" s="1"/>
  <c r="C51" i="16"/>
  <c r="C51" i="18" s="1"/>
  <c r="D51" i="16"/>
  <c r="D51" i="18" s="1"/>
  <c r="B52" i="16"/>
  <c r="B52" i="18" s="1"/>
  <c r="C52" i="16"/>
  <c r="C52" i="18" s="1"/>
  <c r="D52" i="16"/>
  <c r="D52" i="18" s="1"/>
  <c r="B53" i="16"/>
  <c r="B53" i="18" s="1"/>
  <c r="C53" i="16"/>
  <c r="C53" i="18" s="1"/>
  <c r="D53" i="16"/>
  <c r="D53" i="18" s="1"/>
  <c r="B54" i="16"/>
  <c r="B54" i="18" s="1"/>
  <c r="C54" i="16"/>
  <c r="C54" i="18" s="1"/>
  <c r="D54" i="16"/>
  <c r="D54" i="18" s="1"/>
  <c r="B55" i="16"/>
  <c r="B55" i="18" s="1"/>
  <c r="C55" i="16"/>
  <c r="C55" i="18" s="1"/>
  <c r="D55" i="16"/>
  <c r="D55" i="18" s="1"/>
  <c r="E22" i="21"/>
  <c r="B22" i="22" s="1"/>
  <c r="B22" i="23" s="1"/>
  <c r="E23" i="21"/>
  <c r="B23" i="22" s="1"/>
  <c r="B23" i="23" s="1"/>
  <c r="E24" i="21"/>
  <c r="B24" i="22" s="1"/>
  <c r="B24" i="23" s="1"/>
  <c r="E25" i="21"/>
  <c r="B25" i="22" s="1"/>
  <c r="B25" i="23" s="1"/>
  <c r="E26" i="21"/>
  <c r="B26" i="22" s="1"/>
  <c r="B26" i="23" s="1"/>
  <c r="E27" i="21"/>
  <c r="B27" i="22" s="1"/>
  <c r="B27" i="23" s="1"/>
  <c r="E28" i="21"/>
  <c r="B28" i="22" s="1"/>
  <c r="B28" i="23" s="1"/>
  <c r="E29" i="21"/>
  <c r="B29" i="22" s="1"/>
  <c r="B29" i="23" s="1"/>
  <c r="E30" i="21"/>
  <c r="B30" i="22" s="1"/>
  <c r="B30" i="23" s="1"/>
  <c r="E31" i="21"/>
  <c r="B31" i="22" s="1"/>
  <c r="B31" i="23" s="1"/>
  <c r="E32" i="21"/>
  <c r="B32" i="22" s="1"/>
  <c r="B32" i="23" s="1"/>
  <c r="E33" i="21"/>
  <c r="B33" i="22" s="1"/>
  <c r="B33" i="23" s="1"/>
  <c r="E34" i="21"/>
  <c r="B34" i="22" s="1"/>
  <c r="B34" i="23" s="1"/>
  <c r="E35" i="21"/>
  <c r="B35" i="22" s="1"/>
  <c r="B35" i="23" s="1"/>
  <c r="E36" i="21"/>
  <c r="B36" i="22" s="1"/>
  <c r="B36" i="23" s="1"/>
  <c r="E37" i="21"/>
  <c r="B37" i="22" s="1"/>
  <c r="B37" i="23" s="1"/>
  <c r="E38" i="21"/>
  <c r="B38" i="22" s="1"/>
  <c r="B38" i="23" s="1"/>
  <c r="E39" i="21"/>
  <c r="B39" i="22" s="1"/>
  <c r="B39" i="23" s="1"/>
  <c r="E40" i="21"/>
  <c r="B40" i="22" s="1"/>
  <c r="B40" i="23" s="1"/>
  <c r="E41" i="21"/>
  <c r="B41" i="22" s="1"/>
  <c r="B41" i="23" s="1"/>
  <c r="C22" i="20"/>
  <c r="F22" i="20" s="1"/>
  <c r="C22" i="21" s="1"/>
  <c r="C23" i="20"/>
  <c r="F23" i="20" s="1"/>
  <c r="C23" i="21" s="1"/>
  <c r="C24" i="20"/>
  <c r="F24" i="20" s="1"/>
  <c r="C24" i="21" s="1"/>
  <c r="C25" i="20"/>
  <c r="F25" i="20" s="1"/>
  <c r="C25" i="21" s="1"/>
  <c r="C26" i="20"/>
  <c r="F26" i="20" s="1"/>
  <c r="C26" i="21" s="1"/>
  <c r="C27" i="20"/>
  <c r="F27" i="20" s="1"/>
  <c r="C27" i="21" s="1"/>
  <c r="C28" i="20"/>
  <c r="F28" i="20" s="1"/>
  <c r="C28" i="21" s="1"/>
  <c r="C29" i="20"/>
  <c r="F29" i="20" s="1"/>
  <c r="C29" i="21" s="1"/>
  <c r="C30" i="20"/>
  <c r="F30" i="20" s="1"/>
  <c r="C30" i="21" s="1"/>
  <c r="C31" i="20"/>
  <c r="F31" i="20" s="1"/>
  <c r="C31" i="21" s="1"/>
  <c r="C32" i="20"/>
  <c r="F32" i="20" s="1"/>
  <c r="C32" i="21" s="1"/>
  <c r="C33" i="20"/>
  <c r="F33" i="20" s="1"/>
  <c r="C33" i="21" s="1"/>
  <c r="C34" i="20"/>
  <c r="F34" i="20" s="1"/>
  <c r="C34" i="21" s="1"/>
  <c r="C35" i="20"/>
  <c r="F35" i="20" s="1"/>
  <c r="C35" i="21" s="1"/>
  <c r="C36" i="20"/>
  <c r="F36" i="20" s="1"/>
  <c r="C36" i="21" s="1"/>
  <c r="C37" i="20"/>
  <c r="F37" i="20" s="1"/>
  <c r="C37" i="21" s="1"/>
  <c r="C38" i="20"/>
  <c r="F38" i="20" s="1"/>
  <c r="C38" i="21" s="1"/>
  <c r="C39" i="20"/>
  <c r="F39" i="20" s="1"/>
  <c r="C39" i="21" s="1"/>
  <c r="C40" i="20"/>
  <c r="F40" i="20" s="1"/>
  <c r="C40" i="21" s="1"/>
  <c r="C41" i="20"/>
  <c r="F41" i="20" s="1"/>
  <c r="C41" i="21" s="1"/>
  <c r="B22" i="20"/>
  <c r="E22" i="20" s="1"/>
  <c r="B22" i="21" s="1"/>
  <c r="B23" i="20"/>
  <c r="E23" i="20" s="1"/>
  <c r="B23" i="21" s="1"/>
  <c r="B24" i="20"/>
  <c r="E24" i="20" s="1"/>
  <c r="B24" i="21" s="1"/>
  <c r="B25" i="20"/>
  <c r="E25" i="20" s="1"/>
  <c r="B25" i="21" s="1"/>
  <c r="B26" i="20"/>
  <c r="E26" i="20" s="1"/>
  <c r="B26" i="21" s="1"/>
  <c r="B27" i="20"/>
  <c r="E27" i="20" s="1"/>
  <c r="B27" i="21" s="1"/>
  <c r="B28" i="20"/>
  <c r="E28" i="20" s="1"/>
  <c r="B28" i="21" s="1"/>
  <c r="B29" i="20"/>
  <c r="E29" i="20" s="1"/>
  <c r="B29" i="21" s="1"/>
  <c r="B30" i="20"/>
  <c r="E30" i="20" s="1"/>
  <c r="B30" i="21" s="1"/>
  <c r="B31" i="20"/>
  <c r="E31" i="20" s="1"/>
  <c r="B31" i="21" s="1"/>
  <c r="B32" i="20"/>
  <c r="E32" i="20" s="1"/>
  <c r="B32" i="21" s="1"/>
  <c r="B33" i="20"/>
  <c r="E33" i="20" s="1"/>
  <c r="B33" i="21" s="1"/>
  <c r="B34" i="20"/>
  <c r="E34" i="20" s="1"/>
  <c r="B34" i="21" s="1"/>
  <c r="B35" i="20"/>
  <c r="E35" i="20" s="1"/>
  <c r="B35" i="21" s="1"/>
  <c r="B36" i="20"/>
  <c r="E36" i="20" s="1"/>
  <c r="B36" i="21" s="1"/>
  <c r="B37" i="20"/>
  <c r="E37" i="20" s="1"/>
  <c r="B37" i="21" s="1"/>
  <c r="B38" i="20"/>
  <c r="E38" i="20" s="1"/>
  <c r="B38" i="21" s="1"/>
  <c r="B39" i="20"/>
  <c r="E39" i="20" s="1"/>
  <c r="B39" i="21" s="1"/>
  <c r="B40" i="20"/>
  <c r="E40" i="20" s="1"/>
  <c r="B40" i="21" s="1"/>
  <c r="B41" i="20"/>
  <c r="E41" i="20" s="1"/>
  <c r="B41" i="21" s="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O47" i="13"/>
  <c r="K39" i="21" s="1"/>
  <c r="O48" i="13"/>
  <c r="K40" i="21" s="1"/>
  <c r="O49" i="13"/>
  <c r="K41" i="21" s="1"/>
  <c r="F34" i="21" l="1"/>
  <c r="C34" i="22" s="1"/>
  <c r="C34" i="23" s="1"/>
  <c r="F32" i="21"/>
  <c r="C32" i="22" s="1"/>
  <c r="C32" i="23" s="1"/>
  <c r="F35" i="21"/>
  <c r="C35" i="22" s="1"/>
  <c r="C35" i="23" s="1"/>
  <c r="F41" i="21"/>
  <c r="C41" i="22" s="1"/>
  <c r="C41" i="23" s="1"/>
  <c r="F39" i="21"/>
  <c r="C39" i="22" s="1"/>
  <c r="C39" i="23" s="1"/>
  <c r="F31" i="21"/>
  <c r="C31" i="22" s="1"/>
  <c r="C31" i="23" s="1"/>
  <c r="F33" i="21"/>
  <c r="C33" i="22" s="1"/>
  <c r="C33" i="23" s="1"/>
  <c r="F40" i="21"/>
  <c r="C40" i="22" s="1"/>
  <c r="C40" i="23" s="1"/>
  <c r="F38" i="21"/>
  <c r="C38" i="22" s="1"/>
  <c r="C38" i="23" s="1"/>
  <c r="F30" i="21"/>
  <c r="C30" i="22" s="1"/>
  <c r="C30" i="23" s="1"/>
  <c r="F37" i="21"/>
  <c r="C37" i="22" s="1"/>
  <c r="C37" i="23" s="1"/>
  <c r="F29" i="21"/>
  <c r="C29" i="22" s="1"/>
  <c r="C29" i="23" s="1"/>
  <c r="F36" i="21"/>
  <c r="C36" i="22" s="1"/>
  <c r="C36" i="23" s="1"/>
  <c r="F28" i="21"/>
  <c r="C28" i="22" s="1"/>
  <c r="C28" i="23" s="1"/>
  <c r="F22" i="21"/>
  <c r="C22" i="22" s="1"/>
  <c r="C22" i="23" s="1"/>
  <c r="F26" i="21"/>
  <c r="C26" i="22" s="1"/>
  <c r="C26" i="23" s="1"/>
  <c r="F27" i="21"/>
  <c r="C27" i="22" s="1"/>
  <c r="C27" i="23" s="1"/>
  <c r="F25" i="21"/>
  <c r="C25" i="22" s="1"/>
  <c r="C25" i="23" s="1"/>
  <c r="F24" i="21"/>
  <c r="C24" i="22" s="1"/>
  <c r="C24" i="23" s="1"/>
  <c r="F23" i="21"/>
  <c r="C23" i="22" s="1"/>
  <c r="C23" i="23" s="1"/>
  <c r="Q10" i="13" l="1"/>
  <c r="R10" i="13" s="1"/>
  <c r="S10" i="13" s="1"/>
  <c r="K2" i="21"/>
  <c r="B10" i="13"/>
  <c r="C10" i="13" s="1"/>
  <c r="D10" i="13" s="1"/>
  <c r="E10" i="13" s="1"/>
  <c r="F10" i="13" s="1"/>
  <c r="G10" i="13" s="1"/>
  <c r="E2" i="21"/>
  <c r="B2" i="22" s="1"/>
  <c r="B2" i="23" s="1"/>
  <c r="C2" i="20"/>
  <c r="F2" i="20" s="1"/>
  <c r="C2" i="21" s="1"/>
  <c r="F2" i="21" s="1"/>
  <c r="C2" i="22" s="1"/>
  <c r="C2" i="23" s="1"/>
  <c r="B2" i="20"/>
  <c r="E2" i="20" s="1"/>
  <c r="B2" i="21" s="1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L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" i="23"/>
  <c r="J3" i="22"/>
  <c r="J3" i="23" s="1"/>
  <c r="J4" i="22"/>
  <c r="J4" i="23" s="1"/>
  <c r="J5" i="22"/>
  <c r="J5" i="23" s="1"/>
  <c r="J6" i="22"/>
  <c r="J6" i="23" s="1"/>
  <c r="J7" i="22"/>
  <c r="J7" i="23" s="1"/>
  <c r="J8" i="22"/>
  <c r="J8" i="23" s="1"/>
  <c r="J9" i="22"/>
  <c r="J9" i="23" s="1"/>
  <c r="J10" i="22"/>
  <c r="J10" i="23" s="1"/>
  <c r="J11" i="22"/>
  <c r="J11" i="23" s="1"/>
  <c r="J12" i="22"/>
  <c r="J12" i="23" s="1"/>
  <c r="J13" i="22"/>
  <c r="J13" i="23" s="1"/>
  <c r="J14" i="22"/>
  <c r="J14" i="23" s="1"/>
  <c r="J15" i="22"/>
  <c r="J15" i="23" s="1"/>
  <c r="J16" i="22"/>
  <c r="J16" i="23" s="1"/>
  <c r="J17" i="22"/>
  <c r="J17" i="23" s="1"/>
  <c r="J18" i="22"/>
  <c r="J18" i="23" s="1"/>
  <c r="J19" i="22"/>
  <c r="J19" i="23" s="1"/>
  <c r="J20" i="22"/>
  <c r="J20" i="23" s="1"/>
  <c r="J21" i="22"/>
  <c r="J21" i="23" s="1"/>
  <c r="J2" i="22"/>
  <c r="J2" i="23" s="1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J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D3" i="20"/>
  <c r="G3" i="20" s="1"/>
  <c r="D3" i="21" s="1"/>
  <c r="G3" i="21" s="1"/>
  <c r="D3" i="22" s="1"/>
  <c r="D3" i="23" s="1"/>
  <c r="D4" i="20"/>
  <c r="G4" i="20" s="1"/>
  <c r="D4" i="21" s="1"/>
  <c r="G4" i="21" s="1"/>
  <c r="D4" i="22" s="1"/>
  <c r="D4" i="23" s="1"/>
  <c r="D5" i="20"/>
  <c r="G5" i="20" s="1"/>
  <c r="D5" i="21" s="1"/>
  <c r="G5" i="21" s="1"/>
  <c r="D5" i="22" s="1"/>
  <c r="D5" i="23" s="1"/>
  <c r="D6" i="20"/>
  <c r="G6" i="20" s="1"/>
  <c r="D6" i="21" s="1"/>
  <c r="G6" i="21" s="1"/>
  <c r="D6" i="22" s="1"/>
  <c r="D6" i="23" s="1"/>
  <c r="D7" i="20"/>
  <c r="G7" i="20" s="1"/>
  <c r="D7" i="21" s="1"/>
  <c r="G7" i="21" s="1"/>
  <c r="D7" i="22" s="1"/>
  <c r="D7" i="23" s="1"/>
  <c r="D8" i="20"/>
  <c r="G8" i="20" s="1"/>
  <c r="D8" i="21" s="1"/>
  <c r="G8" i="21" s="1"/>
  <c r="D8" i="22" s="1"/>
  <c r="D8" i="23" s="1"/>
  <c r="D9" i="20"/>
  <c r="G9" i="20" s="1"/>
  <c r="D9" i="21" s="1"/>
  <c r="G9" i="21" s="1"/>
  <c r="D9" i="22" s="1"/>
  <c r="D9" i="23" s="1"/>
  <c r="D10" i="20"/>
  <c r="G10" i="20" s="1"/>
  <c r="D10" i="21" s="1"/>
  <c r="G10" i="21" s="1"/>
  <c r="D10" i="22" s="1"/>
  <c r="D10" i="23" s="1"/>
  <c r="D11" i="20"/>
  <c r="G11" i="20" s="1"/>
  <c r="D11" i="21" s="1"/>
  <c r="G11" i="21" s="1"/>
  <c r="D11" i="22" s="1"/>
  <c r="D11" i="23" s="1"/>
  <c r="D12" i="20"/>
  <c r="G12" i="20" s="1"/>
  <c r="D12" i="21" s="1"/>
  <c r="G12" i="21" s="1"/>
  <c r="D12" i="22" s="1"/>
  <c r="D12" i="23" s="1"/>
  <c r="D13" i="20"/>
  <c r="G13" i="20" s="1"/>
  <c r="D13" i="21" s="1"/>
  <c r="G13" i="21" s="1"/>
  <c r="D13" i="22" s="1"/>
  <c r="D13" i="23" s="1"/>
  <c r="D14" i="20"/>
  <c r="G14" i="20" s="1"/>
  <c r="D14" i="21" s="1"/>
  <c r="G14" i="21" s="1"/>
  <c r="D14" i="22" s="1"/>
  <c r="D14" i="23" s="1"/>
  <c r="D15" i="20"/>
  <c r="G15" i="20" s="1"/>
  <c r="D15" i="21" s="1"/>
  <c r="G15" i="21" s="1"/>
  <c r="D15" i="22" s="1"/>
  <c r="D15" i="23" s="1"/>
  <c r="D16" i="20"/>
  <c r="G16" i="20" s="1"/>
  <c r="D16" i="21" s="1"/>
  <c r="G16" i="21" s="1"/>
  <c r="D16" i="22" s="1"/>
  <c r="D16" i="23" s="1"/>
  <c r="D17" i="20"/>
  <c r="G17" i="20" s="1"/>
  <c r="D17" i="21" s="1"/>
  <c r="G17" i="21" s="1"/>
  <c r="D17" i="22" s="1"/>
  <c r="D17" i="23" s="1"/>
  <c r="D18" i="20"/>
  <c r="G18" i="20" s="1"/>
  <c r="D18" i="21" s="1"/>
  <c r="G18" i="21" s="1"/>
  <c r="D18" i="22" s="1"/>
  <c r="D18" i="23" s="1"/>
  <c r="D19" i="20"/>
  <c r="G19" i="20" s="1"/>
  <c r="D19" i="21" s="1"/>
  <c r="G19" i="21" s="1"/>
  <c r="D19" i="22" s="1"/>
  <c r="D19" i="23" s="1"/>
  <c r="D20" i="20"/>
  <c r="G20" i="20" s="1"/>
  <c r="D20" i="21" s="1"/>
  <c r="G20" i="21" s="1"/>
  <c r="D20" i="22" s="1"/>
  <c r="D20" i="23" s="1"/>
  <c r="D21" i="20"/>
  <c r="G21" i="20" s="1"/>
  <c r="D21" i="21" s="1"/>
  <c r="G21" i="21" s="1"/>
  <c r="D21" i="22" s="1"/>
  <c r="D21" i="23" s="1"/>
  <c r="D2" i="20"/>
  <c r="G2" i="20" s="1"/>
  <c r="D2" i="21" s="1"/>
  <c r="G2" i="21" s="1"/>
  <c r="D2" i="22" s="1"/>
  <c r="D2" i="23" s="1"/>
  <c r="E3" i="21"/>
  <c r="B3" i="22" s="1"/>
  <c r="B3" i="23" s="1"/>
  <c r="E4" i="21"/>
  <c r="B4" i="22" s="1"/>
  <c r="B4" i="23" s="1"/>
  <c r="E5" i="21"/>
  <c r="B5" i="22" s="1"/>
  <c r="B5" i="23" s="1"/>
  <c r="E6" i="21"/>
  <c r="B6" i="22" s="1"/>
  <c r="B6" i="23" s="1"/>
  <c r="E7" i="21"/>
  <c r="B7" i="22" s="1"/>
  <c r="B7" i="23" s="1"/>
  <c r="E8" i="21"/>
  <c r="B8" i="22" s="1"/>
  <c r="B8" i="23" s="1"/>
  <c r="E9" i="21"/>
  <c r="B9" i="22" s="1"/>
  <c r="B9" i="23" s="1"/>
  <c r="E10" i="21"/>
  <c r="B10" i="22" s="1"/>
  <c r="B10" i="23" s="1"/>
  <c r="E11" i="21"/>
  <c r="B11" i="22" s="1"/>
  <c r="B11" i="23" s="1"/>
  <c r="E12" i="21"/>
  <c r="B12" i="22" s="1"/>
  <c r="B12" i="23" s="1"/>
  <c r="E13" i="21"/>
  <c r="B13" i="22" s="1"/>
  <c r="B13" i="23" s="1"/>
  <c r="E14" i="21"/>
  <c r="B14" i="22" s="1"/>
  <c r="B14" i="23" s="1"/>
  <c r="E15" i="21"/>
  <c r="B15" i="22" s="1"/>
  <c r="B15" i="23" s="1"/>
  <c r="E16" i="21"/>
  <c r="B16" i="22" s="1"/>
  <c r="B16" i="23" s="1"/>
  <c r="E17" i="21"/>
  <c r="B17" i="22" s="1"/>
  <c r="B17" i="23" s="1"/>
  <c r="E18" i="21"/>
  <c r="B18" i="22" s="1"/>
  <c r="B18" i="23" s="1"/>
  <c r="E19" i="21"/>
  <c r="B19" i="22" s="1"/>
  <c r="B19" i="23" s="1"/>
  <c r="E20" i="21"/>
  <c r="B20" i="22" s="1"/>
  <c r="B20" i="23" s="1"/>
  <c r="E21" i="21"/>
  <c r="B21" i="22" s="1"/>
  <c r="B21" i="23" s="1"/>
  <c r="C3" i="20"/>
  <c r="F3" i="20" s="1"/>
  <c r="C3" i="21" s="1"/>
  <c r="C4" i="20"/>
  <c r="F4" i="20" s="1"/>
  <c r="C4" i="21" s="1"/>
  <c r="C5" i="20"/>
  <c r="F5" i="20" s="1"/>
  <c r="C5" i="21" s="1"/>
  <c r="C6" i="20"/>
  <c r="F6" i="20" s="1"/>
  <c r="C6" i="21" s="1"/>
  <c r="C7" i="20"/>
  <c r="F7" i="20" s="1"/>
  <c r="C7" i="21" s="1"/>
  <c r="C8" i="20"/>
  <c r="F8" i="20" s="1"/>
  <c r="C8" i="21" s="1"/>
  <c r="C9" i="20"/>
  <c r="F9" i="20" s="1"/>
  <c r="C9" i="21" s="1"/>
  <c r="C10" i="20"/>
  <c r="F10" i="20" s="1"/>
  <c r="C10" i="21" s="1"/>
  <c r="C11" i="20"/>
  <c r="F11" i="20" s="1"/>
  <c r="C11" i="21" s="1"/>
  <c r="C12" i="20"/>
  <c r="F12" i="20" s="1"/>
  <c r="C12" i="21" s="1"/>
  <c r="C13" i="20"/>
  <c r="F13" i="20" s="1"/>
  <c r="C13" i="21" s="1"/>
  <c r="C14" i="20"/>
  <c r="F14" i="20" s="1"/>
  <c r="C14" i="21" s="1"/>
  <c r="C15" i="20"/>
  <c r="F15" i="20" s="1"/>
  <c r="C15" i="21" s="1"/>
  <c r="C16" i="20"/>
  <c r="F16" i="20" s="1"/>
  <c r="C16" i="21" s="1"/>
  <c r="C17" i="20"/>
  <c r="F17" i="20" s="1"/>
  <c r="C17" i="21" s="1"/>
  <c r="C18" i="20"/>
  <c r="F18" i="20" s="1"/>
  <c r="C18" i="21" s="1"/>
  <c r="C19" i="20"/>
  <c r="F19" i="20" s="1"/>
  <c r="C19" i="21" s="1"/>
  <c r="C20" i="20"/>
  <c r="F20" i="20" s="1"/>
  <c r="C20" i="21" s="1"/>
  <c r="C21" i="20"/>
  <c r="F21" i="20" s="1"/>
  <c r="C21" i="21" s="1"/>
  <c r="B21" i="20"/>
  <c r="E21" i="20" s="1"/>
  <c r="B21" i="21" s="1"/>
  <c r="B19" i="20"/>
  <c r="E19" i="20" s="1"/>
  <c r="B19" i="21" s="1"/>
  <c r="B20" i="20"/>
  <c r="E20" i="20" s="1"/>
  <c r="B20" i="21" s="1"/>
  <c r="B18" i="20"/>
  <c r="E18" i="20" s="1"/>
  <c r="B18" i="21" s="1"/>
  <c r="B17" i="20"/>
  <c r="E17" i="20" s="1"/>
  <c r="B17" i="21" s="1"/>
  <c r="B16" i="20"/>
  <c r="E16" i="20" s="1"/>
  <c r="B16" i="21" s="1"/>
  <c r="B15" i="20"/>
  <c r="E15" i="20" s="1"/>
  <c r="B15" i="21" s="1"/>
  <c r="B12" i="20"/>
  <c r="E12" i="20" s="1"/>
  <c r="B12" i="21" s="1"/>
  <c r="B14" i="20"/>
  <c r="E14" i="20" s="1"/>
  <c r="B14" i="21" s="1"/>
  <c r="B13" i="20"/>
  <c r="E13" i="20" s="1"/>
  <c r="B13" i="21" s="1"/>
  <c r="B11" i="20"/>
  <c r="E11" i="20" s="1"/>
  <c r="B11" i="21" s="1"/>
  <c r="B10" i="20"/>
  <c r="E10" i="20" s="1"/>
  <c r="B10" i="21" s="1"/>
  <c r="B9" i="20"/>
  <c r="E9" i="20" s="1"/>
  <c r="B9" i="21" s="1"/>
  <c r="B8" i="20"/>
  <c r="E8" i="20" s="1"/>
  <c r="B8" i="21" s="1"/>
  <c r="B7" i="20"/>
  <c r="E7" i="20" s="1"/>
  <c r="B7" i="21" s="1"/>
  <c r="B6" i="20"/>
  <c r="E6" i="20" s="1"/>
  <c r="B6" i="21" s="1"/>
  <c r="B5" i="20"/>
  <c r="E5" i="20" s="1"/>
  <c r="B5" i="21" s="1"/>
  <c r="B4" i="20"/>
  <c r="E4" i="20" s="1"/>
  <c r="B4" i="21" s="1"/>
  <c r="B3" i="20"/>
  <c r="E3" i="20" s="1"/>
  <c r="B3" i="21" s="1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" i="18"/>
  <c r="I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" i="18"/>
  <c r="F3" i="18"/>
  <c r="C3" i="19" s="1"/>
  <c r="F4" i="18"/>
  <c r="C4" i="19" s="1"/>
  <c r="F5" i="18"/>
  <c r="C5" i="19" s="1"/>
  <c r="F6" i="18"/>
  <c r="C6" i="19" s="1"/>
  <c r="F7" i="18"/>
  <c r="C7" i="19" s="1"/>
  <c r="F8" i="18"/>
  <c r="C8" i="19" s="1"/>
  <c r="F9" i="18"/>
  <c r="C9" i="19" s="1"/>
  <c r="F10" i="18"/>
  <c r="C10" i="19" s="1"/>
  <c r="F11" i="18"/>
  <c r="C11" i="19" s="1"/>
  <c r="F12" i="18"/>
  <c r="C12" i="19" s="1"/>
  <c r="F13" i="18"/>
  <c r="C13" i="19" s="1"/>
  <c r="F14" i="18"/>
  <c r="C14" i="19" s="1"/>
  <c r="F15" i="18"/>
  <c r="C15" i="19" s="1"/>
  <c r="F16" i="18"/>
  <c r="C16" i="19" s="1"/>
  <c r="F17" i="18"/>
  <c r="C17" i="19" s="1"/>
  <c r="F18" i="18"/>
  <c r="C18" i="19" s="1"/>
  <c r="F19" i="18"/>
  <c r="C19" i="19" s="1"/>
  <c r="F20" i="18"/>
  <c r="C20" i="19" s="1"/>
  <c r="F21" i="18"/>
  <c r="C21" i="19" s="1"/>
  <c r="F2" i="18"/>
  <c r="E3" i="18"/>
  <c r="B3" i="19" s="1"/>
  <c r="E4" i="18"/>
  <c r="B4" i="19" s="1"/>
  <c r="E5" i="18"/>
  <c r="B5" i="19" s="1"/>
  <c r="E6" i="18"/>
  <c r="B6" i="19" s="1"/>
  <c r="E7" i="18"/>
  <c r="B7" i="19" s="1"/>
  <c r="E8" i="18"/>
  <c r="B8" i="19" s="1"/>
  <c r="E9" i="18"/>
  <c r="B9" i="19" s="1"/>
  <c r="E10" i="18"/>
  <c r="B10" i="19" s="1"/>
  <c r="E11" i="18"/>
  <c r="B11" i="19" s="1"/>
  <c r="E12" i="18"/>
  <c r="B12" i="19" s="1"/>
  <c r="E13" i="18"/>
  <c r="B13" i="19" s="1"/>
  <c r="E14" i="18"/>
  <c r="B14" i="19" s="1"/>
  <c r="E15" i="18"/>
  <c r="B15" i="19" s="1"/>
  <c r="E16" i="18"/>
  <c r="B16" i="19" s="1"/>
  <c r="E17" i="18"/>
  <c r="B17" i="19" s="1"/>
  <c r="E18" i="18"/>
  <c r="B18" i="19" s="1"/>
  <c r="E19" i="18"/>
  <c r="B19" i="19" s="1"/>
  <c r="E20" i="18"/>
  <c r="B20" i="19" s="1"/>
  <c r="E21" i="18"/>
  <c r="B21" i="19" s="1"/>
  <c r="E2" i="18"/>
  <c r="B2" i="19" s="1"/>
  <c r="B2" i="16"/>
  <c r="B2" i="18" s="1"/>
  <c r="C2" i="16"/>
  <c r="C2" i="18" s="1"/>
  <c r="C3" i="16"/>
  <c r="C3" i="18" s="1"/>
  <c r="C4" i="16"/>
  <c r="C4" i="18" s="1"/>
  <c r="C5" i="16"/>
  <c r="C5" i="18" s="1"/>
  <c r="C6" i="16"/>
  <c r="C6" i="18" s="1"/>
  <c r="C7" i="16"/>
  <c r="C7" i="18" s="1"/>
  <c r="C8" i="16"/>
  <c r="C8" i="18" s="1"/>
  <c r="C9" i="16"/>
  <c r="C9" i="18" s="1"/>
  <c r="C10" i="16"/>
  <c r="C10" i="18" s="1"/>
  <c r="C11" i="16"/>
  <c r="C11" i="18" s="1"/>
  <c r="C12" i="16"/>
  <c r="C12" i="18" s="1"/>
  <c r="C13" i="16"/>
  <c r="C13" i="18" s="1"/>
  <c r="C14" i="16"/>
  <c r="C14" i="18" s="1"/>
  <c r="C15" i="16"/>
  <c r="C15" i="18" s="1"/>
  <c r="C16" i="16"/>
  <c r="C16" i="18" s="1"/>
  <c r="C17" i="16"/>
  <c r="C17" i="18" s="1"/>
  <c r="C18" i="16"/>
  <c r="C18" i="18" s="1"/>
  <c r="C19" i="16"/>
  <c r="C19" i="18" s="1"/>
  <c r="C20" i="16"/>
  <c r="C20" i="18" s="1"/>
  <c r="C21" i="16"/>
  <c r="C21" i="18" s="1"/>
  <c r="B3" i="16"/>
  <c r="B3" i="18" s="1"/>
  <c r="B4" i="16"/>
  <c r="B4" i="18" s="1"/>
  <c r="B5" i="16"/>
  <c r="B5" i="18" s="1"/>
  <c r="B6" i="16"/>
  <c r="B6" i="18" s="1"/>
  <c r="B7" i="16"/>
  <c r="B7" i="18" s="1"/>
  <c r="B8" i="16"/>
  <c r="B8" i="18" s="1"/>
  <c r="B9" i="16"/>
  <c r="B9" i="18" s="1"/>
  <c r="B10" i="16"/>
  <c r="B10" i="18" s="1"/>
  <c r="B11" i="16"/>
  <c r="B11" i="18" s="1"/>
  <c r="B12" i="16"/>
  <c r="B12" i="18" s="1"/>
  <c r="B13" i="16"/>
  <c r="B13" i="18" s="1"/>
  <c r="B14" i="16"/>
  <c r="B14" i="18" s="1"/>
  <c r="B15" i="16"/>
  <c r="B15" i="18" s="1"/>
  <c r="B16" i="16"/>
  <c r="B16" i="18" s="1"/>
  <c r="B17" i="16"/>
  <c r="B17" i="18" s="1"/>
  <c r="B18" i="16"/>
  <c r="B18" i="18" s="1"/>
  <c r="B19" i="16"/>
  <c r="B19" i="18" s="1"/>
  <c r="B20" i="16"/>
  <c r="B20" i="18" s="1"/>
  <c r="B21" i="16"/>
  <c r="B21" i="18" s="1"/>
  <c r="D3" i="16"/>
  <c r="D3" i="18" s="1"/>
  <c r="D4" i="16"/>
  <c r="D4" i="18" s="1"/>
  <c r="D5" i="16"/>
  <c r="D5" i="18" s="1"/>
  <c r="D6" i="16"/>
  <c r="D6" i="18" s="1"/>
  <c r="D7" i="16"/>
  <c r="D7" i="18" s="1"/>
  <c r="D8" i="16"/>
  <c r="D8" i="18" s="1"/>
  <c r="D9" i="16"/>
  <c r="D9" i="18" s="1"/>
  <c r="D10" i="16"/>
  <c r="D10" i="18" s="1"/>
  <c r="D11" i="16"/>
  <c r="D11" i="18" s="1"/>
  <c r="D12" i="16"/>
  <c r="D12" i="18" s="1"/>
  <c r="D13" i="16"/>
  <c r="D13" i="18" s="1"/>
  <c r="D14" i="16"/>
  <c r="D14" i="18" s="1"/>
  <c r="D15" i="16"/>
  <c r="D15" i="18" s="1"/>
  <c r="D16" i="16"/>
  <c r="D16" i="18" s="1"/>
  <c r="D17" i="16"/>
  <c r="D17" i="18" s="1"/>
  <c r="D18" i="16"/>
  <c r="D18" i="18" s="1"/>
  <c r="D19" i="16"/>
  <c r="D19" i="18" s="1"/>
  <c r="D20" i="16"/>
  <c r="D20" i="18" s="1"/>
  <c r="D21" i="16"/>
  <c r="D21" i="18" s="1"/>
  <c r="D2" i="16"/>
  <c r="D2" i="18" s="1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" i="16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I2" i="16"/>
  <c r="H2" i="16"/>
  <c r="H21" i="16"/>
  <c r="H12" i="16"/>
  <c r="H13" i="16"/>
  <c r="H14" i="16"/>
  <c r="H15" i="16"/>
  <c r="H16" i="16"/>
  <c r="H17" i="16"/>
  <c r="H18" i="16"/>
  <c r="H19" i="16"/>
  <c r="H20" i="16"/>
  <c r="H4" i="16"/>
  <c r="H5" i="16"/>
  <c r="H6" i="16"/>
  <c r="H7" i="16"/>
  <c r="H8" i="16"/>
  <c r="H9" i="16"/>
  <c r="H10" i="16"/>
  <c r="H11" i="16"/>
  <c r="H3" i="16"/>
  <c r="F20" i="21" l="1"/>
  <c r="C20" i="22" s="1"/>
  <c r="C20" i="23" s="1"/>
  <c r="F19" i="21"/>
  <c r="C19" i="22" s="1"/>
  <c r="C19" i="23" s="1"/>
  <c r="F18" i="21"/>
  <c r="C18" i="22" s="1"/>
  <c r="C18" i="23" s="1"/>
  <c r="F17" i="21"/>
  <c r="C17" i="22" s="1"/>
  <c r="C17" i="23" s="1"/>
  <c r="F16" i="21"/>
  <c r="C16" i="22" s="1"/>
  <c r="C16" i="23" s="1"/>
  <c r="F21" i="21"/>
  <c r="C21" i="22" s="1"/>
  <c r="C21" i="23" s="1"/>
  <c r="F12" i="21"/>
  <c r="C12" i="22" s="1"/>
  <c r="C12" i="23" s="1"/>
  <c r="F11" i="21"/>
  <c r="C11" i="22" s="1"/>
  <c r="C11" i="23" s="1"/>
  <c r="F10" i="21"/>
  <c r="C10" i="22" s="1"/>
  <c r="C10" i="23" s="1"/>
  <c r="F15" i="21"/>
  <c r="C15" i="22" s="1"/>
  <c r="C15" i="23" s="1"/>
  <c r="F14" i="21"/>
  <c r="C14" i="22" s="1"/>
  <c r="C14" i="23" s="1"/>
  <c r="F13" i="21"/>
  <c r="C13" i="22" s="1"/>
  <c r="C13" i="23" s="1"/>
  <c r="F9" i="21"/>
  <c r="C9" i="22" s="1"/>
  <c r="C9" i="23" s="1"/>
  <c r="F8" i="21"/>
  <c r="C8" i="22" s="1"/>
  <c r="C8" i="23" s="1"/>
  <c r="F7" i="21"/>
  <c r="C7" i="22" s="1"/>
  <c r="C7" i="23" s="1"/>
  <c r="F6" i="21"/>
  <c r="C6" i="22" s="1"/>
  <c r="C6" i="23" s="1"/>
  <c r="F5" i="21"/>
  <c r="C5" i="22" s="1"/>
  <c r="C5" i="23" s="1"/>
  <c r="F4" i="21"/>
  <c r="C4" i="22" s="1"/>
  <c r="C4" i="23" s="1"/>
  <c r="F3" i="21"/>
  <c r="C3" i="22" s="1"/>
  <c r="C3" i="23" s="1"/>
  <c r="K2" i="22"/>
  <c r="Q11" i="13"/>
  <c r="R11" i="13" s="1"/>
  <c r="S11" i="13" s="1"/>
  <c r="Q12" i="13"/>
  <c r="R12" i="13" s="1"/>
  <c r="S12" i="13" s="1"/>
  <c r="Q13" i="13"/>
  <c r="R13" i="13" s="1"/>
  <c r="S13" i="13" s="1"/>
  <c r="Q14" i="13"/>
  <c r="R14" i="13" s="1"/>
  <c r="S14" i="13" s="1"/>
  <c r="Q15" i="13"/>
  <c r="R15" i="13" s="1"/>
  <c r="S15" i="13" s="1"/>
  <c r="Q16" i="13"/>
  <c r="R16" i="13" s="1"/>
  <c r="S16" i="13" s="1"/>
  <c r="Q17" i="13"/>
  <c r="R17" i="13" s="1"/>
  <c r="S17" i="13" s="1"/>
  <c r="Q18" i="13"/>
  <c r="R18" i="13" s="1"/>
  <c r="S18" i="13" s="1"/>
  <c r="Q19" i="13"/>
  <c r="R19" i="13" s="1"/>
  <c r="S19" i="13" s="1"/>
  <c r="Q20" i="13"/>
  <c r="R20" i="13" s="1"/>
  <c r="S20" i="13" s="1"/>
  <c r="Q21" i="13"/>
  <c r="R21" i="13" s="1"/>
  <c r="S21" i="13" s="1"/>
  <c r="Q22" i="13"/>
  <c r="R22" i="13" s="1"/>
  <c r="S22" i="13" s="1"/>
  <c r="Q23" i="13"/>
  <c r="R23" i="13" s="1"/>
  <c r="S23" i="13" s="1"/>
  <c r="Q24" i="13"/>
  <c r="R24" i="13" s="1"/>
  <c r="S24" i="13" s="1"/>
  <c r="Q25" i="13"/>
  <c r="R25" i="13" s="1"/>
  <c r="S25" i="13" s="1"/>
  <c r="Q26" i="13"/>
  <c r="R26" i="13" s="1"/>
  <c r="S26" i="13" s="1"/>
  <c r="Q27" i="13"/>
  <c r="R27" i="13" s="1"/>
  <c r="S27" i="13" s="1"/>
  <c r="Q28" i="13"/>
  <c r="R28" i="13" s="1"/>
  <c r="S28" i="13" s="1"/>
  <c r="Q29" i="13"/>
  <c r="R29" i="13" s="1"/>
  <c r="S29" i="13" s="1"/>
  <c r="B11" i="13"/>
  <c r="C11" i="13" s="1"/>
  <c r="B12" i="13"/>
  <c r="C12" i="13" s="1"/>
  <c r="D12" i="13" s="1"/>
  <c r="E12" i="13" s="1"/>
  <c r="F12" i="13" s="1"/>
  <c r="G12" i="13" s="1"/>
  <c r="B13" i="13"/>
  <c r="C13" i="13" s="1"/>
  <c r="D13" i="13" s="1"/>
  <c r="E13" i="13" s="1"/>
  <c r="F13" i="13" s="1"/>
  <c r="G13" i="13" s="1"/>
  <c r="B14" i="13"/>
  <c r="C14" i="13" s="1"/>
  <c r="D14" i="13" s="1"/>
  <c r="E14" i="13" s="1"/>
  <c r="F14" i="13" s="1"/>
  <c r="G14" i="13" s="1"/>
  <c r="B15" i="13"/>
  <c r="C15" i="13" s="1"/>
  <c r="D15" i="13" s="1"/>
  <c r="E15" i="13" s="1"/>
  <c r="F15" i="13" s="1"/>
  <c r="G15" i="13" s="1"/>
  <c r="B16" i="13"/>
  <c r="C16" i="13" s="1"/>
  <c r="D16" i="13" s="1"/>
  <c r="E16" i="13" s="1"/>
  <c r="F16" i="13" s="1"/>
  <c r="G16" i="13" s="1"/>
  <c r="B17" i="13"/>
  <c r="C17" i="13" s="1"/>
  <c r="D17" i="13" s="1"/>
  <c r="E17" i="13" s="1"/>
  <c r="F17" i="13" s="1"/>
  <c r="G17" i="13" s="1"/>
  <c r="B18" i="13"/>
  <c r="C18" i="13" s="1"/>
  <c r="D18" i="13" s="1"/>
  <c r="E18" i="13" s="1"/>
  <c r="F18" i="13" s="1"/>
  <c r="G18" i="13" s="1"/>
  <c r="B19" i="13"/>
  <c r="C19" i="13" s="1"/>
  <c r="D19" i="13" s="1"/>
  <c r="E19" i="13" s="1"/>
  <c r="F19" i="13" s="1"/>
  <c r="G19" i="13" s="1"/>
  <c r="B20" i="13"/>
  <c r="C20" i="13" s="1"/>
  <c r="D20" i="13" s="1"/>
  <c r="E20" i="13" s="1"/>
  <c r="F20" i="13" s="1"/>
  <c r="G20" i="13" s="1"/>
  <c r="B21" i="13"/>
  <c r="C21" i="13" s="1"/>
  <c r="D21" i="13" s="1"/>
  <c r="E21" i="13" s="1"/>
  <c r="F21" i="13" s="1"/>
  <c r="G21" i="13" s="1"/>
  <c r="B22" i="13"/>
  <c r="C22" i="13" s="1"/>
  <c r="D22" i="13" s="1"/>
  <c r="E22" i="13" s="1"/>
  <c r="F22" i="13" s="1"/>
  <c r="G22" i="13" s="1"/>
  <c r="B23" i="13"/>
  <c r="C23" i="13" s="1"/>
  <c r="D23" i="13" s="1"/>
  <c r="E23" i="13" s="1"/>
  <c r="F23" i="13" s="1"/>
  <c r="G23" i="13" s="1"/>
  <c r="B24" i="13"/>
  <c r="C24" i="13" s="1"/>
  <c r="D24" i="13" s="1"/>
  <c r="E24" i="13" s="1"/>
  <c r="F24" i="13" s="1"/>
  <c r="G24" i="13" s="1"/>
  <c r="B25" i="13"/>
  <c r="C25" i="13" s="1"/>
  <c r="D25" i="13" s="1"/>
  <c r="E25" i="13" s="1"/>
  <c r="F25" i="13" s="1"/>
  <c r="G25" i="13" s="1"/>
  <c r="B26" i="13"/>
  <c r="C26" i="13" s="1"/>
  <c r="D26" i="13" s="1"/>
  <c r="E26" i="13" s="1"/>
  <c r="F26" i="13" s="1"/>
  <c r="G26" i="13" s="1"/>
  <c r="B27" i="13"/>
  <c r="C27" i="13" s="1"/>
  <c r="D27" i="13" s="1"/>
  <c r="E27" i="13" s="1"/>
  <c r="F27" i="13" s="1"/>
  <c r="G27" i="13" s="1"/>
  <c r="B28" i="13"/>
  <c r="C28" i="13" s="1"/>
  <c r="D28" i="13" s="1"/>
  <c r="E28" i="13" s="1"/>
  <c r="F28" i="13" s="1"/>
  <c r="G28" i="13" s="1"/>
  <c r="B29" i="13"/>
  <c r="C29" i="13" s="1"/>
  <c r="D29" i="13" s="1"/>
  <c r="E29" i="13" s="1"/>
  <c r="F29" i="13" s="1"/>
  <c r="G29" i="13" s="1"/>
  <c r="B30" i="13"/>
  <c r="C30" i="13" s="1"/>
  <c r="D30" i="13" s="1"/>
  <c r="E30" i="13" s="1"/>
  <c r="F30" i="13" s="1"/>
  <c r="G30" i="13" s="1"/>
  <c r="B31" i="13"/>
  <c r="C31" i="13" s="1"/>
  <c r="D31" i="13" s="1"/>
  <c r="E31" i="13" s="1"/>
  <c r="F31" i="13" s="1"/>
  <c r="G31" i="13" s="1"/>
  <c r="B32" i="13"/>
  <c r="C32" i="13" s="1"/>
  <c r="D32" i="13" s="1"/>
  <c r="E32" i="13" s="1"/>
  <c r="F32" i="13" s="1"/>
  <c r="G32" i="13" s="1"/>
  <c r="B33" i="13"/>
  <c r="C33" i="13" s="1"/>
  <c r="D33" i="13" s="1"/>
  <c r="E33" i="13" s="1"/>
  <c r="F33" i="13" s="1"/>
  <c r="G33" i="13" s="1"/>
  <c r="B34" i="13"/>
  <c r="C34" i="13" s="1"/>
  <c r="D34" i="13" s="1"/>
  <c r="E34" i="13" s="1"/>
  <c r="F34" i="13" s="1"/>
  <c r="G34" i="13" s="1"/>
  <c r="B35" i="13"/>
  <c r="C35" i="13" s="1"/>
  <c r="D35" i="13" s="1"/>
  <c r="E35" i="13" s="1"/>
  <c r="F35" i="13" s="1"/>
  <c r="G35" i="13" s="1"/>
  <c r="B36" i="13"/>
  <c r="C36" i="13" s="1"/>
  <c r="D36" i="13" s="1"/>
  <c r="E36" i="13" s="1"/>
  <c r="F36" i="13" s="1"/>
  <c r="G36" i="13" s="1"/>
  <c r="B37" i="13"/>
  <c r="C37" i="13" s="1"/>
  <c r="D37" i="13" s="1"/>
  <c r="E37" i="13" s="1"/>
  <c r="F37" i="13" s="1"/>
  <c r="G37" i="13" s="1"/>
  <c r="B38" i="13"/>
  <c r="C38" i="13" s="1"/>
  <c r="D38" i="13" s="1"/>
  <c r="E38" i="13" s="1"/>
  <c r="F38" i="13" s="1"/>
  <c r="G38" i="13" s="1"/>
  <c r="B39" i="13"/>
  <c r="C39" i="13" s="1"/>
  <c r="D39" i="13" s="1"/>
  <c r="E39" i="13" s="1"/>
  <c r="F39" i="13" s="1"/>
  <c r="G39" i="13" s="1"/>
  <c r="B40" i="13"/>
  <c r="C40" i="13" s="1"/>
  <c r="D40" i="13" s="1"/>
  <c r="E40" i="13" s="1"/>
  <c r="F40" i="13" s="1"/>
  <c r="G40" i="13" s="1"/>
  <c r="B41" i="13"/>
  <c r="C41" i="13" s="1"/>
  <c r="D41" i="13" s="1"/>
  <c r="E41" i="13" s="1"/>
  <c r="F41" i="13" s="1"/>
  <c r="G41" i="13" s="1"/>
  <c r="B42" i="13"/>
  <c r="C42" i="13" s="1"/>
  <c r="D42" i="13" s="1"/>
  <c r="E42" i="13" s="1"/>
  <c r="F42" i="13" s="1"/>
  <c r="G42" i="13" s="1"/>
  <c r="B43" i="13"/>
  <c r="C43" i="13" s="1"/>
  <c r="D43" i="13" s="1"/>
  <c r="E43" i="13" s="1"/>
  <c r="F43" i="13" s="1"/>
  <c r="G43" i="13" s="1"/>
  <c r="B44" i="13"/>
  <c r="C44" i="13" s="1"/>
  <c r="D44" i="13" s="1"/>
  <c r="E44" i="13" s="1"/>
  <c r="F44" i="13" s="1"/>
  <c r="G44" i="13" s="1"/>
  <c r="B45" i="13"/>
  <c r="C45" i="13" s="1"/>
  <c r="D45" i="13" s="1"/>
  <c r="E45" i="13" s="1"/>
  <c r="F45" i="13" s="1"/>
  <c r="G45" i="13" s="1"/>
  <c r="B46" i="13"/>
  <c r="C46" i="13" s="1"/>
  <c r="D46" i="13" s="1"/>
  <c r="E46" i="13" s="1"/>
  <c r="F46" i="13" s="1"/>
  <c r="G46" i="13" s="1"/>
  <c r="B47" i="13"/>
  <c r="C47" i="13" s="1"/>
  <c r="D47" i="13" s="1"/>
  <c r="E47" i="13" s="1"/>
  <c r="F47" i="13" s="1"/>
  <c r="G47" i="13" s="1"/>
  <c r="B48" i="13"/>
  <c r="C48" i="13" s="1"/>
  <c r="D48" i="13" s="1"/>
  <c r="E48" i="13" s="1"/>
  <c r="F48" i="13" s="1"/>
  <c r="G48" i="13" s="1"/>
  <c r="B49" i="13"/>
  <c r="C49" i="13" s="1"/>
  <c r="D49" i="13" s="1"/>
  <c r="E49" i="13" s="1"/>
  <c r="F49" i="13" s="1"/>
  <c r="G49" i="13" s="1"/>
  <c r="D11" i="13" l="1"/>
  <c r="E11" i="13" s="1"/>
  <c r="F11" i="13" s="1"/>
  <c r="G11" i="13" s="1"/>
  <c r="G6" i="18" l="1"/>
  <c r="D6" i="19" s="1"/>
  <c r="G10" i="18"/>
  <c r="D10" i="19" s="1"/>
  <c r="G13" i="18"/>
  <c r="D13" i="19" s="1"/>
  <c r="G14" i="18"/>
  <c r="D14" i="19" s="1"/>
  <c r="G21" i="18"/>
  <c r="D21" i="19" s="1"/>
  <c r="G22" i="18"/>
  <c r="D22" i="19" s="1"/>
  <c r="G26" i="18"/>
  <c r="D26" i="19" s="1"/>
  <c r="G30" i="18"/>
  <c r="D30" i="19" s="1"/>
  <c r="G38" i="18"/>
  <c r="D38" i="19" s="1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Q30" i="13"/>
  <c r="R30" i="13" s="1"/>
  <c r="S30" i="13" s="1"/>
  <c r="K22" i="22" s="1"/>
  <c r="I23" i="21"/>
  <c r="Q31" i="13"/>
  <c r="R31" i="13" s="1"/>
  <c r="S31" i="13" s="1"/>
  <c r="K23" i="22" s="1"/>
  <c r="I24" i="21"/>
  <c r="Q32" i="13"/>
  <c r="R32" i="13" s="1"/>
  <c r="S32" i="13" s="1"/>
  <c r="K24" i="22" s="1"/>
  <c r="I25" i="21"/>
  <c r="Q33" i="13"/>
  <c r="R33" i="13" s="1"/>
  <c r="S33" i="13" s="1"/>
  <c r="K25" i="22" s="1"/>
  <c r="I26" i="21"/>
  <c r="Q34" i="13"/>
  <c r="R34" i="13" s="1"/>
  <c r="S34" i="13" s="1"/>
  <c r="K26" i="22" s="1"/>
  <c r="I27" i="21"/>
  <c r="Q35" i="13"/>
  <c r="R35" i="13" s="1"/>
  <c r="S35" i="13" s="1"/>
  <c r="I28" i="21"/>
  <c r="Q36" i="13"/>
  <c r="R36" i="13" s="1"/>
  <c r="S36" i="13" s="1"/>
  <c r="I29" i="21"/>
  <c r="Q37" i="13"/>
  <c r="R37" i="13" s="1"/>
  <c r="S37" i="13" s="1"/>
  <c r="K29" i="22" s="1"/>
  <c r="I30" i="21"/>
  <c r="Q38" i="13"/>
  <c r="R38" i="13"/>
  <c r="S38" i="13" s="1"/>
  <c r="K30" i="22" s="1"/>
  <c r="I31" i="21"/>
  <c r="Q39" i="13"/>
  <c r="R39" i="13" s="1"/>
  <c r="S39" i="13" s="1"/>
  <c r="K31" i="22" s="1"/>
  <c r="I32" i="21"/>
  <c r="Q40" i="13"/>
  <c r="R40" i="13" s="1"/>
  <c r="S40" i="13" s="1"/>
  <c r="K32" i="22" s="1"/>
  <c r="I33" i="21"/>
  <c r="Q41" i="13"/>
  <c r="R41" i="13" s="1"/>
  <c r="S41" i="13" s="1"/>
  <c r="K33" i="22" s="1"/>
  <c r="I34" i="21"/>
  <c r="Q42" i="13"/>
  <c r="R42" i="13" s="1"/>
  <c r="S42" i="13" s="1"/>
  <c r="K34" i="22" s="1"/>
  <c r="I35" i="21"/>
  <c r="Q43" i="13"/>
  <c r="R43" i="13" s="1"/>
  <c r="S43" i="13" s="1"/>
  <c r="I36" i="21"/>
  <c r="Q44" i="13"/>
  <c r="R44" i="13" s="1"/>
  <c r="S44" i="13" s="1"/>
  <c r="K36" i="22" s="1"/>
  <c r="I37" i="21"/>
  <c r="Q45" i="13"/>
  <c r="R45" i="13" s="1"/>
  <c r="S45" i="13" s="1"/>
  <c r="K37" i="22" s="1"/>
  <c r="I38" i="21"/>
  <c r="Q46" i="13"/>
  <c r="R46" i="13" s="1"/>
  <c r="S46" i="13" s="1"/>
  <c r="I39" i="21"/>
  <c r="Q47" i="13"/>
  <c r="R47" i="13" s="1"/>
  <c r="S47" i="13" s="1"/>
  <c r="K39" i="22" s="1"/>
  <c r="I40" i="21"/>
  <c r="Q48" i="13"/>
  <c r="R48" i="13" s="1"/>
  <c r="S48" i="13" s="1"/>
  <c r="K40" i="22" s="1"/>
  <c r="I41" i="21"/>
  <c r="Q49" i="13"/>
  <c r="R49" i="13" s="1"/>
  <c r="S49" i="13" s="1"/>
  <c r="K41" i="22" s="1"/>
  <c r="T52" i="13"/>
  <c r="T51" i="13"/>
  <c r="P52" i="13"/>
  <c r="P51" i="13"/>
  <c r="I3" i="21"/>
  <c r="I4" i="21"/>
  <c r="I5" i="21"/>
  <c r="I6" i="21"/>
  <c r="I7" i="21"/>
  <c r="I8" i="21"/>
  <c r="I2" i="21"/>
  <c r="H42" i="13" l="1"/>
  <c r="J42" i="13" s="1"/>
  <c r="K42" i="13" s="1"/>
  <c r="G34" i="18"/>
  <c r="D34" i="19" s="1"/>
  <c r="H49" i="13"/>
  <c r="J49" i="13" s="1"/>
  <c r="K49" i="13" s="1"/>
  <c r="G41" i="18"/>
  <c r="D41" i="19" s="1"/>
  <c r="H41" i="13"/>
  <c r="J41" i="13" s="1"/>
  <c r="K41" i="13" s="1"/>
  <c r="G33" i="18"/>
  <c r="D33" i="19" s="1"/>
  <c r="H33" i="13"/>
  <c r="J33" i="13" s="1"/>
  <c r="K33" i="13" s="1"/>
  <c r="G25" i="18"/>
  <c r="D25" i="19" s="1"/>
  <c r="H48" i="13"/>
  <c r="J48" i="13" s="1"/>
  <c r="K48" i="13" s="1"/>
  <c r="G40" i="18"/>
  <c r="D40" i="19" s="1"/>
  <c r="H40" i="13"/>
  <c r="J40" i="13" s="1"/>
  <c r="K40" i="13" s="1"/>
  <c r="G32" i="18"/>
  <c r="D32" i="19" s="1"/>
  <c r="H32" i="13"/>
  <c r="J32" i="13" s="1"/>
  <c r="K32" i="13" s="1"/>
  <c r="G24" i="18"/>
  <c r="D24" i="19" s="1"/>
  <c r="H47" i="13"/>
  <c r="J47" i="13" s="1"/>
  <c r="K47" i="13" s="1"/>
  <c r="G39" i="18"/>
  <c r="D39" i="19" s="1"/>
  <c r="H39" i="13"/>
  <c r="J39" i="13" s="1"/>
  <c r="K39" i="13" s="1"/>
  <c r="G31" i="18"/>
  <c r="D31" i="19" s="1"/>
  <c r="H31" i="13"/>
  <c r="J31" i="13" s="1"/>
  <c r="K31" i="13" s="1"/>
  <c r="G23" i="18"/>
  <c r="D23" i="19" s="1"/>
  <c r="H45" i="13"/>
  <c r="J45" i="13" s="1"/>
  <c r="K45" i="13" s="1"/>
  <c r="G37" i="18"/>
  <c r="D37" i="19" s="1"/>
  <c r="H37" i="13"/>
  <c r="J37" i="13" s="1"/>
  <c r="K37" i="13" s="1"/>
  <c r="G29" i="18"/>
  <c r="D29" i="19" s="1"/>
  <c r="H44" i="13"/>
  <c r="J44" i="13" s="1"/>
  <c r="K44" i="13" s="1"/>
  <c r="G36" i="18"/>
  <c r="D36" i="19" s="1"/>
  <c r="H36" i="13"/>
  <c r="J36" i="13" s="1"/>
  <c r="K36" i="13" s="1"/>
  <c r="G28" i="18"/>
  <c r="D28" i="19" s="1"/>
  <c r="H43" i="13"/>
  <c r="J43" i="13" s="1"/>
  <c r="K43" i="13" s="1"/>
  <c r="G35" i="18"/>
  <c r="D35" i="19" s="1"/>
  <c r="H35" i="13"/>
  <c r="J35" i="13" s="1"/>
  <c r="K35" i="13" s="1"/>
  <c r="G27" i="18"/>
  <c r="D27" i="19" s="1"/>
  <c r="G2" i="18"/>
  <c r="D2" i="19" s="1"/>
  <c r="H10" i="13"/>
  <c r="J10" i="13" s="1"/>
  <c r="K10" i="13" s="1"/>
  <c r="H26" i="13"/>
  <c r="J26" i="13" s="1"/>
  <c r="K26" i="13" s="1"/>
  <c r="G18" i="18"/>
  <c r="D18" i="19" s="1"/>
  <c r="H25" i="13"/>
  <c r="J25" i="13" s="1"/>
  <c r="K25" i="13" s="1"/>
  <c r="G17" i="18"/>
  <c r="D17" i="19" s="1"/>
  <c r="H17" i="13"/>
  <c r="J17" i="13" s="1"/>
  <c r="K17" i="13" s="1"/>
  <c r="G9" i="18"/>
  <c r="D9" i="19" s="1"/>
  <c r="H13" i="13"/>
  <c r="J13" i="13" s="1"/>
  <c r="K13" i="13" s="1"/>
  <c r="G5" i="18"/>
  <c r="D5" i="19" s="1"/>
  <c r="H28" i="13"/>
  <c r="J28" i="13" s="1"/>
  <c r="K28" i="13" s="1"/>
  <c r="G20" i="18"/>
  <c r="D20" i="19" s="1"/>
  <c r="H24" i="13"/>
  <c r="J24" i="13" s="1"/>
  <c r="K24" i="13" s="1"/>
  <c r="G16" i="18"/>
  <c r="D16" i="19" s="1"/>
  <c r="H20" i="13"/>
  <c r="J20" i="13" s="1"/>
  <c r="K20" i="13" s="1"/>
  <c r="G12" i="18"/>
  <c r="D12" i="19" s="1"/>
  <c r="H16" i="13"/>
  <c r="J16" i="13" s="1"/>
  <c r="K16" i="13" s="1"/>
  <c r="G8" i="18"/>
  <c r="D8" i="19" s="1"/>
  <c r="G4" i="18"/>
  <c r="D4" i="19" s="1"/>
  <c r="H12" i="13"/>
  <c r="J12" i="13" s="1"/>
  <c r="K12" i="13" s="1"/>
  <c r="H27" i="13"/>
  <c r="J27" i="13" s="1"/>
  <c r="K27" i="13" s="1"/>
  <c r="G19" i="18"/>
  <c r="D19" i="19" s="1"/>
  <c r="H23" i="13"/>
  <c r="J23" i="13" s="1"/>
  <c r="K23" i="13" s="1"/>
  <c r="G15" i="18"/>
  <c r="D15" i="19" s="1"/>
  <c r="H19" i="13"/>
  <c r="J19" i="13" s="1"/>
  <c r="K19" i="13" s="1"/>
  <c r="G11" i="18"/>
  <c r="D11" i="19" s="1"/>
  <c r="H15" i="13"/>
  <c r="J15" i="13" s="1"/>
  <c r="K15" i="13" s="1"/>
  <c r="G7" i="18"/>
  <c r="D7" i="19" s="1"/>
  <c r="G3" i="18"/>
  <c r="D3" i="19" s="1"/>
  <c r="H11" i="13"/>
  <c r="J11" i="13" s="1"/>
  <c r="K11" i="13" s="1"/>
  <c r="H46" i="13"/>
  <c r="J46" i="13" s="1"/>
  <c r="K46" i="13" s="1"/>
  <c r="H38" i="13"/>
  <c r="J38" i="13" s="1"/>
  <c r="K38" i="13" s="1"/>
  <c r="H34" i="13"/>
  <c r="J34" i="13" s="1"/>
  <c r="K34" i="13" s="1"/>
  <c r="H30" i="13"/>
  <c r="J30" i="13" s="1"/>
  <c r="K30" i="13" s="1"/>
  <c r="H29" i="13"/>
  <c r="J29" i="13" s="1"/>
  <c r="K29" i="13" s="1"/>
  <c r="H21" i="13"/>
  <c r="J21" i="13" s="1"/>
  <c r="K21" i="13" s="1"/>
  <c r="H22" i="13"/>
  <c r="J22" i="13" s="1"/>
  <c r="K22" i="13" s="1"/>
  <c r="H18" i="13"/>
  <c r="J18" i="13" s="1"/>
  <c r="K18" i="13" s="1"/>
  <c r="H14" i="13"/>
  <c r="J14" i="13" s="1"/>
  <c r="K14" i="13" s="1"/>
  <c r="T221" i="12"/>
  <c r="T222" i="12"/>
  <c r="T223" i="12"/>
  <c r="T224" i="12"/>
  <c r="K41" i="23" l="1"/>
  <c r="K37" i="23"/>
  <c r="K40" i="23"/>
  <c r="K28" i="23"/>
  <c r="K25" i="23"/>
  <c r="K32" i="23"/>
  <c r="K34" i="23"/>
  <c r="K39" i="23"/>
  <c r="K23" i="23"/>
  <c r="K38" i="23"/>
  <c r="K22" i="23"/>
  <c r="K27" i="23"/>
  <c r="K29" i="23"/>
  <c r="K36" i="23"/>
  <c r="K35" i="23"/>
  <c r="K33" i="23"/>
  <c r="K26" i="23"/>
  <c r="K31" i="23"/>
  <c r="K24" i="23"/>
  <c r="K30" i="23"/>
  <c r="K4" i="23"/>
  <c r="K10" i="23"/>
  <c r="K16" i="23"/>
  <c r="K19" i="23"/>
  <c r="K3" i="23"/>
  <c r="K6" i="23"/>
  <c r="K9" i="23"/>
  <c r="K2" i="23"/>
  <c r="K7" i="23"/>
  <c r="K13" i="23"/>
  <c r="K12" i="23"/>
  <c r="K15" i="23"/>
  <c r="K18" i="23"/>
  <c r="K21" i="23"/>
  <c r="K5" i="23"/>
  <c r="K20" i="23"/>
  <c r="K8" i="23"/>
  <c r="K11" i="23"/>
  <c r="K14" i="23"/>
  <c r="K17" i="23"/>
  <c r="E2" i="22" l="1"/>
</calcChain>
</file>

<file path=xl/sharedStrings.xml><?xml version="1.0" encoding="utf-8"?>
<sst xmlns="http://schemas.openxmlformats.org/spreadsheetml/2006/main" count="1187" uniqueCount="509">
  <si>
    <t>Genomic #</t>
  </si>
  <si>
    <t>RNA Isolation</t>
  </si>
  <si>
    <t>Start Date</t>
  </si>
  <si>
    <t>TF</t>
  </si>
  <si>
    <t>Flood Media</t>
  </si>
  <si>
    <t>Replicate</t>
  </si>
  <si>
    <t>Time Label</t>
  </si>
  <si>
    <t xml:space="preserve">By </t>
  </si>
  <si>
    <t>260/280</t>
  </si>
  <si>
    <t>RNA Conc. (ng/ul)</t>
  </si>
  <si>
    <t>Completion Date</t>
  </si>
  <si>
    <t>TapeStation nM</t>
  </si>
  <si>
    <t>Aliquot Rep</t>
  </si>
  <si>
    <t>Induction</t>
  </si>
  <si>
    <t>Sample#</t>
  </si>
  <si>
    <t>Tube Label</t>
  </si>
  <si>
    <t>Min</t>
  </si>
  <si>
    <t>Avg reads</t>
  </si>
  <si>
    <t>Max</t>
  </si>
  <si>
    <t>Total reads</t>
  </si>
  <si>
    <t>CACCTCC</t>
  </si>
  <si>
    <t>ATGACAG</t>
  </si>
  <si>
    <t>GCTTAGA</t>
  </si>
  <si>
    <t>TGAGGTT</t>
  </si>
  <si>
    <t>NextSeq Reads</t>
  </si>
  <si>
    <t>Ratio</t>
  </si>
  <si>
    <t>Spike in read count</t>
  </si>
  <si>
    <t>Volume added to spike in tube (uL)</t>
  </si>
  <si>
    <t>Volume H2O (uL) needed to make 10nM  in 20uL total volume</t>
  </si>
  <si>
    <t>Volume Sample (uL) needed to make 10nM  in 20uL total volume</t>
  </si>
  <si>
    <t>nM TapeStation</t>
  </si>
  <si>
    <t>Index 2</t>
  </si>
  <si>
    <t>Index 1</t>
  </si>
  <si>
    <t>Vol h20</t>
  </si>
  <si>
    <t>Vol RNA for Library</t>
  </si>
  <si>
    <t>Name</t>
  </si>
  <si>
    <t>Sequence</t>
  </si>
  <si>
    <t>Concentration</t>
  </si>
  <si>
    <t>Clean Up</t>
  </si>
  <si>
    <t>Index (reverse compliment)</t>
  </si>
  <si>
    <t>Adaptor1</t>
  </si>
  <si>
    <t>ACACTCTTTCCCTACACGACGCTCTTCCGATC*T</t>
  </si>
  <si>
    <t>DST</t>
  </si>
  <si>
    <t>Adaptor2</t>
  </si>
  <si>
    <t>[Phos]GATCGGAAGAGCACACGTCTGAACTCCAGTCAC</t>
  </si>
  <si>
    <t>Universal PCR Primer</t>
  </si>
  <si>
    <t>AATGATACGGCGACCACCGAGATCTACACTCTTTCCCTACACGACGCTCTTCCGATC*T</t>
  </si>
  <si>
    <t>CAAGCAGAAGACGGCATACGAGATAACCTCAGTGACTGGAGTTCAGACGTGTGCTCTTCCGATC*T</t>
  </si>
  <si>
    <t>CAAGCAGAAGACGGCATACGAGATTCTAAGCGTGACTGGAGTTCAGACGTGTGCTCTTCCGATC*T</t>
  </si>
  <si>
    <t>Index 3</t>
  </si>
  <si>
    <t>CAAGCAGAAGACGGCATACGAGATCTGTCATGTGACTGGAGTTCAGACGTGTGCTCTTCCGATC*T</t>
  </si>
  <si>
    <t>Index 4</t>
  </si>
  <si>
    <t>CAAGCAGAAGACGGCATACGAGATGGAGGTGGTGACTGGAGTTCAGACGTGTGCTCTTCCGATC*T</t>
  </si>
  <si>
    <t>Index 5</t>
  </si>
  <si>
    <t>CAAGCAGAAGACGGCATACGAGATGCTCGATGTGACTGGAGTTCAGACGTGTGCTCTTCCGATC*T</t>
  </si>
  <si>
    <t>ATCGAGC</t>
  </si>
  <si>
    <t>Index 6</t>
  </si>
  <si>
    <t>CAAGCAGAAGACGGCATACGAGATTAGAGTAGTGACTGGAGTTCAGACGTGTGCTCTTCCGATC*T</t>
  </si>
  <si>
    <t>TACTCTA</t>
  </si>
  <si>
    <t>Index 7</t>
  </si>
  <si>
    <t>CAAGCAGAAGACGGCATACGAGATTCAGTCTGTGACTGGAGTTCAGACGTGTGCTCTTCCGATC*T</t>
  </si>
  <si>
    <t>AGACTGA</t>
  </si>
  <si>
    <t>Index 8</t>
  </si>
  <si>
    <t>CAAGCAGAAGACGGCATACGAGATTTCCAAGGTGACTGGAGTTCAGACGTGTGCTCTTCCGATC*T</t>
  </si>
  <si>
    <t>CTTGGAA</t>
  </si>
  <si>
    <t>Index 9</t>
  </si>
  <si>
    <t>CAAGCAGAAGACGGCATACGAGATTAATCGGGTGACTGGAGTTCAGACGTGTGCTCTTCCGATC*T</t>
  </si>
  <si>
    <t>CCGATTA</t>
  </si>
  <si>
    <t>Index 10</t>
  </si>
  <si>
    <t>CAAGCAGAAGACGGCATACGAGATCGCTGCCGTGACTGGAGTTCAGACGTGTGCTCTTCCGATC*T</t>
  </si>
  <si>
    <t>GGCAGCG</t>
  </si>
  <si>
    <t>Index 11</t>
  </si>
  <si>
    <t>CAAGCAGAAGACGGCATACGAGATATGATGGGTGACTGGAGTTCAGACGTGTGCTCTTCCGATC*T</t>
  </si>
  <si>
    <t>CCATCAT</t>
  </si>
  <si>
    <t>Index 12</t>
  </si>
  <si>
    <t>CAAGCAGAAGACGGCATACGAGATCTTGTTAGTGACTGGAGTTCAGACGTGTGCTCTTCCGATC*T</t>
  </si>
  <si>
    <t>TAACAAG</t>
  </si>
  <si>
    <t>Index 13</t>
  </si>
  <si>
    <t>CAAGCAGAAGACGGCATACGAGATACGCCTCGTGACTGGAGTTCAGACGTGTGCTCTTCCGATC*T</t>
  </si>
  <si>
    <t>GAGGCGT</t>
  </si>
  <si>
    <t>Index 14</t>
  </si>
  <si>
    <t>CAAGCAGAAGACGGCATACGAGATAGTTAAAGTGACTGGAGTTCAGACGTGTGCTCTTCCGATC*T</t>
  </si>
  <si>
    <t>TTTAACT</t>
  </si>
  <si>
    <t>Index 15</t>
  </si>
  <si>
    <t>CAAGCAGAAGACGGCATACGAGATGAGGACCGTGACTGGAGTTCAGACGTGTGCTCTTCCGATC*T</t>
  </si>
  <si>
    <t>GGTCCTC</t>
  </si>
  <si>
    <t>Index 16</t>
  </si>
  <si>
    <t>CAAGCAGAAGACGGCATACGAGATGCCACCGGTGACTGGAGTTCAGACGTGTGCTCTTCCGATC*T</t>
  </si>
  <si>
    <t>CGGTGGC</t>
  </si>
  <si>
    <t>Index 17</t>
  </si>
  <si>
    <t>CAAGCAGAAGACGGCATACGAGATCGACAGTGTGACTGGAGTTCAGACGTGTGCTCTTCCGATC*T</t>
  </si>
  <si>
    <t>ACTGTCG</t>
  </si>
  <si>
    <t>Index 18</t>
  </si>
  <si>
    <t>CAAGCAGAAGACGGCATACGAGATCAAATACGTGACTGGAGTTCAGACGTGTGCTCTTCCGATC*T</t>
  </si>
  <si>
    <t>GTATTTG</t>
  </si>
  <si>
    <t>Index 19</t>
  </si>
  <si>
    <t>CAAGCAGAAGACGGCATACGAGATCGTACTCGTGACTGGAGTTCAGACGTGTGCTCTTCCGATC*T</t>
  </si>
  <si>
    <t>GAGTACG</t>
  </si>
  <si>
    <t>Index 20</t>
  </si>
  <si>
    <t>CAAGCAGAAGACGGCATACGAGATTATCTGTGTGACTGGAGTTCAGACGTGTGCTCTTCCGATC*T</t>
  </si>
  <si>
    <t>ACAGATA</t>
  </si>
  <si>
    <t>Index 21</t>
  </si>
  <si>
    <t>CAAGCAGAAGACGGCATACGAGATCATTGAGGTGACTGGAGTTCAGACGTGTGCTCTTCCGATC*T</t>
  </si>
  <si>
    <t>CTCAATG</t>
  </si>
  <si>
    <t>Index 22</t>
  </si>
  <si>
    <t>CAAGCAGAAGACGGCATACGAGATTGCATTTGTGACTGGAGTTCAGACGTGTGCTCTTCCGATC*T</t>
  </si>
  <si>
    <t>AAATGCA</t>
  </si>
  <si>
    <t>Index 23</t>
  </si>
  <si>
    <t>CAAGCAGAAGACGGCATACGAGATCCCGCGTGTGACTGGAGTTCAGACGTGTGCTCTTCCGATC*T</t>
  </si>
  <si>
    <t>ACGCGGG</t>
  </si>
  <si>
    <t>Index 24</t>
  </si>
  <si>
    <t>CAAGCAGAAGACGGCATACGAGATGGACTCCGTGACTGGAGTTCAGACGTGTGCTCTTCCGATC*T</t>
  </si>
  <si>
    <t>GGAGTCC</t>
  </si>
  <si>
    <t>Index 25</t>
  </si>
  <si>
    <t>CAAGCAGAAGACGGCATACGAGATAGCGACGGTGACTGGAGTTCAGACGTGTGCTCTTCCGATC*T</t>
  </si>
  <si>
    <t>CGTCGCT</t>
  </si>
  <si>
    <t>Index 26</t>
  </si>
  <si>
    <t>CAAGCAGAAGACGGCATACGAGATCAGTTGAGTGACTGGAGTTCAGACGTGTGCTCTTCCGATC*T</t>
  </si>
  <si>
    <t>TCAACTG</t>
  </si>
  <si>
    <t>Index 27</t>
  </si>
  <si>
    <t>CAAGCAGAAGACGGCATACGAGATACAAACAGTGACTGGAGTTCAGACGTGTGCTCTTCCGATC*T</t>
  </si>
  <si>
    <t>TGTTTGT</t>
  </si>
  <si>
    <t>Index 28</t>
  </si>
  <si>
    <t>CAAGCAGAAGACGGCATACGAGATCCATGTAGTGACTGGAGTTCAGACGTGTGCTCTTCCGATC*T</t>
  </si>
  <si>
    <t>TACATGG</t>
  </si>
  <si>
    <t>Index 29</t>
  </si>
  <si>
    <t>CAAGCAGAAGACGGCATACGAGATTGAGAACGTGACTGGAGTTCAGACGTGTGCTCTTCCGATC*T</t>
  </si>
  <si>
    <t>GTTCTCA</t>
  </si>
  <si>
    <t>Index 30</t>
  </si>
  <si>
    <t>CAAGCAGAAGACGGCATACGAGATCCACCAGGTGACTGGAGTTCAGACGTGTGCTCTTCCGATC*T</t>
  </si>
  <si>
    <t>CTGGTGG</t>
  </si>
  <si>
    <t>Index 31</t>
  </si>
  <si>
    <t>CAAGCAGAAGACGGCATACGAGATATGGGCAGTGACTGGAGTTCAGACGTGTGCTCTTCCGATC*T</t>
  </si>
  <si>
    <t>TGCCCAT</t>
  </si>
  <si>
    <t>Index 32</t>
  </si>
  <si>
    <t>CAAGCAGAAGACGGCATACGAGATAAGGTTTGTGACTGGAGTTCAGACGTGTGCTCTTCCGATC*T</t>
  </si>
  <si>
    <t>AAACCTT</t>
  </si>
  <si>
    <t>Index 33</t>
  </si>
  <si>
    <t>CAAGCAGAAGACGGCATACGAGATGTATGGTGTGACTGGAGTTCAGACGTGTGCTCTTCCGATC*T</t>
  </si>
  <si>
    <t>ACCATAC</t>
  </si>
  <si>
    <t>Index 34</t>
  </si>
  <si>
    <t>CAAGCAGAAGACGGCATACGAGATGCGTATTGTGACTGGAGTTCAGACGTGTGCTCTTCCGATC*T</t>
  </si>
  <si>
    <t>AATACGC</t>
  </si>
  <si>
    <t>Index 35</t>
  </si>
  <si>
    <t>CAAGCAGAAGACGGCATACGAGATTGTAGCGGTGACTGGAGTTCAGACGTGTGCTCTTCCGATC*T</t>
  </si>
  <si>
    <t>CGCTACA</t>
  </si>
  <si>
    <t>Index 36</t>
  </si>
  <si>
    <t>CAAGCAGAAGACGGCATACGAGATTATGCCAGTGACTGGAGTTCAGACGTGTGCTCTTCCGATC*T</t>
  </si>
  <si>
    <t>TGGCATA</t>
  </si>
  <si>
    <t>Index 37</t>
  </si>
  <si>
    <t>CAAGCAGAAGACGGCATACGAGATGACAAAAGTGACTGGAGTTCAGACGTGTGCTCTTCCGATC*T</t>
  </si>
  <si>
    <t>TTTTGTC</t>
  </si>
  <si>
    <t>Index 38</t>
  </si>
  <si>
    <t>CAAGCAGAAGACGGCATACGAGATAGTGGGTGTGACTGGAGTTCAGACGTGTGCTCTTCCGATC*T</t>
  </si>
  <si>
    <t>ACCCACT</t>
  </si>
  <si>
    <t>Index 39</t>
  </si>
  <si>
    <t>CAAGCAGAAGACGGCATACGAGATGGTCCGGGTGACTGGAGTTCAGACGTGTGCTCTTCCGATC*T</t>
  </si>
  <si>
    <t>CCGGACC</t>
  </si>
  <si>
    <t>Index 40</t>
  </si>
  <si>
    <t>CAAGCAGAAGACGGCATACGAGATGCCGTACGTGACTGGAGTTCAGACGTGTGCTCTTCCGATC*T</t>
  </si>
  <si>
    <t>GTACGGC</t>
  </si>
  <si>
    <t>Index 41</t>
  </si>
  <si>
    <t>CAAGCAGAAGACGGCATACGAGATGGGGCAAGTGACTGGAGTTCAGACGTGTGCTCTTCCGATC*T</t>
  </si>
  <si>
    <t>TTGCCCC</t>
  </si>
  <si>
    <t>Index 42</t>
  </si>
  <si>
    <t>CAAGCAGAAGACGGCATACGAGATTTGGAGTGTGACTGGAGTTCAGACGTGTGCTCTTCCGATC*T</t>
  </si>
  <si>
    <t>ACTCCAA</t>
  </si>
  <si>
    <t>Index 43</t>
  </si>
  <si>
    <t>CAAGCAGAAGACGGCATACGAGATTGGCACAGTGACTGGAGTTCAGACGTGTGCTCTTCCGATC*T</t>
  </si>
  <si>
    <t>TGTGCCA</t>
  </si>
  <si>
    <t>Index 44</t>
  </si>
  <si>
    <t>CAAGCAGAAGACGGCATACGAGATCTCCGTTGTGACTGGAGTTCAGACGTGTGCTCTTCCGATC*T</t>
  </si>
  <si>
    <t>AACGGAG</t>
  </si>
  <si>
    <t>Index 45</t>
  </si>
  <si>
    <t>CAAGCAGAAGACGGCATACGAGATAACTATCGTGACTGGAGTTCAGACGTGTGCTCTTCCGATC*T</t>
  </si>
  <si>
    <t>GATAGTT</t>
  </si>
  <si>
    <t>Index 46</t>
  </si>
  <si>
    <t>CAAGCAGAAGACGGCATACGAGATATTCACCGTGACTGGAGTTCAGACGTGTGCTCTTCCGATC*T</t>
  </si>
  <si>
    <t>GGTGAAT</t>
  </si>
  <si>
    <t>Index 47</t>
  </si>
  <si>
    <t>CAAGCAGAAGACGGCATACGAGATAGAACATGTGACTGGAGTTCAGACGTGTGCTCTTCCGATC*T</t>
  </si>
  <si>
    <t>ATGTTCT</t>
  </si>
  <si>
    <t>Index 48</t>
  </si>
  <si>
    <t>CAAGCAGAAGACGGCATACGAGATTTTTTACGTGACTGGAGTTCAGACGTGTGCTCTTCCGATC*T</t>
  </si>
  <si>
    <t>GTAAAAA</t>
  </si>
  <si>
    <t>Index 49</t>
  </si>
  <si>
    <t>CAAGCAGAAGACGGCATACGAGATATCAGACGTGACTGGAGTTCAGACGTGTGCTCTTCCGATC*T</t>
  </si>
  <si>
    <t>GTCTGAT</t>
  </si>
  <si>
    <t>Index 50</t>
  </si>
  <si>
    <t>CAAGCAGAAGACGGCATACGAGATGATATTGGTGACTGGAGTTCAGACGTGTGCTCTTCCGATC*T</t>
  </si>
  <si>
    <t>CAATATC</t>
  </si>
  <si>
    <t>Index 51</t>
  </si>
  <si>
    <t>CAAGCAGAAGACGGCATACGAGATTCGGGAGGTGACTGGAGTTCAGACGTGTGCTCTTCCGATC*T</t>
  </si>
  <si>
    <t>CTCCCGA</t>
  </si>
  <si>
    <t>Index 52</t>
  </si>
  <si>
    <t>CAAGCAGAAGACGGCATACGAGATAAACGGCGTGACTGGAGTTCAGACGTGTGCTCTTCCGATC*T</t>
  </si>
  <si>
    <t>GCCGTTT</t>
  </si>
  <si>
    <t>Index 53</t>
  </si>
  <si>
    <t>CAAGCAGAAGACGGCATACGAGATTTACCTAGTGACTGGAGTTCAGACGTGTGCTCTTCCGATC*T</t>
  </si>
  <si>
    <t>TAGGTAA</t>
  </si>
  <si>
    <t>Index 54</t>
  </si>
  <si>
    <t>CAAGCAGAAGACGGCATACGAGATATCTCGAGTGACTGGAGTTCAGACGTGTGCTCTTCCGATC*T</t>
  </si>
  <si>
    <t>TCGAGAT</t>
  </si>
  <si>
    <t>Index 55</t>
  </si>
  <si>
    <t>CAAGCAGAAGACGGCATACGAGATCTAAATGGTGACTGGAGTTCAGACGTGTGCTCTTCCGATC*T</t>
  </si>
  <si>
    <t>CATTTAG</t>
  </si>
  <si>
    <t>Index 56</t>
  </si>
  <si>
    <t>CAAGCAGAAGACGGCATACGAGATTCCCGGAGTGACTGGAGTTCAGACGTGTGCTCTTCCGATC*T</t>
  </si>
  <si>
    <t>TCCGGGA</t>
  </si>
  <si>
    <t>Index 57</t>
  </si>
  <si>
    <t>CAAGCAGAAGACGGCATACGAGATACTTTCGGTGACTGGAGTTCAGACGTGTGCTCTTCCGATC*T</t>
  </si>
  <si>
    <t>CGAAAGT</t>
  </si>
  <si>
    <t>Index 58</t>
  </si>
  <si>
    <t>CAAGCAGAAGACGGCATACGAGATGGGAGGCGTGACTGGAGTTCAGACGTGTGCTCTTCCGATC*T</t>
  </si>
  <si>
    <t>GCCTCCC</t>
  </si>
  <si>
    <t>Index 59</t>
  </si>
  <si>
    <t>CAAGCAGAAGACGGCATACGAGATCATAACTGTGACTGGAGTTCAGACGTGTGCTCTTCCGATC*T</t>
  </si>
  <si>
    <t>AGTTATG</t>
  </si>
  <si>
    <t>Index 60</t>
  </si>
  <si>
    <t>CAAGCAGAAGACGGCATACGAGATATTGCAGGTGACTGGAGTTCAGACGTGTGCTCTTCCGATC*T</t>
  </si>
  <si>
    <t>CTGCAAT</t>
  </si>
  <si>
    <t>Index 61</t>
  </si>
  <si>
    <t>CAAGCAGAAGACGGCATACGAGATCGGCTTGGTGACTGGAGTTCAGACGTGTGCTCTTCCGATC*T</t>
  </si>
  <si>
    <t>CAAGCCG</t>
  </si>
  <si>
    <t>Index 62</t>
  </si>
  <si>
    <t>CAAGCAGAAGACGGCATACGAGATTTGACCCGTGACTGGAGTTCAGACGTGTGCTCTTCCGATC*T</t>
  </si>
  <si>
    <t>GGGTCAA</t>
  </si>
  <si>
    <t>Index 63</t>
  </si>
  <si>
    <t>CAAGCAGAAGACGGCATACGAGATGCGTTGCGTGACTGGAGTTCAGACGTGTGCTCTTCCGATC*T</t>
  </si>
  <si>
    <t>GCAACGC</t>
  </si>
  <si>
    <t>Index 64</t>
  </si>
  <si>
    <t>CAAGCAGAAGACGGCATACGAGATGTAATCAGTGACTGGAGTTCAGACGTGTGCTCTTCCGATC*T</t>
  </si>
  <si>
    <t>TGATTAC</t>
  </si>
  <si>
    <t>Index 65</t>
  </si>
  <si>
    <t>CAAGCAGAAGACGGCATACGAGATCCCAGCAGTGACTGGAGTTCAGACGTGTGCTCTTCCGATC*T</t>
  </si>
  <si>
    <t>TGCTGGG</t>
  </si>
  <si>
    <t>Index 66</t>
  </si>
  <si>
    <t>CAAGCAGAAGACGGCATACGAGATCTGTGTCGTGACTGGAGTTCAGACGTGTGCTCTTCCGATC*T</t>
  </si>
  <si>
    <t>GACACAG</t>
  </si>
  <si>
    <t>Index 67</t>
  </si>
  <si>
    <t>CAAGCAGAAGACGGCATACGAGATAGGTCCTGTGACTGGAGTTCAGACGTGTGCTCTTCCGATC*T</t>
  </si>
  <si>
    <t>AGGACCT</t>
  </si>
  <si>
    <t>Index 68</t>
  </si>
  <si>
    <t>CAAGCAGAAGACGGCATACGAGATCCGAAAAGTGACTGGAGTTCAGACGTGTGCTCTTCCGATC*T</t>
  </si>
  <si>
    <t>TTTTCGG</t>
  </si>
  <si>
    <t>Index 69</t>
  </si>
  <si>
    <t>CAAGCAGAAGACGGCATACGAGATGACTCTGGTGACTGGAGTTCAGACGTGTGCTCTTCCGATC*T</t>
  </si>
  <si>
    <t>CAGAGTC</t>
  </si>
  <si>
    <t>Index 70</t>
  </si>
  <si>
    <t>CAAGCAGAAGACGGCATACGAGATAGGATACGTGACTGGAGTTCAGACGTGTGCTCTTCCGATC*T</t>
  </si>
  <si>
    <t>GTATCCT</t>
  </si>
  <si>
    <t>Index 71</t>
  </si>
  <si>
    <t>CAAGCAGAAGACGGCATACGAGATCTGCCGGGTGACTGGAGTTCAGACGTGTGCTCTTCCGATC*T</t>
  </si>
  <si>
    <t>CCGGCAG</t>
  </si>
  <si>
    <t>Index 72</t>
  </si>
  <si>
    <t>CAAGCAGAAGACGGCATACGAGATATGAATTGTGACTGGAGTTCAGACGTGTGCTCTTCCGATC*T</t>
  </si>
  <si>
    <t>AATTCAT</t>
  </si>
  <si>
    <t>Index 73</t>
  </si>
  <si>
    <t>CAAGCAGAAGACGGCATACGAGATCCCCTGCGTGACTGGAGTTCAGACGTGTGCTCTTCCGATC*T</t>
  </si>
  <si>
    <t>GCAGGGG</t>
  </si>
  <si>
    <t>Index 74</t>
  </si>
  <si>
    <t>CAAGCAGAAGACGGCATACGAGATAGTATCTGTGACTGGAGTTCAGACGTGTGCTCTTCCGATC*T</t>
  </si>
  <si>
    <t>AGATACT</t>
  </si>
  <si>
    <t>Index 75</t>
  </si>
  <si>
    <t>CAAGCAGAAGACGGCATACGAGATGCTGGGAGTGACTGGAGTTCAGACGTGTGCTCTTCCGATC*T</t>
  </si>
  <si>
    <t>TCCCAGC</t>
  </si>
  <si>
    <t>Index 76</t>
  </si>
  <si>
    <t>CAAGCAGAAGACGGCATACGAGATGATTAGGGTGACTGGAGTTCAGACGTGTGCTCTTCCGATC*T</t>
  </si>
  <si>
    <t>CCTAATC</t>
  </si>
  <si>
    <t>Index 77</t>
  </si>
  <si>
    <t>CAAGCAGAAGACGGCATACGAGATTGTTTGAGTGACTGGAGTTCAGACGTGTGCTCTTCCGATC*T</t>
  </si>
  <si>
    <t>TCAAACA</t>
  </si>
  <si>
    <t>Index 78</t>
  </si>
  <si>
    <t>CAAGCAGAAGACGGCATACGAGATTTCAGGTGTGACTGGAGTTCAGACGTGTGCTCTTCCGATC*T</t>
  </si>
  <si>
    <t>ACCTGAA</t>
  </si>
  <si>
    <t>Index 79</t>
  </si>
  <si>
    <t>CAAGCAGAAGACGGCATACGAGATTGCCTGGGTGACTGGAGTTCAGACGTGTGCTCTTCCGATC*T</t>
  </si>
  <si>
    <t>CCAGGCA</t>
  </si>
  <si>
    <t>Index 80</t>
  </si>
  <si>
    <t>CAAGCAGAAGACGGCATACGAGATTCTGAAAGTGACTGGAGTTCAGACGTGTGCTCTTCCGATC*T</t>
  </si>
  <si>
    <t>TTTCAGA</t>
  </si>
  <si>
    <t>Index 81</t>
  </si>
  <si>
    <t>CAAGCAGAAGACGGCATACGAGATATCCAGTGTGACTGGAGTTCAGACGTGTGCTCTTCCGATC*T</t>
  </si>
  <si>
    <t>ACTGGAT</t>
  </si>
  <si>
    <t>Index 82</t>
  </si>
  <si>
    <t>CAAGCAGAAGACGGCATACGAGATTCTTGCCGTGACTGGAGTTCAGACGTGTGCTCTTCCGATC*T</t>
  </si>
  <si>
    <t>GGCAAGA</t>
  </si>
  <si>
    <t>Index 83</t>
  </si>
  <si>
    <t>CAAGCAGAAGACGGCATACGAGATGGCCATCGTGACTGGAGTTCAGACGTGTGCTCTTCCGATC*T</t>
  </si>
  <si>
    <t>GATGGCC</t>
  </si>
  <si>
    <t>Index 84</t>
  </si>
  <si>
    <t>CAAGCAGAAGACGGCATACGAGATTTCGCCTGTGACTGGAGTTCAGACGTGTGCTCTTCCGATC*T</t>
  </si>
  <si>
    <t>AGGCGAA</t>
  </si>
  <si>
    <t>Index 85</t>
  </si>
  <si>
    <t>CAAGCAGAAGACGGCATACGAGATCAGACGTGTGACTGGAGTTCAGACGTGTGCTCTTCCGATC*T</t>
  </si>
  <si>
    <t>ACGTCTG</t>
  </si>
  <si>
    <t>Index 86</t>
  </si>
  <si>
    <t>CAAGCAGAAGACGGCATACGAGATTATCGACGTGACTGGAGTTCAGACGTGTGCTCTTCCGATC*T</t>
  </si>
  <si>
    <t>GTCGATA</t>
  </si>
  <si>
    <t>Index 87</t>
  </si>
  <si>
    <t>CAAGCAGAAGACGGCATACGAGATGTCTGTAGTGACTGGAGTTCAGACGTGTGCTCTTCCGATC*T</t>
  </si>
  <si>
    <t>TACAGAC</t>
  </si>
  <si>
    <t>Index 88</t>
  </si>
  <si>
    <t>CAAGCAGAAGACGGCATACGAGATCGGGGGGGTGACTGGAGTTCAGACGTGTGCTCTTCCGATC*T</t>
  </si>
  <si>
    <t>CCCCCCG</t>
  </si>
  <si>
    <t>Index 89</t>
  </si>
  <si>
    <t>CAAGCAGAAGACGGCATACGAGATCGGCGCTGTGACTGGAGTTCAGACGTGTGCTCTTCCGATC*T</t>
  </si>
  <si>
    <t>AGCGCCG</t>
  </si>
  <si>
    <t>Index 90</t>
  </si>
  <si>
    <t>CAAGCAGAAGACGGCATACGAGATGAGACCAGTGACTGGAGTTCAGACGTGTGCTCTTCCGATC*T</t>
  </si>
  <si>
    <t>TGGTCTC</t>
  </si>
  <si>
    <t>Index 91</t>
  </si>
  <si>
    <t>CAAGCAGAAGACGGCATACGAGATCAGCGAAGTGACTGGAGTTCAGACGTGTGCTCTTCCGATC*T</t>
  </si>
  <si>
    <t>TTCGCTG</t>
  </si>
  <si>
    <t>Index 92</t>
  </si>
  <si>
    <t>CAAGCAGAAGACGGCATACGAGATTAAGATAGTGACTGGAGTTCAGACGTGTGCTCTTCCGATC*T</t>
  </si>
  <si>
    <t>TATCTTA</t>
  </si>
  <si>
    <t>Index 93</t>
  </si>
  <si>
    <t>CAAGCAGAAGACGGCATACGAGATGGGTGAGGTGACTGGAGTTCAGACGTGTGCTCTTCCGATC*T</t>
  </si>
  <si>
    <t>CTCACCC</t>
  </si>
  <si>
    <t>Index 94</t>
  </si>
  <si>
    <t>CAAGCAGAAGACGGCATACGAGATCGCACGAGTGACTGGAGTTCAGACGTGTGCTCTTCCGATC*T</t>
  </si>
  <si>
    <t>TCGTGCG</t>
  </si>
  <si>
    <t>Index 95</t>
  </si>
  <si>
    <t>CAAGCAGAAGACGGCATACGAGATAGAGTCAGTGACTGGAGTTCAGACGTGTGCTCTTCCGATC*T</t>
  </si>
  <si>
    <t>TGACTCT</t>
  </si>
  <si>
    <t>Index 96</t>
  </si>
  <si>
    <t>CAAGCAGAAGACGGCATACGAGATCGCCAAAGTGACTGGAGTTCAGACGTGTGCTCTTCCGATC*T</t>
  </si>
  <si>
    <t xml:space="preserve">TTGGCG </t>
  </si>
  <si>
    <t>SIC_Index2_06</t>
  </si>
  <si>
    <t>GACCTT</t>
  </si>
  <si>
    <t>GAGTTG</t>
  </si>
  <si>
    <t>GTGCTT</t>
  </si>
  <si>
    <t>CTCACA</t>
  </si>
  <si>
    <t>SIC_Index2_10</t>
  </si>
  <si>
    <t>GCTTCT</t>
  </si>
  <si>
    <t>SIC_Index2_11</t>
  </si>
  <si>
    <t>GTAACC</t>
  </si>
  <si>
    <t>harvestDate</t>
  </si>
  <si>
    <t>harvester</t>
  </si>
  <si>
    <t>biosampleNumber</t>
  </si>
  <si>
    <t>experimentDesign</t>
  </si>
  <si>
    <t>experimentObservations</t>
  </si>
  <si>
    <t>strain</t>
  </si>
  <si>
    <t>genotype</t>
  </si>
  <si>
    <t>floodmedia</t>
  </si>
  <si>
    <t>inductionDelay</t>
  </si>
  <si>
    <t>treatment</t>
  </si>
  <si>
    <t>timePoint</t>
  </si>
  <si>
    <t>replicate</t>
  </si>
  <si>
    <t>ZEV_induction</t>
  </si>
  <si>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</si>
  <si>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</si>
  <si>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</si>
  <si>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</si>
  <si>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</si>
  <si>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</si>
  <si>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</si>
  <si>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s1Protocol</t>
  </si>
  <si>
    <t>roboticS1Prep</t>
  </si>
  <si>
    <t>s1PrimerSeq</t>
  </si>
  <si>
    <t>random</t>
  </si>
  <si>
    <t>s2cDNADate</t>
  </si>
  <si>
    <t>s2cDNAPreparer</t>
  </si>
  <si>
    <t>s2cDNASampleNumber</t>
  </si>
  <si>
    <t>s2cDNAProtocol</t>
  </si>
  <si>
    <t>roboticS2Prep</t>
  </si>
  <si>
    <t>rnaPrepMethod</t>
  </si>
  <si>
    <t>roboticRNAPrep</t>
  </si>
  <si>
    <t>RIBOSOMAL_BAND</t>
  </si>
  <si>
    <t>RIBOSOMAL_BAND_SHAPE</t>
  </si>
  <si>
    <t>SMALL_RNA_BANDS</t>
  </si>
  <si>
    <t>RIN</t>
  </si>
  <si>
    <t>straight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</si>
  <si>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</si>
  <si>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</si>
  <si>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</si>
  <si>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</si>
  <si>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</si>
  <si>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</si>
  <si>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</si>
  <si>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</si>
  <si>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</si>
  <si>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runNumber</t>
  </si>
  <si>
    <t>laneNumber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</si>
  <si>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</si>
  <si>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</si>
  <si>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</si>
  <si>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</si>
  <si>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</si>
  <si>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</si>
  <si>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</si>
  <si>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NextSeq</t>
  </si>
  <si>
    <t>MidOutput</t>
  </si>
  <si>
    <t>fullRNASeq</t>
  </si>
  <si>
    <t>Brent_JP_41_GTAC_1_SIC_Index2_09_TGAGGTT_TGTGAGGT_S2_R1_001.fastq.gz</t>
  </si>
  <si>
    <t>MiniSeq</t>
  </si>
  <si>
    <t xml:space="preserve">spikein </t>
  </si>
  <si>
    <t>BoxID</t>
  </si>
  <si>
    <t>fills into metadata</t>
  </si>
  <si>
    <t>InductionDelay</t>
  </si>
  <si>
    <t>TimePoint</t>
  </si>
  <si>
    <t>Induction Treatment</t>
  </si>
  <si>
    <t>autofills by formula</t>
  </si>
  <si>
    <t>fills into prep</t>
  </si>
  <si>
    <t>comes from prep</t>
  </si>
  <si>
    <t>fills into prep (and metadata)</t>
  </si>
  <si>
    <t>Time Point</t>
  </si>
  <si>
    <t>comes from induction</t>
  </si>
  <si>
    <t>comes from index tabs</t>
  </si>
  <si>
    <t>new volume to add</t>
  </si>
  <si>
    <t>ZEV induction experiment</t>
  </si>
  <si>
    <t>Library Prep</t>
  </si>
  <si>
    <t>Spike in</t>
  </si>
  <si>
    <t>Full run</t>
  </si>
  <si>
    <t>Date</t>
  </si>
  <si>
    <t>Run#</t>
  </si>
  <si>
    <t>Reads</t>
  </si>
  <si>
    <t xml:space="preserve">Library Prep </t>
  </si>
  <si>
    <t>Spike In</t>
  </si>
  <si>
    <t xml:space="preserve">Full Run </t>
  </si>
  <si>
    <t>RNA Iso</t>
  </si>
  <si>
    <t>Date Started</t>
  </si>
  <si>
    <t>Date Completed</t>
  </si>
  <si>
    <t>Preparer</t>
  </si>
  <si>
    <t>Experiment:</t>
  </si>
  <si>
    <t>SIC_Index2_09</t>
  </si>
  <si>
    <t>SIC_Index2_08</t>
  </si>
  <si>
    <t>SIC_Index2_07</t>
  </si>
  <si>
    <t>='Prep-blank'!B5</t>
  </si>
  <si>
    <t>='Prep-blank'!$C$5</t>
  </si>
  <si>
    <t>='Prep-blank'!$B$6</t>
  </si>
  <si>
    <t>='Prep-blank'!P8</t>
  </si>
  <si>
    <t>=VLOOKUP(A9,'Induction-blank'!B4:C4,2,FALSE)</t>
  </si>
  <si>
    <t>=VLOOKUP(B9,'Induction-blank'!C4:F4,2,FALSE)</t>
  </si>
  <si>
    <t>=VLOOKUP(C9,'Induction-blank'!D4:G4,2,FALSE)</t>
  </si>
  <si>
    <t>=VLOOKUP(D9,'Induction-blank'!E4:H4,2,FALSE)</t>
  </si>
  <si>
    <t>=VLOOKUP(E9,'Induction-blank'!F4:I4,2,FALSE)</t>
  </si>
  <si>
    <t>=VLOOKUP(F9,'Induction-blank'!G4:J4,2,FALSE)</t>
  </si>
  <si>
    <t>=VLOOKUP(A9,'Induction-blank'!S4:T4,2,FALSE)</t>
  </si>
  <si>
    <t>Formulas</t>
  </si>
  <si>
    <t>=IF(H10&gt;499,"5",IF(H10&lt;200,"15","10"))</t>
  </si>
  <si>
    <t>=50-J10</t>
  </si>
  <si>
    <t>=VLOOKUP(L10,'Index 1'!B:F,5,FALSE)</t>
  </si>
  <si>
    <t>=VLOOKUP(N10,'Index 2'!A:C,3,FALSE)</t>
  </si>
  <si>
    <t>CF</t>
  </si>
  <si>
    <t>=200/P10</t>
  </si>
  <si>
    <t>=20-Q10</t>
  </si>
  <si>
    <t>=IF(R10&gt;0,"1.0",10/P10)</t>
  </si>
  <si>
    <t>=$T$52/T10</t>
  </si>
  <si>
    <t>=V10*S10</t>
  </si>
  <si>
    <t>Fills into metadata</t>
  </si>
  <si>
    <t>Notes:</t>
  </si>
  <si>
    <t>bioSample</t>
  </si>
  <si>
    <t>rnaSample</t>
  </si>
  <si>
    <t>s1CDNASample</t>
  </si>
  <si>
    <t>s2CDNASample</t>
  </si>
  <si>
    <t>library</t>
  </si>
  <si>
    <t>fastq (spike)</t>
  </si>
  <si>
    <t>fastq (full)</t>
  </si>
  <si>
    <t>Dates</t>
  </si>
  <si>
    <t xml:space="preserve">**where file names and reads from Jess's email comes from </t>
  </si>
  <si>
    <t>created in rnaseq-database</t>
  </si>
  <si>
    <t>J.Plaggenberg</t>
  </si>
  <si>
    <t>E7420L</t>
  </si>
  <si>
    <t>DMEM.30C</t>
  </si>
  <si>
    <t>DMEM.37C</t>
  </si>
  <si>
    <t>RPMI.37C</t>
  </si>
  <si>
    <t>RPMI.30C</t>
  </si>
  <si>
    <t>YPD.30C</t>
  </si>
  <si>
    <t>YPD.37C</t>
  </si>
  <si>
    <t>DMEM.30C.CO2</t>
  </si>
  <si>
    <t>DMEM.37C.CO2</t>
  </si>
  <si>
    <t>RPMI.30C.CO2</t>
  </si>
  <si>
    <t>RPMI.37C.CO2</t>
  </si>
  <si>
    <t>YPD.30C.CO2</t>
  </si>
  <si>
    <t>YPD.37C.CO2</t>
  </si>
  <si>
    <t>DMEM.30C.cAMP</t>
  </si>
  <si>
    <t>DMEM.37C.cAMP</t>
  </si>
  <si>
    <t>RPMI.30C.cAMP</t>
  </si>
  <si>
    <t>RPMI.37C.cAMP</t>
  </si>
  <si>
    <t>YPD.30C.cAMP</t>
  </si>
  <si>
    <t>YPD.37C.cAMP</t>
  </si>
  <si>
    <t>DMEM.30C.CO2.cAMP</t>
  </si>
  <si>
    <t>DMEM.37C.CO2.cAMP</t>
  </si>
  <si>
    <t>RPMI.30C.CO2.cAMP</t>
  </si>
  <si>
    <t>RPMI.37C.CO2.cAMP</t>
  </si>
  <si>
    <t>YPD.30C.CO2.cAMP</t>
  </si>
  <si>
    <t>YPD.37C.CO2.cAMP</t>
  </si>
  <si>
    <t>DMEM.30C.pH7</t>
  </si>
  <si>
    <t>DMEM.37C.pH7</t>
  </si>
  <si>
    <t>RPMI.30C.pH7</t>
  </si>
  <si>
    <t>RPMI.37C.pH7</t>
  </si>
  <si>
    <t>YPD.30C.pH7</t>
  </si>
  <si>
    <t>YPD.37C.pH7</t>
  </si>
  <si>
    <t>DMEM.30C.CO2.pH7</t>
  </si>
  <si>
    <t>DMEM.37C.CO2.pH7</t>
  </si>
  <si>
    <t>RPMI.30C.CO2.pH7</t>
  </si>
  <si>
    <t>RPMI.37C.CO2.pH7</t>
  </si>
  <si>
    <t>YPD.30C.CO2.pH7</t>
  </si>
  <si>
    <t>YPD.37C.CO2.pH7</t>
  </si>
  <si>
    <t>Possible conditions</t>
  </si>
  <si>
    <t>EtOH</t>
  </si>
  <si>
    <t>Estradiol</t>
  </si>
  <si>
    <t>PBS</t>
  </si>
  <si>
    <t>Average Read Count</t>
  </si>
  <si>
    <t>Total Read Count</t>
  </si>
  <si>
    <t>TRIzol</t>
  </si>
  <si>
    <t>PoolledSecondStrand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</si>
</sst>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3" x14ac:knownFonts="1">
    <font>
      <sz val="12"/>
      <color theme="1"/>
      <name val="Calibri"/>
      <family val="2"/>
      <scheme val="minor"/>
    </font>
    <font>
      <sz val="10"/>
      <name val="Geneva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3"/>
      <color rgb="FF222222"/>
      <name val="Arial"/>
      <family val="2"/>
    </font>
    <font>
      <sz val="14"/>
      <color rgb="FF000000"/>
      <name val="Courier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Geneva"/>
      <family val="2"/>
    </font>
    <font>
      <sz val="11"/>
      <color rgb="FF222222"/>
      <name val="Calibri"/>
      <family val="2"/>
    </font>
    <font>
      <strike/>
      <sz val="12"/>
      <color theme="1"/>
      <name val="Calibri"/>
      <family val="2"/>
      <scheme val="minor"/>
    </font>
    <font>
      <sz val="12"/>
      <color rgb="FF000000"/>
      <name val="Helvetica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Up">
        <fgColor theme="0" tint="-0.24994659260841701"/>
        <bgColor theme="5" tint="0.79995117038483843"/>
      </patternFill>
    </fill>
    <fill>
      <patternFill patternType="solid">
        <fgColor theme="0" tint="-0.249977111117893"/>
        <bgColor indexed="64"/>
      </patternFill>
    </fill>
    <fill>
      <patternFill patternType="lightUp">
        <bgColor theme="0" tint="-0.249977111117893"/>
      </patternFill>
    </fill>
    <fill>
      <patternFill patternType="lightUp"/>
    </fill>
    <fill>
      <patternFill patternType="lightUp">
        <fgColor theme="0" tint="-0.24994659260841701"/>
        <bgColor indexed="65"/>
      </patternFill>
    </fill>
    <fill>
      <patternFill patternType="lightUp">
        <bgColor rgb="FF7030A0"/>
      </patternFill>
    </fill>
    <fill>
      <patternFill patternType="lightUp">
        <fgColor theme="0" tint="-0.14996795556505021"/>
        <bgColor indexed="65"/>
      </patternFill>
    </fill>
    <fill>
      <patternFill patternType="lightUp">
        <fgColor theme="0" tint="-0.14996795556505021"/>
        <bgColor theme="7" tint="0.79995117038483843"/>
      </patternFill>
    </fill>
    <fill>
      <patternFill patternType="lightUp">
        <fgColor theme="0" tint="-0.14996795556505021"/>
        <bgColor theme="9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29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Fill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ill="1"/>
    <xf numFmtId="14" fontId="0" fillId="0" borderId="0" xfId="0" applyNumberFormat="1" applyFill="1" applyBorder="1"/>
    <xf numFmtId="0" fontId="0" fillId="0" borderId="3" xfId="0" applyBorder="1"/>
    <xf numFmtId="2" fontId="0" fillId="0" borderId="0" xfId="0" applyNumberFormat="1"/>
    <xf numFmtId="3" fontId="3" fillId="0" borderId="0" xfId="0" applyNumberFormat="1" applyFont="1"/>
    <xf numFmtId="0" fontId="5" fillId="0" borderId="0" xfId="0" applyFont="1"/>
    <xf numFmtId="0" fontId="7" fillId="0" borderId="0" xfId="1" applyFont="1" applyAlignment="1">
      <alignment horizontal="center"/>
    </xf>
    <xf numFmtId="0" fontId="6" fillId="0" borderId="0" xfId="1"/>
    <xf numFmtId="0" fontId="6" fillId="0" borderId="0" xfId="1" applyAlignment="1">
      <alignment horizontal="left"/>
    </xf>
    <xf numFmtId="0" fontId="6" fillId="0" borderId="0" xfId="1" applyAlignment="1">
      <alignment wrapText="1"/>
    </xf>
    <xf numFmtId="0" fontId="8" fillId="0" borderId="0" xfId="1" applyFont="1"/>
    <xf numFmtId="0" fontId="9" fillId="0" borderId="0" xfId="1" applyFont="1"/>
    <xf numFmtId="0" fontId="2" fillId="0" borderId="0" xfId="1" applyFont="1"/>
    <xf numFmtId="2" fontId="0" fillId="0" borderId="0" xfId="0" applyNumberForma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0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5" fillId="0" borderId="0" xfId="0" applyFont="1" applyFill="1"/>
    <xf numFmtId="0" fontId="14" fillId="0" borderId="0" xfId="0" applyFont="1"/>
    <xf numFmtId="0" fontId="15" fillId="0" borderId="0" xfId="0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1" fillId="2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NumberForma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2" xfId="0" applyBorder="1"/>
    <xf numFmtId="164" fontId="0" fillId="0" borderId="0" xfId="0" applyNumberFormat="1" applyFill="1"/>
    <xf numFmtId="3" fontId="3" fillId="0" borderId="0" xfId="0" applyNumberFormat="1" applyFont="1" applyFill="1"/>
    <xf numFmtId="2" fontId="0" fillId="0" borderId="0" xfId="0" quotePrefix="1" applyNumberFormat="1"/>
    <xf numFmtId="2" fontId="0" fillId="0" borderId="0" xfId="0" applyNumberFormat="1" applyFill="1" applyBorder="1"/>
    <xf numFmtId="3" fontId="3" fillId="0" borderId="0" xfId="0" applyNumberFormat="1" applyFont="1" applyFill="1" applyBorder="1"/>
    <xf numFmtId="3" fontId="0" fillId="0" borderId="0" xfId="0" applyNumberFormat="1" applyFill="1" applyBorder="1"/>
    <xf numFmtId="14" fontId="0" fillId="0" borderId="0" xfId="0" applyNumberFormat="1" applyFill="1" applyBorder="1" applyAlignment="1">
      <alignment wrapText="1"/>
    </xf>
    <xf numFmtId="165" fontId="0" fillId="0" borderId="0" xfId="0" applyNumberFormat="1" applyFill="1"/>
    <xf numFmtId="165" fontId="0" fillId="0" borderId="0" xfId="0" applyNumberFormat="1" applyFill="1" applyBorder="1"/>
    <xf numFmtId="2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Fill="1"/>
    <xf numFmtId="14" fontId="10" fillId="0" borderId="0" xfId="0" applyNumberFormat="1" applyFont="1"/>
    <xf numFmtId="14" fontId="11" fillId="0" borderId="0" xfId="0" applyNumberFormat="1" applyFont="1"/>
    <xf numFmtId="0" fontId="0" fillId="5" borderId="1" xfId="0" applyNumberFormat="1" applyFill="1" applyBorder="1" applyAlignment="1">
      <alignment wrapText="1"/>
    </xf>
    <xf numFmtId="14" fontId="12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0" fontId="1" fillId="0" borderId="0" xfId="0" applyFont="1" applyFill="1" applyAlignment="1">
      <alignment wrapText="1"/>
    </xf>
    <xf numFmtId="0" fontId="0" fillId="0" borderId="0" xfId="0" applyBorder="1"/>
    <xf numFmtId="14" fontId="0" fillId="0" borderId="0" xfId="0" quotePrefix="1" applyNumberFormat="1"/>
    <xf numFmtId="0" fontId="0" fillId="0" borderId="0" xfId="0" quotePrefix="1"/>
    <xf numFmtId="0" fontId="0" fillId="0" borderId="0" xfId="0" quotePrefix="1" applyBorder="1"/>
    <xf numFmtId="0" fontId="0" fillId="0" borderId="0" xfId="0" quotePrefix="1" applyNumberFormat="1"/>
    <xf numFmtId="0" fontId="17" fillId="0" borderId="0" xfId="0" applyFont="1"/>
    <xf numFmtId="0" fontId="0" fillId="6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0" fillId="11" borderId="3" xfId="0" applyFont="1" applyFill="1" applyBorder="1"/>
    <xf numFmtId="14" fontId="0" fillId="12" borderId="3" xfId="0" applyNumberFormat="1" applyFill="1" applyBorder="1" applyAlignment="1">
      <alignment wrapText="1"/>
    </xf>
    <xf numFmtId="0" fontId="1" fillId="12" borderId="0" xfId="0" applyFont="1" applyFill="1" applyAlignment="1">
      <alignment wrapText="1"/>
    </xf>
    <xf numFmtId="0" fontId="0" fillId="12" borderId="0" xfId="0" applyFill="1" applyAlignment="1">
      <alignment wrapText="1"/>
    </xf>
    <xf numFmtId="0" fontId="16" fillId="10" borderId="0" xfId="0" applyFont="1" applyFill="1"/>
    <xf numFmtId="0" fontId="18" fillId="0" borderId="0" xfId="0" applyFont="1"/>
    <xf numFmtId="0" fontId="18" fillId="3" borderId="0" xfId="0" applyFont="1" applyFill="1"/>
    <xf numFmtId="0" fontId="19" fillId="3" borderId="0" xfId="0" applyFont="1" applyFill="1" applyAlignment="1">
      <alignment wrapText="1"/>
    </xf>
    <xf numFmtId="0" fontId="16" fillId="3" borderId="0" xfId="0" applyFont="1" applyFill="1"/>
    <xf numFmtId="0" fontId="16" fillId="2" borderId="0" xfId="0" applyFont="1" applyFill="1" applyAlignment="1">
      <alignment wrapText="1"/>
    </xf>
    <xf numFmtId="165" fontId="16" fillId="2" borderId="3" xfId="0" applyNumberFormat="1" applyFont="1" applyFill="1" applyBorder="1"/>
    <xf numFmtId="165" fontId="16" fillId="2" borderId="0" xfId="0" applyNumberFormat="1" applyFont="1" applyFill="1"/>
    <xf numFmtId="165" fontId="16" fillId="2" borderId="3" xfId="0" applyNumberFormat="1" applyFont="1" applyFill="1" applyBorder="1" applyAlignment="1">
      <alignment wrapText="1"/>
    </xf>
    <xf numFmtId="0" fontId="16" fillId="0" borderId="0" xfId="0" applyFont="1"/>
    <xf numFmtId="0" fontId="16" fillId="13" borderId="3" xfId="0" applyFont="1" applyFill="1" applyBorder="1"/>
    <xf numFmtId="0" fontId="18" fillId="13" borderId="0" xfId="0" applyFont="1" applyFill="1"/>
    <xf numFmtId="0" fontId="18" fillId="14" borderId="0" xfId="0" applyFont="1" applyFill="1"/>
    <xf numFmtId="0" fontId="16" fillId="13" borderId="2" xfId="0" applyFont="1" applyFill="1" applyBorder="1"/>
    <xf numFmtId="0" fontId="16" fillId="13" borderId="0" xfId="0" applyFont="1" applyFill="1" applyAlignment="1">
      <alignment wrapText="1"/>
    </xf>
    <xf numFmtId="0" fontId="16" fillId="13" borderId="0" xfId="0" applyFont="1" applyFill="1"/>
    <xf numFmtId="2" fontId="16" fillId="15" borderId="0" xfId="0" applyNumberFormat="1" applyFont="1" applyFill="1"/>
    <xf numFmtId="165" fontId="16" fillId="15" borderId="0" xfId="0" applyNumberFormat="1" applyFont="1" applyFill="1" applyAlignment="1">
      <alignment wrapText="1"/>
    </xf>
    <xf numFmtId="16" fontId="0" fillId="0" borderId="0" xfId="0" applyNumberFormat="1"/>
    <xf numFmtId="14" fontId="0" fillId="0" borderId="3" xfId="0" applyNumberFormat="1" applyFill="1" applyBorder="1"/>
    <xf numFmtId="14" fontId="0" fillId="0" borderId="3" xfId="0" applyNumberFormat="1" applyFill="1" applyBorder="1" applyAlignment="1"/>
    <xf numFmtId="0" fontId="0" fillId="0" borderId="3" xfId="0" applyFill="1" applyBorder="1"/>
    <xf numFmtId="14" fontId="5" fillId="0" borderId="0" xfId="0" applyNumberFormat="1" applyFont="1"/>
    <xf numFmtId="0" fontId="10" fillId="11" borderId="0" xfId="0" applyFont="1" applyFill="1" applyBorder="1"/>
    <xf numFmtId="0" fontId="10" fillId="0" borderId="0" xfId="0" applyFont="1" applyBorder="1"/>
    <xf numFmtId="0" fontId="1" fillId="8" borderId="0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14" fontId="5" fillId="0" borderId="3" xfId="0" applyNumberFormat="1" applyFont="1" applyBorder="1"/>
    <xf numFmtId="0" fontId="0" fillId="0" borderId="2" xfId="0" applyFill="1" applyBorder="1"/>
    <xf numFmtId="14" fontId="0" fillId="0" borderId="2" xfId="0" applyNumberFormat="1" applyFill="1" applyBorder="1"/>
    <xf numFmtId="0" fontId="16" fillId="13" borderId="0" xfId="0" applyFont="1" applyFill="1" applyBorder="1" applyAlignment="1">
      <alignment wrapText="1"/>
    </xf>
    <xf numFmtId="0" fontId="0" fillId="6" borderId="0" xfId="0" applyFill="1"/>
    <xf numFmtId="0" fontId="0" fillId="6" borderId="0" xfId="0" applyNumberFormat="1" applyFill="1"/>
    <xf numFmtId="2" fontId="0" fillId="16" borderId="0" xfId="0" applyNumberFormat="1" applyFill="1" applyAlignment="1">
      <alignment wrapText="1"/>
    </xf>
    <xf numFmtId="0" fontId="20" fillId="0" borderId="0" xfId="0" applyFont="1"/>
    <xf numFmtId="2" fontId="21" fillId="0" borderId="0" xfId="0" applyNumberFormat="1" applyFont="1"/>
    <xf numFmtId="0" fontId="21" fillId="0" borderId="0" xfId="0" applyFont="1"/>
    <xf numFmtId="1" fontId="21" fillId="0" borderId="0" xfId="0" applyNumberFormat="1" applyFont="1"/>
    <xf numFmtId="2" fontId="21" fillId="0" borderId="0" xfId="0" applyNumberFormat="1" applyFont="1" applyFill="1"/>
    <xf numFmtId="2" fontId="21" fillId="0" borderId="0" xfId="0" applyNumberFormat="1" applyFont="1" applyFill="1" applyBorder="1"/>
    <xf numFmtId="2" fontId="21" fillId="0" borderId="0" xfId="0" applyNumberFormat="1" applyFont="1" applyAlignment="1">
      <alignment wrapText="1"/>
    </xf>
    <xf numFmtId="0" fontId="22" fillId="0" borderId="0" xfId="0" applyFont="1"/>
    <xf numFmtId="3" fontId="22" fillId="0" borderId="0" xfId="0" applyNumberFormat="1" applyFont="1"/>
    <xf numFmtId="3" fontId="13" fillId="0" borderId="0" xfId="0" applyNumberFormat="1" applyFont="1"/>
    <xf numFmtId="2" fontId="0" fillId="0" borderId="3" xfId="0" applyNumberFormat="1" applyFont="1" applyBorder="1" applyAlignment="1">
      <alignment wrapText="1"/>
    </xf>
    <xf numFmtId="2" fontId="0" fillId="0" borderId="0" xfId="0" applyNumberFormat="1" applyFont="1"/>
    <xf numFmtId="2" fontId="0" fillId="3" borderId="0" xfId="0" applyNumberFormat="1" applyFont="1" applyFill="1"/>
    <xf numFmtId="2" fontId="0" fillId="16" borderId="3" xfId="0" applyNumberFormat="1" applyFont="1" applyFill="1" applyBorder="1" applyAlignment="1">
      <alignment wrapText="1"/>
    </xf>
    <xf numFmtId="2" fontId="0" fillId="16" borderId="0" xfId="0" applyNumberFormat="1" applyFont="1" applyFill="1"/>
    <xf numFmtId="2" fontId="0" fillId="2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Normal 2" xfId="1" xr:uid="{ECF15CB4-667B-FC43-8AC8-45052DDE3951}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5E1"/>
      <color rgb="FFFFF4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doering/Active/lab_members/Holly%20Brown/Capsule%20Imaging/Environmental%20Perturbations%20Capsule%20Imaging-RNA%20Seq%20V2/Experiment%206/6a/6a%20PrepSheet_Autofill_Template_Update0311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s.Directions"/>
      <sheetName val="Induction"/>
      <sheetName val="Prep"/>
      <sheetName val="Full Run"/>
      <sheetName val="bioSample"/>
      <sheetName val="rnaSample"/>
      <sheetName val="s1CDNASample"/>
      <sheetName val="s2CDNASample"/>
      <sheetName val="library"/>
      <sheetName val="fastq_spikein"/>
      <sheetName val="fastq_fullrun"/>
      <sheetName val="Index 1"/>
      <sheetName val="Index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C1" t="str">
            <v>Sequence</v>
          </cell>
          <cell r="D1" t="str">
            <v>Concentration</v>
          </cell>
          <cell r="E1" t="str">
            <v>Clean Up</v>
          </cell>
          <cell r="F1" t="str">
            <v>Index (reverse compliment)</v>
          </cell>
        </row>
        <row r="2">
          <cell r="C2" t="str">
            <v>ACACTCTTTCCCTACACGACGCTCTTCCGATC*T</v>
          </cell>
          <cell r="D2">
            <v>0.05</v>
          </cell>
          <cell r="E2" t="str">
            <v>DST</v>
          </cell>
        </row>
        <row r="3">
          <cell r="C3" t="str">
            <v>[Phos]GATCGGAAGAGCACACGTCTGAACTCCAGTCAC</v>
          </cell>
          <cell r="D3">
            <v>0.05</v>
          </cell>
          <cell r="E3" t="str">
            <v>DST</v>
          </cell>
        </row>
        <row r="4">
          <cell r="C4" t="str">
            <v>AATGATACGGCGACCACCGAGATCTACACTCTTTCCCTACACGACGCTCTTCCGATC*T</v>
          </cell>
          <cell r="D4">
            <v>0.05</v>
          </cell>
          <cell r="E4" t="str">
            <v>DST</v>
          </cell>
        </row>
        <row r="5">
          <cell r="B5">
            <v>1</v>
          </cell>
          <cell r="C5" t="str">
            <v>CAAGCAGAAGACGGCATACGAGATAACCTCAGTGACTGGAGTTCAGACGTGTGCTCTTCCGATC*T</v>
          </cell>
          <cell r="D5">
            <v>0.05</v>
          </cell>
          <cell r="E5" t="str">
            <v>DST</v>
          </cell>
          <cell r="F5" t="str">
            <v>TGAGGTT</v>
          </cell>
        </row>
        <row r="6">
          <cell r="B6">
            <v>2</v>
          </cell>
          <cell r="C6" t="str">
            <v>CAAGCAGAAGACGGCATACGAGATTCTAAGCGTGACTGGAGTTCAGACGTGTGCTCTTCCGATC*T</v>
          </cell>
          <cell r="D6">
            <v>0.05</v>
          </cell>
          <cell r="E6" t="str">
            <v>DST</v>
          </cell>
          <cell r="F6" t="str">
            <v>GCTTAGA</v>
          </cell>
        </row>
        <row r="7">
          <cell r="B7">
            <v>3</v>
          </cell>
          <cell r="C7" t="str">
            <v>CAAGCAGAAGACGGCATACGAGATCTGTCATGTGACTGGAGTTCAGACGTGTGCTCTTCCGATC*T</v>
          </cell>
          <cell r="D7">
            <v>0.05</v>
          </cell>
          <cell r="E7" t="str">
            <v>DST</v>
          </cell>
          <cell r="F7" t="str">
            <v>ATGACAG</v>
          </cell>
        </row>
        <row r="8">
          <cell r="B8">
            <v>4</v>
          </cell>
          <cell r="C8" t="str">
            <v>CAAGCAGAAGACGGCATACGAGATGGAGGTGGTGACTGGAGTTCAGACGTGTGCTCTTCCGATC*T</v>
          </cell>
          <cell r="D8">
            <v>0.05</v>
          </cell>
          <cell r="E8" t="str">
            <v>DST</v>
          </cell>
          <cell r="F8" t="str">
            <v>CACCTCC</v>
          </cell>
        </row>
        <row r="9">
          <cell r="B9">
            <v>5</v>
          </cell>
          <cell r="C9" t="str">
            <v>CAAGCAGAAGACGGCATACGAGATGCTCGATGTGACTGGAGTTCAGACGTGTGCTCTTCCGATC*T</v>
          </cell>
          <cell r="D9">
            <v>0.05</v>
          </cell>
          <cell r="E9" t="str">
            <v>DST</v>
          </cell>
          <cell r="F9" t="str">
            <v>ATCGAGC</v>
          </cell>
        </row>
        <row r="10">
          <cell r="B10">
            <v>6</v>
          </cell>
          <cell r="C10" t="str">
            <v>CAAGCAGAAGACGGCATACGAGATTAGAGTAGTGACTGGAGTTCAGACGTGTGCTCTTCCGATC*T</v>
          </cell>
          <cell r="D10">
            <v>0.05</v>
          </cell>
          <cell r="E10" t="str">
            <v>DST</v>
          </cell>
          <cell r="F10" t="str">
            <v>TACTCTA</v>
          </cell>
        </row>
        <row r="11">
          <cell r="B11">
            <v>7</v>
          </cell>
          <cell r="C11" t="str">
            <v>CAAGCAGAAGACGGCATACGAGATTCAGTCTGTGACTGGAGTTCAGACGTGTGCTCTTCCGATC*T</v>
          </cell>
          <cell r="D11">
            <v>0.05</v>
          </cell>
          <cell r="E11" t="str">
            <v>DST</v>
          </cell>
          <cell r="F11" t="str">
            <v>AGACTGA</v>
          </cell>
        </row>
        <row r="12">
          <cell r="B12">
            <v>8</v>
          </cell>
          <cell r="C12" t="str">
            <v>CAAGCAGAAGACGGCATACGAGATTTCCAAGGTGACTGGAGTTCAGACGTGTGCTCTTCCGATC*T</v>
          </cell>
          <cell r="D12">
            <v>0.05</v>
          </cell>
          <cell r="E12" t="str">
            <v>DST</v>
          </cell>
          <cell r="F12" t="str">
            <v>CTTGGAA</v>
          </cell>
        </row>
        <row r="13">
          <cell r="B13">
            <v>9</v>
          </cell>
          <cell r="C13" t="str">
            <v>CAAGCAGAAGACGGCATACGAGATTAATCGGGTGACTGGAGTTCAGACGTGTGCTCTTCCGATC*T</v>
          </cell>
          <cell r="D13">
            <v>0.05</v>
          </cell>
          <cell r="E13" t="str">
            <v>DST</v>
          </cell>
          <cell r="F13" t="str">
            <v>CCGATTA</v>
          </cell>
        </row>
        <row r="14">
          <cell r="B14">
            <v>10</v>
          </cell>
          <cell r="C14" t="str">
            <v>CAAGCAGAAGACGGCATACGAGATCGCTGCCGTGACTGGAGTTCAGACGTGTGCTCTTCCGATC*T</v>
          </cell>
          <cell r="D14">
            <v>0.05</v>
          </cell>
          <cell r="E14" t="str">
            <v>DST</v>
          </cell>
          <cell r="F14" t="str">
            <v>GGCAGCG</v>
          </cell>
        </row>
        <row r="15">
          <cell r="B15">
            <v>11</v>
          </cell>
          <cell r="C15" t="str">
            <v>CAAGCAGAAGACGGCATACGAGATATGATGGGTGACTGGAGTTCAGACGTGTGCTCTTCCGATC*T</v>
          </cell>
          <cell r="D15">
            <v>0.05</v>
          </cell>
          <cell r="E15" t="str">
            <v>DST</v>
          </cell>
          <cell r="F15" t="str">
            <v>CCATCAT</v>
          </cell>
        </row>
        <row r="16">
          <cell r="B16">
            <v>12</v>
          </cell>
          <cell r="C16" t="str">
            <v>CAAGCAGAAGACGGCATACGAGATCTTGTTAGTGACTGGAGTTCAGACGTGTGCTCTTCCGATC*T</v>
          </cell>
          <cell r="D16">
            <v>0.05</v>
          </cell>
          <cell r="E16" t="str">
            <v>DST</v>
          </cell>
          <cell r="F16" t="str">
            <v>TAACAAG</v>
          </cell>
        </row>
        <row r="17">
          <cell r="B17">
            <v>13</v>
          </cell>
          <cell r="C17" t="str">
            <v>CAAGCAGAAGACGGCATACGAGATACGCCTCGTGACTGGAGTTCAGACGTGTGCTCTTCCGATC*T</v>
          </cell>
          <cell r="D17">
            <v>0.05</v>
          </cell>
          <cell r="E17" t="str">
            <v>DST</v>
          </cell>
          <cell r="F17" t="str">
            <v>GAGGCGT</v>
          </cell>
        </row>
        <row r="18">
          <cell r="B18">
            <v>14</v>
          </cell>
          <cell r="C18" t="str">
            <v>CAAGCAGAAGACGGCATACGAGATAGTTAAAGTGACTGGAGTTCAGACGTGTGCTCTTCCGATC*T</v>
          </cell>
          <cell r="D18">
            <v>0.05</v>
          </cell>
          <cell r="E18" t="str">
            <v>DST</v>
          </cell>
          <cell r="F18" t="str">
            <v>TTTAACT</v>
          </cell>
        </row>
        <row r="19">
          <cell r="B19">
            <v>15</v>
          </cell>
          <cell r="C19" t="str">
            <v>CAAGCAGAAGACGGCATACGAGATGAGGACCGTGACTGGAGTTCAGACGTGTGCTCTTCCGATC*T</v>
          </cell>
          <cell r="D19">
            <v>0.05</v>
          </cell>
          <cell r="E19" t="str">
            <v>DST</v>
          </cell>
          <cell r="F19" t="str">
            <v>GGTCCTC</v>
          </cell>
        </row>
        <row r="20">
          <cell r="B20">
            <v>16</v>
          </cell>
          <cell r="C20" t="str">
            <v>CAAGCAGAAGACGGCATACGAGATGCCACCGGTGACTGGAGTTCAGACGTGTGCTCTTCCGATC*T</v>
          </cell>
          <cell r="D20">
            <v>0.05</v>
          </cell>
          <cell r="E20" t="str">
            <v>DST</v>
          </cell>
          <cell r="F20" t="str">
            <v>CGGTGGC</v>
          </cell>
        </row>
        <row r="21">
          <cell r="B21">
            <v>17</v>
          </cell>
          <cell r="C21" t="str">
            <v>CAAGCAGAAGACGGCATACGAGATCGACAGTGTGACTGGAGTTCAGACGTGTGCTCTTCCGATC*T</v>
          </cell>
          <cell r="D21">
            <v>0.05</v>
          </cell>
          <cell r="E21" t="str">
            <v>DST</v>
          </cell>
          <cell r="F21" t="str">
            <v>ACTGTCG</v>
          </cell>
        </row>
        <row r="22">
          <cell r="B22">
            <v>18</v>
          </cell>
          <cell r="C22" t="str">
            <v>CAAGCAGAAGACGGCATACGAGATCAAATACGTGACTGGAGTTCAGACGTGTGCTCTTCCGATC*T</v>
          </cell>
          <cell r="D22">
            <v>0.05</v>
          </cell>
          <cell r="E22" t="str">
            <v>DST</v>
          </cell>
          <cell r="F22" t="str">
            <v>GTATTTG</v>
          </cell>
        </row>
        <row r="23">
          <cell r="B23">
            <v>19</v>
          </cell>
          <cell r="C23" t="str">
            <v>CAAGCAGAAGACGGCATACGAGATCGTACTCGTGACTGGAGTTCAGACGTGTGCTCTTCCGATC*T</v>
          </cell>
          <cell r="D23">
            <v>0.05</v>
          </cell>
          <cell r="E23" t="str">
            <v>DST</v>
          </cell>
          <cell r="F23" t="str">
            <v>GAGTACG</v>
          </cell>
        </row>
        <row r="24">
          <cell r="B24">
            <v>20</v>
          </cell>
          <cell r="C24" t="str">
            <v>CAAGCAGAAGACGGCATACGAGATTATCTGTGTGACTGGAGTTCAGACGTGTGCTCTTCCGATC*T</v>
          </cell>
          <cell r="D24">
            <v>0.05</v>
          </cell>
          <cell r="E24" t="str">
            <v>DST</v>
          </cell>
          <cell r="F24" t="str">
            <v>ACAGATA</v>
          </cell>
        </row>
        <row r="25">
          <cell r="B25">
            <v>21</v>
          </cell>
          <cell r="C25" t="str">
            <v>CAAGCAGAAGACGGCATACGAGATCATTGAGGTGACTGGAGTTCAGACGTGTGCTCTTCCGATC*T</v>
          </cell>
          <cell r="D25">
            <v>0.05</v>
          </cell>
          <cell r="E25" t="str">
            <v>DST</v>
          </cell>
          <cell r="F25" t="str">
            <v>CTCAATG</v>
          </cell>
        </row>
        <row r="26">
          <cell r="B26">
            <v>22</v>
          </cell>
          <cell r="C26" t="str">
            <v>CAAGCAGAAGACGGCATACGAGATTGCATTTGTGACTGGAGTTCAGACGTGTGCTCTTCCGATC*T</v>
          </cell>
          <cell r="D26">
            <v>0.05</v>
          </cell>
          <cell r="E26" t="str">
            <v>DST</v>
          </cell>
          <cell r="F26" t="str">
            <v>AAATGCA</v>
          </cell>
        </row>
        <row r="27">
          <cell r="B27">
            <v>23</v>
          </cell>
          <cell r="C27" t="str">
            <v>CAAGCAGAAGACGGCATACGAGATCCCGCGTGTGACTGGAGTTCAGACGTGTGCTCTTCCGATC*T</v>
          </cell>
          <cell r="D27">
            <v>0.05</v>
          </cell>
          <cell r="E27" t="str">
            <v>DST</v>
          </cell>
          <cell r="F27" t="str">
            <v>ACGCGGG</v>
          </cell>
        </row>
        <row r="28">
          <cell r="B28">
            <v>24</v>
          </cell>
          <cell r="C28" t="str">
            <v>CAAGCAGAAGACGGCATACGAGATGGACTCCGTGACTGGAGTTCAGACGTGTGCTCTTCCGATC*T</v>
          </cell>
          <cell r="D28">
            <v>0.05</v>
          </cell>
          <cell r="E28" t="str">
            <v>DST</v>
          </cell>
          <cell r="F28" t="str">
            <v>GGAGTCC</v>
          </cell>
        </row>
        <row r="29">
          <cell r="B29">
            <v>25</v>
          </cell>
          <cell r="C29" t="str">
            <v>CAAGCAGAAGACGGCATACGAGATAGCGACGGTGACTGGAGTTCAGACGTGTGCTCTTCCGATC*T</v>
          </cell>
          <cell r="D29">
            <v>0.05</v>
          </cell>
          <cell r="E29" t="str">
            <v>DST</v>
          </cell>
          <cell r="F29" t="str">
            <v>CGTCGCT</v>
          </cell>
        </row>
        <row r="30">
          <cell r="B30">
            <v>26</v>
          </cell>
          <cell r="C30" t="str">
            <v>CAAGCAGAAGACGGCATACGAGATCAGTTGAGTGACTGGAGTTCAGACGTGTGCTCTTCCGATC*T</v>
          </cell>
          <cell r="D30">
            <v>0.05</v>
          </cell>
          <cell r="E30" t="str">
            <v>DST</v>
          </cell>
          <cell r="F30" t="str">
            <v>TCAACTG</v>
          </cell>
        </row>
        <row r="31">
          <cell r="B31">
            <v>27</v>
          </cell>
          <cell r="C31" t="str">
            <v>CAAGCAGAAGACGGCATACGAGATACAAACAGTGACTGGAGTTCAGACGTGTGCTCTTCCGATC*T</v>
          </cell>
          <cell r="D31">
            <v>0.05</v>
          </cell>
          <cell r="E31" t="str">
            <v>DST</v>
          </cell>
          <cell r="F31" t="str">
            <v>TGTTTGT</v>
          </cell>
        </row>
        <row r="32">
          <cell r="B32">
            <v>28</v>
          </cell>
          <cell r="C32" t="str">
            <v>CAAGCAGAAGACGGCATACGAGATCCATGTAGTGACTGGAGTTCAGACGTGTGCTCTTCCGATC*T</v>
          </cell>
          <cell r="D32">
            <v>0.05</v>
          </cell>
          <cell r="E32" t="str">
            <v>DST</v>
          </cell>
          <cell r="F32" t="str">
            <v>TACATGG</v>
          </cell>
        </row>
        <row r="33">
          <cell r="B33">
            <v>29</v>
          </cell>
          <cell r="C33" t="str">
            <v>CAAGCAGAAGACGGCATACGAGATTGAGAACGTGACTGGAGTTCAGACGTGTGCTCTTCCGATC*T</v>
          </cell>
          <cell r="D33">
            <v>0.05</v>
          </cell>
          <cell r="E33" t="str">
            <v>DST</v>
          </cell>
          <cell r="F33" t="str">
            <v>GTTCTCA</v>
          </cell>
        </row>
        <row r="34">
          <cell r="B34">
            <v>30</v>
          </cell>
          <cell r="C34" t="str">
            <v>CAAGCAGAAGACGGCATACGAGATCCACCAGGTGACTGGAGTTCAGACGTGTGCTCTTCCGATC*T</v>
          </cell>
          <cell r="D34">
            <v>0.05</v>
          </cell>
          <cell r="E34" t="str">
            <v>DST</v>
          </cell>
          <cell r="F34" t="str">
            <v>CTGGTGG</v>
          </cell>
        </row>
        <row r="35">
          <cell r="B35">
            <v>31</v>
          </cell>
          <cell r="C35" t="str">
            <v>CAAGCAGAAGACGGCATACGAGATATGGGCAGTGACTGGAGTTCAGACGTGTGCTCTTCCGATC*T</v>
          </cell>
          <cell r="D35">
            <v>0.05</v>
          </cell>
          <cell r="E35" t="str">
            <v>DST</v>
          </cell>
          <cell r="F35" t="str">
            <v>TGCCCAT</v>
          </cell>
        </row>
        <row r="36">
          <cell r="B36">
            <v>32</v>
          </cell>
          <cell r="C36" t="str">
            <v>CAAGCAGAAGACGGCATACGAGATAAGGTTTGTGACTGGAGTTCAGACGTGTGCTCTTCCGATC*T</v>
          </cell>
          <cell r="D36">
            <v>0.05</v>
          </cell>
          <cell r="E36" t="str">
            <v>DST</v>
          </cell>
          <cell r="F36" t="str">
            <v>AAACCTT</v>
          </cell>
        </row>
        <row r="37">
          <cell r="B37">
            <v>33</v>
          </cell>
          <cell r="C37" t="str">
            <v>CAAGCAGAAGACGGCATACGAGATGTATGGTGTGACTGGAGTTCAGACGTGTGCTCTTCCGATC*T</v>
          </cell>
          <cell r="D37">
            <v>0.05</v>
          </cell>
          <cell r="E37" t="str">
            <v>DST</v>
          </cell>
          <cell r="F37" t="str">
            <v>ACCATAC</v>
          </cell>
        </row>
        <row r="38">
          <cell r="B38">
            <v>34</v>
          </cell>
          <cell r="C38" t="str">
            <v>CAAGCAGAAGACGGCATACGAGATGCGTATTGTGACTGGAGTTCAGACGTGTGCTCTTCCGATC*T</v>
          </cell>
          <cell r="D38">
            <v>0.05</v>
          </cell>
          <cell r="E38" t="str">
            <v>DST</v>
          </cell>
          <cell r="F38" t="str">
            <v>AATACGC</v>
          </cell>
        </row>
        <row r="39">
          <cell r="B39">
            <v>35</v>
          </cell>
          <cell r="C39" t="str">
            <v>CAAGCAGAAGACGGCATACGAGATTGTAGCGGTGACTGGAGTTCAGACGTGTGCTCTTCCGATC*T</v>
          </cell>
          <cell r="D39">
            <v>0.05</v>
          </cell>
          <cell r="E39" t="str">
            <v>DST</v>
          </cell>
          <cell r="F39" t="str">
            <v>CGCTACA</v>
          </cell>
        </row>
        <row r="40">
          <cell r="B40">
            <v>36</v>
          </cell>
          <cell r="C40" t="str">
            <v>CAAGCAGAAGACGGCATACGAGATTATGCCAGTGACTGGAGTTCAGACGTGTGCTCTTCCGATC*T</v>
          </cell>
          <cell r="D40">
            <v>0.05</v>
          </cell>
          <cell r="E40" t="str">
            <v>DST</v>
          </cell>
          <cell r="F40" t="str">
            <v>TGGCATA</v>
          </cell>
        </row>
        <row r="41">
          <cell r="B41">
            <v>37</v>
          </cell>
          <cell r="C41" t="str">
            <v>CAAGCAGAAGACGGCATACGAGATGACAAAAGTGACTGGAGTTCAGACGTGTGCTCTTCCGATC*T</v>
          </cell>
          <cell r="D41">
            <v>0.05</v>
          </cell>
          <cell r="E41" t="str">
            <v>DST</v>
          </cell>
          <cell r="F41" t="str">
            <v>TTTTGTC</v>
          </cell>
        </row>
        <row r="42">
          <cell r="B42">
            <v>38</v>
          </cell>
          <cell r="C42" t="str">
            <v>CAAGCAGAAGACGGCATACGAGATAGTGGGTGTGACTGGAGTTCAGACGTGTGCTCTTCCGATC*T</v>
          </cell>
          <cell r="D42">
            <v>0.05</v>
          </cell>
          <cell r="E42" t="str">
            <v>DST</v>
          </cell>
          <cell r="F42" t="str">
            <v>ACCCACT</v>
          </cell>
        </row>
        <row r="43">
          <cell r="B43">
            <v>39</v>
          </cell>
          <cell r="C43" t="str">
            <v>CAAGCAGAAGACGGCATACGAGATGGTCCGGGTGACTGGAGTTCAGACGTGTGCTCTTCCGATC*T</v>
          </cell>
          <cell r="D43">
            <v>0.05</v>
          </cell>
          <cell r="E43" t="str">
            <v>DST</v>
          </cell>
          <cell r="F43" t="str">
            <v>CCGGACC</v>
          </cell>
        </row>
        <row r="44">
          <cell r="B44">
            <v>40</v>
          </cell>
          <cell r="C44" t="str">
            <v>CAAGCAGAAGACGGCATACGAGATGCCGTACGTGACTGGAGTTCAGACGTGTGCTCTTCCGATC*T</v>
          </cell>
          <cell r="D44">
            <v>0.05</v>
          </cell>
          <cell r="E44" t="str">
            <v>DST</v>
          </cell>
          <cell r="F44" t="str">
            <v>GTACGGC</v>
          </cell>
        </row>
        <row r="45">
          <cell r="B45">
            <v>41</v>
          </cell>
          <cell r="C45" t="str">
            <v>CAAGCAGAAGACGGCATACGAGATGGGGCAAGTGACTGGAGTTCAGACGTGTGCTCTTCCGATC*T</v>
          </cell>
          <cell r="D45">
            <v>0.05</v>
          </cell>
          <cell r="E45" t="str">
            <v>DST</v>
          </cell>
          <cell r="F45" t="str">
            <v>TTGCCCC</v>
          </cell>
        </row>
        <row r="46">
          <cell r="B46">
            <v>42</v>
          </cell>
          <cell r="C46" t="str">
            <v>CAAGCAGAAGACGGCATACGAGATTTGGAGTGTGACTGGAGTTCAGACGTGTGCTCTTCCGATC*T</v>
          </cell>
          <cell r="D46">
            <v>0.05</v>
          </cell>
          <cell r="E46" t="str">
            <v>DST</v>
          </cell>
          <cell r="F46" t="str">
            <v>ACTCCAA</v>
          </cell>
        </row>
        <row r="47">
          <cell r="B47">
            <v>43</v>
          </cell>
          <cell r="C47" t="str">
            <v>CAAGCAGAAGACGGCATACGAGATTGGCACAGTGACTGGAGTTCAGACGTGTGCTCTTCCGATC*T</v>
          </cell>
          <cell r="D47">
            <v>0.05</v>
          </cell>
          <cell r="E47" t="str">
            <v>DST</v>
          </cell>
          <cell r="F47" t="str">
            <v>TGTGCCA</v>
          </cell>
        </row>
        <row r="48">
          <cell r="B48">
            <v>44</v>
          </cell>
          <cell r="C48" t="str">
            <v>CAAGCAGAAGACGGCATACGAGATCTCCGTTGTGACTGGAGTTCAGACGTGTGCTCTTCCGATC*T</v>
          </cell>
          <cell r="D48">
            <v>0.05</v>
          </cell>
          <cell r="E48" t="str">
            <v>DST</v>
          </cell>
          <cell r="F48" t="str">
            <v>AACGGAG</v>
          </cell>
        </row>
        <row r="49">
          <cell r="B49">
            <v>45</v>
          </cell>
          <cell r="C49" t="str">
            <v>CAAGCAGAAGACGGCATACGAGATAACTATCGTGACTGGAGTTCAGACGTGTGCTCTTCCGATC*T</v>
          </cell>
          <cell r="D49">
            <v>0.05</v>
          </cell>
          <cell r="E49" t="str">
            <v>DST</v>
          </cell>
          <cell r="F49" t="str">
            <v>GATAGTT</v>
          </cell>
        </row>
        <row r="50">
          <cell r="B50">
            <v>46</v>
          </cell>
          <cell r="C50" t="str">
            <v>CAAGCAGAAGACGGCATACGAGATATTCACCGTGACTGGAGTTCAGACGTGTGCTCTTCCGATC*T</v>
          </cell>
          <cell r="D50">
            <v>0.05</v>
          </cell>
          <cell r="E50" t="str">
            <v>DST</v>
          </cell>
          <cell r="F50" t="str">
            <v>GGTGAAT</v>
          </cell>
        </row>
        <row r="51">
          <cell r="B51">
            <v>47</v>
          </cell>
          <cell r="C51" t="str">
            <v>CAAGCAGAAGACGGCATACGAGATAGAACATGTGACTGGAGTTCAGACGTGTGCTCTTCCGATC*T</v>
          </cell>
          <cell r="D51">
            <v>0.05</v>
          </cell>
          <cell r="E51" t="str">
            <v>DST</v>
          </cell>
          <cell r="F51" t="str">
            <v>ATGTTCT</v>
          </cell>
        </row>
        <row r="52">
          <cell r="B52">
            <v>48</v>
          </cell>
          <cell r="C52" t="str">
            <v>CAAGCAGAAGACGGCATACGAGATTTTTTACGTGACTGGAGTTCAGACGTGTGCTCTTCCGATC*T</v>
          </cell>
          <cell r="D52">
            <v>0.05</v>
          </cell>
          <cell r="E52" t="str">
            <v>DST</v>
          </cell>
          <cell r="F52" t="str">
            <v>GTAAAAA</v>
          </cell>
        </row>
        <row r="53">
          <cell r="B53">
            <v>49</v>
          </cell>
          <cell r="C53" t="str">
            <v>CAAGCAGAAGACGGCATACGAGATATCAGACGTGACTGGAGTTCAGACGTGTGCTCTTCCGATC*T</v>
          </cell>
          <cell r="D53">
            <v>0.05</v>
          </cell>
          <cell r="E53" t="str">
            <v>DST</v>
          </cell>
          <cell r="F53" t="str">
            <v>GTCTGAT</v>
          </cell>
        </row>
        <row r="54">
          <cell r="B54">
            <v>50</v>
          </cell>
          <cell r="C54" t="str">
            <v>CAAGCAGAAGACGGCATACGAGATGATATTGGTGACTGGAGTTCAGACGTGTGCTCTTCCGATC*T</v>
          </cell>
          <cell r="D54">
            <v>0.05</v>
          </cell>
          <cell r="E54" t="str">
            <v>DST</v>
          </cell>
          <cell r="F54" t="str">
            <v>CAATATC</v>
          </cell>
        </row>
        <row r="55">
          <cell r="B55">
            <v>51</v>
          </cell>
          <cell r="C55" t="str">
            <v>CAAGCAGAAGACGGCATACGAGATTCGGGAGGTGACTGGAGTTCAGACGTGTGCTCTTCCGATC*T</v>
          </cell>
          <cell r="D55">
            <v>0.05</v>
          </cell>
          <cell r="E55" t="str">
            <v>DST</v>
          </cell>
          <cell r="F55" t="str">
            <v>CTCCCGA</v>
          </cell>
        </row>
        <row r="56">
          <cell r="B56">
            <v>52</v>
          </cell>
          <cell r="C56" t="str">
            <v>CAAGCAGAAGACGGCATACGAGATAAACGGCGTGACTGGAGTTCAGACGTGTGCTCTTCCGATC*T</v>
          </cell>
          <cell r="D56">
            <v>0.05</v>
          </cell>
          <cell r="E56" t="str">
            <v>DST</v>
          </cell>
          <cell r="F56" t="str">
            <v>GCCGTTT</v>
          </cell>
        </row>
        <row r="57">
          <cell r="B57">
            <v>53</v>
          </cell>
          <cell r="C57" t="str">
            <v>CAAGCAGAAGACGGCATACGAGATTTACCTAGTGACTGGAGTTCAGACGTGTGCTCTTCCGATC*T</v>
          </cell>
          <cell r="D57">
            <v>0.05</v>
          </cell>
          <cell r="E57" t="str">
            <v>DST</v>
          </cell>
          <cell r="F57" t="str">
            <v>TAGGTAA</v>
          </cell>
        </row>
        <row r="58">
          <cell r="B58">
            <v>54</v>
          </cell>
          <cell r="C58" t="str">
            <v>CAAGCAGAAGACGGCATACGAGATATCTCGAGTGACTGGAGTTCAGACGTGTGCTCTTCCGATC*T</v>
          </cell>
          <cell r="D58">
            <v>0.05</v>
          </cell>
          <cell r="E58" t="str">
            <v>DST</v>
          </cell>
          <cell r="F58" t="str">
            <v>TCGAGAT</v>
          </cell>
        </row>
        <row r="59">
          <cell r="B59">
            <v>55</v>
          </cell>
          <cell r="C59" t="str">
            <v>CAAGCAGAAGACGGCATACGAGATCTAAATGGTGACTGGAGTTCAGACGTGTGCTCTTCCGATC*T</v>
          </cell>
          <cell r="D59">
            <v>0.05</v>
          </cell>
          <cell r="E59" t="str">
            <v>DST</v>
          </cell>
          <cell r="F59" t="str">
            <v>CATTTAG</v>
          </cell>
        </row>
        <row r="60">
          <cell r="B60">
            <v>56</v>
          </cell>
          <cell r="C60" t="str">
            <v>CAAGCAGAAGACGGCATACGAGATTCCCGGAGTGACTGGAGTTCAGACGTGTGCTCTTCCGATC*T</v>
          </cell>
          <cell r="D60">
            <v>0.05</v>
          </cell>
          <cell r="E60" t="str">
            <v>DST</v>
          </cell>
          <cell r="F60" t="str">
            <v>TCCGGGA</v>
          </cell>
        </row>
        <row r="61">
          <cell r="B61">
            <v>57</v>
          </cell>
          <cell r="C61" t="str">
            <v>CAAGCAGAAGACGGCATACGAGATACTTTCGGTGACTGGAGTTCAGACGTGTGCTCTTCCGATC*T</v>
          </cell>
          <cell r="D61">
            <v>0.05</v>
          </cell>
          <cell r="E61" t="str">
            <v>DST</v>
          </cell>
          <cell r="F61" t="str">
            <v>CGAAAGT</v>
          </cell>
        </row>
        <row r="62">
          <cell r="B62">
            <v>58</v>
          </cell>
          <cell r="C62" t="str">
            <v>CAAGCAGAAGACGGCATACGAGATGGGAGGCGTGACTGGAGTTCAGACGTGTGCTCTTCCGATC*T</v>
          </cell>
          <cell r="D62">
            <v>0.05</v>
          </cell>
          <cell r="E62" t="str">
            <v>DST</v>
          </cell>
          <cell r="F62" t="str">
            <v>GCCTCCC</v>
          </cell>
        </row>
        <row r="63">
          <cell r="B63">
            <v>59</v>
          </cell>
          <cell r="C63" t="str">
            <v>CAAGCAGAAGACGGCATACGAGATCATAACTGTGACTGGAGTTCAGACGTGTGCTCTTCCGATC*T</v>
          </cell>
          <cell r="D63">
            <v>0.05</v>
          </cell>
          <cell r="E63" t="str">
            <v>DST</v>
          </cell>
          <cell r="F63" t="str">
            <v>AGTTATG</v>
          </cell>
        </row>
        <row r="64">
          <cell r="B64">
            <v>60</v>
          </cell>
          <cell r="C64" t="str">
            <v>CAAGCAGAAGACGGCATACGAGATATTGCAGGTGACTGGAGTTCAGACGTGTGCTCTTCCGATC*T</v>
          </cell>
          <cell r="D64">
            <v>0.05</v>
          </cell>
          <cell r="E64" t="str">
            <v>DST</v>
          </cell>
          <cell r="F64" t="str">
            <v>CTGCAAT</v>
          </cell>
        </row>
        <row r="65">
          <cell r="B65">
            <v>61</v>
          </cell>
          <cell r="C65" t="str">
            <v>CAAGCAGAAGACGGCATACGAGATCGGCTTGGTGACTGGAGTTCAGACGTGTGCTCTTCCGATC*T</v>
          </cell>
          <cell r="D65">
            <v>0.05</v>
          </cell>
          <cell r="E65" t="str">
            <v>DST</v>
          </cell>
          <cell r="F65" t="str">
            <v>CAAGCCG</v>
          </cell>
        </row>
        <row r="66">
          <cell r="B66">
            <v>62</v>
          </cell>
          <cell r="C66" t="str">
            <v>CAAGCAGAAGACGGCATACGAGATTTGACCCGTGACTGGAGTTCAGACGTGTGCTCTTCCGATC*T</v>
          </cell>
          <cell r="D66">
            <v>0.05</v>
          </cell>
          <cell r="E66" t="str">
            <v>DST</v>
          </cell>
          <cell r="F66" t="str">
            <v>GGGTCAA</v>
          </cell>
        </row>
        <row r="67">
          <cell r="B67">
            <v>63</v>
          </cell>
          <cell r="C67" t="str">
            <v>CAAGCAGAAGACGGCATACGAGATGCGTTGCGTGACTGGAGTTCAGACGTGTGCTCTTCCGATC*T</v>
          </cell>
          <cell r="D67">
            <v>0.05</v>
          </cell>
          <cell r="E67" t="str">
            <v>DST</v>
          </cell>
          <cell r="F67" t="str">
            <v>GCAACGC</v>
          </cell>
        </row>
        <row r="68">
          <cell r="B68">
            <v>64</v>
          </cell>
          <cell r="C68" t="str">
            <v>CAAGCAGAAGACGGCATACGAGATGTAATCAGTGACTGGAGTTCAGACGTGTGCTCTTCCGATC*T</v>
          </cell>
          <cell r="D68">
            <v>0.05</v>
          </cell>
          <cell r="E68" t="str">
            <v>DST</v>
          </cell>
          <cell r="F68" t="str">
            <v>TGATTAC</v>
          </cell>
        </row>
        <row r="69">
          <cell r="B69">
            <v>65</v>
          </cell>
          <cell r="C69" t="str">
            <v>CAAGCAGAAGACGGCATACGAGATCCCAGCAGTGACTGGAGTTCAGACGTGTGCTCTTCCGATC*T</v>
          </cell>
          <cell r="D69">
            <v>0.05</v>
          </cell>
          <cell r="E69" t="str">
            <v>DST</v>
          </cell>
          <cell r="F69" t="str">
            <v>TGCTGGG</v>
          </cell>
        </row>
        <row r="70">
          <cell r="B70">
            <v>66</v>
          </cell>
          <cell r="C70" t="str">
            <v>CAAGCAGAAGACGGCATACGAGATCTGTGTCGTGACTGGAGTTCAGACGTGTGCTCTTCCGATC*T</v>
          </cell>
          <cell r="D70">
            <v>0.05</v>
          </cell>
          <cell r="E70" t="str">
            <v>DST</v>
          </cell>
          <cell r="F70" t="str">
            <v>GACACAG</v>
          </cell>
        </row>
        <row r="71">
          <cell r="B71">
            <v>67</v>
          </cell>
          <cell r="C71" t="str">
            <v>CAAGCAGAAGACGGCATACGAGATAGGTCCTGTGACTGGAGTTCAGACGTGTGCTCTTCCGATC*T</v>
          </cell>
          <cell r="D71">
            <v>0.05</v>
          </cell>
          <cell r="E71" t="str">
            <v>DST</v>
          </cell>
          <cell r="F71" t="str">
            <v>AGGACCT</v>
          </cell>
        </row>
        <row r="72">
          <cell r="B72">
            <v>68</v>
          </cell>
          <cell r="C72" t="str">
            <v>CAAGCAGAAGACGGCATACGAGATCCGAAAAGTGACTGGAGTTCAGACGTGTGCTCTTCCGATC*T</v>
          </cell>
          <cell r="D72">
            <v>0.05</v>
          </cell>
          <cell r="E72" t="str">
            <v>DST</v>
          </cell>
          <cell r="F72" t="str">
            <v>TTTTCGG</v>
          </cell>
        </row>
        <row r="73">
          <cell r="B73">
            <v>69</v>
          </cell>
          <cell r="C73" t="str">
            <v>CAAGCAGAAGACGGCATACGAGATGACTCTGGTGACTGGAGTTCAGACGTGTGCTCTTCCGATC*T</v>
          </cell>
          <cell r="D73">
            <v>0.05</v>
          </cell>
          <cell r="E73" t="str">
            <v>DST</v>
          </cell>
          <cell r="F73" t="str">
            <v>CAGAGTC</v>
          </cell>
        </row>
        <row r="74">
          <cell r="B74">
            <v>70</v>
          </cell>
          <cell r="C74" t="str">
            <v>CAAGCAGAAGACGGCATACGAGATAGGATACGTGACTGGAGTTCAGACGTGTGCTCTTCCGATC*T</v>
          </cell>
          <cell r="D74">
            <v>0.05</v>
          </cell>
          <cell r="E74" t="str">
            <v>DST</v>
          </cell>
          <cell r="F74" t="str">
            <v>GTATCCT</v>
          </cell>
        </row>
        <row r="75">
          <cell r="B75">
            <v>71</v>
          </cell>
          <cell r="C75" t="str">
            <v>CAAGCAGAAGACGGCATACGAGATCTGCCGGGTGACTGGAGTTCAGACGTGTGCTCTTCCGATC*T</v>
          </cell>
          <cell r="D75">
            <v>0.05</v>
          </cell>
          <cell r="E75" t="str">
            <v>DST</v>
          </cell>
          <cell r="F75" t="str">
            <v>CCGGCAG</v>
          </cell>
        </row>
        <row r="76">
          <cell r="B76">
            <v>72</v>
          </cell>
          <cell r="C76" t="str">
            <v>CAAGCAGAAGACGGCATACGAGATATGAATTGTGACTGGAGTTCAGACGTGTGCTCTTCCGATC*T</v>
          </cell>
          <cell r="D76">
            <v>0.05</v>
          </cell>
          <cell r="E76" t="str">
            <v>DST</v>
          </cell>
          <cell r="F76" t="str">
            <v>AATTCAT</v>
          </cell>
        </row>
        <row r="77">
          <cell r="B77">
            <v>73</v>
          </cell>
          <cell r="C77" t="str">
            <v>CAAGCAGAAGACGGCATACGAGATCCCCTGCGTGACTGGAGTTCAGACGTGTGCTCTTCCGATC*T</v>
          </cell>
          <cell r="D77">
            <v>0.05</v>
          </cell>
          <cell r="E77" t="str">
            <v>DST</v>
          </cell>
          <cell r="F77" t="str">
            <v>GCAGGGG</v>
          </cell>
        </row>
        <row r="78">
          <cell r="B78">
            <v>74</v>
          </cell>
          <cell r="C78" t="str">
            <v>CAAGCAGAAGACGGCATACGAGATAGTATCTGTGACTGGAGTTCAGACGTGTGCTCTTCCGATC*T</v>
          </cell>
          <cell r="D78">
            <v>0.05</v>
          </cell>
          <cell r="E78" t="str">
            <v>DST</v>
          </cell>
          <cell r="F78" t="str">
            <v>AGATACT</v>
          </cell>
        </row>
        <row r="79">
          <cell r="B79">
            <v>75</v>
          </cell>
          <cell r="C79" t="str">
            <v>CAAGCAGAAGACGGCATACGAGATGCTGGGAGTGACTGGAGTTCAGACGTGTGCTCTTCCGATC*T</v>
          </cell>
          <cell r="D79">
            <v>0.05</v>
          </cell>
          <cell r="E79" t="str">
            <v>DST</v>
          </cell>
          <cell r="F79" t="str">
            <v>TCCCAGC</v>
          </cell>
        </row>
        <row r="80">
          <cell r="B80">
            <v>76</v>
          </cell>
          <cell r="C80" t="str">
            <v>CAAGCAGAAGACGGCATACGAGATGATTAGGGTGACTGGAGTTCAGACGTGTGCTCTTCCGATC*T</v>
          </cell>
          <cell r="D80">
            <v>0.05</v>
          </cell>
          <cell r="E80" t="str">
            <v>DST</v>
          </cell>
          <cell r="F80" t="str">
            <v>CCTAATC</v>
          </cell>
        </row>
        <row r="81">
          <cell r="B81">
            <v>77</v>
          </cell>
          <cell r="C81" t="str">
            <v>CAAGCAGAAGACGGCATACGAGATTGTTTGAGTGACTGGAGTTCAGACGTGTGCTCTTCCGATC*T</v>
          </cell>
          <cell r="D81">
            <v>0.05</v>
          </cell>
          <cell r="E81" t="str">
            <v>DST</v>
          </cell>
          <cell r="F81" t="str">
            <v>TCAAACA</v>
          </cell>
        </row>
        <row r="82">
          <cell r="B82">
            <v>78</v>
          </cell>
          <cell r="C82" t="str">
            <v>CAAGCAGAAGACGGCATACGAGATTTCAGGTGTGACTGGAGTTCAGACGTGTGCTCTTCCGATC*T</v>
          </cell>
          <cell r="D82">
            <v>0.05</v>
          </cell>
          <cell r="E82" t="str">
            <v>DST</v>
          </cell>
          <cell r="F82" t="str">
            <v>ACCTGAA</v>
          </cell>
        </row>
        <row r="83">
          <cell r="B83">
            <v>79</v>
          </cell>
          <cell r="C83" t="str">
            <v>CAAGCAGAAGACGGCATACGAGATTGCCTGGGTGACTGGAGTTCAGACGTGTGCTCTTCCGATC*T</v>
          </cell>
          <cell r="D83">
            <v>0.05</v>
          </cell>
          <cell r="E83" t="str">
            <v>DST</v>
          </cell>
          <cell r="F83" t="str">
            <v>CCAGGCA</v>
          </cell>
        </row>
        <row r="84">
          <cell r="B84">
            <v>80</v>
          </cell>
          <cell r="C84" t="str">
            <v>CAAGCAGAAGACGGCATACGAGATTCTGAAAGTGACTGGAGTTCAGACGTGTGCTCTTCCGATC*T</v>
          </cell>
          <cell r="D84">
            <v>0.05</v>
          </cell>
          <cell r="E84" t="str">
            <v>DST</v>
          </cell>
          <cell r="F84" t="str">
            <v>TTTCAGA</v>
          </cell>
        </row>
        <row r="85">
          <cell r="B85">
            <v>81</v>
          </cell>
          <cell r="C85" t="str">
            <v>CAAGCAGAAGACGGCATACGAGATATCCAGTGTGACTGGAGTTCAGACGTGTGCTCTTCCGATC*T</v>
          </cell>
          <cell r="D85">
            <v>0.05</v>
          </cell>
          <cell r="E85" t="str">
            <v>DST</v>
          </cell>
          <cell r="F85" t="str">
            <v>ACTGGAT</v>
          </cell>
        </row>
        <row r="86">
          <cell r="B86">
            <v>82</v>
          </cell>
          <cell r="C86" t="str">
            <v>CAAGCAGAAGACGGCATACGAGATTCTTGCCGTGACTGGAGTTCAGACGTGTGCTCTTCCGATC*T</v>
          </cell>
          <cell r="D86">
            <v>0.05</v>
          </cell>
          <cell r="E86" t="str">
            <v>DST</v>
          </cell>
          <cell r="F86" t="str">
            <v>GGCAAGA</v>
          </cell>
        </row>
        <row r="87">
          <cell r="B87">
            <v>83</v>
          </cell>
          <cell r="C87" t="str">
            <v>CAAGCAGAAGACGGCATACGAGATGGCCATCGTGACTGGAGTTCAGACGTGTGCTCTTCCGATC*T</v>
          </cell>
          <cell r="D87">
            <v>0.05</v>
          </cell>
          <cell r="E87" t="str">
            <v>DST</v>
          </cell>
          <cell r="F87" t="str">
            <v>GATGGCC</v>
          </cell>
        </row>
        <row r="88">
          <cell r="B88">
            <v>84</v>
          </cell>
          <cell r="C88" t="str">
            <v>CAAGCAGAAGACGGCATACGAGATTTCGCCTGTGACTGGAGTTCAGACGTGTGCTCTTCCGATC*T</v>
          </cell>
          <cell r="D88">
            <v>0.05</v>
          </cell>
          <cell r="E88" t="str">
            <v>DST</v>
          </cell>
          <cell r="F88" t="str">
            <v>AGGCGAA</v>
          </cell>
        </row>
        <row r="89">
          <cell r="B89">
            <v>85</v>
          </cell>
          <cell r="C89" t="str">
            <v>CAAGCAGAAGACGGCATACGAGATCAGACGTGTGACTGGAGTTCAGACGTGTGCTCTTCCGATC*T</v>
          </cell>
          <cell r="D89">
            <v>0.05</v>
          </cell>
          <cell r="E89" t="str">
            <v>DST</v>
          </cell>
          <cell r="F89" t="str">
            <v>ACGTCTG</v>
          </cell>
        </row>
        <row r="90">
          <cell r="B90">
            <v>86</v>
          </cell>
          <cell r="C90" t="str">
            <v>CAAGCAGAAGACGGCATACGAGATTATCGACGTGACTGGAGTTCAGACGTGTGCTCTTCCGATC*T</v>
          </cell>
          <cell r="D90">
            <v>0.05</v>
          </cell>
          <cell r="E90" t="str">
            <v>DST</v>
          </cell>
          <cell r="F90" t="str">
            <v>GTCGATA</v>
          </cell>
        </row>
        <row r="91">
          <cell r="B91">
            <v>87</v>
          </cell>
          <cell r="C91" t="str">
            <v>CAAGCAGAAGACGGCATACGAGATGTCTGTAGTGACTGGAGTTCAGACGTGTGCTCTTCCGATC*T</v>
          </cell>
          <cell r="D91">
            <v>0.05</v>
          </cell>
          <cell r="E91" t="str">
            <v>DST</v>
          </cell>
          <cell r="F91" t="str">
            <v>TACAGAC</v>
          </cell>
        </row>
        <row r="92">
          <cell r="B92">
            <v>88</v>
          </cell>
          <cell r="C92" t="str">
            <v>CAAGCAGAAGACGGCATACGAGATCGGGGGGGTGACTGGAGTTCAGACGTGTGCTCTTCCGATC*T</v>
          </cell>
          <cell r="D92">
            <v>0.05</v>
          </cell>
          <cell r="E92" t="str">
            <v>DST</v>
          </cell>
          <cell r="F92" t="str">
            <v>CCCCCCG</v>
          </cell>
        </row>
        <row r="93">
          <cell r="B93">
            <v>89</v>
          </cell>
          <cell r="C93" t="str">
            <v>CAAGCAGAAGACGGCATACGAGATCGGCGCTGTGACTGGAGTTCAGACGTGTGCTCTTCCGATC*T</v>
          </cell>
          <cell r="D93">
            <v>0.05</v>
          </cell>
          <cell r="E93" t="str">
            <v>DST</v>
          </cell>
          <cell r="F93" t="str">
            <v>AGCGCCG</v>
          </cell>
        </row>
        <row r="94">
          <cell r="B94">
            <v>90</v>
          </cell>
          <cell r="C94" t="str">
            <v>CAAGCAGAAGACGGCATACGAGATGAGACCAGTGACTGGAGTTCAGACGTGTGCTCTTCCGATC*T</v>
          </cell>
          <cell r="D94">
            <v>0.05</v>
          </cell>
          <cell r="E94" t="str">
            <v>DST</v>
          </cell>
          <cell r="F94" t="str">
            <v>TGGTCTC</v>
          </cell>
        </row>
        <row r="95">
          <cell r="B95">
            <v>91</v>
          </cell>
          <cell r="C95" t="str">
            <v>CAAGCAGAAGACGGCATACGAGATCAGCGAAGTGACTGGAGTTCAGACGTGTGCTCTTCCGATC*T</v>
          </cell>
          <cell r="D95">
            <v>0.05</v>
          </cell>
          <cell r="E95" t="str">
            <v>DST</v>
          </cell>
          <cell r="F95" t="str">
            <v>TTCGCTG</v>
          </cell>
        </row>
        <row r="96">
          <cell r="B96">
            <v>92</v>
          </cell>
          <cell r="C96" t="str">
            <v>CAAGCAGAAGACGGCATACGAGATTAAGATAGTGACTGGAGTTCAGACGTGTGCTCTTCCGATC*T</v>
          </cell>
          <cell r="D96">
            <v>0.05</v>
          </cell>
          <cell r="E96" t="str">
            <v>DST</v>
          </cell>
          <cell r="F96" t="str">
            <v>TATCTTA</v>
          </cell>
        </row>
        <row r="97">
          <cell r="B97">
            <v>93</v>
          </cell>
          <cell r="C97" t="str">
            <v>CAAGCAGAAGACGGCATACGAGATGGGTGAGGTGACTGGAGTTCAGACGTGTGCTCTTCCGATC*T</v>
          </cell>
          <cell r="D97">
            <v>0.05</v>
          </cell>
          <cell r="E97" t="str">
            <v>DST</v>
          </cell>
          <cell r="F97" t="str">
            <v>CTCACCC</v>
          </cell>
        </row>
        <row r="98">
          <cell r="B98">
            <v>94</v>
          </cell>
          <cell r="C98" t="str">
            <v>CAAGCAGAAGACGGCATACGAGATCGCACGAGTGACTGGAGTTCAGACGTGTGCTCTTCCGATC*T</v>
          </cell>
          <cell r="D98">
            <v>0.05</v>
          </cell>
          <cell r="E98" t="str">
            <v>DST</v>
          </cell>
          <cell r="F98" t="str">
            <v>TCGTGCG</v>
          </cell>
        </row>
        <row r="99">
          <cell r="B99">
            <v>95</v>
          </cell>
          <cell r="C99" t="str">
            <v>CAAGCAGAAGACGGCATACGAGATAGAGTCAGTGACTGGAGTTCAGACGTGTGCTCTTCCGATC*T</v>
          </cell>
          <cell r="D99">
            <v>0.05</v>
          </cell>
          <cell r="E99" t="str">
            <v>DST</v>
          </cell>
          <cell r="F99" t="str">
            <v>TGACTCT</v>
          </cell>
        </row>
        <row r="100">
          <cell r="B100">
            <v>96</v>
          </cell>
          <cell r="C100" t="str">
            <v>CAAGCAGAAGACGGCATACGAGATCGCCAAAGTGACTGGAGTTCAGACGTGTGCTCTTCCGATC*T</v>
          </cell>
          <cell r="D100">
            <v>0.05</v>
          </cell>
          <cell r="E100" t="str">
            <v>DST</v>
          </cell>
          <cell r="F100" t="str">
            <v xml:space="preserve">TTGGCG </v>
          </cell>
        </row>
      </sheetData>
      <sheetData sheetId="12">
        <row r="1">
          <cell r="A1" t="str">
            <v>SIC_Index2_06</v>
          </cell>
          <cell r="B1">
            <v>6</v>
          </cell>
          <cell r="C1" t="str">
            <v>GACCTT</v>
          </cell>
        </row>
        <row r="2">
          <cell r="A2" t="str">
            <v>SIC_Index2_07</v>
          </cell>
          <cell r="B2">
            <v>7</v>
          </cell>
          <cell r="C2" t="str">
            <v>GAGTTG</v>
          </cell>
        </row>
        <row r="3">
          <cell r="A3" t="str">
            <v>SIC_Index2_08</v>
          </cell>
          <cell r="B3">
            <v>8</v>
          </cell>
          <cell r="C3" t="str">
            <v>GTGCTT</v>
          </cell>
        </row>
        <row r="4">
          <cell r="A4" t="str">
            <v>SIC_Index2_09</v>
          </cell>
          <cell r="B4">
            <v>9</v>
          </cell>
          <cell r="C4" t="str">
            <v>CTCACA</v>
          </cell>
        </row>
        <row r="5">
          <cell r="A5" t="str">
            <v>SIC_Index2_10</v>
          </cell>
          <cell r="B5">
            <v>10</v>
          </cell>
          <cell r="C5" t="str">
            <v>GCTTCT</v>
          </cell>
        </row>
        <row r="6">
          <cell r="A6" t="str">
            <v>SIC_Index2_11</v>
          </cell>
          <cell r="B6">
            <v>11</v>
          </cell>
          <cell r="C6" t="str">
            <v>GTAACC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2A11-21CB-6949-8075-C66F119648A1}">
  <dimension ref="A1:J41"/>
  <sheetViews>
    <sheetView workbookViewId="0">
      <selection activeCell="I2" sqref="I2:I3"/>
    </sheetView>
  </sheetViews>
  <sheetFormatPr baseColWidth="10" defaultRowHeight="16" x14ac:dyDescent="0.2"/>
  <cols>
    <col min="1" max="1" width="17.5" customWidth="1"/>
  </cols>
  <sheetData>
    <row r="1" spans="1:10" ht="51" x14ac:dyDescent="0.2">
      <c r="A1" s="66" t="s">
        <v>408</v>
      </c>
      <c r="B1" s="31" t="s">
        <v>403</v>
      </c>
      <c r="C1" s="33" t="s">
        <v>405</v>
      </c>
      <c r="D1" s="32" t="s">
        <v>406</v>
      </c>
      <c r="E1" s="65" t="s">
        <v>409</v>
      </c>
      <c r="F1" s="68" t="s">
        <v>404</v>
      </c>
      <c r="I1" s="5" t="s">
        <v>501</v>
      </c>
      <c r="J1" s="5"/>
    </row>
    <row r="2" spans="1:10" ht="30" x14ac:dyDescent="0.2">
      <c r="A2" s="67" t="s">
        <v>399</v>
      </c>
      <c r="I2" t="s">
        <v>502</v>
      </c>
    </row>
    <row r="3" spans="1:10" x14ac:dyDescent="0.2">
      <c r="I3" t="s">
        <v>503</v>
      </c>
    </row>
    <row r="5" spans="1:10" x14ac:dyDescent="0.2">
      <c r="A5" s="75" t="s">
        <v>451</v>
      </c>
      <c r="I5" t="s">
        <v>504</v>
      </c>
    </row>
    <row r="6" spans="1:10" x14ac:dyDescent="0.2">
      <c r="I6" t="s">
        <v>465</v>
      </c>
    </row>
    <row r="7" spans="1:10" x14ac:dyDescent="0.2">
      <c r="I7" t="s">
        <v>466</v>
      </c>
    </row>
    <row r="8" spans="1:10" x14ac:dyDescent="0.2">
      <c r="I8" t="s">
        <v>468</v>
      </c>
    </row>
    <row r="9" spans="1:10" x14ac:dyDescent="0.2">
      <c r="I9" t="s">
        <v>467</v>
      </c>
    </row>
    <row r="10" spans="1:10" x14ac:dyDescent="0.2">
      <c r="I10" t="s">
        <v>469</v>
      </c>
    </row>
    <row r="11" spans="1:10" x14ac:dyDescent="0.2">
      <c r="I11" t="s">
        <v>470</v>
      </c>
    </row>
    <row r="12" spans="1:10" x14ac:dyDescent="0.2">
      <c r="I12" t="s">
        <v>471</v>
      </c>
    </row>
    <row r="13" spans="1:10" x14ac:dyDescent="0.2">
      <c r="I13" t="s">
        <v>472</v>
      </c>
    </row>
    <row r="14" spans="1:10" x14ac:dyDescent="0.2">
      <c r="I14" t="s">
        <v>473</v>
      </c>
    </row>
    <row r="15" spans="1:10" x14ac:dyDescent="0.2">
      <c r="I15" t="s">
        <v>474</v>
      </c>
    </row>
    <row r="16" spans="1:10" x14ac:dyDescent="0.2">
      <c r="I16" t="s">
        <v>475</v>
      </c>
    </row>
    <row r="17" spans="9:9" x14ac:dyDescent="0.2">
      <c r="I17" t="s">
        <v>476</v>
      </c>
    </row>
    <row r="18" spans="9:9" x14ac:dyDescent="0.2">
      <c r="I18" t="s">
        <v>477</v>
      </c>
    </row>
    <row r="19" spans="9:9" x14ac:dyDescent="0.2">
      <c r="I19" t="s">
        <v>478</v>
      </c>
    </row>
    <row r="20" spans="9:9" x14ac:dyDescent="0.2">
      <c r="I20" t="s">
        <v>479</v>
      </c>
    </row>
    <row r="21" spans="9:9" x14ac:dyDescent="0.2">
      <c r="I21" t="s">
        <v>480</v>
      </c>
    </row>
    <row r="22" spans="9:9" x14ac:dyDescent="0.2">
      <c r="I22" t="s">
        <v>481</v>
      </c>
    </row>
    <row r="23" spans="9:9" x14ac:dyDescent="0.2">
      <c r="I23" t="s">
        <v>482</v>
      </c>
    </row>
    <row r="24" spans="9:9" x14ac:dyDescent="0.2">
      <c r="I24" t="s">
        <v>483</v>
      </c>
    </row>
    <row r="25" spans="9:9" x14ac:dyDescent="0.2">
      <c r="I25" t="s">
        <v>484</v>
      </c>
    </row>
    <row r="26" spans="9:9" x14ac:dyDescent="0.2">
      <c r="I26" t="s">
        <v>485</v>
      </c>
    </row>
    <row r="27" spans="9:9" x14ac:dyDescent="0.2">
      <c r="I27" t="s">
        <v>486</v>
      </c>
    </row>
    <row r="28" spans="9:9" x14ac:dyDescent="0.2">
      <c r="I28" t="s">
        <v>487</v>
      </c>
    </row>
    <row r="29" spans="9:9" x14ac:dyDescent="0.2">
      <c r="I29" t="s">
        <v>488</v>
      </c>
    </row>
    <row r="30" spans="9:9" x14ac:dyDescent="0.2">
      <c r="I30" t="s">
        <v>489</v>
      </c>
    </row>
    <row r="31" spans="9:9" x14ac:dyDescent="0.2">
      <c r="I31" t="s">
        <v>490</v>
      </c>
    </row>
    <row r="32" spans="9:9" x14ac:dyDescent="0.2">
      <c r="I32" t="s">
        <v>491</v>
      </c>
    </row>
    <row r="33" spans="9:9" x14ac:dyDescent="0.2">
      <c r="I33" t="s">
        <v>492</v>
      </c>
    </row>
    <row r="34" spans="9:9" x14ac:dyDescent="0.2">
      <c r="I34" t="s">
        <v>493</v>
      </c>
    </row>
    <row r="35" spans="9:9" x14ac:dyDescent="0.2">
      <c r="I35" t="s">
        <v>494</v>
      </c>
    </row>
    <row r="36" spans="9:9" x14ac:dyDescent="0.2">
      <c r="I36" t="s">
        <v>495</v>
      </c>
    </row>
    <row r="37" spans="9:9" x14ac:dyDescent="0.2">
      <c r="I37" t="s">
        <v>496</v>
      </c>
    </row>
    <row r="38" spans="9:9" x14ac:dyDescent="0.2">
      <c r="I38" t="s">
        <v>497</v>
      </c>
    </row>
    <row r="39" spans="9:9" x14ac:dyDescent="0.2">
      <c r="I39" t="s">
        <v>498</v>
      </c>
    </row>
    <row r="40" spans="9:9" x14ac:dyDescent="0.2">
      <c r="I40" t="s">
        <v>499</v>
      </c>
    </row>
    <row r="41" spans="9:9" x14ac:dyDescent="0.2">
      <c r="I41" t="s">
        <v>500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DF7E-7ADB-114B-9CA7-7310EF114731}">
  <dimension ref="A1:M60"/>
  <sheetViews>
    <sheetView zoomScale="110" zoomScaleNormal="110" workbookViewId="0">
      <selection activeCell="M2" sqref="M2:P41"/>
    </sheetView>
  </sheetViews>
  <sheetFormatPr baseColWidth="10" defaultRowHeight="16" x14ac:dyDescent="0.2"/>
  <cols>
    <col min="1" max="1" width="8.5" style="40" customWidth="1"/>
    <col min="2" max="2" width="10.83203125" style="1"/>
    <col min="5" max="12" width="10.83203125" customWidth="1"/>
    <col min="13" max="13" width="24" customWidth="1"/>
  </cols>
  <sheetData>
    <row r="1" spans="1:13" x14ac:dyDescent="0.2">
      <c r="B1" s="54" t="s">
        <v>374</v>
      </c>
      <c r="C1" s="22" t="s">
        <v>375</v>
      </c>
      <c r="D1" s="22" t="s">
        <v>376</v>
      </c>
      <c r="E1" s="21" t="s">
        <v>383</v>
      </c>
      <c r="F1" s="21" t="s">
        <v>384</v>
      </c>
      <c r="G1" s="21" t="s">
        <v>385</v>
      </c>
      <c r="H1" s="21" t="s">
        <v>386</v>
      </c>
      <c r="I1" s="21" t="s">
        <v>387</v>
      </c>
      <c r="J1" s="22" t="s">
        <v>388</v>
      </c>
      <c r="K1" s="21" t="s">
        <v>389</v>
      </c>
      <c r="L1" s="21" t="s">
        <v>390</v>
      </c>
      <c r="M1" s="21" t="s">
        <v>391</v>
      </c>
    </row>
    <row r="2" spans="1:13" x14ac:dyDescent="0.2">
      <c r="A2" s="40">
        <v>1</v>
      </c>
      <c r="B2" s="54">
        <f>VLOOKUP(A2,library!A2:E2,5,FALSE)</f>
        <v>0</v>
      </c>
      <c r="C2" s="21">
        <f>VLOOKUP(A2,library!A2:F2,6,FALSE)</f>
        <v>0</v>
      </c>
      <c r="D2" s="23">
        <f>VLOOKUP(A2,library!A2:G2,7,FALSE)</f>
        <v>1</v>
      </c>
      <c r="E2" s="29" t="e">
        <f>VLOOKUP(A2,Prep!A10:U10,21,FALSE)</f>
        <v>#N/A</v>
      </c>
      <c r="F2" s="21"/>
      <c r="G2" t="s">
        <v>396</v>
      </c>
      <c r="H2" t="s">
        <v>396</v>
      </c>
      <c r="I2" t="s">
        <v>397</v>
      </c>
      <c r="J2" s="26">
        <f>VLOOKUP(A2,Prep!A10:P10,16,FALSE)</f>
        <v>0</v>
      </c>
      <c r="K2" s="57" t="e">
        <f>VLOOKUP(A2,Prep!A10:S10,19,FALSE)</f>
        <v>#DIV/0!</v>
      </c>
      <c r="L2" s="30">
        <f>VLOOKUP(A2,Prep!A10:T10,20,FALSE)</f>
        <v>0</v>
      </c>
      <c r="M2" s="109"/>
    </row>
    <row r="3" spans="1:13" x14ac:dyDescent="0.2">
      <c r="A3" s="40">
        <v>2</v>
      </c>
      <c r="B3" s="54">
        <f>VLOOKUP(A3,library!A3:E3,5,FALSE)</f>
        <v>0</v>
      </c>
      <c r="C3" s="21">
        <f>VLOOKUP(A3,library!A3:F3,6,FALSE)</f>
        <v>0</v>
      </c>
      <c r="D3" s="23">
        <f>VLOOKUP(A3,library!A3:G3,7,FALSE)</f>
        <v>2</v>
      </c>
      <c r="E3" s="29">
        <f>VLOOKUP(A3,Prep!A11:U11,21,FALSE)</f>
        <v>0</v>
      </c>
      <c r="G3" t="s">
        <v>396</v>
      </c>
      <c r="H3" t="s">
        <v>396</v>
      </c>
      <c r="I3" t="s">
        <v>397</v>
      </c>
      <c r="J3" s="26">
        <f>VLOOKUP(A3,Prep!A11:P11,16,FALSE)</f>
        <v>0</v>
      </c>
      <c r="K3" s="57">
        <v>5</v>
      </c>
      <c r="L3" s="30">
        <f>VLOOKUP(A3,Prep!A11:T11,20,FALSE)</f>
        <v>0</v>
      </c>
      <c r="M3" s="109"/>
    </row>
    <row r="4" spans="1:13" x14ac:dyDescent="0.2">
      <c r="A4" s="40">
        <v>3</v>
      </c>
      <c r="B4" s="54">
        <f>VLOOKUP(A4,library!A4:E4,5,FALSE)</f>
        <v>0</v>
      </c>
      <c r="C4" s="21">
        <f>VLOOKUP(A4,library!A4:F4,6,FALSE)</f>
        <v>0</v>
      </c>
      <c r="D4" s="23">
        <f>VLOOKUP(A4,library!A4:G4,7,FALSE)</f>
        <v>3</v>
      </c>
      <c r="E4" s="29">
        <f>VLOOKUP(A4,Prep!A12:U12,21,FALSE)</f>
        <v>0</v>
      </c>
      <c r="G4" t="s">
        <v>396</v>
      </c>
      <c r="H4" t="s">
        <v>396</v>
      </c>
      <c r="I4" t="s">
        <v>397</v>
      </c>
      <c r="J4" s="26">
        <f>VLOOKUP(A4,Prep!A12:P12,16,FALSE)</f>
        <v>0</v>
      </c>
      <c r="K4" s="57">
        <v>5</v>
      </c>
      <c r="L4" s="30">
        <f>VLOOKUP(A4,Prep!A12:T12,20,FALSE)</f>
        <v>0</v>
      </c>
      <c r="M4" s="109"/>
    </row>
    <row r="5" spans="1:13" x14ac:dyDescent="0.2">
      <c r="A5" s="40">
        <v>4</v>
      </c>
      <c r="B5" s="54">
        <f>VLOOKUP(A5,library!A5:E5,5,FALSE)</f>
        <v>0</v>
      </c>
      <c r="C5" s="21">
        <f>VLOOKUP(A5,library!A5:F5,6,FALSE)</f>
        <v>0</v>
      </c>
      <c r="D5" s="23">
        <f>VLOOKUP(A5,library!A5:G5,7,FALSE)</f>
        <v>4</v>
      </c>
      <c r="E5" s="29">
        <f>VLOOKUP(A5,Prep!A13:U13,21,FALSE)</f>
        <v>0</v>
      </c>
      <c r="G5" t="s">
        <v>396</v>
      </c>
      <c r="H5" t="s">
        <v>396</v>
      </c>
      <c r="I5" t="s">
        <v>397</v>
      </c>
      <c r="J5" s="26">
        <f>VLOOKUP(A5,Prep!A13:P13,16,FALSE)</f>
        <v>0</v>
      </c>
      <c r="K5" s="57">
        <v>5</v>
      </c>
      <c r="L5" s="30">
        <f>VLOOKUP(A5,Prep!A13:T13,20,FALSE)</f>
        <v>0</v>
      </c>
      <c r="M5" s="109"/>
    </row>
    <row r="6" spans="1:13" x14ac:dyDescent="0.2">
      <c r="A6" s="40">
        <v>5</v>
      </c>
      <c r="B6" s="54">
        <f>VLOOKUP(A6,library!A6:E6,5,FALSE)</f>
        <v>0</v>
      </c>
      <c r="C6" s="21">
        <f>VLOOKUP(A6,library!A6:F6,6,FALSE)</f>
        <v>0</v>
      </c>
      <c r="D6" s="23">
        <f>VLOOKUP(A6,library!A6:G6,7,FALSE)</f>
        <v>5</v>
      </c>
      <c r="E6" s="29">
        <f>VLOOKUP(A6,Prep!A14:U14,21,FALSE)</f>
        <v>0</v>
      </c>
      <c r="G6" t="s">
        <v>396</v>
      </c>
      <c r="H6" t="s">
        <v>396</v>
      </c>
      <c r="I6" t="s">
        <v>397</v>
      </c>
      <c r="J6" s="26">
        <f>VLOOKUP(A6,Prep!A14:P14,16,FALSE)</f>
        <v>0</v>
      </c>
      <c r="K6" s="57">
        <v>5</v>
      </c>
      <c r="L6" s="30">
        <f>VLOOKUP(A6,Prep!A14:T14,20,FALSE)</f>
        <v>0</v>
      </c>
      <c r="M6" s="109"/>
    </row>
    <row r="7" spans="1:13" x14ac:dyDescent="0.2">
      <c r="A7" s="40">
        <v>6</v>
      </c>
      <c r="B7" s="54">
        <f>VLOOKUP(A7,library!A7:E7,5,FALSE)</f>
        <v>0</v>
      </c>
      <c r="C7" s="21">
        <f>VLOOKUP(A7,library!A7:F7,6,FALSE)</f>
        <v>0</v>
      </c>
      <c r="D7" s="23">
        <f>VLOOKUP(A7,library!A7:G7,7,FALSE)</f>
        <v>6</v>
      </c>
      <c r="E7" s="29">
        <f>VLOOKUP(A7,Prep!A15:U15,21,FALSE)</f>
        <v>0</v>
      </c>
      <c r="G7" t="s">
        <v>396</v>
      </c>
      <c r="H7" t="s">
        <v>396</v>
      </c>
      <c r="I7" t="s">
        <v>397</v>
      </c>
      <c r="J7" s="26">
        <f>VLOOKUP(A7,Prep!A15:P15,16,FALSE)</f>
        <v>0</v>
      </c>
      <c r="K7" s="57">
        <v>5</v>
      </c>
      <c r="L7" s="30">
        <f>VLOOKUP(A7,Prep!A15:T15,20,FALSE)</f>
        <v>0</v>
      </c>
      <c r="M7" s="109"/>
    </row>
    <row r="8" spans="1:13" x14ac:dyDescent="0.2">
      <c r="A8" s="40">
        <v>7</v>
      </c>
      <c r="B8" s="54">
        <f>VLOOKUP(A8,library!A8:E8,5,FALSE)</f>
        <v>0</v>
      </c>
      <c r="C8" s="21">
        <f>VLOOKUP(A8,library!A8:F8,6,FALSE)</f>
        <v>0</v>
      </c>
      <c r="D8" s="23">
        <f>VLOOKUP(A8,library!A8:G8,7,FALSE)</f>
        <v>7</v>
      </c>
      <c r="E8" s="29">
        <f>VLOOKUP(A8,Prep!A16:U16,21,FALSE)</f>
        <v>0</v>
      </c>
      <c r="G8" t="s">
        <v>396</v>
      </c>
      <c r="H8" t="s">
        <v>396</v>
      </c>
      <c r="I8" t="s">
        <v>397</v>
      </c>
      <c r="J8" s="26">
        <f>VLOOKUP(A8,Prep!A16:P16,16,FALSE)</f>
        <v>0</v>
      </c>
      <c r="K8" s="57">
        <v>5</v>
      </c>
      <c r="L8" s="30">
        <f>VLOOKUP(A8,Prep!A16:T16,20,FALSE)</f>
        <v>0</v>
      </c>
      <c r="M8" s="109"/>
    </row>
    <row r="9" spans="1:13" x14ac:dyDescent="0.2">
      <c r="A9" s="40">
        <v>8</v>
      </c>
      <c r="B9" s="54">
        <f>VLOOKUP(A9,library!A9:E9,5,FALSE)</f>
        <v>0</v>
      </c>
      <c r="C9" s="21">
        <f>VLOOKUP(A9,library!A9:F9,6,FALSE)</f>
        <v>0</v>
      </c>
      <c r="D9" s="23">
        <f>VLOOKUP(A9,library!A9:G9,7,FALSE)</f>
        <v>8</v>
      </c>
      <c r="E9" s="29">
        <f>VLOOKUP(A9,Prep!A17:U17,21,FALSE)</f>
        <v>0</v>
      </c>
      <c r="G9" t="s">
        <v>396</v>
      </c>
      <c r="H9" t="s">
        <v>396</v>
      </c>
      <c r="I9" t="s">
        <v>397</v>
      </c>
      <c r="J9" s="26">
        <f>VLOOKUP(A9,Prep!A17:P17,16,FALSE)</f>
        <v>0</v>
      </c>
      <c r="K9" s="57">
        <v>5</v>
      </c>
      <c r="L9" s="30">
        <f>VLOOKUP(A9,Prep!A17:T17,20,FALSE)</f>
        <v>0</v>
      </c>
      <c r="M9" s="109"/>
    </row>
    <row r="10" spans="1:13" x14ac:dyDescent="0.2">
      <c r="A10" s="40">
        <v>9</v>
      </c>
      <c r="B10" s="54">
        <f>VLOOKUP(A10,library!A10:E10,5,FALSE)</f>
        <v>0</v>
      </c>
      <c r="C10" s="21">
        <f>VLOOKUP(A10,library!A10:F10,6,FALSE)</f>
        <v>0</v>
      </c>
      <c r="D10" s="23">
        <f>VLOOKUP(A10,library!A10:G10,7,FALSE)</f>
        <v>9</v>
      </c>
      <c r="E10" s="29">
        <f>VLOOKUP(A10,Prep!A18:U18,21,FALSE)</f>
        <v>0</v>
      </c>
      <c r="G10" t="s">
        <v>396</v>
      </c>
      <c r="H10" t="s">
        <v>396</v>
      </c>
      <c r="I10" t="s">
        <v>397</v>
      </c>
      <c r="J10" s="26">
        <f>VLOOKUP(A10,Prep!A18:P18,16,FALSE)</f>
        <v>0</v>
      </c>
      <c r="K10" s="57">
        <v>5</v>
      </c>
      <c r="L10" s="30">
        <f>VLOOKUP(A10,Prep!A18:T18,20,FALSE)</f>
        <v>0</v>
      </c>
      <c r="M10" s="109"/>
    </row>
    <row r="11" spans="1:13" x14ac:dyDescent="0.2">
      <c r="A11" s="40">
        <v>10</v>
      </c>
      <c r="B11" s="54">
        <f>VLOOKUP(A11,library!A11:E11,5,FALSE)</f>
        <v>0</v>
      </c>
      <c r="C11" s="21">
        <f>VLOOKUP(A11,library!A11:F11,6,FALSE)</f>
        <v>0</v>
      </c>
      <c r="D11" s="23">
        <f>VLOOKUP(A11,library!A11:G11,7,FALSE)</f>
        <v>10</v>
      </c>
      <c r="E11" s="29">
        <f>VLOOKUP(A11,Prep!A19:U19,21,FALSE)</f>
        <v>0</v>
      </c>
      <c r="G11" t="s">
        <v>396</v>
      </c>
      <c r="H11" t="s">
        <v>396</v>
      </c>
      <c r="I11" t="s">
        <v>397</v>
      </c>
      <c r="J11" s="26">
        <f>VLOOKUP(A11,Prep!A19:P19,16,FALSE)</f>
        <v>0</v>
      </c>
      <c r="K11" s="57">
        <v>5</v>
      </c>
      <c r="L11" s="30">
        <f>VLOOKUP(A11,Prep!A19:T19,20,FALSE)</f>
        <v>0</v>
      </c>
      <c r="M11" s="109"/>
    </row>
    <row r="12" spans="1:13" x14ac:dyDescent="0.2">
      <c r="A12" s="40">
        <v>11</v>
      </c>
      <c r="B12" s="54">
        <f>VLOOKUP(A12,library!A12:E12,5,FALSE)</f>
        <v>0</v>
      </c>
      <c r="C12" s="21">
        <f>VLOOKUP(A12,library!A12:F12,6,FALSE)</f>
        <v>0</v>
      </c>
      <c r="D12" s="23">
        <f>VLOOKUP(A12,library!A12:G12,7,FALSE)</f>
        <v>11</v>
      </c>
      <c r="E12" s="29">
        <f>VLOOKUP(A12,Prep!A20:U20,21,FALSE)</f>
        <v>0</v>
      </c>
      <c r="G12" t="s">
        <v>396</v>
      </c>
      <c r="H12" t="s">
        <v>396</v>
      </c>
      <c r="I12" t="s">
        <v>397</v>
      </c>
      <c r="J12" s="26">
        <f>VLOOKUP(A12,Prep!A20:P20,16,FALSE)</f>
        <v>0</v>
      </c>
      <c r="K12" s="57">
        <v>5</v>
      </c>
      <c r="L12" s="30">
        <f>VLOOKUP(A12,Prep!A20:T20,20,FALSE)</f>
        <v>0</v>
      </c>
      <c r="M12" s="109"/>
    </row>
    <row r="13" spans="1:13" x14ac:dyDescent="0.2">
      <c r="A13" s="40">
        <v>12</v>
      </c>
      <c r="B13" s="54">
        <f>VLOOKUP(A13,library!A13:E13,5,FALSE)</f>
        <v>0</v>
      </c>
      <c r="C13" s="21">
        <f>VLOOKUP(A13,library!A13:F13,6,FALSE)</f>
        <v>0</v>
      </c>
      <c r="D13" s="23">
        <f>VLOOKUP(A13,library!A13:G13,7,FALSE)</f>
        <v>12</v>
      </c>
      <c r="E13" s="29">
        <f>VLOOKUP(A13,Prep!A21:U21,21,FALSE)</f>
        <v>0</v>
      </c>
      <c r="G13" t="s">
        <v>396</v>
      </c>
      <c r="H13" t="s">
        <v>396</v>
      </c>
      <c r="I13" t="s">
        <v>397</v>
      </c>
      <c r="J13" s="26">
        <f>VLOOKUP(A13,Prep!A21:P21,16,FALSE)</f>
        <v>0</v>
      </c>
      <c r="K13" s="57">
        <v>5</v>
      </c>
      <c r="L13" s="30">
        <f>VLOOKUP(A13,Prep!A21:T21,20,FALSE)</f>
        <v>0</v>
      </c>
      <c r="M13" s="109"/>
    </row>
    <row r="14" spans="1:13" x14ac:dyDescent="0.2">
      <c r="A14" s="40">
        <v>13</v>
      </c>
      <c r="B14" s="54">
        <f>VLOOKUP(A14,library!A14:E14,5,FALSE)</f>
        <v>0</v>
      </c>
      <c r="C14" s="21">
        <f>VLOOKUP(A14,library!A14:F14,6,FALSE)</f>
        <v>0</v>
      </c>
      <c r="D14" s="23">
        <f>VLOOKUP(A14,library!A14:G14,7,FALSE)</f>
        <v>13</v>
      </c>
      <c r="E14" s="29">
        <f>VLOOKUP(A14,Prep!A22:U22,21,FALSE)</f>
        <v>0</v>
      </c>
      <c r="G14" t="s">
        <v>396</v>
      </c>
      <c r="H14" t="s">
        <v>396</v>
      </c>
      <c r="I14" t="s">
        <v>397</v>
      </c>
      <c r="J14" s="26">
        <f>VLOOKUP(A14,Prep!A22:P22,16,FALSE)</f>
        <v>0</v>
      </c>
      <c r="K14" s="57">
        <v>5</v>
      </c>
      <c r="L14" s="30">
        <f>VLOOKUP(A14,Prep!A22:T22,20,FALSE)</f>
        <v>0</v>
      </c>
      <c r="M14" s="109"/>
    </row>
    <row r="15" spans="1:13" x14ac:dyDescent="0.2">
      <c r="A15" s="40">
        <v>14</v>
      </c>
      <c r="B15" s="54">
        <f>VLOOKUP(A15,library!A15:E15,5,FALSE)</f>
        <v>0</v>
      </c>
      <c r="C15" s="21">
        <f>VLOOKUP(A15,library!A15:F15,6,FALSE)</f>
        <v>0</v>
      </c>
      <c r="D15" s="23">
        <f>VLOOKUP(A15,library!A15:G15,7,FALSE)</f>
        <v>14</v>
      </c>
      <c r="E15" s="29">
        <f>VLOOKUP(A15,Prep!A23:U23,21,FALSE)</f>
        <v>0</v>
      </c>
      <c r="G15" t="s">
        <v>396</v>
      </c>
      <c r="H15" t="s">
        <v>396</v>
      </c>
      <c r="I15" t="s">
        <v>397</v>
      </c>
      <c r="J15" s="26">
        <f>VLOOKUP(A15,Prep!A23:P23,16,FALSE)</f>
        <v>0</v>
      </c>
      <c r="K15" s="57">
        <v>5</v>
      </c>
      <c r="L15" s="30">
        <f>VLOOKUP(A15,Prep!A23:T23,20,FALSE)</f>
        <v>0</v>
      </c>
      <c r="M15" s="109"/>
    </row>
    <row r="16" spans="1:13" x14ac:dyDescent="0.2">
      <c r="A16" s="40">
        <v>15</v>
      </c>
      <c r="B16" s="54">
        <f>VLOOKUP(A16,library!A16:E16,5,FALSE)</f>
        <v>0</v>
      </c>
      <c r="C16" s="21">
        <f>VLOOKUP(A16,library!A16:F16,6,FALSE)</f>
        <v>0</v>
      </c>
      <c r="D16" s="23">
        <f>VLOOKUP(A16,library!A16:G16,7,FALSE)</f>
        <v>15</v>
      </c>
      <c r="E16" s="29">
        <f>VLOOKUP(A16,Prep!A24:U24,21,FALSE)</f>
        <v>0</v>
      </c>
      <c r="G16" t="s">
        <v>396</v>
      </c>
      <c r="H16" t="s">
        <v>396</v>
      </c>
      <c r="I16" t="s">
        <v>397</v>
      </c>
      <c r="J16" s="26">
        <f>VLOOKUP(A16,Prep!A24:P24,16,FALSE)</f>
        <v>0</v>
      </c>
      <c r="K16" s="57">
        <v>5</v>
      </c>
      <c r="L16" s="30">
        <f>VLOOKUP(A16,Prep!A24:T24,20,FALSE)</f>
        <v>0</v>
      </c>
      <c r="M16" s="109"/>
    </row>
    <row r="17" spans="1:13" x14ac:dyDescent="0.2">
      <c r="A17" s="40">
        <v>16</v>
      </c>
      <c r="B17" s="54">
        <f>VLOOKUP(A17,library!A17:E17,5,FALSE)</f>
        <v>0</v>
      </c>
      <c r="C17" s="21">
        <f>VLOOKUP(A17,library!A17:F17,6,FALSE)</f>
        <v>0</v>
      </c>
      <c r="D17" s="23">
        <f>VLOOKUP(A17,library!A17:G17,7,FALSE)</f>
        <v>16</v>
      </c>
      <c r="E17" s="29">
        <f>VLOOKUP(A17,Prep!A25:U25,21,FALSE)</f>
        <v>0</v>
      </c>
      <c r="G17" t="s">
        <v>396</v>
      </c>
      <c r="H17" t="s">
        <v>396</v>
      </c>
      <c r="I17" t="s">
        <v>397</v>
      </c>
      <c r="J17" s="26">
        <f>VLOOKUP(A17,Prep!A25:P25,16,FALSE)</f>
        <v>0</v>
      </c>
      <c r="K17" s="57">
        <v>5</v>
      </c>
      <c r="L17" s="30">
        <f>VLOOKUP(A17,Prep!A25:T25,20,FALSE)</f>
        <v>0</v>
      </c>
      <c r="M17" s="109"/>
    </row>
    <row r="18" spans="1:13" x14ac:dyDescent="0.2">
      <c r="A18" s="40">
        <v>17</v>
      </c>
      <c r="B18" s="54">
        <f>VLOOKUP(A18,library!A18:E18,5,FALSE)</f>
        <v>0</v>
      </c>
      <c r="C18" s="21">
        <f>VLOOKUP(A18,library!A18:F18,6,FALSE)</f>
        <v>0</v>
      </c>
      <c r="D18" s="23">
        <f>VLOOKUP(A18,library!A18:G18,7,FALSE)</f>
        <v>17</v>
      </c>
      <c r="E18" s="29">
        <f>VLOOKUP(A18,Prep!A26:U26,21,FALSE)</f>
        <v>0</v>
      </c>
      <c r="G18" t="s">
        <v>396</v>
      </c>
      <c r="H18" t="s">
        <v>396</v>
      </c>
      <c r="I18" t="s">
        <v>397</v>
      </c>
      <c r="J18" s="26">
        <f>VLOOKUP(A18,Prep!A26:P26,16,FALSE)</f>
        <v>0</v>
      </c>
      <c r="K18" s="57">
        <v>5</v>
      </c>
      <c r="L18" s="30">
        <f>VLOOKUP(A18,Prep!A26:T26,20,FALSE)</f>
        <v>0</v>
      </c>
      <c r="M18" s="109"/>
    </row>
    <row r="19" spans="1:13" x14ac:dyDescent="0.2">
      <c r="A19" s="40">
        <v>18</v>
      </c>
      <c r="B19" s="54">
        <f>VLOOKUP(A19,library!A19:E19,5,FALSE)</f>
        <v>0</v>
      </c>
      <c r="C19" s="21">
        <f>VLOOKUP(A19,library!A19:F19,6,FALSE)</f>
        <v>0</v>
      </c>
      <c r="D19" s="23">
        <f>VLOOKUP(A19,library!A19:G19,7,FALSE)</f>
        <v>18</v>
      </c>
      <c r="E19" s="29">
        <f>VLOOKUP(A19,Prep!A27:U27,21,FALSE)</f>
        <v>0</v>
      </c>
      <c r="G19" t="s">
        <v>396</v>
      </c>
      <c r="H19" t="s">
        <v>396</v>
      </c>
      <c r="I19" t="s">
        <v>397</v>
      </c>
      <c r="J19" s="26">
        <f>VLOOKUP(A19,Prep!A27:P27,16,FALSE)</f>
        <v>0</v>
      </c>
      <c r="K19" s="57">
        <v>5</v>
      </c>
      <c r="L19" s="30">
        <f>VLOOKUP(A19,Prep!A27:T27,20,FALSE)</f>
        <v>0</v>
      </c>
      <c r="M19" s="109"/>
    </row>
    <row r="20" spans="1:13" x14ac:dyDescent="0.2">
      <c r="A20" s="40">
        <v>19</v>
      </c>
      <c r="B20" s="54">
        <f>VLOOKUP(A20,library!A20:E20,5,FALSE)</f>
        <v>0</v>
      </c>
      <c r="C20" s="21">
        <f>VLOOKUP(A20,library!A20:F20,6,FALSE)</f>
        <v>0</v>
      </c>
      <c r="D20" s="23">
        <f>VLOOKUP(A20,library!A20:G20,7,FALSE)</f>
        <v>19</v>
      </c>
      <c r="E20" s="29">
        <f>VLOOKUP(A20,Prep!A28:U28,21,FALSE)</f>
        <v>0</v>
      </c>
      <c r="G20" t="s">
        <v>396</v>
      </c>
      <c r="H20" t="s">
        <v>396</v>
      </c>
      <c r="I20" t="s">
        <v>397</v>
      </c>
      <c r="J20" s="26">
        <f>VLOOKUP(A20,Prep!A28:P28,16,FALSE)</f>
        <v>0</v>
      </c>
      <c r="K20" s="57">
        <v>5</v>
      </c>
      <c r="L20" s="30">
        <f>VLOOKUP(A20,Prep!A28:T28,20,FALSE)</f>
        <v>0</v>
      </c>
      <c r="M20" s="109"/>
    </row>
    <row r="21" spans="1:13" x14ac:dyDescent="0.2">
      <c r="A21" s="40">
        <v>20</v>
      </c>
      <c r="B21" s="54">
        <f>VLOOKUP(A21,library!A21:E21,5,FALSE)</f>
        <v>0</v>
      </c>
      <c r="C21" s="21">
        <f>VLOOKUP(A21,library!A21:F21,6,FALSE)</f>
        <v>0</v>
      </c>
      <c r="D21" s="23">
        <f>VLOOKUP(A21,library!A21:G21,7,FALSE)</f>
        <v>20</v>
      </c>
      <c r="E21" s="29">
        <f>VLOOKUP(A21,Prep!A29:U29,21,FALSE)</f>
        <v>0</v>
      </c>
      <c r="G21" t="s">
        <v>396</v>
      </c>
      <c r="H21" t="s">
        <v>396</v>
      </c>
      <c r="I21" t="s">
        <v>397</v>
      </c>
      <c r="J21" s="26">
        <f>VLOOKUP(A21,Prep!A29:P29,16,FALSE)</f>
        <v>0</v>
      </c>
      <c r="K21" s="57">
        <v>5</v>
      </c>
      <c r="L21" s="30">
        <f>VLOOKUP(A21,Prep!A29:T29,20,FALSE)</f>
        <v>0</v>
      </c>
      <c r="M21" s="109"/>
    </row>
    <row r="22" spans="1:13" x14ac:dyDescent="0.2">
      <c r="A22" s="40">
        <v>21</v>
      </c>
      <c r="B22" s="54">
        <f>VLOOKUP(A22,library!A22:E22,5,FALSE)</f>
        <v>0</v>
      </c>
      <c r="C22" s="21">
        <f>VLOOKUP(A22,library!A22:F22,6,FALSE)</f>
        <v>0</v>
      </c>
      <c r="D22" s="23">
        <f>VLOOKUP(A22,library!A22:G22,7,FALSE)</f>
        <v>21</v>
      </c>
      <c r="E22" s="29">
        <f>VLOOKUP(A22,Prep!A30:U30,21,FALSE)</f>
        <v>0</v>
      </c>
      <c r="G22" t="s">
        <v>396</v>
      </c>
      <c r="H22" t="s">
        <v>396</v>
      </c>
      <c r="I22" t="s">
        <v>397</v>
      </c>
      <c r="J22" s="26">
        <f>VLOOKUP(A22,Prep!A30:P30,16,FALSE)</f>
        <v>0</v>
      </c>
      <c r="K22" s="57" t="e">
        <f>VLOOKUP(A22,Prep!A30:S30,19,FALSE)</f>
        <v>#DIV/0!</v>
      </c>
      <c r="L22" s="30">
        <f>VLOOKUP(A22,Prep!A30:T30,20,FALSE)</f>
        <v>0</v>
      </c>
      <c r="M22" s="109"/>
    </row>
    <row r="23" spans="1:13" x14ac:dyDescent="0.2">
      <c r="A23" s="40">
        <v>22</v>
      </c>
      <c r="B23" s="54">
        <f>VLOOKUP(A23,library!A23:E23,5,FALSE)</f>
        <v>0</v>
      </c>
      <c r="C23" s="21">
        <f>VLOOKUP(A23,library!A23:F23,6,FALSE)</f>
        <v>0</v>
      </c>
      <c r="D23" s="23">
        <f>VLOOKUP(A23,library!A23:G23,7,FALSE)</f>
        <v>22</v>
      </c>
      <c r="E23" s="29">
        <f>VLOOKUP(A23,Prep!A31:U31,21,FALSE)</f>
        <v>0</v>
      </c>
      <c r="G23" t="s">
        <v>396</v>
      </c>
      <c r="H23" t="s">
        <v>396</v>
      </c>
      <c r="I23" t="s">
        <v>397</v>
      </c>
      <c r="J23" s="26">
        <f>VLOOKUP(A23,Prep!A31:P31,16,FALSE)</f>
        <v>0</v>
      </c>
      <c r="K23" s="57" t="e">
        <f>VLOOKUP(A23,Prep!A31:S31,19,FALSE)</f>
        <v>#DIV/0!</v>
      </c>
      <c r="L23" s="30">
        <f>VLOOKUP(A23,Prep!A31:T31,20,FALSE)</f>
        <v>0</v>
      </c>
      <c r="M23" s="109"/>
    </row>
    <row r="24" spans="1:13" x14ac:dyDescent="0.2">
      <c r="A24" s="40">
        <v>23</v>
      </c>
      <c r="B24" s="54">
        <f>VLOOKUP(A24,library!A24:E24,5,FALSE)</f>
        <v>0</v>
      </c>
      <c r="C24" s="21">
        <f>VLOOKUP(A24,library!A24:F24,6,FALSE)</f>
        <v>0</v>
      </c>
      <c r="D24" s="23">
        <f>VLOOKUP(A24,library!A24:G24,7,FALSE)</f>
        <v>23</v>
      </c>
      <c r="E24" s="29">
        <f>VLOOKUP(A24,Prep!A32:U32,21,FALSE)</f>
        <v>0</v>
      </c>
      <c r="G24" t="s">
        <v>396</v>
      </c>
      <c r="H24" t="s">
        <v>396</v>
      </c>
      <c r="I24" t="s">
        <v>397</v>
      </c>
      <c r="J24" s="26">
        <f>VLOOKUP(A24,Prep!A32:P32,16,FALSE)</f>
        <v>0</v>
      </c>
      <c r="K24" s="57" t="e">
        <f>VLOOKUP(A24,Prep!A32:S32,19,FALSE)</f>
        <v>#DIV/0!</v>
      </c>
      <c r="L24" s="30">
        <f>VLOOKUP(A24,Prep!A32:T32,20,FALSE)</f>
        <v>0</v>
      </c>
      <c r="M24" s="109"/>
    </row>
    <row r="25" spans="1:13" x14ac:dyDescent="0.2">
      <c r="A25" s="40">
        <v>24</v>
      </c>
      <c r="B25" s="54">
        <f>VLOOKUP(A25,library!A25:E25,5,FALSE)</f>
        <v>0</v>
      </c>
      <c r="C25" s="21">
        <f>VLOOKUP(A25,library!A25:F25,6,FALSE)</f>
        <v>0</v>
      </c>
      <c r="D25" s="23">
        <f>VLOOKUP(A25,library!A25:G25,7,FALSE)</f>
        <v>24</v>
      </c>
      <c r="E25" s="29">
        <f>VLOOKUP(A25,Prep!A33:U33,21,FALSE)</f>
        <v>0</v>
      </c>
      <c r="G25" t="s">
        <v>396</v>
      </c>
      <c r="H25" t="s">
        <v>396</v>
      </c>
      <c r="I25" t="s">
        <v>397</v>
      </c>
      <c r="J25" s="26">
        <f>VLOOKUP(A25,Prep!A33:P33,16,FALSE)</f>
        <v>0</v>
      </c>
      <c r="K25" s="57" t="e">
        <f>VLOOKUP(A25,Prep!A33:S33,19,FALSE)</f>
        <v>#DIV/0!</v>
      </c>
      <c r="L25" s="30">
        <f>VLOOKUP(A25,Prep!A33:T33,20,FALSE)</f>
        <v>0</v>
      </c>
      <c r="M25" s="109"/>
    </row>
    <row r="26" spans="1:13" x14ac:dyDescent="0.2">
      <c r="A26" s="40">
        <v>25</v>
      </c>
      <c r="B26" s="54">
        <f>VLOOKUP(A26,library!A26:E26,5,FALSE)</f>
        <v>0</v>
      </c>
      <c r="C26" s="21">
        <f>VLOOKUP(A26,library!A26:F26,6,FALSE)</f>
        <v>0</v>
      </c>
      <c r="D26" s="23">
        <f>VLOOKUP(A26,library!A26:G26,7,FALSE)</f>
        <v>25</v>
      </c>
      <c r="E26" s="29">
        <f>VLOOKUP(A26,Prep!A34:U34,21,FALSE)</f>
        <v>0</v>
      </c>
      <c r="G26" t="s">
        <v>396</v>
      </c>
      <c r="H26" t="s">
        <v>396</v>
      </c>
      <c r="I26" t="s">
        <v>397</v>
      </c>
      <c r="J26" s="26">
        <f>VLOOKUP(A26,Prep!A34:P34,16,FALSE)</f>
        <v>0</v>
      </c>
      <c r="K26" s="57" t="e">
        <f>VLOOKUP(A26,Prep!A34:S34,19,FALSE)</f>
        <v>#DIV/0!</v>
      </c>
      <c r="L26" s="30">
        <f>VLOOKUP(A26,Prep!A34:T34,20,FALSE)</f>
        <v>0</v>
      </c>
      <c r="M26" s="109"/>
    </row>
    <row r="27" spans="1:13" x14ac:dyDescent="0.2">
      <c r="A27" s="40">
        <v>26</v>
      </c>
      <c r="B27" s="54">
        <f>VLOOKUP(A27,library!A27:E27,5,FALSE)</f>
        <v>0</v>
      </c>
      <c r="C27" s="21">
        <f>VLOOKUP(A27,library!A27:F27,6,FALSE)</f>
        <v>0</v>
      </c>
      <c r="D27" s="23">
        <f>VLOOKUP(A27,library!A27:G27,7,FALSE)</f>
        <v>26</v>
      </c>
      <c r="E27" s="29">
        <f>VLOOKUP(A27,Prep!A35:U35,21,FALSE)</f>
        <v>0</v>
      </c>
      <c r="G27" t="s">
        <v>396</v>
      </c>
      <c r="H27" t="s">
        <v>396</v>
      </c>
      <c r="I27" t="s">
        <v>397</v>
      </c>
      <c r="J27" s="26">
        <f>VLOOKUP(A27,Prep!A35:P35,16,FALSE)</f>
        <v>0</v>
      </c>
      <c r="K27" s="57">
        <v>5</v>
      </c>
      <c r="L27" s="30">
        <f>VLOOKUP(A27,Prep!A35:T35,20,FALSE)</f>
        <v>0</v>
      </c>
      <c r="M27" s="109"/>
    </row>
    <row r="28" spans="1:13" x14ac:dyDescent="0.2">
      <c r="A28" s="40">
        <v>27</v>
      </c>
      <c r="B28" s="54">
        <f>VLOOKUP(A28,library!A28:E28,5,FALSE)</f>
        <v>0</v>
      </c>
      <c r="C28" s="21">
        <f>VLOOKUP(A28,library!A28:F28,6,FALSE)</f>
        <v>0</v>
      </c>
      <c r="D28" s="23">
        <f>VLOOKUP(A28,library!A28:G28,7,FALSE)</f>
        <v>27</v>
      </c>
      <c r="E28" s="29">
        <f>VLOOKUP(A28,Prep!A36:U36,21,FALSE)</f>
        <v>0</v>
      </c>
      <c r="G28" t="s">
        <v>396</v>
      </c>
      <c r="H28" t="s">
        <v>396</v>
      </c>
      <c r="I28" t="s">
        <v>397</v>
      </c>
      <c r="J28" s="26">
        <f>VLOOKUP(A28,Prep!A36:P36,16,FALSE)</f>
        <v>0</v>
      </c>
      <c r="K28" s="57">
        <v>5</v>
      </c>
      <c r="L28" s="30">
        <f>VLOOKUP(A28,Prep!A36:T36,20,FALSE)</f>
        <v>0</v>
      </c>
      <c r="M28" s="109"/>
    </row>
    <row r="29" spans="1:13" x14ac:dyDescent="0.2">
      <c r="A29" s="40">
        <v>28</v>
      </c>
      <c r="B29" s="54">
        <f>VLOOKUP(A29,library!A29:E29,5,FALSE)</f>
        <v>0</v>
      </c>
      <c r="C29" s="21">
        <f>VLOOKUP(A29,library!A29:F29,6,FALSE)</f>
        <v>0</v>
      </c>
      <c r="D29" s="23">
        <f>VLOOKUP(A29,library!A29:G29,7,FALSE)</f>
        <v>28</v>
      </c>
      <c r="E29" s="29">
        <f>VLOOKUP(A29,Prep!A37:U37,21,FALSE)</f>
        <v>0</v>
      </c>
      <c r="G29" t="s">
        <v>396</v>
      </c>
      <c r="H29" t="s">
        <v>396</v>
      </c>
      <c r="I29" t="s">
        <v>397</v>
      </c>
      <c r="J29" s="26">
        <f>VLOOKUP(A29,Prep!A37:P37,16,FALSE)</f>
        <v>0</v>
      </c>
      <c r="K29" s="57" t="e">
        <f>VLOOKUP(A29,Prep!A37:S37,19,FALSE)</f>
        <v>#DIV/0!</v>
      </c>
      <c r="L29" s="30">
        <f>VLOOKUP(A29,Prep!A37:T37,20,FALSE)</f>
        <v>0</v>
      </c>
      <c r="M29" s="109"/>
    </row>
    <row r="30" spans="1:13" x14ac:dyDescent="0.2">
      <c r="A30" s="40">
        <v>29</v>
      </c>
      <c r="B30" s="54">
        <f>VLOOKUP(A30,library!A30:E30,5,FALSE)</f>
        <v>0</v>
      </c>
      <c r="C30" s="21">
        <f>VLOOKUP(A30,library!A30:F30,6,FALSE)</f>
        <v>0</v>
      </c>
      <c r="D30" s="23">
        <f>VLOOKUP(A30,library!A30:G30,7,FALSE)</f>
        <v>29</v>
      </c>
      <c r="E30" s="29">
        <f>VLOOKUP(A30,Prep!A38:U38,21,FALSE)</f>
        <v>0</v>
      </c>
      <c r="G30" t="s">
        <v>396</v>
      </c>
      <c r="H30" t="s">
        <v>396</v>
      </c>
      <c r="I30" t="s">
        <v>397</v>
      </c>
      <c r="J30" s="26">
        <f>VLOOKUP(A30,Prep!A38:P38,16,FALSE)</f>
        <v>0</v>
      </c>
      <c r="K30" s="57" t="e">
        <f>VLOOKUP(A30,Prep!A38:S38,19,FALSE)</f>
        <v>#DIV/0!</v>
      </c>
      <c r="L30" s="30">
        <f>VLOOKUP(A30,Prep!A38:T38,20,FALSE)</f>
        <v>0</v>
      </c>
      <c r="M30" s="109"/>
    </row>
    <row r="31" spans="1:13" x14ac:dyDescent="0.2">
      <c r="A31" s="40">
        <v>30</v>
      </c>
      <c r="B31" s="54">
        <f>VLOOKUP(A31,library!A31:E31,5,FALSE)</f>
        <v>0</v>
      </c>
      <c r="C31" s="21">
        <f>VLOOKUP(A31,library!A31:F31,6,FALSE)</f>
        <v>0</v>
      </c>
      <c r="D31" s="23">
        <f>VLOOKUP(A31,library!A31:G31,7,FALSE)</f>
        <v>30</v>
      </c>
      <c r="E31" s="29">
        <f>VLOOKUP(A31,Prep!A39:U39,21,FALSE)</f>
        <v>0</v>
      </c>
      <c r="G31" t="s">
        <v>396</v>
      </c>
      <c r="H31" t="s">
        <v>396</v>
      </c>
      <c r="I31" t="s">
        <v>397</v>
      </c>
      <c r="J31" s="26">
        <f>VLOOKUP(A31,Prep!A39:P39,16,FALSE)</f>
        <v>0</v>
      </c>
      <c r="K31" s="57" t="e">
        <f>VLOOKUP(A31,Prep!A39:S39,19,FALSE)</f>
        <v>#DIV/0!</v>
      </c>
      <c r="L31" s="30">
        <f>VLOOKUP(A31,Prep!A39:T39,20,FALSE)</f>
        <v>0</v>
      </c>
      <c r="M31" s="109"/>
    </row>
    <row r="32" spans="1:13" x14ac:dyDescent="0.2">
      <c r="A32" s="40">
        <v>31</v>
      </c>
      <c r="B32" s="54">
        <f>VLOOKUP(A32,library!A32:E32,5,FALSE)</f>
        <v>0</v>
      </c>
      <c r="C32" s="21">
        <f>VLOOKUP(A32,library!A32:F32,6,FALSE)</f>
        <v>0</v>
      </c>
      <c r="D32" s="23">
        <f>VLOOKUP(A32,library!A32:G32,7,FALSE)</f>
        <v>31</v>
      </c>
      <c r="E32" s="29">
        <f>VLOOKUP(A32,Prep!A40:U40,21,FALSE)</f>
        <v>0</v>
      </c>
      <c r="G32" t="s">
        <v>396</v>
      </c>
      <c r="H32" t="s">
        <v>396</v>
      </c>
      <c r="I32" t="s">
        <v>397</v>
      </c>
      <c r="J32" s="26">
        <f>VLOOKUP(A32,Prep!A40:P40,16,FALSE)</f>
        <v>0</v>
      </c>
      <c r="K32" s="57" t="e">
        <f>VLOOKUP(A32,Prep!A40:S40,19,FALSE)</f>
        <v>#DIV/0!</v>
      </c>
      <c r="L32" s="30">
        <f>VLOOKUP(A32,Prep!A40:T40,20,FALSE)</f>
        <v>0</v>
      </c>
      <c r="M32" s="109"/>
    </row>
    <row r="33" spans="1:13" x14ac:dyDescent="0.2">
      <c r="A33" s="40">
        <v>32</v>
      </c>
      <c r="B33" s="54">
        <f>VLOOKUP(A33,library!A33:E33,5,FALSE)</f>
        <v>0</v>
      </c>
      <c r="C33" s="21">
        <f>VLOOKUP(A33,library!A33:F33,6,FALSE)</f>
        <v>0</v>
      </c>
      <c r="D33" s="23">
        <f>VLOOKUP(A33,library!A33:G33,7,FALSE)</f>
        <v>32</v>
      </c>
      <c r="E33" s="29">
        <f>VLOOKUP(A33,Prep!A41:U41,21,FALSE)</f>
        <v>0</v>
      </c>
      <c r="G33" t="s">
        <v>396</v>
      </c>
      <c r="H33" t="s">
        <v>396</v>
      </c>
      <c r="I33" t="s">
        <v>397</v>
      </c>
      <c r="J33" s="26">
        <f>VLOOKUP(A33,Prep!A41:P41,16,FALSE)</f>
        <v>0</v>
      </c>
      <c r="K33" s="57" t="e">
        <f>VLOOKUP(A33,Prep!A41:S41,19,FALSE)</f>
        <v>#DIV/0!</v>
      </c>
      <c r="L33" s="30">
        <f>VLOOKUP(A33,Prep!A41:T41,20,FALSE)</f>
        <v>0</v>
      </c>
      <c r="M33" s="109"/>
    </row>
    <row r="34" spans="1:13" x14ac:dyDescent="0.2">
      <c r="A34" s="40">
        <v>33</v>
      </c>
      <c r="B34" s="54">
        <f>VLOOKUP(A34,library!A34:E34,5,FALSE)</f>
        <v>0</v>
      </c>
      <c r="C34" s="21">
        <f>VLOOKUP(A34,library!A34:F34,6,FALSE)</f>
        <v>0</v>
      </c>
      <c r="D34" s="23">
        <f>VLOOKUP(A34,library!A34:G34,7,FALSE)</f>
        <v>33</v>
      </c>
      <c r="E34" s="29">
        <f>VLOOKUP(A34,Prep!A42:U42,21,FALSE)</f>
        <v>0</v>
      </c>
      <c r="G34" t="s">
        <v>396</v>
      </c>
      <c r="H34" t="s">
        <v>396</v>
      </c>
      <c r="I34" t="s">
        <v>397</v>
      </c>
      <c r="J34" s="26">
        <f>VLOOKUP(A34,Prep!A42:P42,16,FALSE)</f>
        <v>0</v>
      </c>
      <c r="K34" s="57" t="e">
        <f>VLOOKUP(A34,Prep!A42:S42,19,FALSE)</f>
        <v>#DIV/0!</v>
      </c>
      <c r="L34" s="30">
        <f>VLOOKUP(A34,Prep!A42:T42,20,FALSE)</f>
        <v>0</v>
      </c>
      <c r="M34" s="109"/>
    </row>
    <row r="35" spans="1:13" x14ac:dyDescent="0.2">
      <c r="A35" s="40">
        <v>34</v>
      </c>
      <c r="B35" s="54">
        <f>VLOOKUP(A35,library!A35:E35,5,FALSE)</f>
        <v>0</v>
      </c>
      <c r="C35" s="21">
        <f>VLOOKUP(A35,library!A35:F35,6,FALSE)</f>
        <v>0</v>
      </c>
      <c r="D35" s="23">
        <f>VLOOKUP(A35,library!A35:G35,7,FALSE)</f>
        <v>34</v>
      </c>
      <c r="E35" s="29">
        <f>VLOOKUP(A35,Prep!A43:U43,21,FALSE)</f>
        <v>0</v>
      </c>
      <c r="G35" t="s">
        <v>396</v>
      </c>
      <c r="H35" t="s">
        <v>396</v>
      </c>
      <c r="I35" t="s">
        <v>397</v>
      </c>
      <c r="J35" s="26">
        <f>VLOOKUP(A35,Prep!A43:P43,16,FALSE)</f>
        <v>0</v>
      </c>
      <c r="K35" s="57">
        <v>5</v>
      </c>
      <c r="L35" s="30">
        <f>VLOOKUP(A35,Prep!A43:T43,20,FALSE)</f>
        <v>0</v>
      </c>
      <c r="M35" s="109"/>
    </row>
    <row r="36" spans="1:13" x14ac:dyDescent="0.2">
      <c r="A36" s="40">
        <v>35</v>
      </c>
      <c r="B36" s="54">
        <f>VLOOKUP(A36,library!A36:E36,5,FALSE)</f>
        <v>0</v>
      </c>
      <c r="C36" s="21">
        <f>VLOOKUP(A36,library!A36:F36,6,FALSE)</f>
        <v>0</v>
      </c>
      <c r="D36" s="23">
        <f>VLOOKUP(A36,library!A36:G36,7,FALSE)</f>
        <v>35</v>
      </c>
      <c r="E36" s="29">
        <f>VLOOKUP(A36,Prep!A44:U44,21,FALSE)</f>
        <v>0</v>
      </c>
      <c r="G36" t="s">
        <v>396</v>
      </c>
      <c r="H36" t="s">
        <v>396</v>
      </c>
      <c r="I36" t="s">
        <v>397</v>
      </c>
      <c r="J36" s="26">
        <f>VLOOKUP(A36,Prep!A44:P44,16,FALSE)</f>
        <v>0</v>
      </c>
      <c r="K36" s="57" t="e">
        <f>VLOOKUP(A36,Prep!A44:S44,19,FALSE)</f>
        <v>#DIV/0!</v>
      </c>
      <c r="L36" s="30">
        <f>VLOOKUP(A36,Prep!A44:T44,20,FALSE)</f>
        <v>0</v>
      </c>
      <c r="M36" s="109"/>
    </row>
    <row r="37" spans="1:13" x14ac:dyDescent="0.2">
      <c r="A37" s="40">
        <v>36</v>
      </c>
      <c r="B37" s="54">
        <f>VLOOKUP(A37,library!A37:E37,5,FALSE)</f>
        <v>0</v>
      </c>
      <c r="C37" s="21">
        <f>VLOOKUP(A37,library!A37:F37,6,FALSE)</f>
        <v>0</v>
      </c>
      <c r="D37" s="23">
        <f>VLOOKUP(A37,library!A37:G37,7,FALSE)</f>
        <v>36</v>
      </c>
      <c r="E37" s="29">
        <f>VLOOKUP(A37,Prep!A45:U45,21,FALSE)</f>
        <v>0</v>
      </c>
      <c r="G37" t="s">
        <v>396</v>
      </c>
      <c r="H37" t="s">
        <v>396</v>
      </c>
      <c r="I37" t="s">
        <v>397</v>
      </c>
      <c r="J37" s="26">
        <f>VLOOKUP(A37,Prep!A45:P45,16,FALSE)</f>
        <v>0</v>
      </c>
      <c r="K37" s="57" t="e">
        <f>VLOOKUP(A37,Prep!A45:S45,19,FALSE)</f>
        <v>#DIV/0!</v>
      </c>
      <c r="L37" s="30">
        <f>VLOOKUP(A37,Prep!A45:T45,20,FALSE)</f>
        <v>0</v>
      </c>
      <c r="M37" s="109"/>
    </row>
    <row r="38" spans="1:13" x14ac:dyDescent="0.2">
      <c r="A38" s="40">
        <v>37</v>
      </c>
      <c r="B38" s="54">
        <f>VLOOKUP(A38,library!A38:E38,5,FALSE)</f>
        <v>0</v>
      </c>
      <c r="C38" s="21">
        <f>VLOOKUP(A38,library!A38:F38,6,FALSE)</f>
        <v>0</v>
      </c>
      <c r="D38" s="23">
        <f>VLOOKUP(A38,library!A38:G38,7,FALSE)</f>
        <v>37</v>
      </c>
      <c r="E38" s="29">
        <f>VLOOKUP(A38,Prep!A46:U46,21,FALSE)</f>
        <v>0</v>
      </c>
      <c r="G38" t="s">
        <v>396</v>
      </c>
      <c r="H38" t="s">
        <v>396</v>
      </c>
      <c r="I38" t="s">
        <v>397</v>
      </c>
      <c r="J38" s="26">
        <f>VLOOKUP(A38,Prep!A46:P46,16,FALSE)</f>
        <v>0</v>
      </c>
      <c r="K38" s="57">
        <v>5</v>
      </c>
      <c r="L38" s="30">
        <f>VLOOKUP(A38,Prep!A46:T46,20,FALSE)</f>
        <v>0</v>
      </c>
      <c r="M38" s="109"/>
    </row>
    <row r="39" spans="1:13" x14ac:dyDescent="0.2">
      <c r="A39" s="40">
        <v>38</v>
      </c>
      <c r="B39" s="54">
        <f>VLOOKUP(A39,library!A39:E39,5,FALSE)</f>
        <v>0</v>
      </c>
      <c r="C39" s="21">
        <f>VLOOKUP(A39,library!A39:F39,6,FALSE)</f>
        <v>0</v>
      </c>
      <c r="D39" s="23">
        <f>VLOOKUP(A39,library!A39:G39,7,FALSE)</f>
        <v>38</v>
      </c>
      <c r="E39" s="29">
        <f>VLOOKUP(A39,Prep!A47:U47,21,FALSE)</f>
        <v>0</v>
      </c>
      <c r="G39" t="s">
        <v>396</v>
      </c>
      <c r="H39" t="s">
        <v>396</v>
      </c>
      <c r="I39" t="s">
        <v>397</v>
      </c>
      <c r="J39" s="26">
        <f>VLOOKUP(A39,Prep!A47:P47,16,FALSE)</f>
        <v>0</v>
      </c>
      <c r="K39" s="57" t="e">
        <f>VLOOKUP(A39,Prep!A47:S47,19,FALSE)</f>
        <v>#DIV/0!</v>
      </c>
      <c r="L39" s="30">
        <f>VLOOKUP(A39,Prep!A47:T47,20,FALSE)</f>
        <v>0</v>
      </c>
      <c r="M39" s="109"/>
    </row>
    <row r="40" spans="1:13" x14ac:dyDescent="0.2">
      <c r="A40" s="40">
        <v>39</v>
      </c>
      <c r="B40" s="54">
        <f>VLOOKUP(A40,library!A40:E40,5,FALSE)</f>
        <v>0</v>
      </c>
      <c r="C40" s="21">
        <f>VLOOKUP(A40,library!A40:F40,6,FALSE)</f>
        <v>0</v>
      </c>
      <c r="D40" s="23">
        <f>VLOOKUP(A40,library!A40:G40,7,FALSE)</f>
        <v>39</v>
      </c>
      <c r="E40" s="29">
        <f>VLOOKUP(A40,Prep!A48:U48,21,FALSE)</f>
        <v>0</v>
      </c>
      <c r="G40" t="s">
        <v>396</v>
      </c>
      <c r="H40" t="s">
        <v>396</v>
      </c>
      <c r="I40" t="s">
        <v>397</v>
      </c>
      <c r="J40" s="26">
        <f>VLOOKUP(A40,Prep!A48:P48,16,FALSE)</f>
        <v>0</v>
      </c>
      <c r="K40" s="57" t="e">
        <f>VLOOKUP(A40,Prep!A48:S48,19,FALSE)</f>
        <v>#DIV/0!</v>
      </c>
      <c r="L40" s="30">
        <f>VLOOKUP(A40,Prep!A48:T48,20,FALSE)</f>
        <v>0</v>
      </c>
      <c r="M40" s="109"/>
    </row>
    <row r="41" spans="1:13" x14ac:dyDescent="0.2">
      <c r="A41" s="40">
        <v>40</v>
      </c>
      <c r="B41" s="54">
        <f>VLOOKUP(A41,library!A41:E41,5,FALSE)</f>
        <v>0</v>
      </c>
      <c r="C41" s="21">
        <f>VLOOKUP(A41,library!A41:F41,6,FALSE)</f>
        <v>0</v>
      </c>
      <c r="D41" s="23">
        <f>VLOOKUP(A41,library!A41:G41,7,FALSE)</f>
        <v>40</v>
      </c>
      <c r="E41" s="29">
        <f>VLOOKUP(A41,Prep!A49:U49,21,FALSE)</f>
        <v>0</v>
      </c>
      <c r="G41" t="s">
        <v>396</v>
      </c>
      <c r="H41" t="s">
        <v>396</v>
      </c>
      <c r="I41" t="s">
        <v>397</v>
      </c>
      <c r="J41" s="26">
        <f>VLOOKUP(A41,Prep!A49:P49,16,FALSE)</f>
        <v>0</v>
      </c>
      <c r="K41" s="57" t="e">
        <f>VLOOKUP(A41,Prep!A49:S49,19,FALSE)</f>
        <v>#DIV/0!</v>
      </c>
      <c r="L41" s="30">
        <f>VLOOKUP(A41,Prep!A49:T49,20,FALSE)</f>
        <v>0</v>
      </c>
      <c r="M41" s="109"/>
    </row>
    <row r="42" spans="1:13" x14ac:dyDescent="0.2">
      <c r="A42" s="40">
        <v>41</v>
      </c>
      <c r="B42" s="54" t="e">
        <f>VLOOKUP(A42,library!A42:E42,5,FALSE)</f>
        <v>#N/A</v>
      </c>
      <c r="C42" s="21" t="e">
        <f>VLOOKUP(A42,library!A42:F42,6,FALSE)</f>
        <v>#N/A</v>
      </c>
      <c r="D42" s="23" t="e">
        <f>VLOOKUP(A42,library!A42:G42,7,FALSE)</f>
        <v>#N/A</v>
      </c>
      <c r="E42" s="29" t="e">
        <f>VLOOKUP(A42,Prep!A50:U50,21,FALSE)</f>
        <v>#N/A</v>
      </c>
      <c r="J42" s="26" t="e">
        <f>VLOOKUP(A42,Prep!A50:P50,16,FALSE)</f>
        <v>#N/A</v>
      </c>
      <c r="K42" s="26" t="e">
        <f>VLOOKUP(A42,Prep!A50:S50,19,FALSE)</f>
        <v>#N/A</v>
      </c>
      <c r="L42" s="30" t="e">
        <f>VLOOKUP(A42,Prep!A50:T50,20,FALSE)</f>
        <v>#N/A</v>
      </c>
    </row>
    <row r="43" spans="1:13" x14ac:dyDescent="0.2">
      <c r="A43" s="40">
        <v>42</v>
      </c>
      <c r="B43" s="54" t="e">
        <f>VLOOKUP(A43,library!A43:E43,5,FALSE)</f>
        <v>#N/A</v>
      </c>
      <c r="C43" s="21" t="e">
        <f>VLOOKUP(A43,library!A43:F43,6,FALSE)</f>
        <v>#N/A</v>
      </c>
      <c r="D43" s="23" t="e">
        <f>VLOOKUP(A43,library!A43:G43,7,FALSE)</f>
        <v>#N/A</v>
      </c>
      <c r="E43" s="29" t="e">
        <f>VLOOKUP(A43,Prep!A51:U51,21,FALSE)</f>
        <v>#N/A</v>
      </c>
      <c r="J43" s="26" t="e">
        <f>VLOOKUP(A43,Prep!A51:P51,16,FALSE)</f>
        <v>#N/A</v>
      </c>
      <c r="K43" s="26" t="e">
        <f>VLOOKUP(A43,Prep!A51:S51,19,FALSE)</f>
        <v>#N/A</v>
      </c>
      <c r="L43" s="30" t="e">
        <f>VLOOKUP(A43,Prep!A51:T51,20,FALSE)</f>
        <v>#N/A</v>
      </c>
    </row>
    <row r="44" spans="1:13" x14ac:dyDescent="0.2">
      <c r="A44" s="40">
        <v>43</v>
      </c>
      <c r="B44" s="54" t="e">
        <f>VLOOKUP(A44,library!A44:E44,5,FALSE)</f>
        <v>#N/A</v>
      </c>
      <c r="C44" s="21" t="e">
        <f>VLOOKUP(A44,library!A44:F44,6,FALSE)</f>
        <v>#N/A</v>
      </c>
      <c r="D44" s="23" t="e">
        <f>VLOOKUP(A44,library!A44:G44,7,FALSE)</f>
        <v>#N/A</v>
      </c>
      <c r="E44" s="29" t="e">
        <f>VLOOKUP(A44,Prep!A52:U52,21,FALSE)</f>
        <v>#N/A</v>
      </c>
      <c r="J44" s="26" t="e">
        <f>VLOOKUP(A44,Prep!A52:P52,16,FALSE)</f>
        <v>#N/A</v>
      </c>
      <c r="K44" s="26" t="e">
        <f>VLOOKUP(A44,Prep!A52:S52,19,FALSE)</f>
        <v>#N/A</v>
      </c>
      <c r="L44" s="30" t="e">
        <f>VLOOKUP(A44,Prep!A52:T52,20,FALSE)</f>
        <v>#N/A</v>
      </c>
    </row>
    <row r="45" spans="1:13" x14ac:dyDescent="0.2">
      <c r="A45" s="40">
        <v>44</v>
      </c>
      <c r="B45" s="54" t="e">
        <f>VLOOKUP(A45,library!A45:E45,5,FALSE)</f>
        <v>#N/A</v>
      </c>
      <c r="C45" s="21" t="e">
        <f>VLOOKUP(A45,library!A45:F45,6,FALSE)</f>
        <v>#N/A</v>
      </c>
      <c r="D45" s="23" t="e">
        <f>VLOOKUP(A45,library!A45:G45,7,FALSE)</f>
        <v>#N/A</v>
      </c>
      <c r="E45" s="29" t="e">
        <f>VLOOKUP(A45,Prep!A53:U53,21,FALSE)</f>
        <v>#N/A</v>
      </c>
      <c r="J45" s="26" t="e">
        <f>VLOOKUP(A45,Prep!A53:P53,16,FALSE)</f>
        <v>#N/A</v>
      </c>
      <c r="K45" s="26" t="e">
        <f>VLOOKUP(A45,Prep!A53:S53,19,FALSE)</f>
        <v>#N/A</v>
      </c>
      <c r="L45" s="30" t="e">
        <f>VLOOKUP(A45,Prep!A53:T53,20,FALSE)</f>
        <v>#N/A</v>
      </c>
    </row>
    <row r="46" spans="1:13" x14ac:dyDescent="0.2">
      <c r="A46" s="40">
        <v>45</v>
      </c>
      <c r="B46" s="54" t="e">
        <f>VLOOKUP(A46,library!A46:E46,5,FALSE)</f>
        <v>#N/A</v>
      </c>
      <c r="C46" s="21" t="e">
        <f>VLOOKUP(A46,library!A46:F46,6,FALSE)</f>
        <v>#N/A</v>
      </c>
      <c r="D46" s="23" t="e">
        <f>VLOOKUP(A46,library!A46:G46,7,FALSE)</f>
        <v>#N/A</v>
      </c>
      <c r="E46" s="29" t="e">
        <f>VLOOKUP(A46,Prep!A54:U54,21,FALSE)</f>
        <v>#N/A</v>
      </c>
      <c r="J46" s="26" t="e">
        <f>VLOOKUP(A46,Prep!A54:P54,16,FALSE)</f>
        <v>#N/A</v>
      </c>
      <c r="K46" s="26" t="e">
        <f>VLOOKUP(A46,Prep!A54:S54,19,FALSE)</f>
        <v>#N/A</v>
      </c>
      <c r="L46" s="30" t="e">
        <f>VLOOKUP(A46,Prep!A54:T54,20,FALSE)</f>
        <v>#N/A</v>
      </c>
    </row>
    <row r="47" spans="1:13" x14ac:dyDescent="0.2">
      <c r="A47" s="40">
        <v>46</v>
      </c>
      <c r="B47" s="54">
        <f>VLOOKUP(A47,library!A47:E47,5,FALSE)</f>
        <v>0</v>
      </c>
      <c r="C47" s="21">
        <f>VLOOKUP(A47,library!A47:F47,6,FALSE)</f>
        <v>0</v>
      </c>
      <c r="D47" s="23">
        <f>VLOOKUP(A47,library!A47:G47,7,FALSE)</f>
        <v>0</v>
      </c>
      <c r="E47" s="29" t="e">
        <f>VLOOKUP(A47,Prep!A55:U55,21,FALSE)</f>
        <v>#N/A</v>
      </c>
      <c r="J47" s="26" t="e">
        <f>VLOOKUP(A47,Prep!A55:P55,16,FALSE)</f>
        <v>#N/A</v>
      </c>
      <c r="K47" s="26" t="e">
        <f>VLOOKUP(A47,Prep!A55:S55,19,FALSE)</f>
        <v>#N/A</v>
      </c>
      <c r="L47" s="30" t="e">
        <f>VLOOKUP(A47,Prep!A55:T55,20,FALSE)</f>
        <v>#N/A</v>
      </c>
    </row>
    <row r="48" spans="1:13" x14ac:dyDescent="0.2">
      <c r="A48" s="40">
        <v>47</v>
      </c>
      <c r="B48" s="54" t="e">
        <f>VLOOKUP(A48,library!A48:E48,5,FALSE)</f>
        <v>#N/A</v>
      </c>
      <c r="C48" s="21" t="e">
        <f>VLOOKUP(A48,library!A48:F48,6,FALSE)</f>
        <v>#N/A</v>
      </c>
      <c r="D48" s="23" t="e">
        <f>VLOOKUP(A48,library!A48:G48,7,FALSE)</f>
        <v>#N/A</v>
      </c>
      <c r="E48" s="29" t="e">
        <f>VLOOKUP(A48,Prep!A56:U56,21,FALSE)</f>
        <v>#N/A</v>
      </c>
      <c r="J48" s="26" t="e">
        <f>VLOOKUP(A48,Prep!A56:P56,16,FALSE)</f>
        <v>#N/A</v>
      </c>
      <c r="K48" s="26" t="e">
        <f>VLOOKUP(A48,Prep!A56:S56,19,FALSE)</f>
        <v>#N/A</v>
      </c>
      <c r="L48" s="30" t="e">
        <f>VLOOKUP(A48,Prep!A56:T56,20,FALSE)</f>
        <v>#N/A</v>
      </c>
    </row>
    <row r="49" spans="1:12" x14ac:dyDescent="0.2">
      <c r="A49" s="40">
        <v>48</v>
      </c>
      <c r="B49" s="54" t="e">
        <f>VLOOKUP(A49,library!A49:E49,5,FALSE)</f>
        <v>#N/A</v>
      </c>
      <c r="C49" s="21" t="e">
        <f>VLOOKUP(A49,library!A49:F49,6,FALSE)</f>
        <v>#N/A</v>
      </c>
      <c r="D49" s="23" t="e">
        <f>VLOOKUP(A49,library!A49:G49,7,FALSE)</f>
        <v>#N/A</v>
      </c>
      <c r="E49" s="29" t="e">
        <f>VLOOKUP(A49,Prep!A57:U57,21,FALSE)</f>
        <v>#N/A</v>
      </c>
      <c r="J49" s="26" t="e">
        <f>VLOOKUP(A49,Prep!A57:P57,16,FALSE)</f>
        <v>#N/A</v>
      </c>
      <c r="K49" s="26" t="e">
        <f>VLOOKUP(A49,Prep!A57:S57,19,FALSE)</f>
        <v>#N/A</v>
      </c>
      <c r="L49" s="30" t="e">
        <f>VLOOKUP(A49,Prep!A57:T57,20,FALSE)</f>
        <v>#N/A</v>
      </c>
    </row>
    <row r="50" spans="1:12" x14ac:dyDescent="0.2">
      <c r="A50" s="40">
        <v>49</v>
      </c>
      <c r="B50" s="54" t="e">
        <f>VLOOKUP(A50,library!A50:E50,5,FALSE)</f>
        <v>#N/A</v>
      </c>
      <c r="C50" s="21" t="e">
        <f>VLOOKUP(A50,library!A50:F50,6,FALSE)</f>
        <v>#N/A</v>
      </c>
      <c r="D50" s="23" t="e">
        <f>VLOOKUP(A50,library!A50:G50,7,FALSE)</f>
        <v>#N/A</v>
      </c>
      <c r="E50" s="29" t="e">
        <f>VLOOKUP(A50,Prep!A58:U58,21,FALSE)</f>
        <v>#N/A</v>
      </c>
      <c r="J50" s="26" t="e">
        <f>VLOOKUP(A50,Prep!A58:P58,16,FALSE)</f>
        <v>#N/A</v>
      </c>
      <c r="K50" s="26" t="e">
        <f>VLOOKUP(A50,Prep!A58:S58,19,FALSE)</f>
        <v>#N/A</v>
      </c>
      <c r="L50" s="30" t="e">
        <f>VLOOKUP(A50,Prep!A58:T58,20,FALSE)</f>
        <v>#N/A</v>
      </c>
    </row>
    <row r="51" spans="1:12" x14ac:dyDescent="0.2">
      <c r="A51" s="40">
        <v>50</v>
      </c>
      <c r="B51" s="54" t="e">
        <f>VLOOKUP(A51,library!A51:E51,5,FALSE)</f>
        <v>#N/A</v>
      </c>
      <c r="C51" s="21" t="e">
        <f>VLOOKUP(A51,library!A51:F51,6,FALSE)</f>
        <v>#N/A</v>
      </c>
      <c r="D51" s="23" t="e">
        <f>VLOOKUP(A51,library!A51:G51,7,FALSE)</f>
        <v>#N/A</v>
      </c>
      <c r="E51" s="29" t="e">
        <f>VLOOKUP(A51,Prep!A59:U59,21,FALSE)</f>
        <v>#N/A</v>
      </c>
      <c r="J51" s="26" t="e">
        <f>VLOOKUP(A51,Prep!A59:P59,16,FALSE)</f>
        <v>#N/A</v>
      </c>
      <c r="K51" s="26" t="e">
        <f>VLOOKUP(A51,Prep!A59:S59,19,FALSE)</f>
        <v>#N/A</v>
      </c>
      <c r="L51" s="30" t="e">
        <f>VLOOKUP(A51,Prep!A59:T59,20,FALSE)</f>
        <v>#N/A</v>
      </c>
    </row>
    <row r="52" spans="1:12" x14ac:dyDescent="0.2">
      <c r="A52" s="40">
        <v>51</v>
      </c>
      <c r="J52" s="26" t="e">
        <f>VLOOKUP(A52,Prep!A60:P60,16,FALSE)</f>
        <v>#N/A</v>
      </c>
      <c r="K52" s="26" t="e">
        <f>VLOOKUP(A52,Prep!A60:S60,19,FALSE)</f>
        <v>#N/A</v>
      </c>
      <c r="L52" s="30" t="e">
        <f>VLOOKUP(A52,Prep!A60:T60,20,FALSE)</f>
        <v>#N/A</v>
      </c>
    </row>
    <row r="53" spans="1:12" x14ac:dyDescent="0.2">
      <c r="A53" s="40">
        <v>52</v>
      </c>
      <c r="J53" s="26" t="e">
        <f>VLOOKUP(A53,Prep!A61:P61,16,FALSE)</f>
        <v>#N/A</v>
      </c>
      <c r="K53" s="26" t="e">
        <f>VLOOKUP(A53,Prep!A61:S61,19,FALSE)</f>
        <v>#N/A</v>
      </c>
      <c r="L53" s="30" t="e">
        <f>VLOOKUP(A53,Prep!A61:T61,20,FALSE)</f>
        <v>#N/A</v>
      </c>
    </row>
    <row r="54" spans="1:12" x14ac:dyDescent="0.2">
      <c r="A54" s="40">
        <v>53</v>
      </c>
      <c r="J54" s="26" t="e">
        <f>VLOOKUP(A54,Prep!A62:P62,16,FALSE)</f>
        <v>#N/A</v>
      </c>
      <c r="K54" s="26" t="e">
        <f>VLOOKUP(A54,Prep!A62:S62,19,FALSE)</f>
        <v>#N/A</v>
      </c>
      <c r="L54" s="30" t="e">
        <f>VLOOKUP(A54,Prep!A62:T62,20,FALSE)</f>
        <v>#N/A</v>
      </c>
    </row>
    <row r="55" spans="1:12" x14ac:dyDescent="0.2">
      <c r="A55" s="40">
        <v>54</v>
      </c>
      <c r="J55" s="26" t="e">
        <f>VLOOKUP(A55,Prep!A63:P63,16,FALSE)</f>
        <v>#N/A</v>
      </c>
      <c r="K55" s="26" t="e">
        <f>VLOOKUP(A55,Prep!A63:S63,19,FALSE)</f>
        <v>#N/A</v>
      </c>
      <c r="L55" s="30" t="e">
        <f>VLOOKUP(A55,Prep!A63:T63,20,FALSE)</f>
        <v>#N/A</v>
      </c>
    </row>
    <row r="56" spans="1:12" x14ac:dyDescent="0.2">
      <c r="A56" s="40">
        <v>55</v>
      </c>
      <c r="J56" s="26" t="e">
        <f>VLOOKUP(A56,Prep!A64:P64,16,FALSE)</f>
        <v>#N/A</v>
      </c>
      <c r="K56" s="26" t="e">
        <f>VLOOKUP(A56,Prep!A64:S64,19,FALSE)</f>
        <v>#N/A</v>
      </c>
      <c r="L56" s="30" t="e">
        <f>VLOOKUP(A56,Prep!A64:T64,20,FALSE)</f>
        <v>#N/A</v>
      </c>
    </row>
    <row r="57" spans="1:12" x14ac:dyDescent="0.2">
      <c r="A57" s="40">
        <v>56</v>
      </c>
      <c r="J57" s="26" t="e">
        <f>VLOOKUP(A57,Prep!A65:P65,16,FALSE)</f>
        <v>#N/A</v>
      </c>
      <c r="K57" s="26" t="e">
        <f>VLOOKUP(A57,Prep!A65:S65,19,FALSE)</f>
        <v>#N/A</v>
      </c>
      <c r="L57" s="30" t="e">
        <f>VLOOKUP(A57,Prep!A65:T65,20,FALSE)</f>
        <v>#N/A</v>
      </c>
    </row>
    <row r="58" spans="1:12" x14ac:dyDescent="0.2">
      <c r="A58" s="40">
        <v>57</v>
      </c>
      <c r="J58" s="26" t="e">
        <f>VLOOKUP(A58,Prep!A66:P66,16,FALSE)</f>
        <v>#N/A</v>
      </c>
      <c r="K58" s="26" t="e">
        <f>VLOOKUP(A58,Prep!A66:S66,19,FALSE)</f>
        <v>#N/A</v>
      </c>
      <c r="L58" s="30" t="e">
        <f>VLOOKUP(A58,Prep!A66:T66,20,FALSE)</f>
        <v>#N/A</v>
      </c>
    </row>
    <row r="59" spans="1:12" x14ac:dyDescent="0.2">
      <c r="A59" s="40">
        <v>58</v>
      </c>
      <c r="J59" s="26" t="e">
        <f>VLOOKUP(A59,Prep!A67:P67,16,FALSE)</f>
        <v>#N/A</v>
      </c>
      <c r="K59" s="26" t="e">
        <f>VLOOKUP(A59,Prep!A67:S67,19,FALSE)</f>
        <v>#N/A</v>
      </c>
      <c r="L59" s="30" t="e">
        <f>VLOOKUP(A59,Prep!A67:T67,20,FALSE)</f>
        <v>#N/A</v>
      </c>
    </row>
    <row r="60" spans="1:12" x14ac:dyDescent="0.2">
      <c r="A60" s="40">
        <v>59</v>
      </c>
    </row>
  </sheetData>
  <dataValidations count="3">
    <dataValidation type="list" allowBlank="1" showInputMessage="1" showErrorMessage="1" sqref="G2:G61" xr:uid="{FFDE0D36-4D5B-D249-BD36-E264A1597865}">
      <formula1>"MiSeq, MiniSeq, NextSeq"</formula1>
    </dataValidation>
    <dataValidation type="list" allowBlank="1" showInputMessage="1" showErrorMessage="1" sqref="H2:H61" xr:uid="{A4379F16-288D-7A48-B7D7-CEA925C98CB2}">
      <formula1>"V3, Standard, Nano, MiniSeq, HighOutput, MidOutput"</formula1>
    </dataValidation>
    <dataValidation type="list" allowBlank="1" showInputMessage="1" showErrorMessage="1" sqref="I2:I61" xr:uid="{8D97D592-5EAD-8A46-A4B1-6F5B80DE6B4F}">
      <formula1>"spikein, fullRNASeq, fullgDNASeq, fullChIPSeq, Rebalancing"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F5D7-CD07-8441-9DD7-21EE6A012C27}">
  <dimension ref="A1:M69"/>
  <sheetViews>
    <sheetView workbookViewId="0">
      <selection activeCell="I26" sqref="I26"/>
    </sheetView>
  </sheetViews>
  <sheetFormatPr baseColWidth="10" defaultRowHeight="16" x14ac:dyDescent="0.2"/>
  <cols>
    <col min="1" max="1" width="8.5" style="40" customWidth="1"/>
    <col min="2" max="2" width="10.83203125" style="1"/>
  </cols>
  <sheetData>
    <row r="1" spans="1:13" x14ac:dyDescent="0.2">
      <c r="B1" s="54" t="s">
        <v>374</v>
      </c>
      <c r="C1" s="22" t="s">
        <v>375</v>
      </c>
      <c r="D1" s="22" t="s">
        <v>376</v>
      </c>
      <c r="E1" s="21" t="s">
        <v>383</v>
      </c>
      <c r="F1" s="21" t="s">
        <v>384</v>
      </c>
      <c r="G1" s="21" t="s">
        <v>385</v>
      </c>
      <c r="H1" s="21" t="s">
        <v>386</v>
      </c>
      <c r="I1" s="21" t="s">
        <v>387</v>
      </c>
      <c r="J1" s="22" t="s">
        <v>388</v>
      </c>
      <c r="K1" s="21" t="s">
        <v>389</v>
      </c>
      <c r="L1" s="21" t="s">
        <v>390</v>
      </c>
      <c r="M1" s="21" t="s">
        <v>391</v>
      </c>
    </row>
    <row r="2" spans="1:13" x14ac:dyDescent="0.2">
      <c r="A2" s="40">
        <v>1</v>
      </c>
      <c r="B2" s="54">
        <f>VLOOKUP(A2,fastq_spikein!A2:B2,2,FALSE)</f>
        <v>0</v>
      </c>
      <c r="C2" s="21">
        <f>VLOOKUP(A2,fastq_spikein!A2:C2,3,FALSE)</f>
        <v>0</v>
      </c>
      <c r="D2" s="23">
        <f>VLOOKUP(A2,fastq_spikein!A2:D2,4,FALSE)</f>
        <v>1</v>
      </c>
      <c r="E2" s="29">
        <f>VLOOKUP(A2,Prep!A10:Y10,25,FALSE)</f>
        <v>0</v>
      </c>
      <c r="F2" s="21"/>
      <c r="G2" s="28" t="s">
        <v>392</v>
      </c>
      <c r="H2" s="28" t="s">
        <v>393</v>
      </c>
      <c r="I2" s="28" t="s">
        <v>394</v>
      </c>
      <c r="J2" s="26">
        <f>VLOOKUP(A2,fastq_spikein!A2:J2,10,FALSE)</f>
        <v>0</v>
      </c>
      <c r="K2" s="57">
        <f>VLOOKUP(A2,Prep!A10:W10,22,FALSE)</f>
        <v>0</v>
      </c>
      <c r="L2" s="30">
        <f>VLOOKUP(A2,Prep!A10:X10,24,FALSE)</f>
        <v>0</v>
      </c>
      <c r="M2" s="24" t="s">
        <v>395</v>
      </c>
    </row>
    <row r="3" spans="1:13" x14ac:dyDescent="0.2">
      <c r="A3" s="40">
        <v>2</v>
      </c>
      <c r="B3" s="54">
        <f>VLOOKUP(A3,fastq_spikein!A3:B3,2,FALSE)</f>
        <v>0</v>
      </c>
      <c r="C3" s="21">
        <f>VLOOKUP(A3,fastq_spikein!A3:C3,3,FALSE)</f>
        <v>0</v>
      </c>
      <c r="D3" s="23">
        <f>VLOOKUP(A3,fastq_spikein!A3:D3,4,FALSE)</f>
        <v>2</v>
      </c>
      <c r="E3" s="29">
        <f>VLOOKUP(A3,Prep!A11:Y11,25,FALSE)</f>
        <v>0</v>
      </c>
      <c r="G3" s="28" t="s">
        <v>392</v>
      </c>
      <c r="H3" s="28" t="s">
        <v>393</v>
      </c>
      <c r="I3" s="28" t="s">
        <v>394</v>
      </c>
      <c r="J3" s="26">
        <f>VLOOKUP(A3,fastq_spikein!A3:J3,10,FALSE)</f>
        <v>0</v>
      </c>
      <c r="K3" s="57">
        <f>VLOOKUP(A3,Prep!A11:W11,22,FALSE)</f>
        <v>0</v>
      </c>
      <c r="L3" s="30">
        <f>VLOOKUP(A3,Prep!A11:X11,24,FALSE)</f>
        <v>0</v>
      </c>
    </row>
    <row r="4" spans="1:13" x14ac:dyDescent="0.2">
      <c r="A4" s="40">
        <v>3</v>
      </c>
      <c r="B4" s="54">
        <f>VLOOKUP(A4,fastq_spikein!A4:B4,2,FALSE)</f>
        <v>0</v>
      </c>
      <c r="C4" s="21">
        <f>VLOOKUP(A4,fastq_spikein!A4:C4,3,FALSE)</f>
        <v>0</v>
      </c>
      <c r="D4" s="23">
        <f>VLOOKUP(A4,fastq_spikein!A4:D4,4,FALSE)</f>
        <v>3</v>
      </c>
      <c r="E4" s="29">
        <f>VLOOKUP(A4,Prep!A12:Y12,25,FALSE)</f>
        <v>0</v>
      </c>
      <c r="G4" s="28" t="s">
        <v>392</v>
      </c>
      <c r="H4" s="28" t="s">
        <v>393</v>
      </c>
      <c r="I4" s="28" t="s">
        <v>394</v>
      </c>
      <c r="J4" s="26">
        <f>VLOOKUP(A4,fastq_spikein!A4:J4,10,FALSE)</f>
        <v>0</v>
      </c>
      <c r="K4" s="57">
        <f>VLOOKUP(A4,Prep!A12:W12,22,FALSE)</f>
        <v>0</v>
      </c>
      <c r="L4" s="30">
        <f>VLOOKUP(A4,Prep!A12:X12,24,FALSE)</f>
        <v>0</v>
      </c>
    </row>
    <row r="5" spans="1:13" x14ac:dyDescent="0.2">
      <c r="A5" s="40">
        <v>4</v>
      </c>
      <c r="B5" s="54">
        <f>VLOOKUP(A5,fastq_spikein!A5:B5,2,FALSE)</f>
        <v>0</v>
      </c>
      <c r="C5" s="21">
        <f>VLOOKUP(A5,fastq_spikein!A5:C5,3,FALSE)</f>
        <v>0</v>
      </c>
      <c r="D5" s="23">
        <f>VLOOKUP(A5,fastq_spikein!A5:D5,4,FALSE)</f>
        <v>4</v>
      </c>
      <c r="E5" s="29">
        <f>VLOOKUP(A5,Prep!A13:Y13,25,FALSE)</f>
        <v>0</v>
      </c>
      <c r="G5" s="28" t="s">
        <v>392</v>
      </c>
      <c r="H5" s="28" t="s">
        <v>393</v>
      </c>
      <c r="I5" s="28" t="s">
        <v>394</v>
      </c>
      <c r="J5" s="26">
        <f>VLOOKUP(A5,fastq_spikein!A5:J5,10,FALSE)</f>
        <v>0</v>
      </c>
      <c r="K5" s="57">
        <f>VLOOKUP(A5,Prep!A13:W13,22,FALSE)</f>
        <v>0</v>
      </c>
      <c r="L5" s="30">
        <f>VLOOKUP(A5,Prep!A13:X13,24,FALSE)</f>
        <v>0</v>
      </c>
    </row>
    <row r="6" spans="1:13" x14ac:dyDescent="0.2">
      <c r="A6" s="40">
        <v>5</v>
      </c>
      <c r="B6" s="54">
        <f>VLOOKUP(A6,fastq_spikein!A6:B6,2,FALSE)</f>
        <v>0</v>
      </c>
      <c r="C6" s="21">
        <f>VLOOKUP(A6,fastq_spikein!A6:C6,3,FALSE)</f>
        <v>0</v>
      </c>
      <c r="D6" s="23">
        <f>VLOOKUP(A6,fastq_spikein!A6:D6,4,FALSE)</f>
        <v>5</v>
      </c>
      <c r="E6" s="29">
        <f>VLOOKUP(A6,Prep!A14:Y14,25,FALSE)</f>
        <v>0</v>
      </c>
      <c r="G6" s="28" t="s">
        <v>392</v>
      </c>
      <c r="H6" s="28" t="s">
        <v>393</v>
      </c>
      <c r="I6" s="28" t="s">
        <v>394</v>
      </c>
      <c r="J6" s="26">
        <f>VLOOKUP(A6,fastq_spikein!A6:J6,10,FALSE)</f>
        <v>0</v>
      </c>
      <c r="K6" s="57">
        <f>VLOOKUP(A6,Prep!A14:W14,22,FALSE)</f>
        <v>0</v>
      </c>
      <c r="L6" s="30">
        <f>VLOOKUP(A6,Prep!A14:X14,24,FALSE)</f>
        <v>0</v>
      </c>
    </row>
    <row r="7" spans="1:13" x14ac:dyDescent="0.2">
      <c r="A7" s="40">
        <v>6</v>
      </c>
      <c r="B7" s="54">
        <f>VLOOKUP(A7,fastq_spikein!A7:B7,2,FALSE)</f>
        <v>0</v>
      </c>
      <c r="C7" s="21">
        <f>VLOOKUP(A7,fastq_spikein!A7:C7,3,FALSE)</f>
        <v>0</v>
      </c>
      <c r="D7" s="23">
        <f>VLOOKUP(A7,fastq_spikein!A7:D7,4,FALSE)</f>
        <v>6</v>
      </c>
      <c r="E7" s="29">
        <f>VLOOKUP(A7,Prep!A15:Y15,25,FALSE)</f>
        <v>0</v>
      </c>
      <c r="G7" s="28" t="s">
        <v>392</v>
      </c>
      <c r="H7" s="28" t="s">
        <v>393</v>
      </c>
      <c r="I7" s="28" t="s">
        <v>394</v>
      </c>
      <c r="J7" s="26">
        <f>VLOOKUP(A7,fastq_spikein!A7:J7,10,FALSE)</f>
        <v>0</v>
      </c>
      <c r="K7" s="57">
        <f>VLOOKUP(A7,Prep!A15:W15,22,FALSE)</f>
        <v>0</v>
      </c>
      <c r="L7" s="30">
        <f>VLOOKUP(A7,Prep!A15:X15,24,FALSE)</f>
        <v>0</v>
      </c>
    </row>
    <row r="8" spans="1:13" x14ac:dyDescent="0.2">
      <c r="A8" s="40">
        <v>7</v>
      </c>
      <c r="B8" s="54">
        <f>VLOOKUP(A8,fastq_spikein!A8:B8,2,FALSE)</f>
        <v>0</v>
      </c>
      <c r="C8" s="21">
        <f>VLOOKUP(A8,fastq_spikein!A8:C8,3,FALSE)</f>
        <v>0</v>
      </c>
      <c r="D8" s="23">
        <f>VLOOKUP(A8,fastq_spikein!A8:D8,4,FALSE)</f>
        <v>7</v>
      </c>
      <c r="E8" s="29">
        <f>VLOOKUP(A8,Prep!A16:Y16,25,FALSE)</f>
        <v>0</v>
      </c>
      <c r="G8" s="28" t="s">
        <v>392</v>
      </c>
      <c r="H8" s="28" t="s">
        <v>393</v>
      </c>
      <c r="I8" s="28" t="s">
        <v>394</v>
      </c>
      <c r="J8" s="26">
        <f>VLOOKUP(A8,fastq_spikein!A8:J8,10,FALSE)</f>
        <v>0</v>
      </c>
      <c r="K8" s="57">
        <f>VLOOKUP(A8,Prep!A16:W16,22,FALSE)</f>
        <v>0</v>
      </c>
      <c r="L8" s="30">
        <f>VLOOKUP(A8,Prep!A16:X16,24,FALSE)</f>
        <v>0</v>
      </c>
    </row>
    <row r="9" spans="1:13" x14ac:dyDescent="0.2">
      <c r="A9" s="40">
        <v>8</v>
      </c>
      <c r="B9" s="54">
        <f>VLOOKUP(A9,fastq_spikein!A9:B9,2,FALSE)</f>
        <v>0</v>
      </c>
      <c r="C9" s="21">
        <f>VLOOKUP(A9,fastq_spikein!A9:C9,3,FALSE)</f>
        <v>0</v>
      </c>
      <c r="D9" s="23">
        <f>VLOOKUP(A9,fastq_spikein!A9:D9,4,FALSE)</f>
        <v>8</v>
      </c>
      <c r="E9" s="29">
        <f>VLOOKUP(A9,Prep!A17:Y17,25,FALSE)</f>
        <v>0</v>
      </c>
      <c r="G9" s="28" t="s">
        <v>392</v>
      </c>
      <c r="H9" s="28" t="s">
        <v>393</v>
      </c>
      <c r="I9" s="28" t="s">
        <v>394</v>
      </c>
      <c r="J9" s="26">
        <f>VLOOKUP(A9,fastq_spikein!A9:J9,10,FALSE)</f>
        <v>0</v>
      </c>
      <c r="K9" s="57">
        <f>VLOOKUP(A9,Prep!A17:W17,22,FALSE)</f>
        <v>0</v>
      </c>
      <c r="L9" s="30">
        <f>VLOOKUP(A9,Prep!A17:X17,24,FALSE)</f>
        <v>0</v>
      </c>
    </row>
    <row r="10" spans="1:13" x14ac:dyDescent="0.2">
      <c r="A10" s="40">
        <v>9</v>
      </c>
      <c r="B10" s="54">
        <f>VLOOKUP(A10,fastq_spikein!A10:B10,2,FALSE)</f>
        <v>0</v>
      </c>
      <c r="C10" s="21">
        <f>VLOOKUP(A10,fastq_spikein!A10:C10,3,FALSE)</f>
        <v>0</v>
      </c>
      <c r="D10" s="23">
        <f>VLOOKUP(A10,fastq_spikein!A10:D10,4,FALSE)</f>
        <v>9</v>
      </c>
      <c r="E10" s="29">
        <f>VLOOKUP(A10,Prep!A18:Y18,25,FALSE)</f>
        <v>0</v>
      </c>
      <c r="G10" s="28" t="s">
        <v>392</v>
      </c>
      <c r="H10" s="28" t="s">
        <v>393</v>
      </c>
      <c r="I10" s="28" t="s">
        <v>394</v>
      </c>
      <c r="J10" s="26">
        <f>VLOOKUP(A10,fastq_spikein!A10:J10,10,FALSE)</f>
        <v>0</v>
      </c>
      <c r="K10" s="57">
        <f>VLOOKUP(A10,Prep!A18:W18,22,FALSE)</f>
        <v>0</v>
      </c>
      <c r="L10" s="30">
        <f>VLOOKUP(A10,Prep!A18:X18,24,FALSE)</f>
        <v>0</v>
      </c>
    </row>
    <row r="11" spans="1:13" x14ac:dyDescent="0.2">
      <c r="A11" s="40">
        <v>10</v>
      </c>
      <c r="B11" s="54">
        <f>VLOOKUP(A11,fastq_spikein!A11:B11,2,FALSE)</f>
        <v>0</v>
      </c>
      <c r="C11" s="21">
        <f>VLOOKUP(A11,fastq_spikein!A11:C11,3,FALSE)</f>
        <v>0</v>
      </c>
      <c r="D11" s="23">
        <f>VLOOKUP(A11,fastq_spikein!A11:D11,4,FALSE)</f>
        <v>10</v>
      </c>
      <c r="E11" s="29">
        <f>VLOOKUP(A11,Prep!A19:Y19,25,FALSE)</f>
        <v>0</v>
      </c>
      <c r="G11" s="28" t="s">
        <v>392</v>
      </c>
      <c r="H11" s="28" t="s">
        <v>393</v>
      </c>
      <c r="I11" s="28" t="s">
        <v>394</v>
      </c>
      <c r="J11" s="26">
        <f>VLOOKUP(A11,fastq_spikein!A11:J11,10,FALSE)</f>
        <v>0</v>
      </c>
      <c r="K11" s="57">
        <f>VLOOKUP(A11,Prep!A19:W19,22,FALSE)</f>
        <v>0</v>
      </c>
      <c r="L11" s="30">
        <f>VLOOKUP(A11,Prep!A19:X19,24,FALSE)</f>
        <v>0</v>
      </c>
    </row>
    <row r="12" spans="1:13" x14ac:dyDescent="0.2">
      <c r="A12" s="40">
        <v>11</v>
      </c>
      <c r="B12" s="54">
        <f>VLOOKUP(A12,fastq_spikein!A12:B12,2,FALSE)</f>
        <v>0</v>
      </c>
      <c r="C12" s="21">
        <f>VLOOKUP(A12,fastq_spikein!A12:C12,3,FALSE)</f>
        <v>0</v>
      </c>
      <c r="D12" s="23">
        <f>VLOOKUP(A12,fastq_spikein!A12:D12,4,FALSE)</f>
        <v>11</v>
      </c>
      <c r="E12" s="29">
        <f>VLOOKUP(A12,Prep!A20:Y20,25,FALSE)</f>
        <v>0</v>
      </c>
      <c r="G12" s="28" t="s">
        <v>392</v>
      </c>
      <c r="H12" s="28" t="s">
        <v>393</v>
      </c>
      <c r="I12" s="28" t="s">
        <v>394</v>
      </c>
      <c r="J12" s="26">
        <f>VLOOKUP(A12,fastq_spikein!A12:J12,10,FALSE)</f>
        <v>0</v>
      </c>
      <c r="K12" s="57">
        <f>VLOOKUP(A12,Prep!A20:W20,22,FALSE)</f>
        <v>0</v>
      </c>
      <c r="L12" s="30">
        <f>VLOOKUP(A12,Prep!A20:X20,24,FALSE)</f>
        <v>0</v>
      </c>
    </row>
    <row r="13" spans="1:13" x14ac:dyDescent="0.2">
      <c r="A13" s="40">
        <v>12</v>
      </c>
      <c r="B13" s="54">
        <f>VLOOKUP(A13,fastq_spikein!A13:B13,2,FALSE)</f>
        <v>0</v>
      </c>
      <c r="C13" s="21">
        <f>VLOOKUP(A13,fastq_spikein!A13:C13,3,FALSE)</f>
        <v>0</v>
      </c>
      <c r="D13" s="23">
        <f>VLOOKUP(A13,fastq_spikein!A13:D13,4,FALSE)</f>
        <v>12</v>
      </c>
      <c r="E13" s="29">
        <f>VLOOKUP(A13,Prep!A21:Y21,25,FALSE)</f>
        <v>0</v>
      </c>
      <c r="G13" s="28" t="s">
        <v>392</v>
      </c>
      <c r="H13" s="28" t="s">
        <v>393</v>
      </c>
      <c r="I13" s="28" t="s">
        <v>394</v>
      </c>
      <c r="J13" s="26">
        <f>VLOOKUP(A13,fastq_spikein!A13:J13,10,FALSE)</f>
        <v>0</v>
      </c>
      <c r="K13" s="57">
        <f>VLOOKUP(A13,Prep!A21:W21,22,FALSE)</f>
        <v>0</v>
      </c>
      <c r="L13" s="30">
        <f>VLOOKUP(A13,Prep!A21:X21,24,FALSE)</f>
        <v>0</v>
      </c>
    </row>
    <row r="14" spans="1:13" x14ac:dyDescent="0.2">
      <c r="A14" s="40">
        <v>13</v>
      </c>
      <c r="B14" s="54">
        <f>VLOOKUP(A14,fastq_spikein!A14:B14,2,FALSE)</f>
        <v>0</v>
      </c>
      <c r="C14" s="21">
        <f>VLOOKUP(A14,fastq_spikein!A14:C14,3,FALSE)</f>
        <v>0</v>
      </c>
      <c r="D14" s="23">
        <f>VLOOKUP(A14,fastq_spikein!A14:D14,4,FALSE)</f>
        <v>13</v>
      </c>
      <c r="E14" s="29">
        <f>VLOOKUP(A14,Prep!A22:Y22,25,FALSE)</f>
        <v>0</v>
      </c>
      <c r="G14" s="28" t="s">
        <v>392</v>
      </c>
      <c r="H14" s="28" t="s">
        <v>393</v>
      </c>
      <c r="I14" s="28" t="s">
        <v>394</v>
      </c>
      <c r="J14" s="26">
        <f>VLOOKUP(A14,fastq_spikein!A14:J14,10,FALSE)</f>
        <v>0</v>
      </c>
      <c r="K14" s="57">
        <f>VLOOKUP(A14,Prep!A22:W22,22,FALSE)</f>
        <v>0</v>
      </c>
      <c r="L14" s="30">
        <f>VLOOKUP(A14,Prep!A22:X22,24,FALSE)</f>
        <v>0</v>
      </c>
    </row>
    <row r="15" spans="1:13" x14ac:dyDescent="0.2">
      <c r="A15" s="40">
        <v>14</v>
      </c>
      <c r="B15" s="54">
        <f>VLOOKUP(A15,fastq_spikein!A15:B15,2,FALSE)</f>
        <v>0</v>
      </c>
      <c r="C15" s="21">
        <f>VLOOKUP(A15,fastq_spikein!A15:C15,3,FALSE)</f>
        <v>0</v>
      </c>
      <c r="D15" s="23">
        <f>VLOOKUP(A15,fastq_spikein!A15:D15,4,FALSE)</f>
        <v>14</v>
      </c>
      <c r="E15" s="29">
        <f>VLOOKUP(A15,Prep!A23:Y23,25,FALSE)</f>
        <v>0</v>
      </c>
      <c r="G15" s="28" t="s">
        <v>392</v>
      </c>
      <c r="H15" s="28" t="s">
        <v>393</v>
      </c>
      <c r="I15" s="28" t="s">
        <v>394</v>
      </c>
      <c r="J15" s="26">
        <f>VLOOKUP(A15,fastq_spikein!A15:J15,10,FALSE)</f>
        <v>0</v>
      </c>
      <c r="K15" s="57">
        <f>VLOOKUP(A15,Prep!A23:W23,22,FALSE)</f>
        <v>0</v>
      </c>
      <c r="L15" s="30">
        <f>VLOOKUP(A15,Prep!A23:X23,24,FALSE)</f>
        <v>0</v>
      </c>
    </row>
    <row r="16" spans="1:13" x14ac:dyDescent="0.2">
      <c r="A16" s="40">
        <v>15</v>
      </c>
      <c r="B16" s="54">
        <f>VLOOKUP(A16,fastq_spikein!A16:B16,2,FALSE)</f>
        <v>0</v>
      </c>
      <c r="C16" s="21">
        <f>VLOOKUP(A16,fastq_spikein!A16:C16,3,FALSE)</f>
        <v>0</v>
      </c>
      <c r="D16" s="23">
        <f>VLOOKUP(A16,fastq_spikein!A16:D16,4,FALSE)</f>
        <v>15</v>
      </c>
      <c r="E16" s="29">
        <f>VLOOKUP(A16,Prep!A24:Y24,25,FALSE)</f>
        <v>0</v>
      </c>
      <c r="G16" s="28" t="s">
        <v>392</v>
      </c>
      <c r="H16" s="28" t="s">
        <v>393</v>
      </c>
      <c r="I16" s="28" t="s">
        <v>394</v>
      </c>
      <c r="J16" s="26">
        <f>VLOOKUP(A16,fastq_spikein!A16:J16,10,FALSE)</f>
        <v>0</v>
      </c>
      <c r="K16" s="57">
        <f>VLOOKUP(A16,Prep!A24:W24,22,FALSE)</f>
        <v>0</v>
      </c>
      <c r="L16" s="30">
        <f>VLOOKUP(A16,Prep!A24:X24,24,FALSE)</f>
        <v>0</v>
      </c>
    </row>
    <row r="17" spans="1:12" x14ac:dyDescent="0.2">
      <c r="A17" s="40">
        <v>16</v>
      </c>
      <c r="B17" s="54">
        <f>VLOOKUP(A17,fastq_spikein!A17:B17,2,FALSE)</f>
        <v>0</v>
      </c>
      <c r="C17" s="21">
        <f>VLOOKUP(A17,fastq_spikein!A17:C17,3,FALSE)</f>
        <v>0</v>
      </c>
      <c r="D17" s="23">
        <f>VLOOKUP(A17,fastq_spikein!A17:D17,4,FALSE)</f>
        <v>16</v>
      </c>
      <c r="E17" s="29">
        <f>VLOOKUP(A17,Prep!A25:Y25,25,FALSE)</f>
        <v>0</v>
      </c>
      <c r="G17" s="28" t="s">
        <v>392</v>
      </c>
      <c r="H17" s="28" t="s">
        <v>393</v>
      </c>
      <c r="I17" s="28" t="s">
        <v>394</v>
      </c>
      <c r="J17" s="26">
        <f>VLOOKUP(A17,fastq_spikein!A17:J17,10,FALSE)</f>
        <v>0</v>
      </c>
      <c r="K17" s="57">
        <f>VLOOKUP(A17,Prep!A25:W25,22,FALSE)</f>
        <v>0</v>
      </c>
      <c r="L17" s="30">
        <f>VLOOKUP(A17,Prep!A25:X25,24,FALSE)</f>
        <v>0</v>
      </c>
    </row>
    <row r="18" spans="1:12" x14ac:dyDescent="0.2">
      <c r="A18" s="40">
        <v>17</v>
      </c>
      <c r="B18" s="54">
        <f>VLOOKUP(A18,fastq_spikein!A18:B18,2,FALSE)</f>
        <v>0</v>
      </c>
      <c r="C18" s="21">
        <f>VLOOKUP(A18,fastq_spikein!A18:C18,3,FALSE)</f>
        <v>0</v>
      </c>
      <c r="D18" s="23">
        <f>VLOOKUP(A18,fastq_spikein!A18:D18,4,FALSE)</f>
        <v>17</v>
      </c>
      <c r="E18" s="29">
        <f>VLOOKUP(A18,Prep!A26:Y26,25,FALSE)</f>
        <v>0</v>
      </c>
      <c r="G18" s="28" t="s">
        <v>392</v>
      </c>
      <c r="H18" s="28" t="s">
        <v>393</v>
      </c>
      <c r="I18" s="28" t="s">
        <v>394</v>
      </c>
      <c r="J18" s="26">
        <f>VLOOKUP(A18,fastq_spikein!A18:J18,10,FALSE)</f>
        <v>0</v>
      </c>
      <c r="K18" s="57">
        <f>VLOOKUP(A18,Prep!A26:W26,22,FALSE)</f>
        <v>0</v>
      </c>
      <c r="L18" s="30">
        <f>VLOOKUP(A18,Prep!A26:X26,24,FALSE)</f>
        <v>0</v>
      </c>
    </row>
    <row r="19" spans="1:12" x14ac:dyDescent="0.2">
      <c r="A19" s="40">
        <v>18</v>
      </c>
      <c r="B19" s="54">
        <f>VLOOKUP(A19,fastq_spikein!A19:B19,2,FALSE)</f>
        <v>0</v>
      </c>
      <c r="C19" s="21">
        <f>VLOOKUP(A19,fastq_spikein!A19:C19,3,FALSE)</f>
        <v>0</v>
      </c>
      <c r="D19" s="23">
        <f>VLOOKUP(A19,fastq_spikein!A19:D19,4,FALSE)</f>
        <v>18</v>
      </c>
      <c r="E19" s="29">
        <f>VLOOKUP(A19,Prep!A27:Y27,25,FALSE)</f>
        <v>0</v>
      </c>
      <c r="G19" s="28" t="s">
        <v>392</v>
      </c>
      <c r="H19" s="28" t="s">
        <v>393</v>
      </c>
      <c r="I19" s="28" t="s">
        <v>394</v>
      </c>
      <c r="J19" s="26">
        <f>VLOOKUP(A19,fastq_spikein!A19:J19,10,FALSE)</f>
        <v>0</v>
      </c>
      <c r="K19" s="57">
        <f>VLOOKUP(A19,Prep!A27:W27,22,FALSE)</f>
        <v>0</v>
      </c>
      <c r="L19" s="30">
        <f>VLOOKUP(A19,Prep!A27:X27,24,FALSE)</f>
        <v>0</v>
      </c>
    </row>
    <row r="20" spans="1:12" x14ac:dyDescent="0.2">
      <c r="A20" s="40">
        <v>19</v>
      </c>
      <c r="B20" s="54">
        <f>VLOOKUP(A20,fastq_spikein!A20:B20,2,FALSE)</f>
        <v>0</v>
      </c>
      <c r="C20" s="21">
        <f>VLOOKUP(A20,fastq_spikein!A20:C20,3,FALSE)</f>
        <v>0</v>
      </c>
      <c r="D20" s="23">
        <f>VLOOKUP(A20,fastq_spikein!A20:D20,4,FALSE)</f>
        <v>19</v>
      </c>
      <c r="E20" s="29">
        <f>VLOOKUP(A20,Prep!A28:Y28,25,FALSE)</f>
        <v>0</v>
      </c>
      <c r="G20" s="28" t="s">
        <v>392</v>
      </c>
      <c r="H20" s="28" t="s">
        <v>393</v>
      </c>
      <c r="I20" s="28" t="s">
        <v>394</v>
      </c>
      <c r="J20" s="26">
        <f>VLOOKUP(A20,fastq_spikein!A20:J20,10,FALSE)</f>
        <v>0</v>
      </c>
      <c r="K20" s="57">
        <f>VLOOKUP(A20,Prep!A28:W28,22,FALSE)</f>
        <v>0</v>
      </c>
      <c r="L20" s="30">
        <f>VLOOKUP(A20,Prep!A28:X28,24,FALSE)</f>
        <v>0</v>
      </c>
    </row>
    <row r="21" spans="1:12" x14ac:dyDescent="0.2">
      <c r="A21" s="40">
        <v>20</v>
      </c>
      <c r="B21" s="54">
        <f>VLOOKUP(A21,fastq_spikein!A21:B21,2,FALSE)</f>
        <v>0</v>
      </c>
      <c r="C21" s="21">
        <f>VLOOKUP(A21,fastq_spikein!A21:C21,3,FALSE)</f>
        <v>0</v>
      </c>
      <c r="D21" s="23">
        <f>VLOOKUP(A21,fastq_spikein!A21:D21,4,FALSE)</f>
        <v>20</v>
      </c>
      <c r="E21" s="29">
        <f>VLOOKUP(A21,Prep!A29:Y29,25,FALSE)</f>
        <v>0</v>
      </c>
      <c r="G21" s="28" t="s">
        <v>392</v>
      </c>
      <c r="H21" s="28" t="s">
        <v>393</v>
      </c>
      <c r="I21" s="28" t="s">
        <v>394</v>
      </c>
      <c r="J21" s="26">
        <f>VLOOKUP(A21,fastq_spikein!A21:J21,10,FALSE)</f>
        <v>0</v>
      </c>
      <c r="K21" s="57" t="e">
        <f>VLOOKUP(A21,Prep!A29:U29,22,FALSE)</f>
        <v>#REF!</v>
      </c>
      <c r="L21" s="30">
        <f>VLOOKUP(A21,Prep!A29:X29,24,FALSE)</f>
        <v>0</v>
      </c>
    </row>
    <row r="22" spans="1:12" x14ac:dyDescent="0.2">
      <c r="A22" s="40">
        <v>21</v>
      </c>
      <c r="B22" s="54">
        <f>VLOOKUP(A22,fastq_spikein!A22:B22,2,FALSE)</f>
        <v>0</v>
      </c>
      <c r="C22" s="21">
        <f>VLOOKUP(A22,fastq_spikein!A22:C22,3,FALSE)</f>
        <v>0</v>
      </c>
      <c r="D22" s="23">
        <f>VLOOKUP(A22,fastq_spikein!A22:D22,4,FALSE)</f>
        <v>21</v>
      </c>
      <c r="E22" s="29">
        <f>VLOOKUP(A22,Prep!A30:Y30,25,FALSE)</f>
        <v>0</v>
      </c>
      <c r="G22" s="28" t="s">
        <v>392</v>
      </c>
      <c r="H22" s="28" t="s">
        <v>393</v>
      </c>
      <c r="I22" s="28" t="s">
        <v>394</v>
      </c>
      <c r="J22" s="26">
        <f>VLOOKUP(A22,fastq_spikein!A22:J22,10,FALSE)</f>
        <v>0</v>
      </c>
      <c r="K22" s="57" t="e">
        <f>VLOOKUP(A22,Prep!A30:U30,22,FALSE)</f>
        <v>#REF!</v>
      </c>
      <c r="L22" s="30">
        <f>VLOOKUP(A22,Prep!A30:Y30,24,FALSE)</f>
        <v>0</v>
      </c>
    </row>
    <row r="23" spans="1:12" x14ac:dyDescent="0.2">
      <c r="A23" s="40">
        <v>22</v>
      </c>
      <c r="B23" s="54">
        <f>VLOOKUP(A23,fastq_spikein!A23:B23,2,FALSE)</f>
        <v>0</v>
      </c>
      <c r="C23" s="21">
        <f>VLOOKUP(A23,fastq_spikein!A23:C23,3,FALSE)</f>
        <v>0</v>
      </c>
      <c r="D23" s="23">
        <f>VLOOKUP(A23,fastq_spikein!A23:D23,4,FALSE)</f>
        <v>22</v>
      </c>
      <c r="E23" s="29">
        <f>VLOOKUP(A23,Prep!A31:Y31,25,FALSE)</f>
        <v>0</v>
      </c>
      <c r="G23" s="28" t="s">
        <v>392</v>
      </c>
      <c r="H23" s="28" t="s">
        <v>393</v>
      </c>
      <c r="I23" s="28" t="s">
        <v>394</v>
      </c>
      <c r="J23" s="26">
        <f>VLOOKUP(A23,fastq_spikein!A23:J23,10,FALSE)</f>
        <v>0</v>
      </c>
      <c r="K23" s="57" t="e">
        <f>VLOOKUP(A23,Prep!A31:U31,22,FALSE)</f>
        <v>#REF!</v>
      </c>
      <c r="L23" s="30">
        <f>VLOOKUP(A23,Prep!A31:X31,24,FALSE)</f>
        <v>0</v>
      </c>
    </row>
    <row r="24" spans="1:12" x14ac:dyDescent="0.2">
      <c r="A24" s="40">
        <v>23</v>
      </c>
      <c r="B24" s="54">
        <f>VLOOKUP(A24,fastq_spikein!A24:B24,2,FALSE)</f>
        <v>0</v>
      </c>
      <c r="C24" s="21">
        <f>VLOOKUP(A24,fastq_spikein!A24:C24,3,FALSE)</f>
        <v>0</v>
      </c>
      <c r="D24" s="23">
        <f>VLOOKUP(A24,fastq_spikein!A24:D24,4,FALSE)</f>
        <v>23</v>
      </c>
      <c r="E24" s="29">
        <f>VLOOKUP(A24,Prep!A32:Y32,25,FALSE)</f>
        <v>0</v>
      </c>
      <c r="G24" s="28" t="s">
        <v>392</v>
      </c>
      <c r="H24" s="28" t="s">
        <v>393</v>
      </c>
      <c r="I24" s="28" t="s">
        <v>394</v>
      </c>
      <c r="J24" s="26">
        <f>VLOOKUP(A24,fastq_spikein!A24:J24,10,FALSE)</f>
        <v>0</v>
      </c>
      <c r="K24" s="57" t="e">
        <f>VLOOKUP(A24,Prep!A32:U32,22,FALSE)</f>
        <v>#REF!</v>
      </c>
      <c r="L24" s="30">
        <f>VLOOKUP(A24,Prep!A32:X32,24,FALSE)</f>
        <v>0</v>
      </c>
    </row>
    <row r="25" spans="1:12" x14ac:dyDescent="0.2">
      <c r="A25" s="40">
        <v>24</v>
      </c>
      <c r="B25" s="54">
        <f>VLOOKUP(A25,fastq_spikein!A25:B25,2,FALSE)</f>
        <v>0</v>
      </c>
      <c r="C25" s="21">
        <f>VLOOKUP(A25,fastq_spikein!A25:C25,3,FALSE)</f>
        <v>0</v>
      </c>
      <c r="D25" s="23">
        <f>VLOOKUP(A25,fastq_spikein!A25:D25,4,FALSE)</f>
        <v>24</v>
      </c>
      <c r="E25" s="29">
        <f>VLOOKUP(A25,Prep!A33:Y33,25,FALSE)</f>
        <v>0</v>
      </c>
      <c r="G25" s="28" t="s">
        <v>392</v>
      </c>
      <c r="H25" s="28" t="s">
        <v>393</v>
      </c>
      <c r="I25" s="28" t="s">
        <v>394</v>
      </c>
      <c r="J25" s="26">
        <f>VLOOKUP(A25,fastq_spikein!A25:J25,10,FALSE)</f>
        <v>0</v>
      </c>
      <c r="K25" s="57" t="e">
        <f>VLOOKUP(A25,Prep!A33:U33,22,FALSE)</f>
        <v>#REF!</v>
      </c>
      <c r="L25" s="30">
        <f>VLOOKUP(A25,Prep!A33:X33,24,FALSE)</f>
        <v>0</v>
      </c>
    </row>
    <row r="26" spans="1:12" x14ac:dyDescent="0.2">
      <c r="A26" s="40">
        <v>25</v>
      </c>
      <c r="B26" s="54">
        <f>VLOOKUP(A26,fastq_spikein!A26:B26,2,FALSE)</f>
        <v>0</v>
      </c>
      <c r="C26" s="21">
        <f>VLOOKUP(A26,fastq_spikein!A26:C26,3,FALSE)</f>
        <v>0</v>
      </c>
      <c r="D26" s="23">
        <f>VLOOKUP(A26,fastq_spikein!A26:D26,4,FALSE)</f>
        <v>25</v>
      </c>
      <c r="E26" s="29">
        <f>VLOOKUP(A26,Prep!A34:Y34,25,FALSE)</f>
        <v>0</v>
      </c>
      <c r="G26" s="28" t="s">
        <v>392</v>
      </c>
      <c r="H26" s="28" t="s">
        <v>393</v>
      </c>
      <c r="I26" s="28" t="s">
        <v>394</v>
      </c>
      <c r="J26" s="26">
        <f>VLOOKUP(A26,fastq_spikein!A26:J26,10,FALSE)</f>
        <v>0</v>
      </c>
      <c r="K26" s="57" t="e">
        <f>VLOOKUP(A26,Prep!A34:U34,22,FALSE)</f>
        <v>#REF!</v>
      </c>
      <c r="L26" s="30">
        <f>VLOOKUP(A26,Prep!A34:X34,24,FALSE)</f>
        <v>0</v>
      </c>
    </row>
    <row r="27" spans="1:12" x14ac:dyDescent="0.2">
      <c r="A27" s="40">
        <v>26</v>
      </c>
      <c r="B27" s="54">
        <f>VLOOKUP(A27,fastq_spikein!A27:B27,2,FALSE)</f>
        <v>0</v>
      </c>
      <c r="C27" s="21">
        <f>VLOOKUP(A27,fastq_spikein!A27:C27,3,FALSE)</f>
        <v>0</v>
      </c>
      <c r="D27" s="23">
        <f>VLOOKUP(A27,fastq_spikein!A27:D27,4,FALSE)</f>
        <v>26</v>
      </c>
      <c r="E27" s="29">
        <f>VLOOKUP(A27,Prep!A35:Y35,25,FALSE)</f>
        <v>0</v>
      </c>
      <c r="G27" s="28" t="s">
        <v>392</v>
      </c>
      <c r="H27" s="28" t="s">
        <v>393</v>
      </c>
      <c r="I27" s="28" t="s">
        <v>394</v>
      </c>
      <c r="J27" s="26">
        <f>VLOOKUP(A27,fastq_spikein!A27:J27,10,FALSE)</f>
        <v>0</v>
      </c>
      <c r="K27" s="57" t="e">
        <f>VLOOKUP(A27,Prep!A35:U35,22,FALSE)</f>
        <v>#REF!</v>
      </c>
      <c r="L27" s="30">
        <f>VLOOKUP(A27,Prep!A35:X35,24,FALSE)</f>
        <v>0</v>
      </c>
    </row>
    <row r="28" spans="1:12" x14ac:dyDescent="0.2">
      <c r="A28" s="40">
        <v>27</v>
      </c>
      <c r="B28" s="54">
        <f>VLOOKUP(A28,fastq_spikein!A28:B28,2,FALSE)</f>
        <v>0</v>
      </c>
      <c r="C28" s="21">
        <f>VLOOKUP(A28,fastq_spikein!A28:C28,3,FALSE)</f>
        <v>0</v>
      </c>
      <c r="D28" s="23">
        <f>VLOOKUP(A28,fastq_spikein!A28:D28,4,FALSE)</f>
        <v>27</v>
      </c>
      <c r="E28" s="29">
        <f>VLOOKUP(A28,Prep!A36:Y36,25,FALSE)</f>
        <v>0</v>
      </c>
      <c r="G28" s="28" t="s">
        <v>392</v>
      </c>
      <c r="H28" s="28" t="s">
        <v>393</v>
      </c>
      <c r="I28" s="28" t="s">
        <v>394</v>
      </c>
      <c r="J28" s="26">
        <f>VLOOKUP(A28,fastq_spikein!A28:J28,10,FALSE)</f>
        <v>0</v>
      </c>
      <c r="K28" s="57" t="e">
        <f>VLOOKUP(A28,Prep!A36:U36,22,FALSE)</f>
        <v>#REF!</v>
      </c>
      <c r="L28" s="30">
        <f>VLOOKUP(A28,Prep!A36:X36,24,FALSE)</f>
        <v>0</v>
      </c>
    </row>
    <row r="29" spans="1:12" x14ac:dyDescent="0.2">
      <c r="A29" s="40">
        <v>28</v>
      </c>
      <c r="B29" s="54">
        <f>VLOOKUP(A29,fastq_spikein!A29:B29,2,FALSE)</f>
        <v>0</v>
      </c>
      <c r="C29" s="21">
        <f>VLOOKUP(A29,fastq_spikein!A29:C29,3,FALSE)</f>
        <v>0</v>
      </c>
      <c r="D29" s="23">
        <f>VLOOKUP(A29,fastq_spikein!A29:D29,4,FALSE)</f>
        <v>28</v>
      </c>
      <c r="E29" s="29">
        <f>VLOOKUP(A29,Prep!A37:Y37,25,FALSE)</f>
        <v>0</v>
      </c>
      <c r="G29" s="28" t="s">
        <v>392</v>
      </c>
      <c r="H29" s="28" t="s">
        <v>393</v>
      </c>
      <c r="I29" s="28" t="s">
        <v>394</v>
      </c>
      <c r="J29" s="26">
        <f>VLOOKUP(A29,fastq_spikein!A29:J29,10,FALSE)</f>
        <v>0</v>
      </c>
      <c r="K29" s="57" t="e">
        <f>VLOOKUP(A29,Prep!A37:U37,22,FALSE)</f>
        <v>#REF!</v>
      </c>
      <c r="L29" s="30">
        <f>VLOOKUP(A29,Prep!A37:X37,24,FALSE)</f>
        <v>0</v>
      </c>
    </row>
    <row r="30" spans="1:12" x14ac:dyDescent="0.2">
      <c r="A30" s="40">
        <v>29</v>
      </c>
      <c r="B30" s="54">
        <f>VLOOKUP(A30,fastq_spikein!A30:B30,2,FALSE)</f>
        <v>0</v>
      </c>
      <c r="C30" s="21">
        <f>VLOOKUP(A30,fastq_spikein!A30:C30,3,FALSE)</f>
        <v>0</v>
      </c>
      <c r="D30" s="23">
        <f>VLOOKUP(A30,fastq_spikein!A30:D30,4,FALSE)</f>
        <v>29</v>
      </c>
      <c r="E30" s="29">
        <f>VLOOKUP(A30,Prep!A38:Y38,25,FALSE)</f>
        <v>0</v>
      </c>
      <c r="G30" s="28" t="s">
        <v>392</v>
      </c>
      <c r="H30" s="28" t="s">
        <v>393</v>
      </c>
      <c r="I30" s="28" t="s">
        <v>394</v>
      </c>
      <c r="J30" s="26">
        <f>VLOOKUP(A30,fastq_spikein!A30:J30,10,FALSE)</f>
        <v>0</v>
      </c>
      <c r="K30" s="57" t="e">
        <f>VLOOKUP(A30,Prep!A38:U38,22,FALSE)</f>
        <v>#REF!</v>
      </c>
      <c r="L30" s="30">
        <f>VLOOKUP(A30,Prep!A38:X38,24,FALSE)</f>
        <v>0</v>
      </c>
    </row>
    <row r="31" spans="1:12" x14ac:dyDescent="0.2">
      <c r="A31" s="40">
        <v>30</v>
      </c>
      <c r="B31" s="54">
        <f>VLOOKUP(A31,fastq_spikein!A31:B31,2,FALSE)</f>
        <v>0</v>
      </c>
      <c r="C31" s="21">
        <f>VLOOKUP(A31,fastq_spikein!A31:C31,3,FALSE)</f>
        <v>0</v>
      </c>
      <c r="D31" s="23">
        <f>VLOOKUP(A31,fastq_spikein!A31:D31,4,FALSE)</f>
        <v>30</v>
      </c>
      <c r="E31" s="29">
        <f>VLOOKUP(A31,Prep!A39:Y39,25,FALSE)</f>
        <v>0</v>
      </c>
      <c r="G31" s="28" t="s">
        <v>392</v>
      </c>
      <c r="H31" s="28" t="s">
        <v>393</v>
      </c>
      <c r="I31" s="28" t="s">
        <v>394</v>
      </c>
      <c r="J31" s="26">
        <f>VLOOKUP(A31,fastq_spikein!A31:J31,10,FALSE)</f>
        <v>0</v>
      </c>
      <c r="K31" s="57" t="e">
        <f>VLOOKUP(A31,Prep!A39:U39,22,FALSE)</f>
        <v>#REF!</v>
      </c>
      <c r="L31" s="30">
        <f>VLOOKUP(A31,Prep!A39:X39,24,FALSE)</f>
        <v>0</v>
      </c>
    </row>
    <row r="32" spans="1:12" x14ac:dyDescent="0.2">
      <c r="A32" s="40">
        <v>31</v>
      </c>
      <c r="B32" s="54">
        <f>VLOOKUP(A32,fastq_spikein!A32:B32,2,FALSE)</f>
        <v>0</v>
      </c>
      <c r="C32" s="21">
        <f>VLOOKUP(A32,fastq_spikein!A32:C32,3,FALSE)</f>
        <v>0</v>
      </c>
      <c r="D32" s="23">
        <f>VLOOKUP(A32,fastq_spikein!A32:D32,4,FALSE)</f>
        <v>31</v>
      </c>
      <c r="E32" s="29">
        <f>VLOOKUP(A32,Prep!A40:Y40,25,FALSE)</f>
        <v>0</v>
      </c>
      <c r="G32" s="28" t="s">
        <v>392</v>
      </c>
      <c r="H32" s="28" t="s">
        <v>393</v>
      </c>
      <c r="I32" s="28" t="s">
        <v>394</v>
      </c>
      <c r="J32" s="26">
        <f>VLOOKUP(A32,fastq_spikein!A32:J32,10,FALSE)</f>
        <v>0</v>
      </c>
      <c r="K32" s="57" t="e">
        <f>VLOOKUP(A32,Prep!A40:U40,22,FALSE)</f>
        <v>#REF!</v>
      </c>
      <c r="L32" s="30">
        <f>VLOOKUP(A32,Prep!A40:X40,24,FALSE)</f>
        <v>0</v>
      </c>
    </row>
    <row r="33" spans="1:12" x14ac:dyDescent="0.2">
      <c r="A33" s="40">
        <v>32</v>
      </c>
      <c r="B33" s="54">
        <f>VLOOKUP(A33,fastq_spikein!A33:B33,2,FALSE)</f>
        <v>0</v>
      </c>
      <c r="C33" s="21">
        <f>VLOOKUP(A33,fastq_spikein!A33:C33,3,FALSE)</f>
        <v>0</v>
      </c>
      <c r="D33" s="23">
        <f>VLOOKUP(A33,fastq_spikein!A33:D33,4,FALSE)</f>
        <v>32</v>
      </c>
      <c r="E33" s="29">
        <f>VLOOKUP(A33,Prep!A41:Y41,25,FALSE)</f>
        <v>0</v>
      </c>
      <c r="G33" s="28" t="s">
        <v>392</v>
      </c>
      <c r="H33" s="28" t="s">
        <v>393</v>
      </c>
      <c r="I33" s="28" t="s">
        <v>394</v>
      </c>
      <c r="J33" s="26">
        <f>VLOOKUP(A33,fastq_spikein!A33:J33,10,FALSE)</f>
        <v>0</v>
      </c>
      <c r="K33" s="57" t="e">
        <f>VLOOKUP(A33,Prep!A41:U41,22,FALSE)</f>
        <v>#REF!</v>
      </c>
      <c r="L33" s="30">
        <f>VLOOKUP(A33,Prep!A41:X41,24,FALSE)</f>
        <v>0</v>
      </c>
    </row>
    <row r="34" spans="1:12" x14ac:dyDescent="0.2">
      <c r="A34" s="40">
        <v>33</v>
      </c>
      <c r="B34" s="54">
        <f>VLOOKUP(A34,fastq_spikein!A34:B34,2,FALSE)</f>
        <v>0</v>
      </c>
      <c r="C34" s="21">
        <f>VLOOKUP(A34,fastq_spikein!A34:C34,3,FALSE)</f>
        <v>0</v>
      </c>
      <c r="D34" s="23">
        <f>VLOOKUP(A34,fastq_spikein!A34:D34,4,FALSE)</f>
        <v>33</v>
      </c>
      <c r="E34" s="29">
        <f>VLOOKUP(A34,Prep!A42:Y42,25,FALSE)</f>
        <v>0</v>
      </c>
      <c r="G34" s="28" t="s">
        <v>392</v>
      </c>
      <c r="H34" s="28" t="s">
        <v>393</v>
      </c>
      <c r="I34" s="28" t="s">
        <v>394</v>
      </c>
      <c r="J34" s="26">
        <f>VLOOKUP(A34,fastq_spikein!A34:J34,10,FALSE)</f>
        <v>0</v>
      </c>
      <c r="K34" s="57" t="e">
        <f>VLOOKUP(A34,Prep!A42:U42,22,FALSE)</f>
        <v>#REF!</v>
      </c>
      <c r="L34" s="30">
        <f>VLOOKUP(A34,Prep!A42:X42,24,FALSE)</f>
        <v>0</v>
      </c>
    </row>
    <row r="35" spans="1:12" x14ac:dyDescent="0.2">
      <c r="A35" s="40">
        <v>34</v>
      </c>
      <c r="B35" s="54">
        <f>VLOOKUP(A35,fastq_spikein!A35:B35,2,FALSE)</f>
        <v>0</v>
      </c>
      <c r="C35" s="21">
        <f>VLOOKUP(A35,fastq_spikein!A35:C35,3,FALSE)</f>
        <v>0</v>
      </c>
      <c r="D35" s="23">
        <f>VLOOKUP(A35,fastq_spikein!A35:D35,4,FALSE)</f>
        <v>34</v>
      </c>
      <c r="E35" s="29">
        <f>VLOOKUP(A35,Prep!A43:Y43,25,FALSE)</f>
        <v>0</v>
      </c>
      <c r="G35" s="28" t="s">
        <v>392</v>
      </c>
      <c r="H35" s="28" t="s">
        <v>393</v>
      </c>
      <c r="I35" s="28" t="s">
        <v>394</v>
      </c>
      <c r="J35" s="26">
        <f>VLOOKUP(A35,fastq_spikein!A35:J35,10,FALSE)</f>
        <v>0</v>
      </c>
      <c r="K35" s="57" t="e">
        <f>VLOOKUP(A35,Prep!A43:U43,22,FALSE)</f>
        <v>#REF!</v>
      </c>
      <c r="L35" s="30">
        <f>VLOOKUP(A35,Prep!A43:X43,24,FALSE)</f>
        <v>0</v>
      </c>
    </row>
    <row r="36" spans="1:12" x14ac:dyDescent="0.2">
      <c r="A36" s="40">
        <v>35</v>
      </c>
      <c r="B36" s="54">
        <f>VLOOKUP(A36,fastq_spikein!A36:B36,2,FALSE)</f>
        <v>0</v>
      </c>
      <c r="C36" s="21">
        <f>VLOOKUP(A36,fastq_spikein!A36:C36,3,FALSE)</f>
        <v>0</v>
      </c>
      <c r="D36" s="23">
        <f>VLOOKUP(A36,fastq_spikein!A36:D36,4,FALSE)</f>
        <v>35</v>
      </c>
      <c r="E36" s="29">
        <f>VLOOKUP(A36,Prep!A44:Y44,25,FALSE)</f>
        <v>0</v>
      </c>
      <c r="G36" s="28" t="s">
        <v>392</v>
      </c>
      <c r="H36" s="28" t="s">
        <v>393</v>
      </c>
      <c r="I36" s="28" t="s">
        <v>394</v>
      </c>
      <c r="J36" s="26">
        <f>VLOOKUP(A36,fastq_spikein!A36:J36,10,FALSE)</f>
        <v>0</v>
      </c>
      <c r="K36" s="57" t="e">
        <f>VLOOKUP(A36,Prep!A44:U44,22,FALSE)</f>
        <v>#REF!</v>
      </c>
      <c r="L36" s="30">
        <f>VLOOKUP(A36,Prep!A44:X44,24,FALSE)</f>
        <v>0</v>
      </c>
    </row>
    <row r="37" spans="1:12" x14ac:dyDescent="0.2">
      <c r="A37" s="40">
        <v>36</v>
      </c>
      <c r="B37" s="54">
        <f>VLOOKUP(A37,fastq_spikein!A37:B37,2,FALSE)</f>
        <v>0</v>
      </c>
      <c r="C37" s="21">
        <f>VLOOKUP(A37,fastq_spikein!A37:C37,3,FALSE)</f>
        <v>0</v>
      </c>
      <c r="D37" s="23">
        <f>VLOOKUP(A37,fastq_spikein!A37:D37,4,FALSE)</f>
        <v>36</v>
      </c>
      <c r="E37" s="29">
        <f>VLOOKUP(A37,Prep!A45:Y45,25,FALSE)</f>
        <v>0</v>
      </c>
      <c r="G37" s="28" t="s">
        <v>392</v>
      </c>
      <c r="H37" s="28" t="s">
        <v>393</v>
      </c>
      <c r="I37" s="28" t="s">
        <v>394</v>
      </c>
      <c r="J37" s="26">
        <f>VLOOKUP(A37,fastq_spikein!A37:J37,10,FALSE)</f>
        <v>0</v>
      </c>
      <c r="K37" s="57" t="e">
        <f>VLOOKUP(A37,Prep!A45:U45,22,FALSE)</f>
        <v>#REF!</v>
      </c>
      <c r="L37" s="30">
        <f>VLOOKUP(A37,Prep!A45:X45,24,FALSE)</f>
        <v>0</v>
      </c>
    </row>
    <row r="38" spans="1:12" x14ac:dyDescent="0.2">
      <c r="A38" s="40">
        <v>37</v>
      </c>
      <c r="B38" s="54">
        <f>VLOOKUP(A38,fastq_spikein!A38:B38,2,FALSE)</f>
        <v>0</v>
      </c>
      <c r="C38" s="21">
        <f>VLOOKUP(A38,fastq_spikein!A38:C38,3,FALSE)</f>
        <v>0</v>
      </c>
      <c r="D38" s="23">
        <f>VLOOKUP(A38,fastq_spikein!A38:D38,4,FALSE)</f>
        <v>37</v>
      </c>
      <c r="E38" s="29">
        <f>VLOOKUP(A38,Prep!A46:Y46,25,FALSE)</f>
        <v>0</v>
      </c>
      <c r="G38" s="28" t="s">
        <v>392</v>
      </c>
      <c r="H38" s="28" t="s">
        <v>393</v>
      </c>
      <c r="I38" s="28" t="s">
        <v>394</v>
      </c>
      <c r="J38" s="26">
        <f>VLOOKUP(A38,fastq_spikein!A38:J38,10,FALSE)</f>
        <v>0</v>
      </c>
      <c r="K38" s="57" t="e">
        <f>VLOOKUP(A38,Prep!A46:U46,22,FALSE)</f>
        <v>#REF!</v>
      </c>
      <c r="L38" s="30">
        <f>VLOOKUP(A38,Prep!A46:X46,24,FALSE)</f>
        <v>0</v>
      </c>
    </row>
    <row r="39" spans="1:12" x14ac:dyDescent="0.2">
      <c r="A39" s="40">
        <v>38</v>
      </c>
      <c r="B39" s="54">
        <f>VLOOKUP(A39,fastq_spikein!A39:B39,2,FALSE)</f>
        <v>0</v>
      </c>
      <c r="C39" s="21">
        <f>VLOOKUP(A39,fastq_spikein!A39:C39,3,FALSE)</f>
        <v>0</v>
      </c>
      <c r="D39" s="23">
        <f>VLOOKUP(A39,fastq_spikein!A39:D39,4,FALSE)</f>
        <v>38</v>
      </c>
      <c r="E39" s="29">
        <f>VLOOKUP(A39,Prep!A47:Y47,25,FALSE)</f>
        <v>0</v>
      </c>
      <c r="G39" s="28" t="s">
        <v>392</v>
      </c>
      <c r="H39" s="28" t="s">
        <v>393</v>
      </c>
      <c r="I39" s="28" t="s">
        <v>394</v>
      </c>
      <c r="J39" s="26">
        <f>VLOOKUP(A39,fastq_spikein!A39:J39,10,FALSE)</f>
        <v>0</v>
      </c>
      <c r="K39" s="57" t="e">
        <f>VLOOKUP(A39,Prep!A47:U47,22,FALSE)</f>
        <v>#REF!</v>
      </c>
      <c r="L39" s="30">
        <f>VLOOKUP(A39,Prep!A47:X47,24,FALSE)</f>
        <v>0</v>
      </c>
    </row>
    <row r="40" spans="1:12" x14ac:dyDescent="0.2">
      <c r="A40" s="40">
        <v>39</v>
      </c>
      <c r="B40" s="54">
        <f>VLOOKUP(A40,fastq_spikein!A40:B40,2,FALSE)</f>
        <v>0</v>
      </c>
      <c r="C40" s="21">
        <f>VLOOKUP(A40,fastq_spikein!A40:C40,3,FALSE)</f>
        <v>0</v>
      </c>
      <c r="D40" s="23">
        <f>VLOOKUP(A40,fastq_spikein!A40:D40,4,FALSE)</f>
        <v>39</v>
      </c>
      <c r="E40" s="29">
        <f>VLOOKUP(A40,Prep!A48:Y48,25,FALSE)</f>
        <v>0</v>
      </c>
      <c r="G40" s="28" t="s">
        <v>392</v>
      </c>
      <c r="H40" s="28" t="s">
        <v>393</v>
      </c>
      <c r="I40" s="28" t="s">
        <v>394</v>
      </c>
      <c r="J40" s="26">
        <f>VLOOKUP(A40,fastq_spikein!A40:J40,10,FALSE)</f>
        <v>0</v>
      </c>
      <c r="K40" s="57" t="e">
        <f>VLOOKUP(A40,Prep!A48:U48,22,FALSE)</f>
        <v>#REF!</v>
      </c>
      <c r="L40" s="30">
        <f>VLOOKUP(A40,Prep!A48:X48,24,FALSE)</f>
        <v>0</v>
      </c>
    </row>
    <row r="41" spans="1:12" x14ac:dyDescent="0.2">
      <c r="A41" s="40">
        <v>40</v>
      </c>
      <c r="B41" s="54">
        <f>VLOOKUP(A41,fastq_spikein!A41:B41,2,FALSE)</f>
        <v>0</v>
      </c>
      <c r="C41" s="21">
        <f>VLOOKUP(A41,fastq_spikein!A41:C41,3,FALSE)</f>
        <v>0</v>
      </c>
      <c r="D41" s="23">
        <f>VLOOKUP(A41,fastq_spikein!A41:D41,4,FALSE)</f>
        <v>40</v>
      </c>
      <c r="E41" s="29">
        <f>VLOOKUP(A41,Prep!A49:Y49,25,FALSE)</f>
        <v>0</v>
      </c>
      <c r="G41" s="28" t="s">
        <v>392</v>
      </c>
      <c r="H41" s="28" t="s">
        <v>393</v>
      </c>
      <c r="I41" s="28" t="s">
        <v>394</v>
      </c>
      <c r="J41" s="26">
        <f>VLOOKUP(A41,fastq_spikein!A41:J41,10,FALSE)</f>
        <v>0</v>
      </c>
      <c r="K41" s="57" t="e">
        <f>VLOOKUP(A41,Prep!A49:U49,22,FALSE)</f>
        <v>#REF!</v>
      </c>
      <c r="L41" s="30">
        <f>VLOOKUP(A41,Prep!A49:X49,24,FALSE)</f>
        <v>0</v>
      </c>
    </row>
    <row r="42" spans="1:12" x14ac:dyDescent="0.2">
      <c r="A42" s="40">
        <v>41</v>
      </c>
      <c r="B42" s="54" t="e">
        <f>VLOOKUP(A42,fastq_spikein!A42:B42,2,FALSE)</f>
        <v>#N/A</v>
      </c>
      <c r="C42" s="21" t="e">
        <f>VLOOKUP(A42,fastq_spikein!A42:C42,3,FALSE)</f>
        <v>#N/A</v>
      </c>
      <c r="D42" s="23" t="e">
        <f>VLOOKUP(A42,fastq_spikein!A42:D42,4,FALSE)</f>
        <v>#N/A</v>
      </c>
      <c r="E42" s="29" t="e">
        <f>VLOOKUP(A42,Prep!A50:Y50,25,FALSE)</f>
        <v>#N/A</v>
      </c>
      <c r="J42" s="26" t="e">
        <f>VLOOKUP(A42,fastq_spikein!A42:J42,10,FALSE)</f>
        <v>#N/A</v>
      </c>
      <c r="K42" s="57" t="e">
        <f>VLOOKUP(A42,Prep!A50:W50,22,FALSE)</f>
        <v>#N/A</v>
      </c>
      <c r="L42" s="30" t="e">
        <f>VLOOKUP(A42,Prep!A50:X50,24,FALSE)</f>
        <v>#N/A</v>
      </c>
    </row>
    <row r="43" spans="1:12" x14ac:dyDescent="0.2">
      <c r="A43" s="40">
        <v>42</v>
      </c>
      <c r="B43" s="54" t="e">
        <f>VLOOKUP(A43,fastq_spikein!A43:B43,2,FALSE)</f>
        <v>#N/A</v>
      </c>
      <c r="C43" s="21" t="e">
        <f>VLOOKUP(A43,fastq_spikein!A43:C43,3,FALSE)</f>
        <v>#N/A</v>
      </c>
      <c r="D43" s="23" t="e">
        <f>VLOOKUP(A43,fastq_spikein!A43:D43,4,FALSE)</f>
        <v>#N/A</v>
      </c>
      <c r="E43" s="29" t="e">
        <f>VLOOKUP(A43,Prep!A51:Y51,25,FALSE)</f>
        <v>#N/A</v>
      </c>
      <c r="J43" s="26" t="e">
        <f>VLOOKUP(A43,fastq_spikein!A43:J43,10,FALSE)</f>
        <v>#N/A</v>
      </c>
      <c r="K43" s="57" t="e">
        <f>VLOOKUP(A43,Prep!A51:W51,22,FALSE)</f>
        <v>#N/A</v>
      </c>
      <c r="L43" s="30" t="e">
        <f>VLOOKUP(A43,Prep!A51:X51,24,FALSE)</f>
        <v>#N/A</v>
      </c>
    </row>
    <row r="44" spans="1:12" x14ac:dyDescent="0.2">
      <c r="A44" s="40">
        <v>43</v>
      </c>
      <c r="B44" s="54" t="e">
        <f>VLOOKUP(A44,fastq_spikein!A44:B44,2,FALSE)</f>
        <v>#N/A</v>
      </c>
      <c r="C44" s="21" t="e">
        <f>VLOOKUP(A44,fastq_spikein!A44:C44,3,FALSE)</f>
        <v>#N/A</v>
      </c>
      <c r="D44" s="23" t="e">
        <f>VLOOKUP(A44,fastq_spikein!A44:D44,4,FALSE)</f>
        <v>#N/A</v>
      </c>
      <c r="E44" s="29" t="e">
        <f>VLOOKUP(A44,Prep!A52:Y52,25,FALSE)</f>
        <v>#N/A</v>
      </c>
      <c r="J44" s="26" t="e">
        <f>VLOOKUP(A44,fastq_spikein!A44:J44,10,FALSE)</f>
        <v>#N/A</v>
      </c>
      <c r="K44" s="57" t="e">
        <f>VLOOKUP(A44,Prep!A52:W52,22,FALSE)</f>
        <v>#N/A</v>
      </c>
      <c r="L44" s="30" t="e">
        <f>VLOOKUP(A44,Prep!A52:X52,24,FALSE)</f>
        <v>#N/A</v>
      </c>
    </row>
    <row r="45" spans="1:12" x14ac:dyDescent="0.2">
      <c r="A45" s="40">
        <v>44</v>
      </c>
      <c r="B45" s="54" t="e">
        <f>VLOOKUP(A45,fastq_spikein!A45:B45,2,FALSE)</f>
        <v>#N/A</v>
      </c>
      <c r="C45" s="21" t="e">
        <f>VLOOKUP(A45,fastq_spikein!A45:C45,3,FALSE)</f>
        <v>#N/A</v>
      </c>
      <c r="D45" s="23" t="e">
        <f>VLOOKUP(A45,fastq_spikein!A45:D45,4,FALSE)</f>
        <v>#N/A</v>
      </c>
      <c r="E45" s="29" t="e">
        <f>VLOOKUP(A45,Prep!A53:Y53,25,FALSE)</f>
        <v>#N/A</v>
      </c>
      <c r="J45" s="26" t="e">
        <f>VLOOKUP(A45,fastq_spikein!A45:J45,10,FALSE)</f>
        <v>#N/A</v>
      </c>
      <c r="K45" s="57" t="e">
        <f>VLOOKUP(A45,Prep!A53:W53,22,FALSE)</f>
        <v>#N/A</v>
      </c>
      <c r="L45" s="30" t="e">
        <f>VLOOKUP(A45,Prep!A53:X53,24,FALSE)</f>
        <v>#N/A</v>
      </c>
    </row>
    <row r="46" spans="1:12" x14ac:dyDescent="0.2">
      <c r="A46" s="40">
        <v>45</v>
      </c>
      <c r="B46" s="54" t="e">
        <f>VLOOKUP(A46,fastq_spikein!A46:B46,2,FALSE)</f>
        <v>#N/A</v>
      </c>
      <c r="C46" s="21" t="e">
        <f>VLOOKUP(A46,fastq_spikein!A46:C46,3,FALSE)</f>
        <v>#N/A</v>
      </c>
      <c r="D46" s="23" t="e">
        <f>VLOOKUP(A46,fastq_spikein!A46:D46,4,FALSE)</f>
        <v>#N/A</v>
      </c>
      <c r="E46" s="29" t="e">
        <f>VLOOKUP(A46,Prep!A54:Y54,25,FALSE)</f>
        <v>#N/A</v>
      </c>
      <c r="J46" s="26" t="e">
        <f>VLOOKUP(A46,fastq_spikein!A46:J46,10,FALSE)</f>
        <v>#N/A</v>
      </c>
      <c r="K46" s="57" t="e">
        <f>VLOOKUP(A46,Prep!A54:W54,22,FALSE)</f>
        <v>#N/A</v>
      </c>
      <c r="L46" s="30" t="e">
        <f>VLOOKUP(A46,Prep!A54:X54,24,FALSE)</f>
        <v>#N/A</v>
      </c>
    </row>
    <row r="47" spans="1:12" x14ac:dyDescent="0.2">
      <c r="A47" s="40">
        <v>46</v>
      </c>
      <c r="B47" s="54">
        <f>VLOOKUP(A47,fastq_spikein!A47:B47,2,FALSE)</f>
        <v>0</v>
      </c>
      <c r="C47" s="21">
        <f>VLOOKUP(A47,fastq_spikein!A47:C47,3,FALSE)</f>
        <v>0</v>
      </c>
      <c r="D47" s="23">
        <f>VLOOKUP(A47,fastq_spikein!A47:D47,4,FALSE)</f>
        <v>0</v>
      </c>
      <c r="E47" s="29" t="e">
        <f>VLOOKUP(A47,Prep!A55:Y55,25,FALSE)</f>
        <v>#N/A</v>
      </c>
      <c r="J47" s="26" t="e">
        <f>VLOOKUP(A47,fastq_spikein!A47:J47,10,FALSE)</f>
        <v>#N/A</v>
      </c>
      <c r="K47" s="57" t="e">
        <f>VLOOKUP(A47,Prep!A55:W55,22,FALSE)</f>
        <v>#N/A</v>
      </c>
      <c r="L47" s="30" t="e">
        <f>VLOOKUP(A47,Prep!A55:X55,24,FALSE)</f>
        <v>#N/A</v>
      </c>
    </row>
    <row r="48" spans="1:12" x14ac:dyDescent="0.2">
      <c r="A48" s="40">
        <v>47</v>
      </c>
      <c r="B48" s="54" t="e">
        <f>VLOOKUP(A48,fastq_spikein!A48:B48,2,FALSE)</f>
        <v>#N/A</v>
      </c>
      <c r="C48" s="21" t="e">
        <f>VLOOKUP(A48,fastq_spikein!A48:C48,3,FALSE)</f>
        <v>#N/A</v>
      </c>
      <c r="D48" s="23" t="e">
        <f>VLOOKUP(A48,fastq_spikein!A48:D48,4,FALSE)</f>
        <v>#N/A</v>
      </c>
      <c r="E48" s="29" t="e">
        <f>VLOOKUP(A48,Prep!A56:Y56,25,FALSE)</f>
        <v>#N/A</v>
      </c>
      <c r="J48" s="26" t="e">
        <f>VLOOKUP(A48,fastq_spikein!A48:J48,10,FALSE)</f>
        <v>#N/A</v>
      </c>
      <c r="K48" s="57" t="e">
        <f>VLOOKUP(A48,Prep!A56:W56,22,FALSE)</f>
        <v>#N/A</v>
      </c>
      <c r="L48" s="30" t="e">
        <f>VLOOKUP(A48,Prep!A56:X56,24,FALSE)</f>
        <v>#N/A</v>
      </c>
    </row>
    <row r="49" spans="1:12" x14ac:dyDescent="0.2">
      <c r="A49" s="40">
        <v>48</v>
      </c>
      <c r="B49" s="54" t="e">
        <f>VLOOKUP(A49,fastq_spikein!A49:B49,2,FALSE)</f>
        <v>#N/A</v>
      </c>
      <c r="C49" s="21" t="e">
        <f>VLOOKUP(A49,fastq_spikein!A49:C49,3,FALSE)</f>
        <v>#N/A</v>
      </c>
      <c r="D49" s="23" t="e">
        <f>VLOOKUP(A49,fastq_spikein!A49:D49,4,FALSE)</f>
        <v>#N/A</v>
      </c>
      <c r="E49" s="29" t="e">
        <f>VLOOKUP(A49,Prep!A57:Y57,25,FALSE)</f>
        <v>#N/A</v>
      </c>
      <c r="J49" s="26" t="e">
        <f>VLOOKUP(A49,fastq_spikein!A49:J49,10,FALSE)</f>
        <v>#N/A</v>
      </c>
      <c r="K49" s="57" t="e">
        <f>VLOOKUP(A49,Prep!A57:W57,22,FALSE)</f>
        <v>#N/A</v>
      </c>
      <c r="L49" s="30" t="e">
        <f>VLOOKUP(A49,Prep!A57:X57,24,FALSE)</f>
        <v>#N/A</v>
      </c>
    </row>
    <row r="50" spans="1:12" x14ac:dyDescent="0.2">
      <c r="A50" s="40">
        <v>49</v>
      </c>
      <c r="B50" s="54" t="e">
        <f>VLOOKUP(A50,fastq_spikein!A50:B50,2,FALSE)</f>
        <v>#N/A</v>
      </c>
      <c r="C50" s="21" t="e">
        <f>VLOOKUP(A50,fastq_spikein!A50:C50,3,FALSE)</f>
        <v>#N/A</v>
      </c>
      <c r="D50" s="23" t="e">
        <f>VLOOKUP(A50,fastq_spikein!A50:D50,4,FALSE)</f>
        <v>#N/A</v>
      </c>
      <c r="E50" s="29" t="e">
        <f>VLOOKUP(A50,Prep!A58:Y58,25,FALSE)</f>
        <v>#N/A</v>
      </c>
      <c r="J50" s="26" t="e">
        <f>VLOOKUP(A50,fastq_spikein!A50:J50,10,FALSE)</f>
        <v>#N/A</v>
      </c>
      <c r="K50" s="57" t="e">
        <f>VLOOKUP(A50,Prep!A58:W58,22,FALSE)</f>
        <v>#N/A</v>
      </c>
      <c r="L50" s="30" t="e">
        <f>VLOOKUP(A50,Prep!A58:X58,24,FALSE)</f>
        <v>#N/A</v>
      </c>
    </row>
    <row r="51" spans="1:12" x14ac:dyDescent="0.2">
      <c r="A51" s="40">
        <v>50</v>
      </c>
      <c r="B51" s="54" t="e">
        <f>VLOOKUP(A51,fastq_spikein!A51:B51,2,FALSE)</f>
        <v>#N/A</v>
      </c>
      <c r="C51" s="21" t="e">
        <f>VLOOKUP(A51,fastq_spikein!A51:C51,3,FALSE)</f>
        <v>#N/A</v>
      </c>
      <c r="D51" s="23" t="e">
        <f>VLOOKUP(A51,fastq_spikein!A51:D51,4,FALSE)</f>
        <v>#N/A</v>
      </c>
      <c r="E51" s="29" t="e">
        <f>VLOOKUP(A51,Prep!A59:Y59,25,FALSE)</f>
        <v>#N/A</v>
      </c>
      <c r="J51" s="26" t="e">
        <f>VLOOKUP(A51,fastq_spikein!A51:J51,10,FALSE)</f>
        <v>#N/A</v>
      </c>
      <c r="K51" s="57" t="e">
        <f>VLOOKUP(A51,Prep!A59:W59,22,FALSE)</f>
        <v>#N/A</v>
      </c>
      <c r="L51" s="30" t="e">
        <f>VLOOKUP(A51,Prep!A59:X59,24,FALSE)</f>
        <v>#N/A</v>
      </c>
    </row>
    <row r="52" spans="1:12" x14ac:dyDescent="0.2">
      <c r="A52" s="40">
        <v>51</v>
      </c>
      <c r="B52" s="54">
        <f>VLOOKUP(A52,fastq_spikein!A52:B52,2,FALSE)</f>
        <v>0</v>
      </c>
      <c r="C52" s="21">
        <f>VLOOKUP(A52,fastq_spikein!A52:C52,3,FALSE)</f>
        <v>0</v>
      </c>
      <c r="D52" s="23">
        <f>VLOOKUP(A52,fastq_spikein!A52:D52,4,FALSE)</f>
        <v>0</v>
      </c>
      <c r="E52" s="29" t="e">
        <f>VLOOKUP(A52,Prep!A60:Y60,25,FALSE)</f>
        <v>#N/A</v>
      </c>
      <c r="J52" s="26" t="e">
        <f>VLOOKUP(A52,fastq_spikein!A52:J52,10,FALSE)</f>
        <v>#N/A</v>
      </c>
      <c r="K52" s="57" t="e">
        <f>VLOOKUP(A52,Prep!A60:W60,22,FALSE)</f>
        <v>#N/A</v>
      </c>
      <c r="L52" s="30" t="e">
        <f>VLOOKUP(A52,Prep!A60:X60,24,FALSE)</f>
        <v>#N/A</v>
      </c>
    </row>
    <row r="53" spans="1:12" x14ac:dyDescent="0.2">
      <c r="A53" s="40">
        <v>52</v>
      </c>
      <c r="B53" s="54">
        <f>VLOOKUP(A53,fastq_spikein!A53:B53,2,FALSE)</f>
        <v>0</v>
      </c>
      <c r="C53" s="21">
        <f>VLOOKUP(A53,fastq_spikein!A53:C53,3,FALSE)</f>
        <v>0</v>
      </c>
      <c r="D53" s="23">
        <f>VLOOKUP(A53,fastq_spikein!A53:D53,4,FALSE)</f>
        <v>0</v>
      </c>
      <c r="E53" s="29" t="e">
        <f>VLOOKUP(A53,Prep!A61:Y61,25,FALSE)</f>
        <v>#N/A</v>
      </c>
      <c r="J53" s="26" t="e">
        <f>VLOOKUP(A53,fastq_spikein!A53:J53,10,FALSE)</f>
        <v>#N/A</v>
      </c>
      <c r="K53" s="57" t="e">
        <f>VLOOKUP(A53,Prep!A61:W61,22,FALSE)</f>
        <v>#N/A</v>
      </c>
      <c r="L53" s="30" t="e">
        <f>VLOOKUP(A53,Prep!A61:X61,24,FALSE)</f>
        <v>#N/A</v>
      </c>
    </row>
    <row r="54" spans="1:12" x14ac:dyDescent="0.2">
      <c r="A54" s="40">
        <v>53</v>
      </c>
      <c r="J54" s="26" t="e">
        <f>VLOOKUP(A54,fastq_spikein!A54:J54,10,FALSE)</f>
        <v>#N/A</v>
      </c>
      <c r="K54" s="57" t="e">
        <f>VLOOKUP(A54,Prep!A62:W62,22,FALSE)</f>
        <v>#N/A</v>
      </c>
      <c r="L54" s="30" t="e">
        <f>VLOOKUP(A54,Prep!A62:X62,24,FALSE)</f>
        <v>#N/A</v>
      </c>
    </row>
    <row r="55" spans="1:12" x14ac:dyDescent="0.2">
      <c r="A55" s="40">
        <v>54</v>
      </c>
      <c r="J55" s="26" t="e">
        <f>VLOOKUP(A55,fastq_spikein!A55:J55,10,FALSE)</f>
        <v>#N/A</v>
      </c>
      <c r="K55" s="57" t="e">
        <f>VLOOKUP(A55,Prep!A63:W63,22,FALSE)</f>
        <v>#N/A</v>
      </c>
      <c r="L55" s="30" t="e">
        <f>VLOOKUP(A55,Prep!A63:X63,24,FALSE)</f>
        <v>#N/A</v>
      </c>
    </row>
    <row r="56" spans="1:12" x14ac:dyDescent="0.2">
      <c r="A56" s="40">
        <v>55</v>
      </c>
      <c r="J56" s="26" t="e">
        <f>VLOOKUP(A56,fastq_spikein!A56:J56,10,FALSE)</f>
        <v>#N/A</v>
      </c>
      <c r="K56" s="57" t="e">
        <f>VLOOKUP(A56,Prep!A64:W64,22,FALSE)</f>
        <v>#N/A</v>
      </c>
      <c r="L56" s="30" t="e">
        <f>VLOOKUP(A56,Prep!A64:X64,24,FALSE)</f>
        <v>#N/A</v>
      </c>
    </row>
    <row r="57" spans="1:12" x14ac:dyDescent="0.2">
      <c r="A57" s="40">
        <v>56</v>
      </c>
      <c r="J57" s="26" t="e">
        <f>VLOOKUP(A57,fastq_spikein!A57:J57,10,FALSE)</f>
        <v>#N/A</v>
      </c>
      <c r="K57" s="57" t="e">
        <f>VLOOKUP(A57,Prep!A65:W65,22,FALSE)</f>
        <v>#N/A</v>
      </c>
      <c r="L57" s="30" t="e">
        <f>VLOOKUP(A57,Prep!A65:X65,24,FALSE)</f>
        <v>#N/A</v>
      </c>
    </row>
    <row r="58" spans="1:12" x14ac:dyDescent="0.2">
      <c r="A58" s="40">
        <v>57</v>
      </c>
      <c r="J58" s="26" t="e">
        <f>VLOOKUP(A58,fastq_spikein!A58:J58,10,FALSE)</f>
        <v>#N/A</v>
      </c>
      <c r="K58" s="57" t="e">
        <f>VLOOKUP(A58,Prep!A66:W66,22,FALSE)</f>
        <v>#N/A</v>
      </c>
      <c r="L58" s="30" t="e">
        <f>VLOOKUP(A58,Prep!A66:X66,24,FALSE)</f>
        <v>#N/A</v>
      </c>
    </row>
    <row r="59" spans="1:12" x14ac:dyDescent="0.2">
      <c r="A59" s="40">
        <v>58</v>
      </c>
      <c r="J59" s="26" t="e">
        <f>VLOOKUP(A59,fastq_spikein!A59:J59,10,FALSE)</f>
        <v>#N/A</v>
      </c>
      <c r="K59" s="57" t="e">
        <f>VLOOKUP(A59,Prep!A67:W67,22,FALSE)</f>
        <v>#N/A</v>
      </c>
      <c r="L59" s="30" t="e">
        <f>VLOOKUP(A59,Prep!A67:X67,24,FALSE)</f>
        <v>#N/A</v>
      </c>
    </row>
    <row r="60" spans="1:12" x14ac:dyDescent="0.2">
      <c r="A60" s="40">
        <v>59</v>
      </c>
      <c r="J60" s="26">
        <f>VLOOKUP(A60,fastq_spikein!A60:J60,10,FALSE)</f>
        <v>0</v>
      </c>
      <c r="K60" s="57" t="e">
        <f>VLOOKUP(A60,Prep!A68:W68,22,FALSE)</f>
        <v>#N/A</v>
      </c>
      <c r="L60" s="30" t="e">
        <f>VLOOKUP(A60,Prep!A68:X68,24,FALSE)</f>
        <v>#N/A</v>
      </c>
    </row>
    <row r="61" spans="1:12" x14ac:dyDescent="0.2">
      <c r="A61" s="40">
        <v>60</v>
      </c>
      <c r="J61" s="26" t="e">
        <f>VLOOKUP(A61,fastq_spikein!A61:J61,10,FALSE)</f>
        <v>#N/A</v>
      </c>
      <c r="K61" s="57" t="e">
        <f>VLOOKUP(A61,Prep!A69:W69,22,FALSE)</f>
        <v>#N/A</v>
      </c>
      <c r="L61" s="30" t="e">
        <f>VLOOKUP(A61,Prep!A69:X69,24,FALSE)</f>
        <v>#N/A</v>
      </c>
    </row>
    <row r="62" spans="1:12" x14ac:dyDescent="0.2">
      <c r="A62" s="40">
        <v>61</v>
      </c>
      <c r="J62" s="26" t="e">
        <f>VLOOKUP(A62,fastq_spikein!A62:J62,10,FALSE)</f>
        <v>#N/A</v>
      </c>
      <c r="K62" s="57" t="e">
        <f>VLOOKUP(A62,Prep!A70:W70,22,FALSE)</f>
        <v>#N/A</v>
      </c>
      <c r="L62" s="30" t="e">
        <f>VLOOKUP(A62,Prep!A70:X70,24,FALSE)</f>
        <v>#N/A</v>
      </c>
    </row>
    <row r="63" spans="1:12" x14ac:dyDescent="0.2">
      <c r="A63" s="40">
        <v>62</v>
      </c>
      <c r="J63" s="26" t="e">
        <f>VLOOKUP(A63,fastq_spikein!A63:J63,10,FALSE)</f>
        <v>#N/A</v>
      </c>
      <c r="K63" s="57" t="e">
        <f>VLOOKUP(A63,Prep!A71:W71,22,FALSE)</f>
        <v>#N/A</v>
      </c>
      <c r="L63" s="30" t="e">
        <f>VLOOKUP(A63,Prep!A71:X71,24,FALSE)</f>
        <v>#N/A</v>
      </c>
    </row>
    <row r="64" spans="1:12" x14ac:dyDescent="0.2">
      <c r="A64" s="40">
        <v>63</v>
      </c>
    </row>
    <row r="65" spans="1:1" x14ac:dyDescent="0.2">
      <c r="A65" s="40">
        <v>64</v>
      </c>
    </row>
    <row r="66" spans="1:1" x14ac:dyDescent="0.2">
      <c r="A66" s="40">
        <v>65</v>
      </c>
    </row>
    <row r="67" spans="1:1" x14ac:dyDescent="0.2">
      <c r="A67" s="40">
        <v>66</v>
      </c>
    </row>
    <row r="68" spans="1:1" x14ac:dyDescent="0.2">
      <c r="A68" s="40">
        <v>67</v>
      </c>
    </row>
    <row r="69" spans="1:1" x14ac:dyDescent="0.2">
      <c r="A69" s="40">
        <v>68</v>
      </c>
    </row>
  </sheetData>
  <dataValidations count="3">
    <dataValidation type="list" allowBlank="1" showInputMessage="1" showErrorMessage="1" sqref="G2:G61" xr:uid="{BBEC109D-1CCB-F34E-943B-8E7FA01F40FE}">
      <formula1>"MiSeq, MiniSeq, NextSeq"</formula1>
    </dataValidation>
    <dataValidation type="list" allowBlank="1" showInputMessage="1" showErrorMessage="1" sqref="H2:H61" xr:uid="{1A3E0B2A-9E00-794A-9798-450AADF278EA}">
      <formula1>"V3, Standard, Nano, MiniSeq, HighOutput, MidOutput"</formula1>
    </dataValidation>
    <dataValidation type="list" allowBlank="1" showInputMessage="1" showErrorMessage="1" sqref="I2:I61" xr:uid="{8CB7F150-1492-B64E-A4D3-9D80C92B5A70}">
      <formula1>"spikein, fullRNASeq, fullgDNASeq, fullChIPSeq, Rebalancing"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58B5-37FB-2944-8284-DDBDEBA5917C}">
  <dimension ref="A1:F100"/>
  <sheetViews>
    <sheetView zoomScaleNormal="100" workbookViewId="0">
      <selection activeCell="G17" sqref="G17"/>
    </sheetView>
  </sheetViews>
  <sheetFormatPr baseColWidth="10" defaultColWidth="10.1640625" defaultRowHeight="16" x14ac:dyDescent="0.2"/>
  <cols>
    <col min="1" max="2" width="10.1640625" style="14"/>
    <col min="3" max="5" width="4.6640625" style="14" hidden="1" customWidth="1"/>
    <col min="6" max="6" width="25.5" style="14" bestFit="1" customWidth="1"/>
    <col min="7" max="16384" width="10.1640625" style="14"/>
  </cols>
  <sheetData>
    <row r="1" spans="1:6" x14ac:dyDescent="0.2">
      <c r="A1" s="13" t="s">
        <v>35</v>
      </c>
      <c r="B1" s="13"/>
      <c r="C1" s="13" t="s">
        <v>36</v>
      </c>
      <c r="D1" s="13" t="s">
        <v>37</v>
      </c>
      <c r="E1" s="14" t="s">
        <v>38</v>
      </c>
      <c r="F1" s="14" t="s">
        <v>39</v>
      </c>
    </row>
    <row r="2" spans="1:6" x14ac:dyDescent="0.2">
      <c r="A2" s="15" t="s">
        <v>40</v>
      </c>
      <c r="B2" s="15"/>
      <c r="C2" s="14" t="s">
        <v>41</v>
      </c>
      <c r="D2" s="14">
        <v>0.05</v>
      </c>
      <c r="E2" s="14" t="s">
        <v>42</v>
      </c>
    </row>
    <row r="3" spans="1:6" x14ac:dyDescent="0.2">
      <c r="A3" s="15" t="s">
        <v>43</v>
      </c>
      <c r="B3" s="15"/>
      <c r="C3" s="14" t="s">
        <v>44</v>
      </c>
      <c r="D3" s="14">
        <v>0.05</v>
      </c>
      <c r="E3" s="14" t="s">
        <v>42</v>
      </c>
    </row>
    <row r="4" spans="1:6" x14ac:dyDescent="0.2">
      <c r="A4" s="14" t="s">
        <v>45</v>
      </c>
      <c r="C4" s="14" t="s">
        <v>46</v>
      </c>
      <c r="D4" s="14">
        <v>0.05</v>
      </c>
      <c r="E4" s="14" t="s">
        <v>42</v>
      </c>
    </row>
    <row r="5" spans="1:6" ht="17" x14ac:dyDescent="0.2">
      <c r="A5" s="14" t="s">
        <v>32</v>
      </c>
      <c r="B5" s="14">
        <v>1</v>
      </c>
      <c r="C5" s="14" t="s">
        <v>47</v>
      </c>
      <c r="D5" s="14">
        <v>0.05</v>
      </c>
      <c r="E5" s="14" t="s">
        <v>42</v>
      </c>
      <c r="F5" s="16" t="s">
        <v>23</v>
      </c>
    </row>
    <row r="6" spans="1:6" ht="17" x14ac:dyDescent="0.2">
      <c r="A6" s="14" t="s">
        <v>31</v>
      </c>
      <c r="B6" s="14">
        <v>2</v>
      </c>
      <c r="C6" s="14" t="s">
        <v>48</v>
      </c>
      <c r="D6" s="14">
        <v>0.05</v>
      </c>
      <c r="E6" s="14" t="s">
        <v>42</v>
      </c>
      <c r="F6" s="16" t="s">
        <v>22</v>
      </c>
    </row>
    <row r="7" spans="1:6" ht="17" x14ac:dyDescent="0.2">
      <c r="A7" s="14" t="s">
        <v>49</v>
      </c>
      <c r="B7" s="14">
        <v>3</v>
      </c>
      <c r="C7" s="14" t="s">
        <v>50</v>
      </c>
      <c r="D7" s="14">
        <v>0.05</v>
      </c>
      <c r="E7" s="14" t="s">
        <v>42</v>
      </c>
      <c r="F7" s="16" t="s">
        <v>21</v>
      </c>
    </row>
    <row r="8" spans="1:6" ht="17" x14ac:dyDescent="0.2">
      <c r="A8" s="14" t="s">
        <v>51</v>
      </c>
      <c r="B8" s="14">
        <v>4</v>
      </c>
      <c r="C8" s="14" t="s">
        <v>52</v>
      </c>
      <c r="D8" s="14">
        <v>0.05</v>
      </c>
      <c r="E8" s="14" t="s">
        <v>42</v>
      </c>
      <c r="F8" s="16" t="s">
        <v>20</v>
      </c>
    </row>
    <row r="9" spans="1:6" ht="17" x14ac:dyDescent="0.2">
      <c r="A9" s="14" t="s">
        <v>53</v>
      </c>
      <c r="B9" s="14">
        <v>5</v>
      </c>
      <c r="C9" s="14" t="s">
        <v>54</v>
      </c>
      <c r="D9" s="14">
        <v>0.05</v>
      </c>
      <c r="E9" s="14" t="s">
        <v>42</v>
      </c>
      <c r="F9" s="16" t="s">
        <v>55</v>
      </c>
    </row>
    <row r="10" spans="1:6" ht="17" x14ac:dyDescent="0.2">
      <c r="A10" s="14" t="s">
        <v>56</v>
      </c>
      <c r="B10" s="14">
        <v>6</v>
      </c>
      <c r="C10" s="14" t="s">
        <v>57</v>
      </c>
      <c r="D10" s="14">
        <v>0.05</v>
      </c>
      <c r="E10" s="14" t="s">
        <v>42</v>
      </c>
      <c r="F10" s="16" t="s">
        <v>58</v>
      </c>
    </row>
    <row r="11" spans="1:6" ht="17" x14ac:dyDescent="0.2">
      <c r="A11" s="14" t="s">
        <v>59</v>
      </c>
      <c r="B11" s="14">
        <v>7</v>
      </c>
      <c r="C11" s="14" t="s">
        <v>60</v>
      </c>
      <c r="D11" s="14">
        <v>0.05</v>
      </c>
      <c r="E11" s="14" t="s">
        <v>42</v>
      </c>
      <c r="F11" s="16" t="s">
        <v>61</v>
      </c>
    </row>
    <row r="12" spans="1:6" ht="17" x14ac:dyDescent="0.2">
      <c r="A12" s="14" t="s">
        <v>62</v>
      </c>
      <c r="B12" s="14">
        <v>8</v>
      </c>
      <c r="C12" s="14" t="s">
        <v>63</v>
      </c>
      <c r="D12" s="14">
        <v>0.05</v>
      </c>
      <c r="E12" s="14" t="s">
        <v>42</v>
      </c>
      <c r="F12" s="16" t="s">
        <v>64</v>
      </c>
    </row>
    <row r="13" spans="1:6" ht="17" x14ac:dyDescent="0.2">
      <c r="A13" s="14" t="s">
        <v>65</v>
      </c>
      <c r="B13" s="14">
        <v>9</v>
      </c>
      <c r="C13" s="14" t="s">
        <v>66</v>
      </c>
      <c r="D13" s="14">
        <v>0.05</v>
      </c>
      <c r="E13" s="14" t="s">
        <v>42</v>
      </c>
      <c r="F13" s="16" t="s">
        <v>67</v>
      </c>
    </row>
    <row r="14" spans="1:6" ht="17" x14ac:dyDescent="0.2">
      <c r="A14" s="14" t="s">
        <v>68</v>
      </c>
      <c r="B14" s="14">
        <v>10</v>
      </c>
      <c r="C14" s="14" t="s">
        <v>69</v>
      </c>
      <c r="D14" s="14">
        <v>0.05</v>
      </c>
      <c r="E14" s="14" t="s">
        <v>42</v>
      </c>
      <c r="F14" s="16" t="s">
        <v>70</v>
      </c>
    </row>
    <row r="15" spans="1:6" ht="17" x14ac:dyDescent="0.2">
      <c r="A15" s="14" t="s">
        <v>71</v>
      </c>
      <c r="B15" s="14">
        <v>11</v>
      </c>
      <c r="C15" s="14" t="s">
        <v>72</v>
      </c>
      <c r="D15" s="14">
        <v>0.05</v>
      </c>
      <c r="E15" s="14" t="s">
        <v>42</v>
      </c>
      <c r="F15" s="16" t="s">
        <v>73</v>
      </c>
    </row>
    <row r="16" spans="1:6" ht="17" x14ac:dyDescent="0.2">
      <c r="A16" s="14" t="s">
        <v>74</v>
      </c>
      <c r="B16" s="14">
        <v>12</v>
      </c>
      <c r="C16" s="14" t="s">
        <v>75</v>
      </c>
      <c r="D16" s="14">
        <v>0.05</v>
      </c>
      <c r="E16" s="14" t="s">
        <v>42</v>
      </c>
      <c r="F16" s="16" t="s">
        <v>76</v>
      </c>
    </row>
    <row r="17" spans="1:6" ht="17" x14ac:dyDescent="0.2">
      <c r="A17" s="14" t="s">
        <v>77</v>
      </c>
      <c r="B17" s="14">
        <v>13</v>
      </c>
      <c r="C17" s="14" t="s">
        <v>78</v>
      </c>
      <c r="D17" s="14">
        <v>0.05</v>
      </c>
      <c r="E17" s="14" t="s">
        <v>42</v>
      </c>
      <c r="F17" s="16" t="s">
        <v>79</v>
      </c>
    </row>
    <row r="18" spans="1:6" ht="17" x14ac:dyDescent="0.2">
      <c r="A18" s="14" t="s">
        <v>80</v>
      </c>
      <c r="B18" s="14">
        <v>14</v>
      </c>
      <c r="C18" s="14" t="s">
        <v>81</v>
      </c>
      <c r="D18" s="14">
        <v>0.05</v>
      </c>
      <c r="E18" s="14" t="s">
        <v>42</v>
      </c>
      <c r="F18" s="16" t="s">
        <v>82</v>
      </c>
    </row>
    <row r="19" spans="1:6" ht="17" x14ac:dyDescent="0.2">
      <c r="A19" s="14" t="s">
        <v>83</v>
      </c>
      <c r="B19" s="14">
        <v>15</v>
      </c>
      <c r="C19" s="14" t="s">
        <v>84</v>
      </c>
      <c r="D19" s="14">
        <v>0.05</v>
      </c>
      <c r="E19" s="14" t="s">
        <v>42</v>
      </c>
      <c r="F19" s="16" t="s">
        <v>85</v>
      </c>
    </row>
    <row r="20" spans="1:6" ht="17" x14ac:dyDescent="0.2">
      <c r="A20" s="14" t="s">
        <v>86</v>
      </c>
      <c r="B20" s="14">
        <v>16</v>
      </c>
      <c r="C20" s="14" t="s">
        <v>87</v>
      </c>
      <c r="D20" s="14">
        <v>0.05</v>
      </c>
      <c r="E20" s="14" t="s">
        <v>42</v>
      </c>
      <c r="F20" s="16" t="s">
        <v>88</v>
      </c>
    </row>
    <row r="21" spans="1:6" ht="17" x14ac:dyDescent="0.2">
      <c r="A21" s="14" t="s">
        <v>89</v>
      </c>
      <c r="B21" s="14">
        <v>17</v>
      </c>
      <c r="C21" s="14" t="s">
        <v>90</v>
      </c>
      <c r="D21" s="14">
        <v>0.05</v>
      </c>
      <c r="E21" s="14" t="s">
        <v>42</v>
      </c>
      <c r="F21" s="16" t="s">
        <v>91</v>
      </c>
    </row>
    <row r="22" spans="1:6" ht="17" x14ac:dyDescent="0.2">
      <c r="A22" s="14" t="s">
        <v>92</v>
      </c>
      <c r="B22" s="14">
        <v>18</v>
      </c>
      <c r="C22" s="14" t="s">
        <v>93</v>
      </c>
      <c r="D22" s="14">
        <v>0.05</v>
      </c>
      <c r="E22" s="14" t="s">
        <v>42</v>
      </c>
      <c r="F22" s="16" t="s">
        <v>94</v>
      </c>
    </row>
    <row r="23" spans="1:6" ht="17" x14ac:dyDescent="0.2">
      <c r="A23" s="14" t="s">
        <v>95</v>
      </c>
      <c r="B23" s="14">
        <v>19</v>
      </c>
      <c r="C23" s="14" t="s">
        <v>96</v>
      </c>
      <c r="D23" s="14">
        <v>0.05</v>
      </c>
      <c r="E23" s="14" t="s">
        <v>42</v>
      </c>
      <c r="F23" s="16" t="s">
        <v>97</v>
      </c>
    </row>
    <row r="24" spans="1:6" ht="17" x14ac:dyDescent="0.2">
      <c r="A24" s="14" t="s">
        <v>98</v>
      </c>
      <c r="B24" s="14">
        <v>20</v>
      </c>
      <c r="C24" s="14" t="s">
        <v>99</v>
      </c>
      <c r="D24" s="14">
        <v>0.05</v>
      </c>
      <c r="E24" s="14" t="s">
        <v>42</v>
      </c>
      <c r="F24" s="16" t="s">
        <v>100</v>
      </c>
    </row>
    <row r="25" spans="1:6" ht="17" x14ac:dyDescent="0.2">
      <c r="A25" s="14" t="s">
        <v>101</v>
      </c>
      <c r="B25" s="14">
        <v>21</v>
      </c>
      <c r="C25" s="14" t="s">
        <v>102</v>
      </c>
      <c r="D25" s="14">
        <v>0.05</v>
      </c>
      <c r="E25" s="14" t="s">
        <v>42</v>
      </c>
      <c r="F25" s="16" t="s">
        <v>103</v>
      </c>
    </row>
    <row r="26" spans="1:6" ht="17" x14ac:dyDescent="0.2">
      <c r="A26" s="14" t="s">
        <v>104</v>
      </c>
      <c r="B26" s="14">
        <v>22</v>
      </c>
      <c r="C26" s="14" t="s">
        <v>105</v>
      </c>
      <c r="D26" s="14">
        <v>0.05</v>
      </c>
      <c r="E26" s="14" t="s">
        <v>42</v>
      </c>
      <c r="F26" s="16" t="s">
        <v>106</v>
      </c>
    </row>
    <row r="27" spans="1:6" ht="17" x14ac:dyDescent="0.2">
      <c r="A27" s="14" t="s">
        <v>107</v>
      </c>
      <c r="B27" s="14">
        <v>23</v>
      </c>
      <c r="C27" s="14" t="s">
        <v>108</v>
      </c>
      <c r="D27" s="14">
        <v>0.05</v>
      </c>
      <c r="E27" s="14" t="s">
        <v>42</v>
      </c>
      <c r="F27" s="16" t="s">
        <v>109</v>
      </c>
    </row>
    <row r="28" spans="1:6" ht="17" x14ac:dyDescent="0.2">
      <c r="A28" s="14" t="s">
        <v>110</v>
      </c>
      <c r="B28" s="14">
        <v>24</v>
      </c>
      <c r="C28" s="14" t="s">
        <v>111</v>
      </c>
      <c r="D28" s="14">
        <v>0.05</v>
      </c>
      <c r="E28" s="14" t="s">
        <v>42</v>
      </c>
      <c r="F28" s="16" t="s">
        <v>112</v>
      </c>
    </row>
    <row r="29" spans="1:6" ht="17" x14ac:dyDescent="0.2">
      <c r="A29" s="14" t="s">
        <v>113</v>
      </c>
      <c r="B29" s="14">
        <v>25</v>
      </c>
      <c r="C29" s="14" t="s">
        <v>114</v>
      </c>
      <c r="D29" s="14">
        <v>0.05</v>
      </c>
      <c r="E29" s="14" t="s">
        <v>42</v>
      </c>
      <c r="F29" s="16" t="s">
        <v>115</v>
      </c>
    </row>
    <row r="30" spans="1:6" ht="17" x14ac:dyDescent="0.2">
      <c r="A30" s="14" t="s">
        <v>116</v>
      </c>
      <c r="B30" s="14">
        <v>26</v>
      </c>
      <c r="C30" s="14" t="s">
        <v>117</v>
      </c>
      <c r="D30" s="14">
        <v>0.05</v>
      </c>
      <c r="E30" s="14" t="s">
        <v>42</v>
      </c>
      <c r="F30" s="16" t="s">
        <v>118</v>
      </c>
    </row>
    <row r="31" spans="1:6" ht="17" x14ac:dyDescent="0.2">
      <c r="A31" s="14" t="s">
        <v>119</v>
      </c>
      <c r="B31" s="14">
        <v>27</v>
      </c>
      <c r="C31" s="14" t="s">
        <v>120</v>
      </c>
      <c r="D31" s="14">
        <v>0.05</v>
      </c>
      <c r="E31" s="14" t="s">
        <v>42</v>
      </c>
      <c r="F31" s="16" t="s">
        <v>121</v>
      </c>
    </row>
    <row r="32" spans="1:6" ht="17" x14ac:dyDescent="0.2">
      <c r="A32" s="14" t="s">
        <v>122</v>
      </c>
      <c r="B32" s="14">
        <v>28</v>
      </c>
      <c r="C32" s="14" t="s">
        <v>123</v>
      </c>
      <c r="D32" s="14">
        <v>0.05</v>
      </c>
      <c r="E32" s="14" t="s">
        <v>42</v>
      </c>
      <c r="F32" s="16" t="s">
        <v>124</v>
      </c>
    </row>
    <row r="33" spans="1:6" ht="17" x14ac:dyDescent="0.2">
      <c r="A33" s="14" t="s">
        <v>125</v>
      </c>
      <c r="B33" s="14">
        <v>29</v>
      </c>
      <c r="C33" s="14" t="s">
        <v>126</v>
      </c>
      <c r="D33" s="14">
        <v>0.05</v>
      </c>
      <c r="E33" s="14" t="s">
        <v>42</v>
      </c>
      <c r="F33" s="16" t="s">
        <v>127</v>
      </c>
    </row>
    <row r="34" spans="1:6" ht="17" x14ac:dyDescent="0.2">
      <c r="A34" s="14" t="s">
        <v>128</v>
      </c>
      <c r="B34" s="14">
        <v>30</v>
      </c>
      <c r="C34" s="14" t="s">
        <v>129</v>
      </c>
      <c r="D34" s="14">
        <v>0.05</v>
      </c>
      <c r="E34" s="14" t="s">
        <v>42</v>
      </c>
      <c r="F34" s="16" t="s">
        <v>130</v>
      </c>
    </row>
    <row r="35" spans="1:6" ht="17" x14ac:dyDescent="0.2">
      <c r="A35" s="14" t="s">
        <v>131</v>
      </c>
      <c r="B35" s="14">
        <v>31</v>
      </c>
      <c r="C35" s="14" t="s">
        <v>132</v>
      </c>
      <c r="D35" s="14">
        <v>0.05</v>
      </c>
      <c r="E35" s="14" t="s">
        <v>42</v>
      </c>
      <c r="F35" s="16" t="s">
        <v>133</v>
      </c>
    </row>
    <row r="36" spans="1:6" ht="17" x14ac:dyDescent="0.2">
      <c r="A36" s="14" t="s">
        <v>134</v>
      </c>
      <c r="B36" s="14">
        <v>32</v>
      </c>
      <c r="C36" s="14" t="s">
        <v>135</v>
      </c>
      <c r="D36" s="14">
        <v>0.05</v>
      </c>
      <c r="E36" s="14" t="s">
        <v>42</v>
      </c>
      <c r="F36" s="16" t="s">
        <v>136</v>
      </c>
    </row>
    <row r="37" spans="1:6" ht="17" x14ac:dyDescent="0.2">
      <c r="A37" s="14" t="s">
        <v>137</v>
      </c>
      <c r="B37" s="14">
        <v>33</v>
      </c>
      <c r="C37" s="14" t="s">
        <v>138</v>
      </c>
      <c r="D37" s="14">
        <v>0.05</v>
      </c>
      <c r="E37" s="14" t="s">
        <v>42</v>
      </c>
      <c r="F37" s="16" t="s">
        <v>139</v>
      </c>
    </row>
    <row r="38" spans="1:6" ht="17" x14ac:dyDescent="0.2">
      <c r="A38" s="14" t="s">
        <v>140</v>
      </c>
      <c r="B38" s="14">
        <v>34</v>
      </c>
      <c r="C38" s="14" t="s">
        <v>141</v>
      </c>
      <c r="D38" s="14">
        <v>0.05</v>
      </c>
      <c r="E38" s="14" t="s">
        <v>42</v>
      </c>
      <c r="F38" s="16" t="s">
        <v>142</v>
      </c>
    </row>
    <row r="39" spans="1:6" ht="17" x14ac:dyDescent="0.2">
      <c r="A39" s="14" t="s">
        <v>143</v>
      </c>
      <c r="B39" s="14">
        <v>35</v>
      </c>
      <c r="C39" s="14" t="s">
        <v>144</v>
      </c>
      <c r="D39" s="14">
        <v>0.05</v>
      </c>
      <c r="E39" s="14" t="s">
        <v>42</v>
      </c>
      <c r="F39" s="16" t="s">
        <v>145</v>
      </c>
    </row>
    <row r="40" spans="1:6" ht="17" x14ac:dyDescent="0.2">
      <c r="A40" s="14" t="s">
        <v>146</v>
      </c>
      <c r="B40" s="14">
        <v>36</v>
      </c>
      <c r="C40" s="14" t="s">
        <v>147</v>
      </c>
      <c r="D40" s="14">
        <v>0.05</v>
      </c>
      <c r="E40" s="14" t="s">
        <v>42</v>
      </c>
      <c r="F40" s="16" t="s">
        <v>148</v>
      </c>
    </row>
    <row r="41" spans="1:6" ht="17" x14ac:dyDescent="0.2">
      <c r="A41" s="14" t="s">
        <v>149</v>
      </c>
      <c r="B41" s="14">
        <v>37</v>
      </c>
      <c r="C41" s="14" t="s">
        <v>150</v>
      </c>
      <c r="D41" s="14">
        <v>0.05</v>
      </c>
      <c r="E41" s="14" t="s">
        <v>42</v>
      </c>
      <c r="F41" s="16" t="s">
        <v>151</v>
      </c>
    </row>
    <row r="42" spans="1:6" ht="17" x14ac:dyDescent="0.2">
      <c r="A42" s="14" t="s">
        <v>152</v>
      </c>
      <c r="B42" s="14">
        <v>38</v>
      </c>
      <c r="C42" s="14" t="s">
        <v>153</v>
      </c>
      <c r="D42" s="14">
        <v>0.05</v>
      </c>
      <c r="E42" s="14" t="s">
        <v>42</v>
      </c>
      <c r="F42" s="16" t="s">
        <v>154</v>
      </c>
    </row>
    <row r="43" spans="1:6" ht="17" x14ac:dyDescent="0.2">
      <c r="A43" s="14" t="s">
        <v>155</v>
      </c>
      <c r="B43" s="14">
        <v>39</v>
      </c>
      <c r="C43" s="14" t="s">
        <v>156</v>
      </c>
      <c r="D43" s="14">
        <v>0.05</v>
      </c>
      <c r="E43" s="14" t="s">
        <v>42</v>
      </c>
      <c r="F43" s="16" t="s">
        <v>157</v>
      </c>
    </row>
    <row r="44" spans="1:6" ht="17" x14ac:dyDescent="0.2">
      <c r="A44" s="14" t="s">
        <v>158</v>
      </c>
      <c r="B44" s="14">
        <v>40</v>
      </c>
      <c r="C44" s="14" t="s">
        <v>159</v>
      </c>
      <c r="D44" s="14">
        <v>0.05</v>
      </c>
      <c r="E44" s="14" t="s">
        <v>42</v>
      </c>
      <c r="F44" s="16" t="s">
        <v>160</v>
      </c>
    </row>
    <row r="45" spans="1:6" ht="17" x14ac:dyDescent="0.2">
      <c r="A45" s="14" t="s">
        <v>161</v>
      </c>
      <c r="B45" s="14">
        <v>41</v>
      </c>
      <c r="C45" s="14" t="s">
        <v>162</v>
      </c>
      <c r="D45" s="14">
        <v>0.05</v>
      </c>
      <c r="E45" s="14" t="s">
        <v>42</v>
      </c>
      <c r="F45" s="16" t="s">
        <v>163</v>
      </c>
    </row>
    <row r="46" spans="1:6" ht="17" x14ac:dyDescent="0.2">
      <c r="A46" s="14" t="s">
        <v>164</v>
      </c>
      <c r="B46" s="14">
        <v>42</v>
      </c>
      <c r="C46" s="14" t="s">
        <v>165</v>
      </c>
      <c r="D46" s="14">
        <v>0.05</v>
      </c>
      <c r="E46" s="14" t="s">
        <v>42</v>
      </c>
      <c r="F46" s="16" t="s">
        <v>166</v>
      </c>
    </row>
    <row r="47" spans="1:6" ht="17" x14ac:dyDescent="0.2">
      <c r="A47" s="14" t="s">
        <v>167</v>
      </c>
      <c r="B47" s="14">
        <v>43</v>
      </c>
      <c r="C47" s="14" t="s">
        <v>168</v>
      </c>
      <c r="D47" s="14">
        <v>0.05</v>
      </c>
      <c r="E47" s="14" t="s">
        <v>42</v>
      </c>
      <c r="F47" s="16" t="s">
        <v>169</v>
      </c>
    </row>
    <row r="48" spans="1:6" ht="17" x14ac:dyDescent="0.2">
      <c r="A48" s="14" t="s">
        <v>170</v>
      </c>
      <c r="B48" s="14">
        <v>44</v>
      </c>
      <c r="C48" s="14" t="s">
        <v>171</v>
      </c>
      <c r="D48" s="14">
        <v>0.05</v>
      </c>
      <c r="E48" s="14" t="s">
        <v>42</v>
      </c>
      <c r="F48" s="16" t="s">
        <v>172</v>
      </c>
    </row>
    <row r="49" spans="1:6" ht="17" x14ac:dyDescent="0.2">
      <c r="A49" s="14" t="s">
        <v>173</v>
      </c>
      <c r="B49" s="14">
        <v>45</v>
      </c>
      <c r="C49" s="14" t="s">
        <v>174</v>
      </c>
      <c r="D49" s="14">
        <v>0.05</v>
      </c>
      <c r="E49" s="14" t="s">
        <v>42</v>
      </c>
      <c r="F49" s="16" t="s">
        <v>175</v>
      </c>
    </row>
    <row r="50" spans="1:6" ht="17" x14ac:dyDescent="0.2">
      <c r="A50" s="14" t="s">
        <v>176</v>
      </c>
      <c r="B50" s="14">
        <v>46</v>
      </c>
      <c r="C50" s="14" t="s">
        <v>177</v>
      </c>
      <c r="D50" s="14">
        <v>0.05</v>
      </c>
      <c r="E50" s="14" t="s">
        <v>42</v>
      </c>
      <c r="F50" s="16" t="s">
        <v>178</v>
      </c>
    </row>
    <row r="51" spans="1:6" ht="17" x14ac:dyDescent="0.2">
      <c r="A51" s="14" t="s">
        <v>179</v>
      </c>
      <c r="B51" s="14">
        <v>47</v>
      </c>
      <c r="C51" s="14" t="s">
        <v>180</v>
      </c>
      <c r="D51" s="14">
        <v>0.05</v>
      </c>
      <c r="E51" s="14" t="s">
        <v>42</v>
      </c>
      <c r="F51" s="16" t="s">
        <v>181</v>
      </c>
    </row>
    <row r="52" spans="1:6" ht="17" x14ac:dyDescent="0.2">
      <c r="A52" s="14" t="s">
        <v>182</v>
      </c>
      <c r="B52" s="14">
        <v>48</v>
      </c>
      <c r="C52" s="14" t="s">
        <v>183</v>
      </c>
      <c r="D52" s="14">
        <v>0.05</v>
      </c>
      <c r="E52" s="14" t="s">
        <v>42</v>
      </c>
      <c r="F52" s="16" t="s">
        <v>184</v>
      </c>
    </row>
    <row r="53" spans="1:6" ht="17" x14ac:dyDescent="0.2">
      <c r="A53" s="14" t="s">
        <v>185</v>
      </c>
      <c r="B53" s="14">
        <v>49</v>
      </c>
      <c r="C53" s="14" t="s">
        <v>186</v>
      </c>
      <c r="D53" s="14">
        <v>0.05</v>
      </c>
      <c r="E53" s="14" t="s">
        <v>42</v>
      </c>
      <c r="F53" s="16" t="s">
        <v>187</v>
      </c>
    </row>
    <row r="54" spans="1:6" ht="17" x14ac:dyDescent="0.2">
      <c r="A54" s="14" t="s">
        <v>188</v>
      </c>
      <c r="B54" s="14">
        <v>50</v>
      </c>
      <c r="C54" s="14" t="s">
        <v>189</v>
      </c>
      <c r="D54" s="14">
        <v>0.05</v>
      </c>
      <c r="E54" s="14" t="s">
        <v>42</v>
      </c>
      <c r="F54" s="16" t="s">
        <v>190</v>
      </c>
    </row>
    <row r="55" spans="1:6" ht="17" x14ac:dyDescent="0.2">
      <c r="A55" s="14" t="s">
        <v>191</v>
      </c>
      <c r="B55" s="14">
        <v>51</v>
      </c>
      <c r="C55" s="14" t="s">
        <v>192</v>
      </c>
      <c r="D55" s="14">
        <v>0.05</v>
      </c>
      <c r="E55" s="14" t="s">
        <v>42</v>
      </c>
      <c r="F55" s="16" t="s">
        <v>193</v>
      </c>
    </row>
    <row r="56" spans="1:6" ht="17" x14ac:dyDescent="0.2">
      <c r="A56" s="14" t="s">
        <v>194</v>
      </c>
      <c r="B56" s="14">
        <v>52</v>
      </c>
      <c r="C56" s="14" t="s">
        <v>195</v>
      </c>
      <c r="D56" s="14">
        <v>0.05</v>
      </c>
      <c r="E56" s="14" t="s">
        <v>42</v>
      </c>
      <c r="F56" s="16" t="s">
        <v>196</v>
      </c>
    </row>
    <row r="57" spans="1:6" ht="17" x14ac:dyDescent="0.2">
      <c r="A57" s="14" t="s">
        <v>197</v>
      </c>
      <c r="B57" s="14">
        <v>53</v>
      </c>
      <c r="C57" s="14" t="s">
        <v>198</v>
      </c>
      <c r="D57" s="14">
        <v>0.05</v>
      </c>
      <c r="E57" s="14" t="s">
        <v>42</v>
      </c>
      <c r="F57" s="16" t="s">
        <v>199</v>
      </c>
    </row>
    <row r="58" spans="1:6" ht="17" x14ac:dyDescent="0.2">
      <c r="A58" s="14" t="s">
        <v>200</v>
      </c>
      <c r="B58" s="14">
        <v>54</v>
      </c>
      <c r="C58" s="14" t="s">
        <v>201</v>
      </c>
      <c r="D58" s="14">
        <v>0.05</v>
      </c>
      <c r="E58" s="14" t="s">
        <v>42</v>
      </c>
      <c r="F58" s="16" t="s">
        <v>202</v>
      </c>
    </row>
    <row r="59" spans="1:6" x14ac:dyDescent="0.2">
      <c r="A59" s="14" t="s">
        <v>203</v>
      </c>
      <c r="B59" s="14">
        <v>55</v>
      </c>
      <c r="C59" s="14" t="s">
        <v>204</v>
      </c>
      <c r="D59" s="14">
        <v>0.05</v>
      </c>
      <c r="E59" s="14" t="s">
        <v>42</v>
      </c>
      <c r="F59" s="14" t="s">
        <v>205</v>
      </c>
    </row>
    <row r="60" spans="1:6" x14ac:dyDescent="0.2">
      <c r="A60" s="14" t="s">
        <v>206</v>
      </c>
      <c r="B60" s="14">
        <v>56</v>
      </c>
      <c r="C60" s="14" t="s">
        <v>207</v>
      </c>
      <c r="D60" s="14">
        <v>0.05</v>
      </c>
      <c r="E60" s="14" t="s">
        <v>42</v>
      </c>
      <c r="F60" s="14" t="s">
        <v>208</v>
      </c>
    </row>
    <row r="61" spans="1:6" x14ac:dyDescent="0.2">
      <c r="A61" s="14" t="s">
        <v>209</v>
      </c>
      <c r="B61" s="14">
        <v>57</v>
      </c>
      <c r="C61" s="14" t="s">
        <v>210</v>
      </c>
      <c r="D61" s="14">
        <v>0.05</v>
      </c>
      <c r="E61" s="14" t="s">
        <v>42</v>
      </c>
      <c r="F61" s="14" t="s">
        <v>211</v>
      </c>
    </row>
    <row r="62" spans="1:6" x14ac:dyDescent="0.2">
      <c r="A62" s="14" t="s">
        <v>212</v>
      </c>
      <c r="B62" s="14">
        <v>58</v>
      </c>
      <c r="C62" s="14" t="s">
        <v>213</v>
      </c>
      <c r="D62" s="14">
        <v>0.05</v>
      </c>
      <c r="E62" s="14" t="s">
        <v>42</v>
      </c>
      <c r="F62" s="14" t="s">
        <v>214</v>
      </c>
    </row>
    <row r="63" spans="1:6" x14ac:dyDescent="0.2">
      <c r="A63" s="14" t="s">
        <v>215</v>
      </c>
      <c r="B63" s="14">
        <v>59</v>
      </c>
      <c r="C63" s="14" t="s">
        <v>216</v>
      </c>
      <c r="D63" s="14">
        <v>0.05</v>
      </c>
      <c r="E63" s="14" t="s">
        <v>42</v>
      </c>
      <c r="F63" s="14" t="s">
        <v>217</v>
      </c>
    </row>
    <row r="64" spans="1:6" x14ac:dyDescent="0.2">
      <c r="A64" s="14" t="s">
        <v>218</v>
      </c>
      <c r="B64" s="14">
        <v>60</v>
      </c>
      <c r="C64" s="14" t="s">
        <v>219</v>
      </c>
      <c r="D64" s="14">
        <v>0.05</v>
      </c>
      <c r="E64" s="14" t="s">
        <v>42</v>
      </c>
      <c r="F64" s="14" t="s">
        <v>220</v>
      </c>
    </row>
    <row r="65" spans="1:6" x14ac:dyDescent="0.2">
      <c r="A65" s="14" t="s">
        <v>221</v>
      </c>
      <c r="B65" s="14">
        <v>61</v>
      </c>
      <c r="C65" s="14" t="s">
        <v>222</v>
      </c>
      <c r="D65" s="14">
        <v>0.05</v>
      </c>
      <c r="E65" s="14" t="s">
        <v>42</v>
      </c>
      <c r="F65" s="14" t="s">
        <v>223</v>
      </c>
    </row>
    <row r="66" spans="1:6" ht="17" x14ac:dyDescent="0.2">
      <c r="A66" s="14" t="s">
        <v>224</v>
      </c>
      <c r="B66" s="14">
        <v>62</v>
      </c>
      <c r="C66" s="14" t="s">
        <v>225</v>
      </c>
      <c r="D66" s="14">
        <v>0.05</v>
      </c>
      <c r="E66" s="14" t="s">
        <v>42</v>
      </c>
      <c r="F66" s="17" t="s">
        <v>226</v>
      </c>
    </row>
    <row r="67" spans="1:6" x14ac:dyDescent="0.2">
      <c r="A67" s="14" t="s">
        <v>227</v>
      </c>
      <c r="B67" s="14">
        <v>63</v>
      </c>
      <c r="C67" s="14" t="s">
        <v>228</v>
      </c>
      <c r="D67" s="14">
        <v>0.05</v>
      </c>
      <c r="E67" s="14" t="s">
        <v>42</v>
      </c>
      <c r="F67" s="14" t="s">
        <v>229</v>
      </c>
    </row>
    <row r="68" spans="1:6" x14ac:dyDescent="0.2">
      <c r="A68" s="14" t="s">
        <v>230</v>
      </c>
      <c r="B68" s="14">
        <v>64</v>
      </c>
      <c r="C68" s="14" t="s">
        <v>231</v>
      </c>
      <c r="D68" s="14">
        <v>0.05</v>
      </c>
      <c r="E68" s="14" t="s">
        <v>42</v>
      </c>
      <c r="F68" s="14" t="s">
        <v>232</v>
      </c>
    </row>
    <row r="69" spans="1:6" x14ac:dyDescent="0.2">
      <c r="A69" s="14" t="s">
        <v>233</v>
      </c>
      <c r="B69" s="14">
        <v>65</v>
      </c>
      <c r="C69" s="14" t="s">
        <v>234</v>
      </c>
      <c r="D69" s="14">
        <v>0.05</v>
      </c>
      <c r="E69" s="14" t="s">
        <v>42</v>
      </c>
      <c r="F69" s="14" t="s">
        <v>235</v>
      </c>
    </row>
    <row r="70" spans="1:6" x14ac:dyDescent="0.2">
      <c r="A70" s="14" t="s">
        <v>236</v>
      </c>
      <c r="B70" s="14">
        <v>66</v>
      </c>
      <c r="C70" s="14" t="s">
        <v>237</v>
      </c>
      <c r="D70" s="14">
        <v>0.05</v>
      </c>
      <c r="E70" s="14" t="s">
        <v>42</v>
      </c>
      <c r="F70" s="14" t="s">
        <v>238</v>
      </c>
    </row>
    <row r="71" spans="1:6" x14ac:dyDescent="0.2">
      <c r="A71" s="14" t="s">
        <v>239</v>
      </c>
      <c r="B71" s="14">
        <v>67</v>
      </c>
      <c r="C71" s="14" t="s">
        <v>240</v>
      </c>
      <c r="D71" s="14">
        <v>0.05</v>
      </c>
      <c r="E71" s="14" t="s">
        <v>42</v>
      </c>
      <c r="F71" s="14" t="s">
        <v>241</v>
      </c>
    </row>
    <row r="72" spans="1:6" x14ac:dyDescent="0.2">
      <c r="A72" s="14" t="s">
        <v>242</v>
      </c>
      <c r="B72" s="14">
        <v>68</v>
      </c>
      <c r="C72" s="14" t="s">
        <v>243</v>
      </c>
      <c r="D72" s="14">
        <v>0.05</v>
      </c>
      <c r="E72" s="14" t="s">
        <v>42</v>
      </c>
      <c r="F72" s="14" t="s">
        <v>244</v>
      </c>
    </row>
    <row r="73" spans="1:6" x14ac:dyDescent="0.2">
      <c r="A73" s="14" t="s">
        <v>245</v>
      </c>
      <c r="B73" s="14">
        <v>69</v>
      </c>
      <c r="C73" s="14" t="s">
        <v>246</v>
      </c>
      <c r="D73" s="14">
        <v>0.05</v>
      </c>
      <c r="E73" s="14" t="s">
        <v>42</v>
      </c>
      <c r="F73" s="14" t="s">
        <v>247</v>
      </c>
    </row>
    <row r="74" spans="1:6" x14ac:dyDescent="0.2">
      <c r="A74" s="14" t="s">
        <v>248</v>
      </c>
      <c r="B74" s="14">
        <v>70</v>
      </c>
      <c r="C74" s="14" t="s">
        <v>249</v>
      </c>
      <c r="D74" s="14">
        <v>0.05</v>
      </c>
      <c r="E74" s="14" t="s">
        <v>42</v>
      </c>
      <c r="F74" s="14" t="s">
        <v>250</v>
      </c>
    </row>
    <row r="75" spans="1:6" x14ac:dyDescent="0.2">
      <c r="A75" s="14" t="s">
        <v>251</v>
      </c>
      <c r="B75" s="14">
        <v>71</v>
      </c>
      <c r="C75" s="14" t="s">
        <v>252</v>
      </c>
      <c r="D75" s="14">
        <v>0.05</v>
      </c>
      <c r="E75" s="14" t="s">
        <v>42</v>
      </c>
      <c r="F75" s="14" t="s">
        <v>253</v>
      </c>
    </row>
    <row r="76" spans="1:6" x14ac:dyDescent="0.2">
      <c r="A76" s="14" t="s">
        <v>254</v>
      </c>
      <c r="B76" s="14">
        <v>72</v>
      </c>
      <c r="C76" s="14" t="s">
        <v>255</v>
      </c>
      <c r="D76" s="14">
        <v>0.05</v>
      </c>
      <c r="E76" s="14" t="s">
        <v>42</v>
      </c>
      <c r="F76" s="14" t="s">
        <v>256</v>
      </c>
    </row>
    <row r="77" spans="1:6" x14ac:dyDescent="0.2">
      <c r="A77" s="14" t="s">
        <v>257</v>
      </c>
      <c r="B77" s="14">
        <v>73</v>
      </c>
      <c r="C77" s="14" t="s">
        <v>258</v>
      </c>
      <c r="D77" s="14">
        <v>0.05</v>
      </c>
      <c r="E77" s="14" t="s">
        <v>42</v>
      </c>
      <c r="F77" s="14" t="s">
        <v>259</v>
      </c>
    </row>
    <row r="78" spans="1:6" x14ac:dyDescent="0.2">
      <c r="A78" s="14" t="s">
        <v>260</v>
      </c>
      <c r="B78" s="14">
        <v>74</v>
      </c>
      <c r="C78" s="14" t="s">
        <v>261</v>
      </c>
      <c r="D78" s="14">
        <v>0.05</v>
      </c>
      <c r="E78" s="14" t="s">
        <v>42</v>
      </c>
      <c r="F78" s="14" t="s">
        <v>262</v>
      </c>
    </row>
    <row r="79" spans="1:6" x14ac:dyDescent="0.2">
      <c r="A79" s="14" t="s">
        <v>263</v>
      </c>
      <c r="B79" s="14">
        <v>75</v>
      </c>
      <c r="C79" s="14" t="s">
        <v>264</v>
      </c>
      <c r="D79" s="14">
        <v>0.05</v>
      </c>
      <c r="E79" s="14" t="s">
        <v>42</v>
      </c>
      <c r="F79" s="14" t="s">
        <v>265</v>
      </c>
    </row>
    <row r="80" spans="1:6" x14ac:dyDescent="0.2">
      <c r="A80" s="14" t="s">
        <v>266</v>
      </c>
      <c r="B80" s="14">
        <v>76</v>
      </c>
      <c r="C80" s="14" t="s">
        <v>267</v>
      </c>
      <c r="D80" s="14">
        <v>0.05</v>
      </c>
      <c r="E80" s="14" t="s">
        <v>42</v>
      </c>
      <c r="F80" s="14" t="s">
        <v>268</v>
      </c>
    </row>
    <row r="81" spans="1:6" x14ac:dyDescent="0.2">
      <c r="A81" s="14" t="s">
        <v>269</v>
      </c>
      <c r="B81" s="14">
        <v>77</v>
      </c>
      <c r="C81" s="14" t="s">
        <v>270</v>
      </c>
      <c r="D81" s="14">
        <v>0.05</v>
      </c>
      <c r="E81" s="14" t="s">
        <v>42</v>
      </c>
      <c r="F81" s="14" t="s">
        <v>271</v>
      </c>
    </row>
    <row r="82" spans="1:6" x14ac:dyDescent="0.2">
      <c r="A82" s="14" t="s">
        <v>272</v>
      </c>
      <c r="B82" s="14">
        <v>78</v>
      </c>
      <c r="C82" s="14" t="s">
        <v>273</v>
      </c>
      <c r="D82" s="14">
        <v>0.05</v>
      </c>
      <c r="E82" s="14" t="s">
        <v>42</v>
      </c>
      <c r="F82" s="14" t="s">
        <v>274</v>
      </c>
    </row>
    <row r="83" spans="1:6" x14ac:dyDescent="0.2">
      <c r="A83" s="14" t="s">
        <v>275</v>
      </c>
      <c r="B83" s="14">
        <v>79</v>
      </c>
      <c r="C83" s="14" t="s">
        <v>276</v>
      </c>
      <c r="D83" s="14">
        <v>0.05</v>
      </c>
      <c r="E83" s="14" t="s">
        <v>42</v>
      </c>
      <c r="F83" s="14" t="s">
        <v>277</v>
      </c>
    </row>
    <row r="84" spans="1:6" x14ac:dyDescent="0.2">
      <c r="A84" s="14" t="s">
        <v>278</v>
      </c>
      <c r="B84" s="14">
        <v>80</v>
      </c>
      <c r="C84" s="14" t="s">
        <v>279</v>
      </c>
      <c r="D84" s="14">
        <v>0.05</v>
      </c>
      <c r="E84" s="14" t="s">
        <v>42</v>
      </c>
      <c r="F84" s="14" t="s">
        <v>280</v>
      </c>
    </row>
    <row r="85" spans="1:6" x14ac:dyDescent="0.2">
      <c r="A85" s="14" t="s">
        <v>281</v>
      </c>
      <c r="B85" s="14">
        <v>81</v>
      </c>
      <c r="C85" s="14" t="s">
        <v>282</v>
      </c>
      <c r="D85" s="14">
        <v>0.05</v>
      </c>
      <c r="E85" s="14" t="s">
        <v>42</v>
      </c>
      <c r="F85" s="14" t="s">
        <v>283</v>
      </c>
    </row>
    <row r="86" spans="1:6" x14ac:dyDescent="0.2">
      <c r="A86" s="14" t="s">
        <v>284</v>
      </c>
      <c r="B86" s="14">
        <v>82</v>
      </c>
      <c r="C86" s="14" t="s">
        <v>285</v>
      </c>
      <c r="D86" s="14">
        <v>0.05</v>
      </c>
      <c r="E86" s="14" t="s">
        <v>42</v>
      </c>
      <c r="F86" s="14" t="s">
        <v>286</v>
      </c>
    </row>
    <row r="87" spans="1:6" x14ac:dyDescent="0.2">
      <c r="A87" s="14" t="s">
        <v>287</v>
      </c>
      <c r="B87" s="14">
        <v>83</v>
      </c>
      <c r="C87" s="14" t="s">
        <v>288</v>
      </c>
      <c r="D87" s="14">
        <v>0.05</v>
      </c>
      <c r="E87" s="14" t="s">
        <v>42</v>
      </c>
      <c r="F87" s="14" t="s">
        <v>289</v>
      </c>
    </row>
    <row r="88" spans="1:6" x14ac:dyDescent="0.2">
      <c r="A88" s="14" t="s">
        <v>290</v>
      </c>
      <c r="B88" s="14">
        <v>84</v>
      </c>
      <c r="C88" s="14" t="s">
        <v>291</v>
      </c>
      <c r="D88" s="14">
        <v>0.05</v>
      </c>
      <c r="E88" s="14" t="s">
        <v>42</v>
      </c>
      <c r="F88" s="14" t="s">
        <v>292</v>
      </c>
    </row>
    <row r="89" spans="1:6" x14ac:dyDescent="0.2">
      <c r="A89" s="14" t="s">
        <v>293</v>
      </c>
      <c r="B89" s="14">
        <v>85</v>
      </c>
      <c r="C89" s="14" t="s">
        <v>294</v>
      </c>
      <c r="D89" s="14">
        <v>0.05</v>
      </c>
      <c r="E89" s="14" t="s">
        <v>42</v>
      </c>
      <c r="F89" s="14" t="s">
        <v>295</v>
      </c>
    </row>
    <row r="90" spans="1:6" x14ac:dyDescent="0.2">
      <c r="A90" s="14" t="s">
        <v>296</v>
      </c>
      <c r="B90" s="14">
        <v>86</v>
      </c>
      <c r="C90" s="14" t="s">
        <v>297</v>
      </c>
      <c r="D90" s="14">
        <v>0.05</v>
      </c>
      <c r="E90" s="14" t="s">
        <v>42</v>
      </c>
      <c r="F90" s="14" t="s">
        <v>298</v>
      </c>
    </row>
    <row r="91" spans="1:6" x14ac:dyDescent="0.2">
      <c r="A91" s="14" t="s">
        <v>299</v>
      </c>
      <c r="B91" s="14">
        <v>87</v>
      </c>
      <c r="C91" s="14" t="s">
        <v>300</v>
      </c>
      <c r="D91" s="14">
        <v>0.05</v>
      </c>
      <c r="E91" s="14" t="s">
        <v>42</v>
      </c>
      <c r="F91" s="14" t="s">
        <v>301</v>
      </c>
    </row>
    <row r="92" spans="1:6" x14ac:dyDescent="0.2">
      <c r="A92" s="14" t="s">
        <v>302</v>
      </c>
      <c r="B92" s="14">
        <v>88</v>
      </c>
      <c r="C92" s="14" t="s">
        <v>303</v>
      </c>
      <c r="D92" s="14">
        <v>0.05</v>
      </c>
      <c r="E92" s="14" t="s">
        <v>42</v>
      </c>
      <c r="F92" s="14" t="s">
        <v>304</v>
      </c>
    </row>
    <row r="93" spans="1:6" x14ac:dyDescent="0.2">
      <c r="A93" s="14" t="s">
        <v>305</v>
      </c>
      <c r="B93" s="14">
        <v>89</v>
      </c>
      <c r="C93" s="14" t="s">
        <v>306</v>
      </c>
      <c r="D93" s="14">
        <v>0.05</v>
      </c>
      <c r="E93" s="14" t="s">
        <v>42</v>
      </c>
      <c r="F93" s="14" t="s">
        <v>307</v>
      </c>
    </row>
    <row r="94" spans="1:6" x14ac:dyDescent="0.2">
      <c r="A94" s="14" t="s">
        <v>308</v>
      </c>
      <c r="B94" s="14">
        <v>90</v>
      </c>
      <c r="C94" s="14" t="s">
        <v>309</v>
      </c>
      <c r="D94" s="14">
        <v>0.05</v>
      </c>
      <c r="E94" s="14" t="s">
        <v>42</v>
      </c>
      <c r="F94" s="14" t="s">
        <v>310</v>
      </c>
    </row>
    <row r="95" spans="1:6" x14ac:dyDescent="0.2">
      <c r="A95" s="14" t="s">
        <v>311</v>
      </c>
      <c r="B95" s="14">
        <v>91</v>
      </c>
      <c r="C95" s="14" t="s">
        <v>312</v>
      </c>
      <c r="D95" s="14">
        <v>0.05</v>
      </c>
      <c r="E95" s="14" t="s">
        <v>42</v>
      </c>
      <c r="F95" s="14" t="s">
        <v>313</v>
      </c>
    </row>
    <row r="96" spans="1:6" x14ac:dyDescent="0.2">
      <c r="A96" s="14" t="s">
        <v>314</v>
      </c>
      <c r="B96" s="14">
        <v>92</v>
      </c>
      <c r="C96" s="14" t="s">
        <v>315</v>
      </c>
      <c r="D96" s="14">
        <v>0.05</v>
      </c>
      <c r="E96" s="14" t="s">
        <v>42</v>
      </c>
      <c r="F96" s="14" t="s">
        <v>316</v>
      </c>
    </row>
    <row r="97" spans="1:6" x14ac:dyDescent="0.2">
      <c r="A97" s="14" t="s">
        <v>317</v>
      </c>
      <c r="B97" s="14">
        <v>93</v>
      </c>
      <c r="C97" s="14" t="s">
        <v>318</v>
      </c>
      <c r="D97" s="14">
        <v>0.05</v>
      </c>
      <c r="E97" s="14" t="s">
        <v>42</v>
      </c>
      <c r="F97" s="14" t="s">
        <v>319</v>
      </c>
    </row>
    <row r="98" spans="1:6" x14ac:dyDescent="0.2">
      <c r="A98" s="14" t="s">
        <v>320</v>
      </c>
      <c r="B98" s="14">
        <v>94</v>
      </c>
      <c r="C98" s="14" t="s">
        <v>321</v>
      </c>
      <c r="D98" s="14">
        <v>0.05</v>
      </c>
      <c r="E98" s="14" t="s">
        <v>42</v>
      </c>
      <c r="F98" s="14" t="s">
        <v>322</v>
      </c>
    </row>
    <row r="99" spans="1:6" x14ac:dyDescent="0.2">
      <c r="A99" s="14" t="s">
        <v>323</v>
      </c>
      <c r="B99" s="14">
        <v>95</v>
      </c>
      <c r="C99" s="14" t="s">
        <v>324</v>
      </c>
      <c r="D99" s="14">
        <v>0.05</v>
      </c>
      <c r="E99" s="14" t="s">
        <v>42</v>
      </c>
      <c r="F99" s="14" t="s">
        <v>325</v>
      </c>
    </row>
    <row r="100" spans="1:6" ht="18" x14ac:dyDescent="0.2">
      <c r="A100" s="14" t="s">
        <v>326</v>
      </c>
      <c r="B100" s="14">
        <v>96</v>
      </c>
      <c r="C100" s="14" t="s">
        <v>327</v>
      </c>
      <c r="D100" s="14">
        <v>0.05</v>
      </c>
      <c r="E100" s="14" t="s">
        <v>42</v>
      </c>
      <c r="F100" s="18" t="s">
        <v>328</v>
      </c>
    </row>
  </sheetData>
  <pageMargins left="0.75" right="0.75" top="1" bottom="1" header="0.51180555555555496" footer="0.51180555555555496"/>
  <pageSetup firstPageNumber="0" orientation="portrait" horizontalDpi="4294967292" verticalDpi="4294967292"/>
  <colBreaks count="1" manualBreakCount="1">
    <brk id="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BCA2-0729-354B-A840-DB7BF1A83DFB}">
  <dimension ref="A1:C6"/>
  <sheetViews>
    <sheetView workbookViewId="0">
      <selection activeCell="G25" sqref="G25"/>
    </sheetView>
  </sheetViews>
  <sheetFormatPr baseColWidth="10" defaultRowHeight="16" x14ac:dyDescent="0.2"/>
  <cols>
    <col min="1" max="1" width="19.1640625" style="19" customWidth="1"/>
    <col min="2" max="2" width="7.83203125" style="19" customWidth="1"/>
    <col min="3" max="3" width="10.83203125" style="19"/>
    <col min="4" max="16384" width="10.83203125" style="14"/>
  </cols>
  <sheetData>
    <row r="1" spans="1:3" x14ac:dyDescent="0.2">
      <c r="A1" s="19" t="s">
        <v>329</v>
      </c>
      <c r="B1" s="19">
        <v>6</v>
      </c>
      <c r="C1" s="19" t="s">
        <v>330</v>
      </c>
    </row>
    <row r="2" spans="1:3" x14ac:dyDescent="0.2">
      <c r="A2" s="19" t="s">
        <v>428</v>
      </c>
      <c r="B2" s="19">
        <v>7</v>
      </c>
      <c r="C2" s="19" t="s">
        <v>331</v>
      </c>
    </row>
    <row r="3" spans="1:3" x14ac:dyDescent="0.2">
      <c r="A3" s="19" t="s">
        <v>427</v>
      </c>
      <c r="B3" s="19">
        <v>8</v>
      </c>
      <c r="C3" s="19" t="s">
        <v>332</v>
      </c>
    </row>
    <row r="4" spans="1:3" x14ac:dyDescent="0.2">
      <c r="A4" s="19" t="s">
        <v>426</v>
      </c>
      <c r="B4" s="19">
        <v>9</v>
      </c>
      <c r="C4" s="19" t="s">
        <v>333</v>
      </c>
    </row>
    <row r="5" spans="1:3" x14ac:dyDescent="0.2">
      <c r="A5" s="19" t="s">
        <v>334</v>
      </c>
      <c r="B5" s="19">
        <v>10</v>
      </c>
      <c r="C5" s="19" t="s">
        <v>335</v>
      </c>
    </row>
    <row r="6" spans="1:3" x14ac:dyDescent="0.2">
      <c r="A6" s="19" t="s">
        <v>336</v>
      </c>
      <c r="B6" s="19">
        <v>11</v>
      </c>
      <c r="C6" s="19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0446-305A-6048-A194-88D9DB83BCA9}">
  <dimension ref="A1:AE1048576"/>
  <sheetViews>
    <sheetView topLeftCell="O1" zoomScale="140" zoomScaleNormal="140" workbookViewId="0">
      <selection activeCell="R4" sqref="R4"/>
    </sheetView>
  </sheetViews>
  <sheetFormatPr baseColWidth="10" defaultRowHeight="16" x14ac:dyDescent="0.2"/>
  <cols>
    <col min="1" max="1" width="8.1640625" customWidth="1"/>
    <col min="2" max="2" width="7.5" customWidth="1"/>
    <col min="3" max="3" width="7" customWidth="1"/>
    <col min="4" max="4" width="6.6640625" customWidth="1"/>
    <col min="5" max="5" width="8.5" customWidth="1"/>
    <col min="6" max="6" width="9.83203125" customWidth="1"/>
    <col min="7" max="7" width="10.1640625" customWidth="1"/>
    <col min="8" max="8" width="8.5" customWidth="1"/>
    <col min="9" max="9" width="10.83203125" customWidth="1"/>
    <col min="10" max="10" width="5.83203125" customWidth="1"/>
    <col min="11" max="11" width="7.6640625" customWidth="1"/>
    <col min="12" max="12" width="10.83203125" customWidth="1"/>
    <col min="13" max="13" width="16.33203125" customWidth="1"/>
    <col min="14" max="14" width="14.5" customWidth="1"/>
    <col min="15" max="15" width="10.83203125" style="9"/>
    <col min="16" max="16" width="11.5" customWidth="1"/>
    <col min="17" max="17" width="7.1640625" customWidth="1"/>
    <col min="18" max="18" width="7.83203125" customWidth="1"/>
    <col min="19" max="19" width="7.6640625" customWidth="1"/>
    <col min="20" max="20" width="10.83203125" customWidth="1"/>
    <col min="21" max="21" width="9.5" customWidth="1"/>
    <col min="22" max="22" width="10.83203125" style="1"/>
    <col min="24" max="24" width="10.83203125" style="9"/>
    <col min="25" max="25" width="10.83203125" style="2"/>
  </cols>
  <sheetData>
    <row r="1" spans="1:31" x14ac:dyDescent="0.2">
      <c r="O1" s="59"/>
      <c r="V1" s="60" t="s">
        <v>429</v>
      </c>
      <c r="W1" s="61" t="s">
        <v>430</v>
      </c>
      <c r="X1" s="62" t="s">
        <v>431</v>
      </c>
      <c r="Y1" s="63" t="s">
        <v>432</v>
      </c>
    </row>
    <row r="2" spans="1:31" ht="26" customHeight="1" thickBot="1" x14ac:dyDescent="0.25">
      <c r="A2" s="125" t="s">
        <v>411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  <c r="N2" s="127" t="s">
        <v>1</v>
      </c>
      <c r="O2" s="126"/>
      <c r="P2" s="126"/>
      <c r="Q2" s="126"/>
      <c r="R2" s="126"/>
      <c r="S2" s="126"/>
      <c r="T2" s="126"/>
      <c r="U2" s="128"/>
      <c r="V2" s="127" t="s">
        <v>412</v>
      </c>
      <c r="W2" s="126"/>
      <c r="X2" s="126"/>
      <c r="Y2" s="128"/>
      <c r="Z2" s="127" t="s">
        <v>413</v>
      </c>
      <c r="AA2" s="126"/>
      <c r="AB2" s="128"/>
      <c r="AC2" s="127" t="s">
        <v>414</v>
      </c>
      <c r="AD2" s="126"/>
      <c r="AE2" s="126"/>
    </row>
    <row r="3" spans="1:31" ht="34" x14ac:dyDescent="0.2">
      <c r="A3" t="s">
        <v>398</v>
      </c>
      <c r="B3" s="21" t="s">
        <v>14</v>
      </c>
      <c r="C3" s="69" t="s">
        <v>3</v>
      </c>
      <c r="D3" s="69" t="s">
        <v>4</v>
      </c>
      <c r="E3" s="69" t="s">
        <v>400</v>
      </c>
      <c r="F3" s="69" t="s">
        <v>402</v>
      </c>
      <c r="G3" s="69" t="s">
        <v>401</v>
      </c>
      <c r="H3" s="69" t="s">
        <v>5</v>
      </c>
      <c r="I3" s="70" t="s">
        <v>338</v>
      </c>
      <c r="J3" s="70" t="s">
        <v>339</v>
      </c>
      <c r="K3" s="58" t="s">
        <v>6</v>
      </c>
      <c r="L3" s="58" t="s">
        <v>12</v>
      </c>
      <c r="M3" s="58" t="s">
        <v>0</v>
      </c>
      <c r="N3" s="71" t="s">
        <v>351</v>
      </c>
      <c r="O3" s="98" t="s">
        <v>352</v>
      </c>
      <c r="P3" s="98" t="s">
        <v>367</v>
      </c>
      <c r="Q3" s="98" t="s">
        <v>368</v>
      </c>
      <c r="R3" s="98" t="s">
        <v>369</v>
      </c>
      <c r="S3" s="99" t="s">
        <v>14</v>
      </c>
      <c r="T3" s="100" t="s">
        <v>9</v>
      </c>
      <c r="U3" s="101" t="s">
        <v>8</v>
      </c>
      <c r="V3" s="72" t="s">
        <v>2</v>
      </c>
      <c r="W3" s="73" t="s">
        <v>7</v>
      </c>
      <c r="X3" s="74" t="s">
        <v>10</v>
      </c>
      <c r="Y3" s="55" t="s">
        <v>11</v>
      </c>
      <c r="Z3" s="38" t="s">
        <v>415</v>
      </c>
      <c r="AA3" s="39" t="s">
        <v>416</v>
      </c>
      <c r="AB3" t="s">
        <v>417</v>
      </c>
      <c r="AC3" s="38" t="s">
        <v>415</v>
      </c>
      <c r="AD3" s="39" t="s">
        <v>416</v>
      </c>
      <c r="AE3" t="s">
        <v>417</v>
      </c>
    </row>
    <row r="4" spans="1:31" s="7" customFormat="1" x14ac:dyDescent="0.2">
      <c r="B4">
        <v>1</v>
      </c>
      <c r="C4"/>
      <c r="D4"/>
      <c r="E4"/>
      <c r="F4"/>
      <c r="G4"/>
      <c r="H4"/>
      <c r="I4" s="97"/>
      <c r="N4" s="102"/>
      <c r="P4" s="8" t="s">
        <v>507</v>
      </c>
      <c r="Q4" s="8"/>
      <c r="R4" s="8"/>
      <c r="S4" s="6"/>
      <c r="T4"/>
      <c r="U4"/>
      <c r="V4" s="94"/>
      <c r="X4" s="94"/>
      <c r="Y4"/>
      <c r="Z4" s="94"/>
      <c r="AA4" s="52"/>
      <c r="AB4" s="21"/>
      <c r="AC4" s="94"/>
      <c r="AD4" s="52"/>
      <c r="AE4" s="118"/>
    </row>
    <row r="5" spans="1:31" s="7" customFormat="1" x14ac:dyDescent="0.2">
      <c r="B5">
        <v>2</v>
      </c>
      <c r="C5"/>
      <c r="D5"/>
      <c r="E5"/>
      <c r="F5"/>
      <c r="G5"/>
      <c r="H5"/>
      <c r="I5" s="97"/>
      <c r="L5"/>
      <c r="N5" s="102"/>
      <c r="P5" s="8" t="s">
        <v>507</v>
      </c>
      <c r="Q5" s="8"/>
      <c r="R5" s="8"/>
      <c r="S5" s="6"/>
      <c r="T5"/>
      <c r="U5"/>
      <c r="V5" s="94"/>
      <c r="X5" s="94"/>
      <c r="Y5"/>
      <c r="Z5" s="94"/>
      <c r="AA5" s="52"/>
      <c r="AB5" s="21"/>
      <c r="AC5" s="94"/>
      <c r="AD5" s="52"/>
      <c r="AE5" s="118"/>
    </row>
    <row r="6" spans="1:31" s="7" customFormat="1" x14ac:dyDescent="0.2">
      <c r="B6">
        <v>3</v>
      </c>
      <c r="C6"/>
      <c r="D6"/>
      <c r="E6"/>
      <c r="F6"/>
      <c r="G6"/>
      <c r="H6"/>
      <c r="I6" s="97"/>
      <c r="L6"/>
      <c r="N6" s="102"/>
      <c r="P6" s="8" t="s">
        <v>507</v>
      </c>
      <c r="Q6" s="8"/>
      <c r="R6" s="8"/>
      <c r="S6" s="6"/>
      <c r="T6"/>
      <c r="U6"/>
      <c r="V6" s="94"/>
      <c r="X6" s="94"/>
      <c r="Y6"/>
      <c r="Z6" s="94"/>
      <c r="AA6" s="52"/>
      <c r="AB6" s="21"/>
      <c r="AC6" s="94"/>
      <c r="AD6" s="52"/>
      <c r="AE6" s="118"/>
    </row>
    <row r="7" spans="1:31" s="7" customFormat="1" x14ac:dyDescent="0.2">
      <c r="B7">
        <v>4</v>
      </c>
      <c r="C7"/>
      <c r="D7"/>
      <c r="E7"/>
      <c r="F7"/>
      <c r="G7"/>
      <c r="H7"/>
      <c r="I7" s="97"/>
      <c r="L7"/>
      <c r="N7" s="102"/>
      <c r="P7" s="8" t="s">
        <v>507</v>
      </c>
      <c r="Q7" s="8"/>
      <c r="R7" s="8"/>
      <c r="S7" s="6"/>
      <c r="T7"/>
      <c r="U7"/>
      <c r="V7" s="94"/>
      <c r="X7" s="94"/>
      <c r="Y7"/>
      <c r="Z7" s="94"/>
      <c r="AA7" s="52"/>
      <c r="AB7" s="21"/>
      <c r="AC7" s="94"/>
      <c r="AD7" s="52"/>
      <c r="AE7" s="118"/>
    </row>
    <row r="8" spans="1:31" s="7" customFormat="1" x14ac:dyDescent="0.2">
      <c r="B8">
        <v>5</v>
      </c>
      <c r="C8"/>
      <c r="D8"/>
      <c r="E8"/>
      <c r="F8"/>
      <c r="G8"/>
      <c r="H8"/>
      <c r="I8" s="97"/>
      <c r="L8"/>
      <c r="N8" s="102"/>
      <c r="P8" s="8" t="s">
        <v>507</v>
      </c>
      <c r="Q8" s="8"/>
      <c r="R8" s="8"/>
      <c r="S8" s="6"/>
      <c r="T8"/>
      <c r="U8"/>
      <c r="V8" s="94"/>
      <c r="X8" s="94"/>
      <c r="Y8"/>
      <c r="Z8" s="94"/>
      <c r="AA8" s="52"/>
      <c r="AB8" s="21"/>
      <c r="AC8" s="94"/>
      <c r="AD8" s="52"/>
      <c r="AE8" s="118"/>
    </row>
    <row r="9" spans="1:31" s="6" customFormat="1" x14ac:dyDescent="0.2">
      <c r="B9">
        <v>6</v>
      </c>
      <c r="C9"/>
      <c r="D9"/>
      <c r="E9"/>
      <c r="F9"/>
      <c r="G9"/>
      <c r="H9"/>
      <c r="I9" s="97"/>
      <c r="J9" s="7"/>
      <c r="K9" s="7"/>
      <c r="L9"/>
      <c r="M9" s="7"/>
      <c r="N9" s="102"/>
      <c r="O9" s="7"/>
      <c r="P9" s="8" t="s">
        <v>507</v>
      </c>
      <c r="Q9" s="8"/>
      <c r="R9" s="8"/>
      <c r="T9"/>
      <c r="U9"/>
      <c r="V9" s="94"/>
      <c r="W9" s="7"/>
      <c r="X9" s="94"/>
      <c r="Y9"/>
      <c r="Z9" s="94"/>
      <c r="AA9" s="52"/>
      <c r="AB9" s="21"/>
      <c r="AC9" s="94"/>
      <c r="AD9" s="52"/>
      <c r="AE9" s="118"/>
    </row>
    <row r="10" spans="1:31" s="6" customFormat="1" x14ac:dyDescent="0.2">
      <c r="B10">
        <v>7</v>
      </c>
      <c r="C10"/>
      <c r="D10"/>
      <c r="E10"/>
      <c r="F10"/>
      <c r="G10"/>
      <c r="H10"/>
      <c r="I10" s="97"/>
      <c r="J10" s="7"/>
      <c r="K10" s="7"/>
      <c r="L10"/>
      <c r="M10" s="7"/>
      <c r="N10" s="102"/>
      <c r="O10" s="7"/>
      <c r="P10" s="8" t="s">
        <v>507</v>
      </c>
      <c r="Q10" s="8"/>
      <c r="R10" s="8"/>
      <c r="T10"/>
      <c r="U10"/>
      <c r="V10" s="94"/>
      <c r="W10" s="7"/>
      <c r="X10" s="94"/>
      <c r="Y10"/>
      <c r="Z10" s="94"/>
      <c r="AA10" s="52"/>
      <c r="AB10" s="21"/>
      <c r="AC10" s="94"/>
      <c r="AD10" s="52"/>
      <c r="AE10" s="118"/>
    </row>
    <row r="11" spans="1:31" s="6" customFormat="1" x14ac:dyDescent="0.2">
      <c r="B11">
        <v>8</v>
      </c>
      <c r="C11"/>
      <c r="D11"/>
      <c r="E11"/>
      <c r="F11"/>
      <c r="G11"/>
      <c r="H11"/>
      <c r="I11" s="97"/>
      <c r="J11" s="7"/>
      <c r="K11" s="7"/>
      <c r="L11"/>
      <c r="M11" s="7"/>
      <c r="N11" s="102"/>
      <c r="O11" s="7"/>
      <c r="P11" s="8" t="s">
        <v>507</v>
      </c>
      <c r="Q11" s="8"/>
      <c r="R11" s="8"/>
      <c r="T11"/>
      <c r="U11"/>
      <c r="V11" s="94"/>
      <c r="W11" s="7"/>
      <c r="X11" s="94"/>
      <c r="Y11"/>
      <c r="Z11" s="94"/>
      <c r="AA11" s="52"/>
      <c r="AB11" s="21"/>
      <c r="AC11" s="94"/>
      <c r="AD11" s="52"/>
      <c r="AE11" s="118"/>
    </row>
    <row r="12" spans="1:31" s="6" customFormat="1" ht="18" customHeight="1" x14ac:dyDescent="0.2">
      <c r="A12" s="3"/>
      <c r="B12">
        <v>9</v>
      </c>
      <c r="C12"/>
      <c r="D12"/>
      <c r="E12"/>
      <c r="F12"/>
      <c r="G12"/>
      <c r="H12"/>
      <c r="I12" s="97"/>
      <c r="J12" s="7"/>
      <c r="K12" s="7"/>
      <c r="L12"/>
      <c r="M12" s="7"/>
      <c r="N12" s="102"/>
      <c r="O12" s="7"/>
      <c r="P12" s="8" t="s">
        <v>507</v>
      </c>
      <c r="Q12" s="8"/>
      <c r="R12" s="8"/>
      <c r="T12"/>
      <c r="U12"/>
      <c r="V12" s="94"/>
      <c r="W12" s="7"/>
      <c r="X12" s="94"/>
      <c r="Y12"/>
      <c r="Z12" s="94"/>
      <c r="AA12" s="52"/>
      <c r="AB12" s="21"/>
      <c r="AC12" s="94"/>
      <c r="AD12" s="52"/>
      <c r="AE12" s="118"/>
    </row>
    <row r="13" spans="1:31" s="6" customFormat="1" ht="18" customHeight="1" x14ac:dyDescent="0.2">
      <c r="A13" s="3"/>
      <c r="B13">
        <v>10</v>
      </c>
      <c r="C13"/>
      <c r="D13"/>
      <c r="E13"/>
      <c r="F13"/>
      <c r="G13"/>
      <c r="H13"/>
      <c r="I13" s="97"/>
      <c r="J13" s="7"/>
      <c r="K13" s="7"/>
      <c r="L13"/>
      <c r="M13" s="7"/>
      <c r="N13" s="102"/>
      <c r="O13" s="7"/>
      <c r="P13" s="8" t="s">
        <v>507</v>
      </c>
      <c r="Q13" s="8"/>
      <c r="R13" s="8"/>
      <c r="T13"/>
      <c r="U13"/>
      <c r="V13" s="94"/>
      <c r="W13" s="7"/>
      <c r="X13" s="94"/>
      <c r="Y13"/>
      <c r="Z13" s="94"/>
      <c r="AA13" s="52"/>
      <c r="AB13" s="21"/>
      <c r="AC13" s="94"/>
      <c r="AD13" s="52"/>
      <c r="AE13" s="118"/>
    </row>
    <row r="14" spans="1:31" s="6" customFormat="1" ht="18" customHeight="1" x14ac:dyDescent="0.2">
      <c r="B14">
        <v>11</v>
      </c>
      <c r="C14"/>
      <c r="D14"/>
      <c r="E14"/>
      <c r="F14"/>
      <c r="G14"/>
      <c r="H14"/>
      <c r="I14" s="97"/>
      <c r="J14" s="7"/>
      <c r="K14" s="7"/>
      <c r="L14"/>
      <c r="M14" s="7"/>
      <c r="N14" s="102"/>
      <c r="O14" s="7"/>
      <c r="P14" s="8" t="s">
        <v>507</v>
      </c>
      <c r="Q14" s="8"/>
      <c r="R14" s="8"/>
      <c r="T14"/>
      <c r="U14"/>
      <c r="V14" s="94"/>
      <c r="W14" s="7"/>
      <c r="X14" s="94"/>
      <c r="Y14"/>
      <c r="Z14" s="94"/>
      <c r="AA14" s="52"/>
      <c r="AB14" s="21"/>
      <c r="AC14" s="94"/>
      <c r="AD14" s="52"/>
      <c r="AE14" s="118"/>
    </row>
    <row r="15" spans="1:31" s="6" customFormat="1" ht="18" customHeight="1" x14ac:dyDescent="0.2">
      <c r="B15">
        <v>12</v>
      </c>
      <c r="C15"/>
      <c r="D15"/>
      <c r="E15"/>
      <c r="F15"/>
      <c r="G15"/>
      <c r="H15"/>
      <c r="I15" s="97"/>
      <c r="J15" s="7"/>
      <c r="K15" s="7"/>
      <c r="L15"/>
      <c r="M15" s="7"/>
      <c r="N15" s="102"/>
      <c r="O15" s="7"/>
      <c r="P15" s="8" t="s">
        <v>507</v>
      </c>
      <c r="Q15" s="8"/>
      <c r="R15" s="8"/>
      <c r="T15"/>
      <c r="U15"/>
      <c r="V15" s="94"/>
      <c r="W15" s="7"/>
      <c r="X15" s="94"/>
      <c r="Y15"/>
      <c r="Z15" s="94"/>
      <c r="AA15" s="52"/>
      <c r="AB15" s="21"/>
      <c r="AC15" s="94"/>
      <c r="AD15" s="52"/>
      <c r="AE15" s="118"/>
    </row>
    <row r="16" spans="1:31" s="6" customFormat="1" ht="18" customHeight="1" x14ac:dyDescent="0.2">
      <c r="B16">
        <v>13</v>
      </c>
      <c r="C16"/>
      <c r="D16"/>
      <c r="E16"/>
      <c r="F16"/>
      <c r="G16"/>
      <c r="H16"/>
      <c r="I16" s="97"/>
      <c r="J16" s="7"/>
      <c r="K16" s="7"/>
      <c r="L16"/>
      <c r="M16" s="7"/>
      <c r="N16" s="102"/>
      <c r="O16" s="7"/>
      <c r="P16" s="8" t="s">
        <v>507</v>
      </c>
      <c r="Q16" s="8"/>
      <c r="R16" s="8"/>
      <c r="T16"/>
      <c r="U16"/>
      <c r="V16" s="94"/>
      <c r="W16" s="7"/>
      <c r="X16" s="94"/>
      <c r="Y16"/>
      <c r="Z16" s="94"/>
      <c r="AA16" s="52"/>
      <c r="AB16" s="21"/>
      <c r="AC16" s="94"/>
      <c r="AD16" s="52"/>
      <c r="AE16" s="118"/>
    </row>
    <row r="17" spans="1:31" s="6" customFormat="1" ht="18" customHeight="1" x14ac:dyDescent="0.2">
      <c r="B17">
        <v>14</v>
      </c>
      <c r="C17"/>
      <c r="D17"/>
      <c r="E17"/>
      <c r="F17"/>
      <c r="G17"/>
      <c r="H17"/>
      <c r="I17" s="97"/>
      <c r="J17" s="7"/>
      <c r="K17" s="7"/>
      <c r="L17"/>
      <c r="M17" s="7"/>
      <c r="N17" s="102"/>
      <c r="O17" s="7"/>
      <c r="P17" s="8" t="s">
        <v>507</v>
      </c>
      <c r="Q17" s="8"/>
      <c r="R17" s="8"/>
      <c r="T17"/>
      <c r="U17"/>
      <c r="V17" s="94"/>
      <c r="W17" s="7"/>
      <c r="X17" s="94"/>
      <c r="Y17"/>
      <c r="Z17" s="94"/>
      <c r="AA17" s="52"/>
      <c r="AB17" s="21"/>
      <c r="AC17" s="94"/>
      <c r="AD17" s="52"/>
      <c r="AE17" s="118"/>
    </row>
    <row r="18" spans="1:31" s="34" customFormat="1" ht="18" customHeight="1" x14ac:dyDescent="0.2">
      <c r="B18">
        <v>15</v>
      </c>
      <c r="C18"/>
      <c r="D18"/>
      <c r="E18"/>
      <c r="F18"/>
      <c r="G18"/>
      <c r="H18"/>
      <c r="I18" s="97"/>
      <c r="J18" s="7"/>
      <c r="K18" s="7"/>
      <c r="L18"/>
      <c r="M18" s="7"/>
      <c r="N18" s="102"/>
      <c r="O18" s="7"/>
      <c r="P18" s="8" t="s">
        <v>507</v>
      </c>
      <c r="Q18" s="8"/>
      <c r="R18" s="8"/>
      <c r="S18" s="6"/>
      <c r="T18"/>
      <c r="U18"/>
      <c r="V18" s="94"/>
      <c r="W18" s="7"/>
      <c r="X18" s="94"/>
      <c r="Y18"/>
      <c r="Z18" s="94"/>
      <c r="AA18" s="52"/>
      <c r="AB18" s="21"/>
      <c r="AC18" s="94"/>
      <c r="AD18" s="52"/>
      <c r="AE18" s="118"/>
    </row>
    <row r="19" spans="1:31" s="6" customFormat="1" ht="18" customHeight="1" x14ac:dyDescent="0.2">
      <c r="B19">
        <v>16</v>
      </c>
      <c r="C19"/>
      <c r="D19"/>
      <c r="E19"/>
      <c r="F19"/>
      <c r="G19"/>
      <c r="H19"/>
      <c r="I19" s="97"/>
      <c r="J19" s="7"/>
      <c r="K19" s="7"/>
      <c r="L19"/>
      <c r="M19" s="7"/>
      <c r="N19" s="102"/>
      <c r="O19" s="7"/>
      <c r="P19" s="8" t="s">
        <v>507</v>
      </c>
      <c r="Q19" s="8"/>
      <c r="R19" s="8"/>
      <c r="T19"/>
      <c r="U19"/>
      <c r="V19" s="94"/>
      <c r="W19" s="7"/>
      <c r="X19" s="94"/>
      <c r="Y19"/>
      <c r="Z19" s="94"/>
      <c r="AA19" s="52"/>
      <c r="AB19" s="21"/>
      <c r="AC19" s="94"/>
      <c r="AD19" s="52"/>
      <c r="AE19" s="118"/>
    </row>
    <row r="20" spans="1:31" s="6" customFormat="1" ht="18" customHeight="1" x14ac:dyDescent="0.2">
      <c r="A20" s="36"/>
      <c r="B20">
        <v>17</v>
      </c>
      <c r="C20"/>
      <c r="D20"/>
      <c r="E20"/>
      <c r="F20"/>
      <c r="G20"/>
      <c r="H20"/>
      <c r="I20" s="97"/>
      <c r="J20" s="7"/>
      <c r="K20" s="7"/>
      <c r="L20"/>
      <c r="M20" s="7"/>
      <c r="N20" s="102"/>
      <c r="O20" s="7"/>
      <c r="P20" s="8" t="s">
        <v>507</v>
      </c>
      <c r="Q20" s="8"/>
      <c r="R20" s="8"/>
      <c r="T20"/>
      <c r="U20"/>
      <c r="V20" s="94"/>
      <c r="W20" s="7"/>
      <c r="X20" s="94"/>
      <c r="Y20"/>
      <c r="Z20" s="94"/>
      <c r="AA20" s="52"/>
      <c r="AB20" s="21"/>
      <c r="AC20" s="94"/>
      <c r="AD20" s="52"/>
      <c r="AE20" s="118"/>
    </row>
    <row r="21" spans="1:31" s="6" customFormat="1" x14ac:dyDescent="0.2">
      <c r="A21" s="36"/>
      <c r="B21">
        <v>18</v>
      </c>
      <c r="C21"/>
      <c r="D21"/>
      <c r="E21"/>
      <c r="F21"/>
      <c r="G21"/>
      <c r="H21"/>
      <c r="I21" s="97"/>
      <c r="J21" s="7"/>
      <c r="K21" s="7"/>
      <c r="L21"/>
      <c r="M21" s="7"/>
      <c r="N21" s="102"/>
      <c r="O21" s="7"/>
      <c r="P21" s="8" t="s">
        <v>507</v>
      </c>
      <c r="Q21" s="8"/>
      <c r="R21" s="8"/>
      <c r="T21"/>
      <c r="U21"/>
      <c r="V21" s="94"/>
      <c r="W21" s="7"/>
      <c r="X21" s="94"/>
      <c r="Y21"/>
      <c r="Z21" s="94"/>
      <c r="AA21" s="52"/>
      <c r="AB21" s="21"/>
      <c r="AC21" s="94"/>
      <c r="AD21" s="52"/>
      <c r="AE21" s="118"/>
    </row>
    <row r="22" spans="1:31" s="6" customFormat="1" x14ac:dyDescent="0.2">
      <c r="A22" s="37"/>
      <c r="B22">
        <v>19</v>
      </c>
      <c r="C22"/>
      <c r="D22"/>
      <c r="E22"/>
      <c r="F22"/>
      <c r="G22"/>
      <c r="H22"/>
      <c r="I22" s="97"/>
      <c r="J22" s="7"/>
      <c r="K22" s="7"/>
      <c r="L22"/>
      <c r="M22" s="7"/>
      <c r="N22" s="102"/>
      <c r="O22" s="7"/>
      <c r="P22" s="8" t="s">
        <v>507</v>
      </c>
      <c r="Q22" s="8"/>
      <c r="R22" s="8"/>
      <c r="T22"/>
      <c r="U22"/>
      <c r="V22" s="94"/>
      <c r="W22" s="7"/>
      <c r="X22" s="94"/>
      <c r="Y22"/>
      <c r="Z22" s="94"/>
      <c r="AA22" s="52"/>
      <c r="AB22" s="21"/>
      <c r="AC22" s="94"/>
      <c r="AD22" s="52"/>
      <c r="AE22" s="118"/>
    </row>
    <row r="23" spans="1:31" s="6" customFormat="1" x14ac:dyDescent="0.2">
      <c r="B23">
        <v>20</v>
      </c>
      <c r="C23"/>
      <c r="D23"/>
      <c r="E23"/>
      <c r="F23"/>
      <c r="G23"/>
      <c r="H23"/>
      <c r="I23" s="97"/>
      <c r="J23" s="7"/>
      <c r="K23" s="7"/>
      <c r="L23"/>
      <c r="M23" s="7"/>
      <c r="N23" s="102"/>
      <c r="O23" s="7"/>
      <c r="P23" s="8" t="s">
        <v>507</v>
      </c>
      <c r="Q23" s="8"/>
      <c r="R23" s="8"/>
      <c r="T23"/>
      <c r="U23"/>
      <c r="V23" s="94"/>
      <c r="W23" s="7"/>
      <c r="X23" s="94"/>
      <c r="Y23"/>
      <c r="Z23" s="94"/>
      <c r="AA23" s="52"/>
      <c r="AB23" s="21"/>
      <c r="AC23" s="94"/>
      <c r="AD23" s="52"/>
      <c r="AE23" s="118"/>
    </row>
    <row r="24" spans="1:31" s="6" customFormat="1" x14ac:dyDescent="0.2">
      <c r="B24">
        <v>21</v>
      </c>
      <c r="C24"/>
      <c r="D24"/>
      <c r="E24"/>
      <c r="F24"/>
      <c r="G24"/>
      <c r="H24"/>
      <c r="I24" s="97"/>
      <c r="J24" s="7"/>
      <c r="K24" s="7"/>
      <c r="L24"/>
      <c r="M24" s="7"/>
      <c r="N24" s="102"/>
      <c r="O24" s="7"/>
      <c r="P24" s="8" t="s">
        <v>507</v>
      </c>
      <c r="Q24" s="8"/>
      <c r="R24" s="8"/>
      <c r="T24"/>
      <c r="U24"/>
      <c r="V24" s="94"/>
      <c r="W24" s="7"/>
      <c r="X24" s="94"/>
      <c r="Y24"/>
      <c r="Z24" s="94"/>
      <c r="AA24" s="52"/>
      <c r="AB24" s="21"/>
      <c r="AC24" s="94"/>
      <c r="AD24" s="52"/>
      <c r="AE24" s="118"/>
    </row>
    <row r="25" spans="1:31" s="6" customFormat="1" x14ac:dyDescent="0.2">
      <c r="A25" s="36"/>
      <c r="B25">
        <v>22</v>
      </c>
      <c r="C25"/>
      <c r="D25"/>
      <c r="E25"/>
      <c r="F25"/>
      <c r="G25"/>
      <c r="H25"/>
      <c r="I25" s="97"/>
      <c r="J25" s="7"/>
      <c r="K25" s="7"/>
      <c r="L25"/>
      <c r="M25" s="7"/>
      <c r="N25" s="102"/>
      <c r="O25" s="7"/>
      <c r="P25" s="8" t="s">
        <v>507</v>
      </c>
      <c r="Q25" s="8"/>
      <c r="R25" s="8"/>
      <c r="T25"/>
      <c r="U25"/>
      <c r="V25" s="94"/>
      <c r="W25" s="7"/>
      <c r="X25" s="94"/>
      <c r="Y25"/>
      <c r="Z25" s="94"/>
      <c r="AA25" s="52"/>
      <c r="AB25" s="21"/>
      <c r="AC25" s="94"/>
      <c r="AD25" s="52"/>
      <c r="AE25" s="118"/>
    </row>
    <row r="26" spans="1:31" s="6" customFormat="1" x14ac:dyDescent="0.2">
      <c r="B26">
        <v>23</v>
      </c>
      <c r="C26"/>
      <c r="D26"/>
      <c r="E26"/>
      <c r="F26"/>
      <c r="G26"/>
      <c r="H26"/>
      <c r="I26" s="97"/>
      <c r="J26" s="7"/>
      <c r="K26" s="7"/>
      <c r="L26"/>
      <c r="M26" s="7"/>
      <c r="N26" s="102"/>
      <c r="O26" s="7"/>
      <c r="P26" s="8" t="s">
        <v>507</v>
      </c>
      <c r="Q26" s="8"/>
      <c r="R26" s="8"/>
      <c r="T26"/>
      <c r="U26"/>
      <c r="V26" s="94"/>
      <c r="W26" s="7"/>
      <c r="X26" s="94"/>
      <c r="Y26"/>
      <c r="Z26" s="94"/>
      <c r="AA26" s="52"/>
      <c r="AB26" s="21"/>
      <c r="AC26" s="94"/>
      <c r="AD26" s="52"/>
      <c r="AE26" s="118"/>
    </row>
    <row r="27" spans="1:31" s="6" customFormat="1" x14ac:dyDescent="0.2">
      <c r="B27">
        <v>24</v>
      </c>
      <c r="C27"/>
      <c r="D27"/>
      <c r="E27"/>
      <c r="F27"/>
      <c r="G27"/>
      <c r="H27"/>
      <c r="I27" s="97"/>
      <c r="J27" s="7"/>
      <c r="K27" s="7"/>
      <c r="L27"/>
      <c r="M27" s="7"/>
      <c r="N27" s="102"/>
      <c r="O27" s="7"/>
      <c r="P27" s="8" t="s">
        <v>507</v>
      </c>
      <c r="Q27" s="8"/>
      <c r="R27" s="8"/>
      <c r="T27"/>
      <c r="U27"/>
      <c r="V27" s="94"/>
      <c r="W27" s="7"/>
      <c r="X27" s="94"/>
      <c r="Y27"/>
      <c r="Z27" s="94"/>
      <c r="AA27" s="52"/>
      <c r="AB27" s="21"/>
      <c r="AC27" s="94"/>
      <c r="AD27" s="52"/>
      <c r="AE27" s="118"/>
    </row>
    <row r="28" spans="1:31" s="6" customFormat="1" x14ac:dyDescent="0.2">
      <c r="B28">
        <v>25</v>
      </c>
      <c r="C28"/>
      <c r="D28"/>
      <c r="E28"/>
      <c r="F28"/>
      <c r="G28"/>
      <c r="H28"/>
      <c r="I28" s="97"/>
      <c r="J28" s="7"/>
      <c r="K28" s="7"/>
      <c r="L28"/>
      <c r="M28" s="7"/>
      <c r="N28" s="102"/>
      <c r="O28" s="7"/>
      <c r="P28" s="8" t="s">
        <v>507</v>
      </c>
      <c r="Q28" s="8"/>
      <c r="R28" s="8"/>
      <c r="T28"/>
      <c r="U28"/>
      <c r="V28" s="94"/>
      <c r="W28" s="7"/>
      <c r="X28" s="94"/>
      <c r="Y28"/>
      <c r="Z28" s="94"/>
      <c r="AA28" s="52"/>
      <c r="AB28" s="21"/>
      <c r="AC28" s="94"/>
      <c r="AD28" s="52"/>
      <c r="AE28" s="118"/>
    </row>
    <row r="29" spans="1:31" s="6" customFormat="1" x14ac:dyDescent="0.2">
      <c r="B29">
        <v>26</v>
      </c>
      <c r="C29"/>
      <c r="D29"/>
      <c r="E29"/>
      <c r="F29"/>
      <c r="G29"/>
      <c r="H29"/>
      <c r="I29" s="97"/>
      <c r="J29" s="7"/>
      <c r="K29" s="7"/>
      <c r="L29"/>
      <c r="M29" s="7"/>
      <c r="N29" s="102"/>
      <c r="O29" s="7"/>
      <c r="P29" s="8" t="s">
        <v>507</v>
      </c>
      <c r="Q29" s="8"/>
      <c r="R29" s="8"/>
      <c r="T29"/>
      <c r="U29"/>
      <c r="V29" s="94"/>
      <c r="W29" s="7"/>
      <c r="X29" s="94"/>
      <c r="Y29"/>
      <c r="Z29" s="94"/>
      <c r="AA29" s="52"/>
      <c r="AB29" s="21"/>
      <c r="AC29" s="94"/>
      <c r="AD29" s="52"/>
      <c r="AE29" s="118"/>
    </row>
    <row r="30" spans="1:31" s="6" customFormat="1" x14ac:dyDescent="0.2">
      <c r="B30">
        <v>27</v>
      </c>
      <c r="C30"/>
      <c r="D30"/>
      <c r="E30"/>
      <c r="F30"/>
      <c r="G30"/>
      <c r="H30"/>
      <c r="I30" s="97"/>
      <c r="J30" s="7"/>
      <c r="K30" s="7"/>
      <c r="L30"/>
      <c r="M30" s="7"/>
      <c r="N30" s="102"/>
      <c r="O30" s="7"/>
      <c r="P30" s="8" t="s">
        <v>507</v>
      </c>
      <c r="Q30" s="8"/>
      <c r="R30" s="8"/>
      <c r="T30"/>
      <c r="U30"/>
      <c r="V30" s="94"/>
      <c r="W30" s="7"/>
      <c r="X30" s="94"/>
      <c r="Y30" s="48"/>
      <c r="Z30" s="94"/>
      <c r="AA30" s="52"/>
      <c r="AB30" s="52"/>
      <c r="AC30" s="94"/>
      <c r="AD30" s="52"/>
      <c r="AE30" s="52"/>
    </row>
    <row r="31" spans="1:31" s="6" customFormat="1" x14ac:dyDescent="0.2">
      <c r="B31">
        <v>28</v>
      </c>
      <c r="C31"/>
      <c r="D31"/>
      <c r="E31"/>
      <c r="F31"/>
      <c r="G31"/>
      <c r="H31"/>
      <c r="I31" s="97"/>
      <c r="J31" s="7"/>
      <c r="K31" s="7"/>
      <c r="L31"/>
      <c r="M31" s="7"/>
      <c r="N31" s="102"/>
      <c r="O31" s="7"/>
      <c r="P31" s="8" t="s">
        <v>507</v>
      </c>
      <c r="Q31" s="8"/>
      <c r="R31" s="8"/>
      <c r="T31"/>
      <c r="U31"/>
      <c r="V31" s="94"/>
      <c r="W31" s="7"/>
      <c r="X31" s="94"/>
      <c r="Y31" s="48"/>
      <c r="Z31" s="94"/>
      <c r="AA31" s="52"/>
      <c r="AB31" s="52"/>
      <c r="AC31" s="94"/>
      <c r="AD31" s="52"/>
      <c r="AE31" s="52"/>
    </row>
    <row r="32" spans="1:31" s="6" customFormat="1" x14ac:dyDescent="0.2">
      <c r="B32">
        <v>29</v>
      </c>
      <c r="C32"/>
      <c r="D32"/>
      <c r="E32"/>
      <c r="F32"/>
      <c r="G32"/>
      <c r="H32"/>
      <c r="I32" s="97"/>
      <c r="J32" s="7"/>
      <c r="K32" s="7"/>
      <c r="L32"/>
      <c r="M32" s="7"/>
      <c r="N32" s="102"/>
      <c r="O32" s="7"/>
      <c r="P32" s="8" t="s">
        <v>507</v>
      </c>
      <c r="Q32" s="8"/>
      <c r="R32" s="8"/>
      <c r="T32"/>
      <c r="U32"/>
      <c r="V32" s="94"/>
      <c r="W32" s="7"/>
      <c r="X32" s="94"/>
      <c r="Y32" s="48"/>
      <c r="Z32" s="94"/>
      <c r="AA32" s="52"/>
      <c r="AB32" s="52"/>
      <c r="AC32" s="94"/>
      <c r="AD32" s="52"/>
      <c r="AE32" s="52"/>
    </row>
    <row r="33" spans="2:31" s="6" customFormat="1" x14ac:dyDescent="0.2">
      <c r="B33">
        <v>30</v>
      </c>
      <c r="C33"/>
      <c r="D33"/>
      <c r="E33"/>
      <c r="F33"/>
      <c r="G33"/>
      <c r="H33"/>
      <c r="I33" s="97"/>
      <c r="J33" s="7"/>
      <c r="K33" s="7"/>
      <c r="L33"/>
      <c r="M33" s="7"/>
      <c r="N33" s="102"/>
      <c r="O33" s="7"/>
      <c r="P33" s="8" t="s">
        <v>507</v>
      </c>
      <c r="Q33" s="8"/>
      <c r="R33" s="8"/>
      <c r="T33"/>
      <c r="U33"/>
      <c r="V33" s="94"/>
      <c r="W33" s="7"/>
      <c r="X33" s="94"/>
      <c r="Y33" s="48"/>
      <c r="Z33" s="94"/>
      <c r="AA33" s="52"/>
      <c r="AB33" s="52"/>
      <c r="AC33" s="94"/>
      <c r="AD33" s="52"/>
      <c r="AE33" s="52"/>
    </row>
    <row r="34" spans="2:31" s="6" customFormat="1" x14ac:dyDescent="0.2">
      <c r="B34">
        <v>31</v>
      </c>
      <c r="C34"/>
      <c r="D34"/>
      <c r="E34"/>
      <c r="F34"/>
      <c r="G34"/>
      <c r="H34"/>
      <c r="I34" s="1"/>
      <c r="J34" s="7"/>
      <c r="K34" s="7"/>
      <c r="L34"/>
      <c r="M34" s="7"/>
      <c r="N34" s="102"/>
      <c r="O34" s="7"/>
      <c r="P34" s="8" t="s">
        <v>507</v>
      </c>
      <c r="Q34" s="8"/>
      <c r="R34" s="8"/>
      <c r="T34"/>
      <c r="U34"/>
      <c r="V34" s="94"/>
      <c r="W34" s="7"/>
      <c r="X34" s="94"/>
      <c r="Y34" s="48"/>
      <c r="Z34" s="94"/>
      <c r="AA34" s="52"/>
      <c r="AB34" s="52"/>
      <c r="AC34" s="94"/>
      <c r="AD34" s="52"/>
      <c r="AE34" s="52"/>
    </row>
    <row r="35" spans="2:31" s="6" customFormat="1" x14ac:dyDescent="0.2">
      <c r="B35">
        <v>32</v>
      </c>
      <c r="C35"/>
      <c r="D35"/>
      <c r="E35"/>
      <c r="F35"/>
      <c r="G35"/>
      <c r="H35"/>
      <c r="I35" s="1"/>
      <c r="J35" s="7"/>
      <c r="K35" s="7"/>
      <c r="L35"/>
      <c r="M35" s="7"/>
      <c r="N35" s="102"/>
      <c r="O35" s="7"/>
      <c r="P35" s="8" t="s">
        <v>507</v>
      </c>
      <c r="Q35" s="8"/>
      <c r="R35" s="8"/>
      <c r="T35"/>
      <c r="U35"/>
      <c r="V35" s="94"/>
      <c r="W35" s="7"/>
      <c r="X35" s="94"/>
      <c r="Y35" s="48"/>
      <c r="Z35" s="94"/>
      <c r="AA35" s="52"/>
      <c r="AB35" s="52"/>
      <c r="AC35" s="94"/>
      <c r="AD35" s="52"/>
      <c r="AE35" s="52"/>
    </row>
    <row r="36" spans="2:31" s="6" customFormat="1" x14ac:dyDescent="0.2">
      <c r="B36">
        <v>33</v>
      </c>
      <c r="C36"/>
      <c r="D36"/>
      <c r="E36"/>
      <c r="F36"/>
      <c r="G36"/>
      <c r="H36"/>
      <c r="I36" s="1"/>
      <c r="J36" s="7"/>
      <c r="K36" s="7"/>
      <c r="L36"/>
      <c r="M36" s="7"/>
      <c r="N36" s="102"/>
      <c r="O36" s="7"/>
      <c r="P36" s="8" t="s">
        <v>507</v>
      </c>
      <c r="Q36" s="8"/>
      <c r="R36" s="8"/>
      <c r="T36"/>
      <c r="U36"/>
      <c r="V36" s="94"/>
      <c r="W36" s="7"/>
      <c r="X36" s="94"/>
      <c r="Y36" s="48"/>
      <c r="Z36" s="94"/>
      <c r="AA36" s="52"/>
      <c r="AB36" s="52"/>
      <c r="AC36" s="94"/>
      <c r="AD36" s="52"/>
      <c r="AE36" s="52"/>
    </row>
    <row r="37" spans="2:31" s="6" customFormat="1" x14ac:dyDescent="0.2">
      <c r="B37">
        <v>34</v>
      </c>
      <c r="C37"/>
      <c r="D37"/>
      <c r="E37"/>
      <c r="F37"/>
      <c r="G37"/>
      <c r="H37"/>
      <c r="I37" s="1"/>
      <c r="J37" s="7"/>
      <c r="K37" s="7"/>
      <c r="L37"/>
      <c r="M37" s="7"/>
      <c r="N37" s="102"/>
      <c r="O37" s="7"/>
      <c r="P37" s="8" t="s">
        <v>507</v>
      </c>
      <c r="Q37" s="8"/>
      <c r="R37" s="8"/>
      <c r="T37"/>
      <c r="U37"/>
      <c r="V37" s="94"/>
      <c r="W37" s="7"/>
      <c r="X37" s="94"/>
      <c r="Y37" s="48"/>
      <c r="Z37" s="94"/>
      <c r="AA37" s="52"/>
      <c r="AB37" s="52"/>
      <c r="AC37" s="94"/>
      <c r="AD37" s="52"/>
      <c r="AE37" s="52"/>
    </row>
    <row r="38" spans="2:31" s="6" customFormat="1" x14ac:dyDescent="0.2">
      <c r="B38">
        <v>35</v>
      </c>
      <c r="C38"/>
      <c r="D38"/>
      <c r="E38"/>
      <c r="F38"/>
      <c r="G38"/>
      <c r="H38"/>
      <c r="I38" s="1"/>
      <c r="J38" s="7"/>
      <c r="K38" s="7"/>
      <c r="L38"/>
      <c r="M38" s="7"/>
      <c r="N38" s="102"/>
      <c r="O38" s="7"/>
      <c r="P38" s="8" t="s">
        <v>507</v>
      </c>
      <c r="Q38" s="8"/>
      <c r="R38" s="8"/>
      <c r="T38"/>
      <c r="U38"/>
      <c r="V38" s="94"/>
      <c r="W38" s="7"/>
      <c r="X38" s="94"/>
      <c r="Y38" s="48"/>
      <c r="Z38" s="94"/>
      <c r="AA38" s="52"/>
      <c r="AB38" s="52"/>
      <c r="AC38" s="94"/>
      <c r="AD38" s="52"/>
      <c r="AE38" s="52"/>
    </row>
    <row r="39" spans="2:31" s="6" customFormat="1" x14ac:dyDescent="0.2">
      <c r="B39">
        <v>36</v>
      </c>
      <c r="C39"/>
      <c r="D39"/>
      <c r="E39"/>
      <c r="F39"/>
      <c r="G39"/>
      <c r="H39"/>
      <c r="I39" s="1"/>
      <c r="J39" s="7"/>
      <c r="K39" s="7"/>
      <c r="L39"/>
      <c r="M39" s="7"/>
      <c r="N39" s="102"/>
      <c r="O39" s="7"/>
      <c r="P39" s="8" t="s">
        <v>507</v>
      </c>
      <c r="Q39" s="8"/>
      <c r="R39" s="8"/>
      <c r="T39"/>
      <c r="U39"/>
      <c r="V39" s="94"/>
      <c r="W39" s="7"/>
      <c r="X39" s="94"/>
      <c r="Y39" s="48"/>
      <c r="Z39" s="94"/>
      <c r="AA39" s="52"/>
      <c r="AB39" s="52"/>
      <c r="AC39" s="94"/>
      <c r="AD39" s="52"/>
      <c r="AE39" s="52"/>
    </row>
    <row r="40" spans="2:31" s="6" customFormat="1" x14ac:dyDescent="0.2">
      <c r="B40">
        <v>37</v>
      </c>
      <c r="C40"/>
      <c r="D40"/>
      <c r="E40"/>
      <c r="F40"/>
      <c r="G40"/>
      <c r="H40"/>
      <c r="I40" s="1"/>
      <c r="J40" s="7"/>
      <c r="K40" s="7"/>
      <c r="L40"/>
      <c r="M40" s="7"/>
      <c r="N40" s="102"/>
      <c r="O40" s="7"/>
      <c r="P40" s="8" t="s">
        <v>507</v>
      </c>
      <c r="Q40" s="8"/>
      <c r="R40" s="8"/>
      <c r="T40"/>
      <c r="U40"/>
      <c r="V40" s="94"/>
      <c r="W40" s="7"/>
      <c r="X40" s="94"/>
      <c r="Y40" s="48"/>
      <c r="Z40" s="94"/>
      <c r="AA40" s="52"/>
      <c r="AB40" s="52"/>
      <c r="AC40" s="94"/>
      <c r="AD40" s="52"/>
      <c r="AE40" s="52"/>
    </row>
    <row r="41" spans="2:31" s="6" customFormat="1" x14ac:dyDescent="0.2">
      <c r="B41">
        <v>38</v>
      </c>
      <c r="C41"/>
      <c r="D41"/>
      <c r="E41"/>
      <c r="F41"/>
      <c r="G41"/>
      <c r="H41"/>
      <c r="I41" s="1"/>
      <c r="J41" s="7"/>
      <c r="K41" s="7"/>
      <c r="L41"/>
      <c r="M41" s="7"/>
      <c r="N41" s="102"/>
      <c r="O41" s="7"/>
      <c r="P41" s="8" t="s">
        <v>507</v>
      </c>
      <c r="Q41" s="8"/>
      <c r="R41" s="8"/>
      <c r="T41"/>
      <c r="U41"/>
      <c r="V41" s="94"/>
      <c r="W41" s="7"/>
      <c r="X41" s="94"/>
      <c r="Y41" s="48"/>
      <c r="Z41" s="94"/>
      <c r="AA41" s="52"/>
      <c r="AB41" s="52"/>
      <c r="AC41" s="94"/>
      <c r="AD41" s="52"/>
      <c r="AE41" s="52"/>
    </row>
    <row r="42" spans="2:31" s="6" customFormat="1" x14ac:dyDescent="0.2">
      <c r="B42">
        <v>39</v>
      </c>
      <c r="C42"/>
      <c r="D42"/>
      <c r="E42"/>
      <c r="F42"/>
      <c r="G42"/>
      <c r="H42"/>
      <c r="I42" s="1"/>
      <c r="J42" s="7"/>
      <c r="K42" s="7"/>
      <c r="L42"/>
      <c r="M42" s="7"/>
      <c r="N42" s="102"/>
      <c r="O42" s="7"/>
      <c r="P42" s="8" t="s">
        <v>507</v>
      </c>
      <c r="Q42" s="8"/>
      <c r="R42" s="8"/>
      <c r="T42"/>
      <c r="U42"/>
      <c r="V42" s="94"/>
      <c r="W42" s="7"/>
      <c r="X42" s="94"/>
      <c r="Y42" s="48"/>
      <c r="Z42" s="94"/>
      <c r="AA42" s="52"/>
      <c r="AB42" s="52"/>
      <c r="AC42" s="94"/>
      <c r="AD42" s="52"/>
      <c r="AE42" s="52"/>
    </row>
    <row r="43" spans="2:31" s="6" customFormat="1" x14ac:dyDescent="0.2">
      <c r="B43">
        <v>40</v>
      </c>
      <c r="C43"/>
      <c r="D43"/>
      <c r="E43"/>
      <c r="F43"/>
      <c r="G43"/>
      <c r="H43"/>
      <c r="I43" s="1"/>
      <c r="J43" s="7"/>
      <c r="K43" s="7"/>
      <c r="L43"/>
      <c r="M43" s="7"/>
      <c r="N43" s="102"/>
      <c r="O43" s="7"/>
      <c r="P43" s="8" t="s">
        <v>507</v>
      </c>
      <c r="Q43" s="8"/>
      <c r="R43" s="8"/>
      <c r="T43"/>
      <c r="U43"/>
      <c r="V43" s="94"/>
      <c r="W43" s="7"/>
      <c r="X43" s="94"/>
      <c r="Y43" s="48"/>
      <c r="Z43" s="94"/>
      <c r="AA43" s="52"/>
      <c r="AB43" s="52"/>
      <c r="AC43" s="94"/>
      <c r="AD43" s="52"/>
      <c r="AE43" s="52"/>
    </row>
    <row r="44" spans="2:31" s="6" customFormat="1" x14ac:dyDescent="0.2">
      <c r="C44" s="35"/>
      <c r="I44" s="35"/>
      <c r="L44" s="8"/>
      <c r="M44" s="7"/>
      <c r="N44" s="102"/>
      <c r="O44" s="7"/>
      <c r="P44" s="8" t="s">
        <v>507</v>
      </c>
      <c r="Q44" s="8"/>
      <c r="R44" s="8"/>
      <c r="U44" s="103"/>
      <c r="V44" s="94"/>
      <c r="X44" s="94"/>
      <c r="Y44" s="49"/>
      <c r="Z44" s="94"/>
      <c r="AA44" s="52"/>
      <c r="AB44" s="52"/>
      <c r="AC44" s="94"/>
      <c r="AD44" s="52"/>
      <c r="AE44" s="52"/>
    </row>
    <row r="45" spans="2:31" s="6" customFormat="1" x14ac:dyDescent="0.2">
      <c r="C45" s="35"/>
      <c r="I45" s="35"/>
      <c r="L45" s="8"/>
      <c r="M45" s="7"/>
      <c r="N45" s="102"/>
      <c r="O45" s="7"/>
      <c r="P45" s="8" t="s">
        <v>507</v>
      </c>
      <c r="Q45" s="8"/>
      <c r="R45" s="8"/>
      <c r="U45" s="103"/>
      <c r="V45" s="94"/>
      <c r="X45" s="94"/>
      <c r="Y45" s="49"/>
      <c r="Z45" s="94"/>
      <c r="AA45" s="52"/>
      <c r="AB45" s="52"/>
      <c r="AC45" s="94"/>
      <c r="AD45" s="52"/>
      <c r="AE45" s="52"/>
    </row>
    <row r="46" spans="2:31" s="6" customFormat="1" x14ac:dyDescent="0.2">
      <c r="C46" s="35"/>
      <c r="I46" s="35"/>
      <c r="L46" s="8"/>
      <c r="M46" s="7"/>
      <c r="N46" s="102"/>
      <c r="O46" s="7"/>
      <c r="P46" s="8" t="s">
        <v>507</v>
      </c>
      <c r="Q46" s="8"/>
      <c r="R46" s="8"/>
      <c r="U46" s="103"/>
      <c r="V46" s="94"/>
      <c r="X46" s="8"/>
      <c r="Y46" s="49"/>
      <c r="Z46" s="96"/>
      <c r="AA46" s="52"/>
      <c r="AB46" s="52"/>
      <c r="AC46" s="96"/>
      <c r="AD46" s="52"/>
      <c r="AE46" s="52"/>
    </row>
    <row r="47" spans="2:31" s="6" customFormat="1" x14ac:dyDescent="0.2">
      <c r="C47" s="35"/>
      <c r="I47" s="35"/>
      <c r="L47" s="8"/>
      <c r="M47" s="7"/>
      <c r="N47" s="102"/>
      <c r="O47" s="7"/>
      <c r="P47" s="8" t="s">
        <v>507</v>
      </c>
      <c r="Q47" s="8"/>
      <c r="R47" s="8"/>
      <c r="U47" s="103"/>
      <c r="V47" s="94"/>
      <c r="X47" s="8"/>
      <c r="Y47" s="49"/>
      <c r="Z47" s="96"/>
      <c r="AA47" s="52"/>
      <c r="AC47" s="96"/>
      <c r="AD47" s="52"/>
      <c r="AE47" s="52"/>
    </row>
    <row r="48" spans="2:31" s="6" customFormat="1" x14ac:dyDescent="0.2">
      <c r="C48" s="35"/>
      <c r="I48" s="35"/>
      <c r="L48" s="8"/>
      <c r="M48" s="7"/>
      <c r="N48" s="102"/>
      <c r="O48" s="7"/>
      <c r="P48" s="8" t="s">
        <v>507</v>
      </c>
      <c r="Q48" s="8"/>
      <c r="R48" s="8"/>
      <c r="U48" s="103"/>
      <c r="V48" s="94"/>
      <c r="X48" s="8"/>
      <c r="Y48" s="49"/>
      <c r="Z48" s="96"/>
      <c r="AA48" s="52"/>
      <c r="AC48" s="96"/>
      <c r="AD48" s="52"/>
      <c r="AE48" s="52"/>
    </row>
    <row r="49" spans="3:31" s="6" customFormat="1" x14ac:dyDescent="0.2">
      <c r="C49" s="35"/>
      <c r="I49" s="35"/>
      <c r="L49" s="8"/>
      <c r="M49" s="7"/>
      <c r="N49" s="102"/>
      <c r="O49" s="7"/>
      <c r="P49" s="8" t="s">
        <v>507</v>
      </c>
      <c r="Q49" s="8"/>
      <c r="R49" s="8"/>
      <c r="U49" s="103"/>
      <c r="V49" s="94"/>
      <c r="X49" s="8"/>
      <c r="Y49" s="49"/>
      <c r="Z49" s="96"/>
      <c r="AA49" s="52"/>
      <c r="AC49" s="96"/>
      <c r="AE49" s="52"/>
    </row>
    <row r="50" spans="3:31" s="6" customFormat="1" x14ac:dyDescent="0.2">
      <c r="C50" s="35"/>
      <c r="I50" s="35"/>
      <c r="L50" s="8"/>
      <c r="M50" s="7"/>
      <c r="N50" s="102"/>
      <c r="O50" s="7"/>
      <c r="P50" s="8" t="s">
        <v>507</v>
      </c>
      <c r="Q50" s="8"/>
      <c r="R50" s="8"/>
      <c r="U50" s="104"/>
      <c r="V50" s="94"/>
      <c r="X50" s="8"/>
      <c r="Y50" s="49"/>
      <c r="Z50" s="96"/>
      <c r="AA50" s="52"/>
      <c r="AC50" s="96"/>
      <c r="AE50" s="52"/>
    </row>
    <row r="51" spans="3:31" s="6" customFormat="1" x14ac:dyDescent="0.2">
      <c r="C51" s="35"/>
      <c r="I51" s="35"/>
      <c r="L51" s="8"/>
      <c r="M51" s="7"/>
      <c r="N51" s="102"/>
      <c r="O51" s="7"/>
      <c r="P51" s="8" t="s">
        <v>507</v>
      </c>
      <c r="Q51" s="8"/>
      <c r="R51" s="8"/>
      <c r="U51" s="104"/>
      <c r="V51" s="94"/>
      <c r="X51" s="8"/>
      <c r="Y51" s="49"/>
      <c r="Z51" s="96"/>
      <c r="AA51" s="52"/>
      <c r="AC51" s="96"/>
      <c r="AE51" s="52"/>
    </row>
    <row r="52" spans="3:31" s="6" customFormat="1" x14ac:dyDescent="0.2">
      <c r="C52" s="35"/>
      <c r="I52" s="35"/>
      <c r="L52" s="8"/>
      <c r="M52" s="7"/>
      <c r="N52" s="102"/>
      <c r="O52" s="7"/>
      <c r="P52" s="8" t="s">
        <v>507</v>
      </c>
      <c r="Q52" s="8"/>
      <c r="R52" s="8"/>
      <c r="U52" s="103"/>
      <c r="V52" s="94"/>
      <c r="X52" s="8"/>
      <c r="Y52" s="49"/>
      <c r="Z52" s="96"/>
      <c r="AA52" s="52"/>
      <c r="AC52" s="96"/>
      <c r="AE52" s="52"/>
    </row>
    <row r="53" spans="3:31" s="6" customFormat="1" x14ac:dyDescent="0.2">
      <c r="C53" s="35"/>
      <c r="I53" s="35"/>
      <c r="L53" s="8"/>
      <c r="M53" s="7"/>
      <c r="N53" s="102"/>
      <c r="O53" s="7"/>
      <c r="P53" s="8" t="s">
        <v>507</v>
      </c>
      <c r="Q53" s="8"/>
      <c r="R53" s="8"/>
      <c r="U53" s="103"/>
      <c r="V53" s="94"/>
      <c r="X53" s="8"/>
      <c r="Y53" s="49"/>
      <c r="Z53" s="96"/>
      <c r="AA53" s="52"/>
      <c r="AC53" s="96"/>
      <c r="AE53" s="52"/>
    </row>
    <row r="54" spans="3:31" s="6" customFormat="1" x14ac:dyDescent="0.2">
      <c r="C54" s="35"/>
      <c r="I54" s="35"/>
      <c r="L54" s="8"/>
      <c r="M54" s="7"/>
      <c r="N54" s="102"/>
      <c r="O54" s="7"/>
      <c r="P54" s="8" t="s">
        <v>507</v>
      </c>
      <c r="Q54" s="8"/>
      <c r="R54" s="8"/>
      <c r="U54" s="103"/>
      <c r="V54" s="94"/>
      <c r="X54" s="8"/>
      <c r="Y54" s="49"/>
      <c r="Z54" s="96"/>
      <c r="AA54" s="52"/>
      <c r="AC54" s="96"/>
      <c r="AE54" s="52"/>
    </row>
    <row r="55" spans="3:31" s="6" customFormat="1" x14ac:dyDescent="0.2">
      <c r="C55" s="35"/>
      <c r="I55" s="35"/>
      <c r="L55" s="8"/>
      <c r="M55" s="7"/>
      <c r="N55" s="102"/>
      <c r="O55" s="7"/>
      <c r="P55" s="8" t="s">
        <v>507</v>
      </c>
      <c r="Q55" s="8"/>
      <c r="R55" s="8"/>
      <c r="U55" s="103"/>
      <c r="V55" s="94"/>
      <c r="X55" s="8"/>
      <c r="Y55" s="49"/>
      <c r="Z55" s="96"/>
      <c r="AA55" s="52"/>
      <c r="AC55" s="96"/>
      <c r="AE55" s="52"/>
    </row>
    <row r="56" spans="3:31" s="6" customFormat="1" x14ac:dyDescent="0.2">
      <c r="C56" s="35"/>
      <c r="I56" s="35"/>
      <c r="L56" s="8"/>
      <c r="M56" s="7"/>
      <c r="N56" s="102"/>
      <c r="O56" s="7"/>
      <c r="P56" s="8" t="s">
        <v>507</v>
      </c>
      <c r="Q56" s="8"/>
      <c r="R56" s="8"/>
      <c r="U56" s="103"/>
      <c r="V56" s="94"/>
      <c r="X56" s="8"/>
      <c r="Y56" s="49"/>
      <c r="Z56" s="96"/>
      <c r="AA56" s="52"/>
      <c r="AC56" s="96"/>
      <c r="AE56" s="52"/>
    </row>
    <row r="57" spans="3:31" s="6" customFormat="1" x14ac:dyDescent="0.2">
      <c r="C57" s="35"/>
      <c r="I57" s="35"/>
      <c r="L57" s="8"/>
      <c r="M57" s="7"/>
      <c r="N57" s="102"/>
      <c r="O57" s="7"/>
      <c r="P57" s="8"/>
      <c r="Q57" s="8"/>
      <c r="U57" s="103"/>
      <c r="V57" s="94"/>
      <c r="X57" s="8"/>
      <c r="Y57" s="49"/>
      <c r="Z57" s="96"/>
      <c r="AA57" s="52"/>
      <c r="AC57" s="96"/>
      <c r="AE57" s="52"/>
    </row>
    <row r="58" spans="3:31" s="6" customFormat="1" x14ac:dyDescent="0.2">
      <c r="C58" s="35"/>
      <c r="I58" s="35"/>
      <c r="L58" s="8"/>
      <c r="M58" s="7"/>
      <c r="N58" s="102"/>
      <c r="O58" s="7"/>
      <c r="P58" s="8"/>
      <c r="Q58" s="8"/>
      <c r="U58" s="103"/>
      <c r="V58" s="94"/>
      <c r="X58" s="8"/>
      <c r="Y58" s="49"/>
      <c r="Z58" s="96"/>
      <c r="AA58" s="52"/>
      <c r="AC58" s="96"/>
      <c r="AE58" s="52"/>
    </row>
    <row r="59" spans="3:31" s="6" customFormat="1" x14ac:dyDescent="0.2">
      <c r="C59" s="35"/>
      <c r="I59" s="35"/>
      <c r="L59" s="8"/>
      <c r="M59" s="7"/>
      <c r="N59" s="102"/>
      <c r="O59" s="7"/>
      <c r="P59" s="8"/>
      <c r="Q59" s="8"/>
      <c r="U59" s="103"/>
      <c r="V59" s="94"/>
      <c r="X59" s="8"/>
      <c r="Y59" s="49"/>
      <c r="Z59" s="96"/>
      <c r="AA59" s="52"/>
      <c r="AC59" s="96"/>
      <c r="AE59" s="52"/>
    </row>
    <row r="60" spans="3:31" s="6" customFormat="1" x14ac:dyDescent="0.2">
      <c r="C60" s="35"/>
      <c r="I60" s="35"/>
      <c r="L60" s="8"/>
      <c r="M60" s="7"/>
      <c r="N60" s="102"/>
      <c r="O60" s="7"/>
      <c r="P60" s="8"/>
      <c r="Q60" s="8"/>
      <c r="U60" s="103"/>
      <c r="V60" s="94"/>
      <c r="X60" s="8"/>
      <c r="Y60" s="49"/>
      <c r="Z60" s="96"/>
      <c r="AA60" s="52"/>
      <c r="AC60" s="96"/>
      <c r="AE60" s="52"/>
    </row>
    <row r="61" spans="3:31" s="6" customFormat="1" x14ac:dyDescent="0.2">
      <c r="C61" s="35"/>
      <c r="I61" s="35"/>
      <c r="L61" s="8"/>
      <c r="M61" s="7"/>
      <c r="N61" s="102"/>
      <c r="O61" s="7"/>
      <c r="P61" s="8"/>
      <c r="Q61" s="8"/>
      <c r="U61" s="103"/>
      <c r="V61" s="94"/>
      <c r="X61" s="8"/>
      <c r="Y61" s="49"/>
      <c r="Z61" s="96"/>
      <c r="AA61" s="52"/>
      <c r="AC61" s="96"/>
      <c r="AE61" s="52"/>
    </row>
    <row r="62" spans="3:31" s="6" customFormat="1" x14ac:dyDescent="0.2">
      <c r="C62" s="35"/>
      <c r="I62" s="35"/>
      <c r="L62" s="8"/>
      <c r="M62" s="7"/>
      <c r="N62" s="96"/>
      <c r="O62" s="7"/>
      <c r="U62" s="103"/>
      <c r="V62" s="94"/>
      <c r="X62" s="8"/>
      <c r="Y62" s="49"/>
      <c r="Z62" s="96"/>
      <c r="AA62" s="52"/>
      <c r="AC62" s="96"/>
    </row>
    <row r="63" spans="3:31" s="6" customFormat="1" x14ac:dyDescent="0.2">
      <c r="C63" s="35"/>
      <c r="I63" s="35"/>
      <c r="L63" s="8"/>
      <c r="M63" s="7"/>
      <c r="N63" s="96"/>
      <c r="O63" s="7"/>
      <c r="U63" s="103"/>
      <c r="V63" s="94"/>
      <c r="X63" s="8"/>
      <c r="Y63" s="49"/>
      <c r="Z63" s="96"/>
      <c r="AA63" s="52"/>
      <c r="AC63" s="96"/>
    </row>
    <row r="64" spans="3:31" s="6" customFormat="1" x14ac:dyDescent="0.2">
      <c r="C64" s="35"/>
      <c r="I64" s="35"/>
      <c r="L64" s="8"/>
      <c r="M64" s="7"/>
      <c r="N64" s="96"/>
      <c r="O64" s="7"/>
      <c r="U64" s="103"/>
      <c r="V64" s="94"/>
      <c r="X64" s="8"/>
      <c r="Y64" s="49"/>
      <c r="Z64" s="96"/>
      <c r="AA64" s="52"/>
      <c r="AC64" s="96"/>
    </row>
    <row r="65" spans="3:29" s="6" customFormat="1" x14ac:dyDescent="0.2">
      <c r="C65" s="35"/>
      <c r="I65" s="35"/>
      <c r="L65" s="8"/>
      <c r="M65" s="7"/>
      <c r="N65" s="96"/>
      <c r="O65" s="7"/>
      <c r="U65" s="103"/>
      <c r="V65" s="94"/>
      <c r="X65" s="8"/>
      <c r="Y65" s="49"/>
      <c r="Z65" s="96"/>
      <c r="AA65" s="52"/>
      <c r="AC65" s="96"/>
    </row>
    <row r="66" spans="3:29" s="6" customFormat="1" x14ac:dyDescent="0.2">
      <c r="C66" s="35"/>
      <c r="I66" s="35"/>
      <c r="L66" s="8"/>
      <c r="M66" s="7"/>
      <c r="N66" s="96"/>
      <c r="O66" s="7"/>
      <c r="U66" s="103"/>
      <c r="V66" s="94"/>
      <c r="X66" s="8"/>
      <c r="Y66" s="49"/>
      <c r="Z66" s="96"/>
      <c r="AA66" s="52"/>
      <c r="AC66" s="96"/>
    </row>
    <row r="67" spans="3:29" s="6" customFormat="1" x14ac:dyDescent="0.2">
      <c r="C67" s="35"/>
      <c r="I67" s="35"/>
      <c r="L67" s="8"/>
      <c r="M67" s="7"/>
      <c r="N67" s="96"/>
      <c r="O67" s="7"/>
      <c r="U67" s="103"/>
      <c r="V67" s="94"/>
      <c r="X67" s="8"/>
      <c r="Y67" s="49"/>
      <c r="Z67" s="96"/>
      <c r="AA67" s="52"/>
      <c r="AC67" s="96"/>
    </row>
    <row r="68" spans="3:29" s="6" customFormat="1" x14ac:dyDescent="0.2">
      <c r="C68" s="35"/>
      <c r="I68" s="35"/>
      <c r="L68" s="8"/>
      <c r="M68" s="7"/>
      <c r="N68" s="96"/>
      <c r="O68" s="7"/>
      <c r="U68" s="103"/>
      <c r="V68" s="94"/>
      <c r="X68" s="8"/>
      <c r="Y68" s="49"/>
      <c r="Z68" s="96"/>
      <c r="AA68" s="52"/>
      <c r="AC68" s="96"/>
    </row>
    <row r="69" spans="3:29" s="6" customFormat="1" x14ac:dyDescent="0.2">
      <c r="C69" s="35"/>
      <c r="I69" s="35"/>
      <c r="L69" s="8"/>
      <c r="M69" s="7"/>
      <c r="N69" s="96"/>
      <c r="O69" s="7"/>
      <c r="U69" s="103"/>
      <c r="V69" s="94"/>
      <c r="X69" s="8"/>
      <c r="Y69" s="49"/>
      <c r="Z69" s="96"/>
      <c r="AA69" s="52"/>
      <c r="AC69" s="96"/>
    </row>
    <row r="70" spans="3:29" s="6" customFormat="1" x14ac:dyDescent="0.2">
      <c r="C70" s="35"/>
      <c r="I70" s="35"/>
      <c r="L70" s="8"/>
      <c r="M70" s="7"/>
      <c r="N70" s="96"/>
      <c r="O70" s="7"/>
      <c r="U70" s="103"/>
      <c r="V70" s="94"/>
      <c r="X70" s="8"/>
      <c r="Y70" s="49"/>
      <c r="Z70" s="96"/>
      <c r="AA70" s="52"/>
      <c r="AC70" s="96"/>
    </row>
    <row r="71" spans="3:29" s="6" customFormat="1" x14ac:dyDescent="0.2">
      <c r="C71" s="35"/>
      <c r="I71" s="35"/>
      <c r="L71" s="8"/>
      <c r="M71" s="7"/>
      <c r="N71" s="96"/>
      <c r="O71" s="7"/>
      <c r="U71" s="103"/>
      <c r="V71" s="94"/>
      <c r="X71" s="8"/>
      <c r="Y71" s="49"/>
      <c r="Z71" s="96"/>
      <c r="AA71" s="52"/>
      <c r="AC71" s="96"/>
    </row>
    <row r="72" spans="3:29" s="6" customFormat="1" x14ac:dyDescent="0.2">
      <c r="C72" s="35"/>
      <c r="I72" s="35"/>
      <c r="L72" s="8"/>
      <c r="M72" s="7"/>
      <c r="N72" s="96"/>
      <c r="O72" s="7"/>
      <c r="U72" s="103"/>
      <c r="V72" s="94"/>
      <c r="X72" s="8"/>
      <c r="Y72" s="49"/>
      <c r="Z72" s="96"/>
      <c r="AA72" s="52"/>
      <c r="AC72" s="96"/>
    </row>
    <row r="73" spans="3:29" s="6" customFormat="1" x14ac:dyDescent="0.2">
      <c r="C73" s="35"/>
      <c r="I73" s="35"/>
      <c r="L73" s="8"/>
      <c r="M73" s="7"/>
      <c r="N73" s="96"/>
      <c r="O73" s="7"/>
      <c r="U73" s="103"/>
      <c r="V73" s="94"/>
      <c r="X73" s="8"/>
      <c r="Y73" s="49"/>
      <c r="Z73" s="96"/>
      <c r="AA73" s="52"/>
      <c r="AC73" s="96"/>
    </row>
    <row r="74" spans="3:29" s="6" customFormat="1" x14ac:dyDescent="0.2">
      <c r="C74" s="35"/>
      <c r="I74" s="35"/>
      <c r="L74" s="8"/>
      <c r="M74" s="7"/>
      <c r="N74" s="96"/>
      <c r="O74" s="7"/>
      <c r="U74" s="103"/>
      <c r="V74" s="94"/>
      <c r="X74" s="8"/>
      <c r="Y74" s="49"/>
      <c r="Z74" s="96"/>
      <c r="AA74" s="52"/>
      <c r="AC74" s="96"/>
    </row>
    <row r="75" spans="3:29" s="6" customFormat="1" x14ac:dyDescent="0.2">
      <c r="C75" s="35"/>
      <c r="I75" s="35"/>
      <c r="L75" s="8"/>
      <c r="M75" s="7"/>
      <c r="N75" s="96"/>
      <c r="O75" s="7"/>
      <c r="U75" s="103"/>
      <c r="V75" s="94"/>
      <c r="X75" s="8"/>
      <c r="Y75" s="49"/>
      <c r="Z75" s="96"/>
      <c r="AA75" s="52"/>
      <c r="AC75" s="96"/>
    </row>
    <row r="76" spans="3:29" s="6" customFormat="1" x14ac:dyDescent="0.2">
      <c r="C76" s="35"/>
      <c r="I76" s="35"/>
      <c r="L76" s="8"/>
      <c r="M76" s="7"/>
      <c r="N76" s="96"/>
      <c r="O76" s="7"/>
      <c r="U76" s="103"/>
      <c r="V76" s="94"/>
      <c r="X76" s="8"/>
      <c r="Y76" s="49"/>
      <c r="Z76" s="96"/>
      <c r="AA76" s="52"/>
      <c r="AC76" s="96"/>
    </row>
    <row r="77" spans="3:29" s="6" customFormat="1" x14ac:dyDescent="0.2">
      <c r="C77" s="35"/>
      <c r="I77" s="35"/>
      <c r="L77" s="8"/>
      <c r="M77" s="7"/>
      <c r="N77" s="96"/>
      <c r="O77" s="7"/>
      <c r="U77" s="103"/>
      <c r="V77" s="94"/>
      <c r="X77" s="8"/>
      <c r="Y77" s="49"/>
      <c r="Z77" s="96"/>
      <c r="AA77" s="52"/>
      <c r="AC77" s="96"/>
    </row>
    <row r="78" spans="3:29" s="6" customFormat="1" x14ac:dyDescent="0.2">
      <c r="C78" s="35"/>
      <c r="I78" s="35"/>
      <c r="L78" s="8"/>
      <c r="M78" s="7"/>
      <c r="N78" s="96"/>
      <c r="O78" s="7"/>
      <c r="U78" s="103"/>
      <c r="V78" s="94"/>
      <c r="X78" s="8"/>
      <c r="Y78" s="49"/>
      <c r="Z78" s="96"/>
      <c r="AA78" s="52"/>
      <c r="AC78" s="96"/>
    </row>
    <row r="79" spans="3:29" s="6" customFormat="1" x14ac:dyDescent="0.2">
      <c r="C79" s="35"/>
      <c r="I79" s="35"/>
      <c r="L79" s="8"/>
      <c r="M79" s="7"/>
      <c r="N79" s="96"/>
      <c r="O79" s="7"/>
      <c r="U79" s="103"/>
      <c r="V79" s="94"/>
      <c r="X79" s="8"/>
      <c r="Y79" s="49"/>
      <c r="Z79" s="96"/>
      <c r="AA79" s="52"/>
      <c r="AC79" s="96"/>
    </row>
    <row r="80" spans="3:29" s="6" customFormat="1" x14ac:dyDescent="0.2">
      <c r="C80" s="35"/>
      <c r="I80" s="35"/>
      <c r="L80" s="8"/>
      <c r="M80" s="7"/>
      <c r="N80" s="96"/>
      <c r="O80" s="7"/>
      <c r="U80" s="103"/>
      <c r="V80" s="94"/>
      <c r="X80" s="8"/>
      <c r="Y80" s="49"/>
      <c r="Z80" s="96"/>
      <c r="AA80" s="52"/>
      <c r="AC80" s="96"/>
    </row>
    <row r="81" spans="3:29" s="6" customFormat="1" x14ac:dyDescent="0.2">
      <c r="C81" s="35"/>
      <c r="I81" s="35"/>
      <c r="L81" s="8"/>
      <c r="M81" s="7"/>
      <c r="N81" s="96"/>
      <c r="O81" s="7"/>
      <c r="U81" s="103"/>
      <c r="V81" s="94"/>
      <c r="X81" s="8"/>
      <c r="Y81" s="49"/>
      <c r="Z81" s="96"/>
      <c r="AA81" s="52"/>
      <c r="AC81" s="96"/>
    </row>
    <row r="82" spans="3:29" s="6" customFormat="1" x14ac:dyDescent="0.2">
      <c r="C82" s="35"/>
      <c r="I82" s="35"/>
      <c r="L82" s="8"/>
      <c r="M82" s="7"/>
      <c r="N82" s="96"/>
      <c r="O82" s="7"/>
      <c r="U82" s="103"/>
      <c r="V82" s="94"/>
      <c r="X82" s="8"/>
      <c r="Y82" s="49"/>
      <c r="Z82" s="96"/>
      <c r="AA82" s="52">
        <f>Prep!U88</f>
        <v>0</v>
      </c>
      <c r="AC82" s="96">
        <f>Prep!$B$59</f>
        <v>0</v>
      </c>
    </row>
    <row r="83" spans="3:29" s="6" customFormat="1" x14ac:dyDescent="0.2">
      <c r="C83" s="35"/>
      <c r="I83" s="35"/>
      <c r="L83" s="8"/>
      <c r="M83" s="7"/>
      <c r="N83" s="96"/>
      <c r="O83" s="7"/>
      <c r="U83" s="103"/>
      <c r="V83" s="94"/>
      <c r="X83" s="8"/>
      <c r="Y83" s="49"/>
      <c r="Z83" s="96"/>
      <c r="AA83" s="52">
        <f>Prep!U89</f>
        <v>0</v>
      </c>
      <c r="AC83" s="96">
        <f>Prep!$B$59</f>
        <v>0</v>
      </c>
    </row>
    <row r="84" spans="3:29" s="6" customFormat="1" x14ac:dyDescent="0.2">
      <c r="C84" s="35"/>
      <c r="I84" s="35"/>
      <c r="L84" s="8"/>
      <c r="M84" s="7"/>
      <c r="N84" s="96"/>
      <c r="O84" s="7"/>
      <c r="U84" s="103"/>
      <c r="V84" s="94"/>
      <c r="X84" s="8"/>
      <c r="Y84" s="49"/>
      <c r="Z84" s="96"/>
      <c r="AA84" s="52">
        <f>Prep!U90</f>
        <v>0</v>
      </c>
      <c r="AC84" s="96">
        <f>Prep!$B$59</f>
        <v>0</v>
      </c>
    </row>
    <row r="85" spans="3:29" s="6" customFormat="1" x14ac:dyDescent="0.2">
      <c r="C85" s="35"/>
      <c r="I85" s="35"/>
      <c r="L85" s="8"/>
      <c r="M85" s="7"/>
      <c r="N85" s="96"/>
      <c r="O85" s="7"/>
      <c r="U85" s="103"/>
      <c r="V85" s="94"/>
      <c r="X85" s="8"/>
      <c r="Y85" s="49"/>
      <c r="Z85" s="96"/>
      <c r="AA85" s="52">
        <f>Prep!U91</f>
        <v>0</v>
      </c>
      <c r="AC85" s="96">
        <f>Prep!$B$59</f>
        <v>0</v>
      </c>
    </row>
    <row r="86" spans="3:29" s="6" customFormat="1" x14ac:dyDescent="0.2">
      <c r="C86" s="35"/>
      <c r="I86" s="35"/>
      <c r="L86" s="8"/>
      <c r="M86" s="7"/>
      <c r="N86" s="96"/>
      <c r="O86" s="7"/>
      <c r="U86" s="103"/>
      <c r="V86" s="94"/>
      <c r="X86" s="8"/>
      <c r="Y86" s="49"/>
      <c r="Z86" s="96"/>
      <c r="AA86" s="52">
        <f>Prep!U92</f>
        <v>0</v>
      </c>
      <c r="AC86" s="96">
        <f>Prep!$B$59</f>
        <v>0</v>
      </c>
    </row>
    <row r="87" spans="3:29" s="6" customFormat="1" x14ac:dyDescent="0.2">
      <c r="C87" s="35"/>
      <c r="I87" s="35"/>
      <c r="L87" s="8"/>
      <c r="M87" s="7"/>
      <c r="N87" s="96"/>
      <c r="O87" s="7"/>
      <c r="U87" s="103"/>
      <c r="V87" s="94"/>
      <c r="X87" s="8"/>
      <c r="Y87" s="49"/>
      <c r="Z87" s="96"/>
      <c r="AA87" s="52">
        <f>Prep!U93</f>
        <v>0</v>
      </c>
      <c r="AC87" s="96">
        <f>Prep!$B$59</f>
        <v>0</v>
      </c>
    </row>
    <row r="88" spans="3:29" s="6" customFormat="1" x14ac:dyDescent="0.2">
      <c r="C88" s="35"/>
      <c r="I88" s="35"/>
      <c r="L88" s="8"/>
      <c r="M88" s="7"/>
      <c r="N88" s="96"/>
      <c r="O88" s="7"/>
      <c r="U88" s="103"/>
      <c r="V88" s="94"/>
      <c r="X88" s="8"/>
      <c r="Y88" s="49"/>
      <c r="Z88" s="96"/>
      <c r="AA88" s="52">
        <f>Prep!U94</f>
        <v>0</v>
      </c>
      <c r="AC88" s="96">
        <f>Prep!$B$59</f>
        <v>0</v>
      </c>
    </row>
    <row r="89" spans="3:29" s="6" customFormat="1" x14ac:dyDescent="0.2">
      <c r="C89" s="35"/>
      <c r="I89" s="35"/>
      <c r="L89" s="8"/>
      <c r="M89" s="8"/>
      <c r="N89" s="96"/>
      <c r="U89" s="103"/>
      <c r="V89" s="94"/>
      <c r="X89" s="8"/>
      <c r="Y89" s="49"/>
      <c r="Z89" s="96"/>
      <c r="AA89" s="52">
        <f>Prep!U95</f>
        <v>0</v>
      </c>
      <c r="AC89" s="96">
        <f>Prep!$B$59</f>
        <v>0</v>
      </c>
    </row>
    <row r="90" spans="3:29" s="6" customFormat="1" x14ac:dyDescent="0.2">
      <c r="C90" s="35"/>
      <c r="I90" s="35"/>
      <c r="L90" s="8"/>
      <c r="M90" s="8"/>
      <c r="N90" s="96"/>
      <c r="U90" s="103"/>
      <c r="V90" s="94"/>
      <c r="X90" s="8"/>
      <c r="Y90" s="49"/>
      <c r="Z90" s="96"/>
      <c r="AA90" s="52">
        <f>Prep!U96</f>
        <v>0</v>
      </c>
      <c r="AC90" s="96">
        <f>Prep!$B$59</f>
        <v>0</v>
      </c>
    </row>
    <row r="91" spans="3:29" s="6" customFormat="1" x14ac:dyDescent="0.2">
      <c r="C91" s="35"/>
      <c r="I91" s="35"/>
      <c r="L91" s="8"/>
      <c r="M91" s="8"/>
      <c r="N91" s="96"/>
      <c r="U91" s="103"/>
      <c r="V91" s="94"/>
      <c r="X91" s="8"/>
      <c r="Y91" s="49"/>
      <c r="Z91" s="96"/>
      <c r="AA91" s="52">
        <f>Prep!U97</f>
        <v>0</v>
      </c>
      <c r="AC91" s="96">
        <f>Prep!$B$59</f>
        <v>0</v>
      </c>
    </row>
    <row r="92" spans="3:29" s="6" customFormat="1" x14ac:dyDescent="0.2">
      <c r="C92" s="35"/>
      <c r="I92" s="35"/>
      <c r="L92" s="8"/>
      <c r="M92" s="8"/>
      <c r="N92" s="96"/>
      <c r="U92" s="103"/>
      <c r="V92" s="94"/>
      <c r="X92" s="8"/>
      <c r="Y92" s="49"/>
      <c r="Z92" s="96"/>
      <c r="AA92" s="52">
        <f>Prep!U98</f>
        <v>0</v>
      </c>
      <c r="AC92" s="96">
        <f>Prep!$B$59</f>
        <v>0</v>
      </c>
    </row>
    <row r="93" spans="3:29" s="6" customFormat="1" x14ac:dyDescent="0.2">
      <c r="C93" s="35"/>
      <c r="I93" s="35"/>
      <c r="L93" s="8"/>
      <c r="M93" s="8"/>
      <c r="N93" s="96"/>
      <c r="U93" s="103"/>
      <c r="V93" s="94"/>
      <c r="X93" s="8"/>
      <c r="Y93" s="49"/>
      <c r="Z93" s="96"/>
      <c r="AA93" s="52">
        <f>Prep!U99</f>
        <v>0</v>
      </c>
      <c r="AC93" s="96">
        <f>Prep!$B$59</f>
        <v>0</v>
      </c>
    </row>
    <row r="94" spans="3:29" s="6" customFormat="1" x14ac:dyDescent="0.2">
      <c r="C94" s="35"/>
      <c r="I94" s="35"/>
      <c r="L94" s="8"/>
      <c r="M94" s="8"/>
      <c r="N94" s="96"/>
      <c r="U94" s="103"/>
      <c r="V94" s="94"/>
      <c r="X94" s="8"/>
      <c r="Y94" s="49"/>
      <c r="Z94" s="96"/>
      <c r="AA94" s="52">
        <f>Prep!U100</f>
        <v>0</v>
      </c>
      <c r="AC94" s="96">
        <f>Prep!$B$59</f>
        <v>0</v>
      </c>
    </row>
    <row r="95" spans="3:29" s="6" customFormat="1" x14ac:dyDescent="0.2">
      <c r="C95" s="35"/>
      <c r="I95" s="35"/>
      <c r="L95" s="8"/>
      <c r="M95" s="8"/>
      <c r="S95" s="7"/>
      <c r="V95" s="94"/>
      <c r="X95" s="8"/>
      <c r="Y95" s="49"/>
      <c r="Z95" s="96"/>
      <c r="AA95" s="52">
        <f>Prep!U101</f>
        <v>0</v>
      </c>
      <c r="AC95" s="96">
        <f>Prep!$B$59</f>
        <v>0</v>
      </c>
    </row>
    <row r="96" spans="3:29" s="6" customFormat="1" x14ac:dyDescent="0.2">
      <c r="C96" s="35"/>
      <c r="I96" s="35"/>
      <c r="L96" s="8"/>
      <c r="M96" s="8"/>
      <c r="S96" s="7"/>
      <c r="V96" s="94"/>
      <c r="X96" s="8"/>
      <c r="Y96" s="49"/>
      <c r="Z96" s="96"/>
      <c r="AA96" s="52">
        <f>Prep!U102</f>
        <v>0</v>
      </c>
      <c r="AC96" s="96">
        <f>Prep!$B$59</f>
        <v>0</v>
      </c>
    </row>
    <row r="97" spans="3:29" s="6" customFormat="1" x14ac:dyDescent="0.2">
      <c r="C97" s="35"/>
      <c r="I97" s="35"/>
      <c r="L97" s="8"/>
      <c r="M97" s="8"/>
      <c r="S97" s="7"/>
      <c r="V97" s="94"/>
      <c r="X97" s="8"/>
      <c r="Y97" s="49"/>
      <c r="Z97" s="96"/>
      <c r="AA97" s="52">
        <f>Prep!U103</f>
        <v>0</v>
      </c>
      <c r="AC97" s="96">
        <f>Prep!$B$59</f>
        <v>0</v>
      </c>
    </row>
    <row r="98" spans="3:29" s="6" customFormat="1" x14ac:dyDescent="0.2">
      <c r="C98" s="35"/>
      <c r="I98" s="35"/>
      <c r="L98" s="8"/>
      <c r="M98" s="8"/>
      <c r="S98" s="7"/>
      <c r="V98" s="94"/>
      <c r="X98" s="8"/>
      <c r="Y98" s="49"/>
      <c r="Z98" s="96"/>
      <c r="AA98" s="52">
        <f>Prep!U104</f>
        <v>0</v>
      </c>
      <c r="AC98" s="96">
        <f>Prep!$B$59</f>
        <v>0</v>
      </c>
    </row>
    <row r="99" spans="3:29" s="6" customFormat="1" x14ac:dyDescent="0.2">
      <c r="C99" s="35"/>
      <c r="I99" s="35"/>
      <c r="L99" s="8"/>
      <c r="M99" s="8"/>
      <c r="S99" s="7"/>
      <c r="V99" s="95"/>
      <c r="X99" s="8"/>
      <c r="Y99" s="49"/>
      <c r="Z99" s="96"/>
      <c r="AA99" s="52">
        <f>Prep!U105</f>
        <v>0</v>
      </c>
      <c r="AC99" s="96">
        <f>Prep!$B$59</f>
        <v>0</v>
      </c>
    </row>
    <row r="100" spans="3:29" s="6" customFormat="1" x14ac:dyDescent="0.2">
      <c r="C100" s="35"/>
      <c r="I100" s="35"/>
      <c r="L100" s="8"/>
      <c r="M100" s="8"/>
      <c r="S100" s="7"/>
      <c r="V100" s="94"/>
      <c r="X100" s="8"/>
      <c r="Y100" s="49"/>
      <c r="Z100" s="96"/>
      <c r="AA100" s="52">
        <f>Prep!U106</f>
        <v>0</v>
      </c>
      <c r="AC100" s="96">
        <f>Prep!$B$59</f>
        <v>0</v>
      </c>
    </row>
    <row r="101" spans="3:29" s="6" customFormat="1" x14ac:dyDescent="0.2">
      <c r="C101" s="35"/>
      <c r="I101" s="35"/>
      <c r="L101" s="8"/>
      <c r="M101" s="8"/>
      <c r="S101" s="7"/>
      <c r="V101" s="94"/>
      <c r="X101" s="8"/>
      <c r="Y101" s="49"/>
      <c r="Z101" s="96"/>
      <c r="AA101" s="52">
        <f>Prep!U107</f>
        <v>0</v>
      </c>
      <c r="AC101" s="96">
        <f>Prep!$B$59</f>
        <v>0</v>
      </c>
    </row>
    <row r="102" spans="3:29" s="6" customFormat="1" x14ac:dyDescent="0.2">
      <c r="C102" s="35"/>
      <c r="I102" s="35"/>
      <c r="L102" s="8"/>
      <c r="M102" s="8"/>
      <c r="O102" s="8"/>
      <c r="P102" s="8"/>
      <c r="Q102" s="8"/>
      <c r="S102" s="7"/>
      <c r="V102" s="94"/>
      <c r="X102" s="8"/>
      <c r="Y102" s="49"/>
      <c r="Z102" s="96"/>
      <c r="AA102" s="52">
        <f>Prep!U108</f>
        <v>0</v>
      </c>
      <c r="AC102" s="96">
        <f>Prep!$B$59</f>
        <v>0</v>
      </c>
    </row>
    <row r="103" spans="3:29" s="6" customFormat="1" x14ac:dyDescent="0.2">
      <c r="C103" s="35"/>
      <c r="I103" s="35"/>
      <c r="L103" s="8"/>
      <c r="M103" s="8"/>
      <c r="O103" s="8"/>
      <c r="P103" s="8"/>
      <c r="Q103" s="8"/>
      <c r="S103" s="7"/>
      <c r="V103" s="94"/>
      <c r="X103" s="8"/>
      <c r="Y103" s="49"/>
      <c r="Z103" s="96"/>
      <c r="AA103" s="52">
        <f>Prep!U109</f>
        <v>0</v>
      </c>
      <c r="AC103" s="96">
        <f>Prep!$B$59</f>
        <v>0</v>
      </c>
    </row>
    <row r="104" spans="3:29" s="6" customFormat="1" x14ac:dyDescent="0.2">
      <c r="C104" s="35"/>
      <c r="I104" s="35"/>
      <c r="L104" s="8"/>
      <c r="M104" s="8"/>
      <c r="O104" s="8"/>
      <c r="P104" s="8"/>
      <c r="Q104" s="8"/>
      <c r="S104" s="7"/>
      <c r="V104" s="94"/>
      <c r="X104" s="8"/>
      <c r="Y104" s="49"/>
      <c r="Z104" s="96"/>
      <c r="AA104" s="52">
        <f>Prep!U110</f>
        <v>0</v>
      </c>
      <c r="AC104" s="96">
        <f>Prep!$B$59</f>
        <v>0</v>
      </c>
    </row>
    <row r="105" spans="3:29" s="6" customFormat="1" x14ac:dyDescent="0.2">
      <c r="C105" s="35"/>
      <c r="I105" s="35"/>
      <c r="L105" s="8"/>
      <c r="M105" s="8"/>
      <c r="O105" s="8"/>
      <c r="P105" s="8"/>
      <c r="Q105" s="8"/>
      <c r="S105" s="7"/>
      <c r="V105" s="94"/>
      <c r="X105" s="8"/>
      <c r="Y105" s="49"/>
      <c r="Z105" s="96"/>
      <c r="AA105" s="52">
        <f>Prep!U111</f>
        <v>0</v>
      </c>
      <c r="AC105" s="96">
        <f>Prep!$B$59</f>
        <v>0</v>
      </c>
    </row>
    <row r="106" spans="3:29" s="6" customFormat="1" x14ac:dyDescent="0.2">
      <c r="C106" s="35"/>
      <c r="I106" s="35"/>
      <c r="L106" s="8"/>
      <c r="M106" s="8"/>
      <c r="O106" s="8"/>
      <c r="P106" s="8"/>
      <c r="Q106" s="8"/>
      <c r="S106" s="7"/>
      <c r="V106" s="94"/>
      <c r="X106" s="8"/>
      <c r="Y106" s="49"/>
      <c r="Z106" s="96"/>
      <c r="AA106" s="52">
        <f>Prep!U112</f>
        <v>0</v>
      </c>
      <c r="AC106" s="96">
        <f>Prep!$B$59</f>
        <v>0</v>
      </c>
    </row>
    <row r="107" spans="3:29" s="6" customFormat="1" x14ac:dyDescent="0.2">
      <c r="C107" s="35"/>
      <c r="I107" s="35"/>
      <c r="L107" s="8"/>
      <c r="M107" s="8"/>
      <c r="O107" s="8"/>
      <c r="P107" s="8"/>
      <c r="Q107" s="8"/>
      <c r="S107" s="7"/>
      <c r="V107" s="95"/>
      <c r="X107" s="8"/>
      <c r="Y107" s="49"/>
      <c r="Z107" s="96"/>
      <c r="AA107" s="52">
        <f>Prep!U113</f>
        <v>0</v>
      </c>
      <c r="AC107" s="96">
        <f>Prep!$B$59</f>
        <v>0</v>
      </c>
    </row>
    <row r="108" spans="3:29" s="6" customFormat="1" x14ac:dyDescent="0.2">
      <c r="C108" s="35"/>
      <c r="I108" s="35"/>
      <c r="L108" s="8"/>
      <c r="M108" s="8"/>
      <c r="O108" s="8"/>
      <c r="P108" s="8"/>
      <c r="Q108" s="8"/>
      <c r="S108" s="7"/>
      <c r="V108" s="94"/>
      <c r="X108" s="8"/>
      <c r="Y108" s="49"/>
      <c r="Z108" s="96"/>
      <c r="AA108" s="52">
        <f>Prep!U114</f>
        <v>0</v>
      </c>
      <c r="AC108" s="96">
        <f>Prep!$B$59</f>
        <v>0</v>
      </c>
    </row>
    <row r="109" spans="3:29" s="6" customFormat="1" x14ac:dyDescent="0.2">
      <c r="C109" s="35"/>
      <c r="I109" s="35"/>
      <c r="L109" s="8"/>
      <c r="M109" s="8"/>
      <c r="O109" s="8"/>
      <c r="P109" s="8"/>
      <c r="Q109" s="8"/>
      <c r="S109" s="7"/>
      <c r="V109" s="94"/>
      <c r="X109" s="8"/>
      <c r="Y109" s="49"/>
      <c r="Z109" s="96"/>
      <c r="AA109" s="52">
        <f>Prep!U115</f>
        <v>0</v>
      </c>
      <c r="AC109" s="96">
        <f>Prep!$B$59</f>
        <v>0</v>
      </c>
    </row>
    <row r="110" spans="3:29" s="6" customFormat="1" x14ac:dyDescent="0.2">
      <c r="C110" s="35"/>
      <c r="I110" s="35"/>
      <c r="L110" s="8"/>
      <c r="M110" s="8"/>
      <c r="O110" s="8"/>
      <c r="P110" s="8"/>
      <c r="Q110" s="8"/>
      <c r="S110" s="7"/>
      <c r="U110" s="8"/>
      <c r="V110" s="94"/>
      <c r="X110" s="8"/>
      <c r="Y110" s="49"/>
      <c r="Z110" s="96"/>
      <c r="AA110" s="52">
        <f>Prep!U116</f>
        <v>0</v>
      </c>
      <c r="AC110" s="96">
        <f>Prep!$B$59</f>
        <v>0</v>
      </c>
    </row>
    <row r="111" spans="3:29" s="6" customFormat="1" x14ac:dyDescent="0.2">
      <c r="C111" s="35"/>
      <c r="I111" s="35"/>
      <c r="L111" s="8"/>
      <c r="M111" s="8"/>
      <c r="O111" s="8"/>
      <c r="P111" s="8"/>
      <c r="Q111" s="8"/>
      <c r="S111" s="7"/>
      <c r="U111" s="8"/>
      <c r="V111" s="94"/>
      <c r="X111" s="8"/>
      <c r="Y111" s="49"/>
      <c r="Z111" s="96"/>
      <c r="AA111" s="52">
        <f>Prep!U117</f>
        <v>0</v>
      </c>
      <c r="AC111" s="96">
        <f>Prep!$B$59</f>
        <v>0</v>
      </c>
    </row>
    <row r="112" spans="3:29" s="6" customFormat="1" x14ac:dyDescent="0.2">
      <c r="C112" s="35"/>
      <c r="I112" s="35"/>
      <c r="L112" s="8"/>
      <c r="M112" s="8"/>
      <c r="O112" s="8"/>
      <c r="P112" s="8"/>
      <c r="Q112" s="8"/>
      <c r="S112" s="7"/>
      <c r="V112" s="94"/>
      <c r="X112" s="8"/>
      <c r="Y112" s="49"/>
      <c r="Z112" s="96"/>
      <c r="AA112" s="52">
        <f>Prep!U118</f>
        <v>0</v>
      </c>
      <c r="AC112" s="96">
        <f>Prep!$B$59</f>
        <v>0</v>
      </c>
    </row>
    <row r="113" spans="3:29" s="6" customFormat="1" x14ac:dyDescent="0.2">
      <c r="C113" s="35"/>
      <c r="I113" s="35"/>
      <c r="L113" s="8"/>
      <c r="M113" s="8"/>
      <c r="O113" s="8"/>
      <c r="P113" s="8"/>
      <c r="Q113" s="8"/>
      <c r="S113" s="7"/>
      <c r="V113" s="94"/>
      <c r="X113" s="8"/>
      <c r="Y113" s="49"/>
      <c r="Z113" s="96"/>
      <c r="AA113" s="52">
        <f>Prep!U119</f>
        <v>0</v>
      </c>
      <c r="AC113" s="96">
        <f>Prep!$B$59</f>
        <v>0</v>
      </c>
    </row>
    <row r="114" spans="3:29" s="6" customFormat="1" x14ac:dyDescent="0.2">
      <c r="C114" s="35"/>
      <c r="I114" s="35"/>
      <c r="L114" s="8"/>
      <c r="M114" s="8"/>
      <c r="O114" s="8"/>
      <c r="P114" s="8"/>
      <c r="Q114" s="8"/>
      <c r="S114" s="7">
        <f t="shared" ref="S114:S132" si="0">B114</f>
        <v>0</v>
      </c>
      <c r="V114" s="94"/>
      <c r="X114" s="8"/>
      <c r="Y114" s="49"/>
      <c r="Z114" s="96"/>
      <c r="AA114" s="52">
        <f>Prep!U120</f>
        <v>0</v>
      </c>
      <c r="AC114" s="96">
        <f>Prep!$B$59</f>
        <v>0</v>
      </c>
    </row>
    <row r="115" spans="3:29" s="6" customFormat="1" x14ac:dyDescent="0.2">
      <c r="C115" s="35"/>
      <c r="I115" s="35"/>
      <c r="L115" s="8"/>
      <c r="M115" s="8"/>
      <c r="O115" s="8"/>
      <c r="P115" s="8"/>
      <c r="Q115" s="8"/>
      <c r="S115" s="7">
        <f t="shared" si="0"/>
        <v>0</v>
      </c>
      <c r="V115" s="95"/>
      <c r="X115" s="8"/>
      <c r="Y115" s="49"/>
      <c r="Z115" s="96"/>
      <c r="AA115" s="52">
        <f>Prep!U121</f>
        <v>0</v>
      </c>
      <c r="AC115" s="96">
        <f>Prep!$B$59</f>
        <v>0</v>
      </c>
    </row>
    <row r="116" spans="3:29" s="6" customFormat="1" x14ac:dyDescent="0.2">
      <c r="C116" s="35"/>
      <c r="I116" s="35"/>
      <c r="L116" s="8"/>
      <c r="M116" s="8"/>
      <c r="O116" s="8"/>
      <c r="P116" s="8"/>
      <c r="Q116" s="8"/>
      <c r="S116" s="7">
        <f t="shared" si="0"/>
        <v>0</v>
      </c>
      <c r="V116" s="94"/>
      <c r="X116" s="8"/>
      <c r="Y116" s="49"/>
      <c r="Z116" s="96"/>
      <c r="AA116" s="52">
        <f>Prep!U122</f>
        <v>0</v>
      </c>
      <c r="AC116" s="96"/>
    </row>
    <row r="117" spans="3:29" s="6" customFormat="1" x14ac:dyDescent="0.2">
      <c r="C117" s="35"/>
      <c r="I117" s="35"/>
      <c r="L117" s="8"/>
      <c r="M117" s="8"/>
      <c r="O117" s="8"/>
      <c r="P117" s="8"/>
      <c r="Q117" s="8"/>
      <c r="S117" s="7">
        <f t="shared" si="0"/>
        <v>0</v>
      </c>
      <c r="V117" s="94"/>
      <c r="X117" s="8"/>
      <c r="Y117" s="49"/>
      <c r="Z117" s="96"/>
      <c r="AA117" s="52">
        <f>Prep!U123</f>
        <v>0</v>
      </c>
      <c r="AC117" s="96"/>
    </row>
    <row r="118" spans="3:29" s="6" customFormat="1" x14ac:dyDescent="0.2">
      <c r="C118" s="35"/>
      <c r="I118" s="35"/>
      <c r="L118" s="8"/>
      <c r="M118" s="8"/>
      <c r="O118" s="8"/>
      <c r="P118" s="8"/>
      <c r="Q118" s="8"/>
      <c r="S118" s="7">
        <f t="shared" si="0"/>
        <v>0</v>
      </c>
      <c r="V118" s="94"/>
      <c r="X118" s="8"/>
      <c r="Y118" s="49"/>
      <c r="Z118" s="96"/>
      <c r="AA118" s="52">
        <f>Prep!U124</f>
        <v>0</v>
      </c>
      <c r="AC118" s="96"/>
    </row>
    <row r="119" spans="3:29" s="6" customFormat="1" x14ac:dyDescent="0.2">
      <c r="C119" s="35"/>
      <c r="I119" s="35"/>
      <c r="L119" s="8"/>
      <c r="M119" s="8"/>
      <c r="O119" s="8"/>
      <c r="P119" s="8"/>
      <c r="Q119" s="8"/>
      <c r="S119" s="7">
        <f t="shared" si="0"/>
        <v>0</v>
      </c>
      <c r="V119" s="94"/>
      <c r="X119" s="8"/>
      <c r="Y119" s="49"/>
      <c r="Z119" s="96"/>
      <c r="AA119" s="52">
        <f>Prep!U125</f>
        <v>0</v>
      </c>
      <c r="AC119" s="96"/>
    </row>
    <row r="120" spans="3:29" s="6" customFormat="1" x14ac:dyDescent="0.2">
      <c r="C120" s="35"/>
      <c r="I120" s="35"/>
      <c r="L120" s="8"/>
      <c r="M120" s="8"/>
      <c r="O120" s="8"/>
      <c r="P120" s="8"/>
      <c r="Q120" s="8"/>
      <c r="S120" s="7">
        <f t="shared" si="0"/>
        <v>0</v>
      </c>
      <c r="V120" s="94"/>
      <c r="X120" s="8"/>
      <c r="Y120" s="49"/>
      <c r="Z120" s="96"/>
      <c r="AA120" s="52">
        <f>Prep!U126</f>
        <v>0</v>
      </c>
      <c r="AC120" s="96"/>
    </row>
    <row r="121" spans="3:29" s="6" customFormat="1" x14ac:dyDescent="0.2">
      <c r="C121" s="35"/>
      <c r="I121" s="35"/>
      <c r="L121" s="8"/>
      <c r="M121" s="8"/>
      <c r="O121" s="8"/>
      <c r="P121" s="8"/>
      <c r="Q121" s="8"/>
      <c r="S121" s="7">
        <f t="shared" si="0"/>
        <v>0</v>
      </c>
      <c r="V121" s="94"/>
      <c r="X121" s="8"/>
      <c r="Y121" s="49"/>
      <c r="Z121" s="96"/>
      <c r="AA121" s="52">
        <f>Prep!U127</f>
        <v>0</v>
      </c>
      <c r="AC121" s="96"/>
    </row>
    <row r="122" spans="3:29" s="6" customFormat="1" x14ac:dyDescent="0.2">
      <c r="C122" s="35"/>
      <c r="I122" s="35"/>
      <c r="L122" s="8"/>
      <c r="M122" s="8"/>
      <c r="O122" s="8"/>
      <c r="P122" s="8"/>
      <c r="Q122" s="8"/>
      <c r="S122" s="7">
        <f t="shared" si="0"/>
        <v>0</v>
      </c>
      <c r="V122" s="94"/>
      <c r="X122" s="8"/>
      <c r="Y122" s="49"/>
      <c r="Z122" s="96"/>
      <c r="AA122" s="52">
        <f>Prep!U128</f>
        <v>0</v>
      </c>
      <c r="AC122" s="96"/>
    </row>
    <row r="123" spans="3:29" s="6" customFormat="1" x14ac:dyDescent="0.2">
      <c r="C123" s="35"/>
      <c r="I123" s="35"/>
      <c r="L123" s="8"/>
      <c r="M123" s="8"/>
      <c r="O123" s="8"/>
      <c r="P123" s="8"/>
      <c r="Q123" s="8"/>
      <c r="S123" s="7">
        <f t="shared" si="0"/>
        <v>0</v>
      </c>
      <c r="V123" s="95"/>
      <c r="X123" s="8"/>
      <c r="Y123" s="49"/>
      <c r="AA123" s="52">
        <f>Prep!U129</f>
        <v>0</v>
      </c>
    </row>
    <row r="124" spans="3:29" s="6" customFormat="1" x14ac:dyDescent="0.2">
      <c r="C124" s="35"/>
      <c r="I124" s="35"/>
      <c r="L124" s="8"/>
      <c r="M124" s="8"/>
      <c r="O124" s="8"/>
      <c r="P124" s="8"/>
      <c r="Q124" s="8"/>
      <c r="S124" s="7">
        <f t="shared" si="0"/>
        <v>0</v>
      </c>
      <c r="V124" s="94"/>
      <c r="X124" s="8"/>
      <c r="Y124" s="49"/>
      <c r="AA124" s="52">
        <f>Prep!U130</f>
        <v>0</v>
      </c>
    </row>
    <row r="125" spans="3:29" s="6" customFormat="1" x14ac:dyDescent="0.2">
      <c r="C125" s="35"/>
      <c r="I125" s="35"/>
      <c r="L125" s="8"/>
      <c r="M125" s="8"/>
      <c r="O125" s="8"/>
      <c r="P125" s="8"/>
      <c r="Q125" s="8"/>
      <c r="S125" s="7">
        <f t="shared" si="0"/>
        <v>0</v>
      </c>
      <c r="V125" s="94"/>
      <c r="Y125" s="49"/>
    </row>
    <row r="126" spans="3:29" s="6" customFormat="1" x14ac:dyDescent="0.2">
      <c r="C126" s="35"/>
      <c r="I126" s="35"/>
      <c r="L126" s="8"/>
      <c r="M126" s="8"/>
      <c r="O126" s="8"/>
      <c r="P126" s="8"/>
      <c r="Q126" s="8"/>
      <c r="S126" s="7">
        <f t="shared" si="0"/>
        <v>0</v>
      </c>
      <c r="V126" s="94"/>
      <c r="Y126" s="49"/>
    </row>
    <row r="127" spans="3:29" s="6" customFormat="1" x14ac:dyDescent="0.2">
      <c r="C127" s="35"/>
      <c r="I127" s="35"/>
      <c r="L127" s="8"/>
      <c r="M127" s="8"/>
      <c r="O127" s="8"/>
      <c r="P127" s="8"/>
      <c r="Q127" s="8"/>
      <c r="S127" s="7">
        <f t="shared" si="0"/>
        <v>0</v>
      </c>
      <c r="V127" s="8"/>
      <c r="Y127" s="49"/>
    </row>
    <row r="128" spans="3:29" s="6" customFormat="1" x14ac:dyDescent="0.2">
      <c r="C128" s="35"/>
      <c r="I128" s="35"/>
      <c r="L128" s="8"/>
      <c r="M128" s="8"/>
      <c r="O128" s="8"/>
      <c r="P128" s="8"/>
      <c r="Q128" s="8"/>
      <c r="S128" s="7">
        <f t="shared" si="0"/>
        <v>0</v>
      </c>
      <c r="V128" s="8"/>
      <c r="Y128" s="49"/>
    </row>
    <row r="129" spans="3:25" s="6" customFormat="1" x14ac:dyDescent="0.2">
      <c r="C129" s="35"/>
      <c r="I129" s="35"/>
      <c r="L129" s="8"/>
      <c r="M129" s="8"/>
      <c r="O129" s="8"/>
      <c r="P129" s="8"/>
      <c r="Q129" s="8"/>
      <c r="S129" s="7">
        <f t="shared" si="0"/>
        <v>0</v>
      </c>
      <c r="V129" s="8"/>
      <c r="Y129" s="49"/>
    </row>
    <row r="130" spans="3:25" s="6" customFormat="1" x14ac:dyDescent="0.2">
      <c r="C130" s="35"/>
      <c r="I130" s="35"/>
      <c r="L130" s="8"/>
      <c r="M130" s="8"/>
      <c r="O130" s="8"/>
      <c r="P130" s="8"/>
      <c r="Q130" s="8"/>
      <c r="S130" s="7">
        <f t="shared" si="0"/>
        <v>0</v>
      </c>
      <c r="U130" s="8"/>
      <c r="V130" s="8"/>
      <c r="Y130" s="49"/>
    </row>
    <row r="131" spans="3:25" s="6" customFormat="1" x14ac:dyDescent="0.2">
      <c r="C131" s="35"/>
      <c r="I131" s="35"/>
      <c r="L131" s="8"/>
      <c r="M131" s="8"/>
      <c r="O131" s="8"/>
      <c r="P131" s="8"/>
      <c r="Q131" s="8"/>
      <c r="S131" s="7">
        <f t="shared" si="0"/>
        <v>0</v>
      </c>
      <c r="U131" s="8"/>
      <c r="V131" s="8"/>
      <c r="Y131" s="49"/>
    </row>
    <row r="132" spans="3:25" s="6" customFormat="1" x14ac:dyDescent="0.2">
      <c r="C132" s="35"/>
      <c r="I132" s="35"/>
      <c r="L132" s="8"/>
      <c r="M132" s="8"/>
      <c r="O132" s="8"/>
      <c r="P132" s="8"/>
      <c r="Q132" s="8"/>
      <c r="S132" s="7">
        <f t="shared" si="0"/>
        <v>0</v>
      </c>
      <c r="V132" s="8"/>
      <c r="Y132" s="49"/>
    </row>
    <row r="133" spans="3:25" s="6" customFormat="1" x14ac:dyDescent="0.2">
      <c r="C133" s="35"/>
      <c r="I133" s="35"/>
      <c r="L133" s="8"/>
      <c r="M133" s="8"/>
      <c r="O133" s="8"/>
      <c r="P133" s="8"/>
      <c r="Q133" s="8"/>
      <c r="V133" s="8"/>
      <c r="Y133" s="49"/>
    </row>
    <row r="134" spans="3:25" s="6" customFormat="1" x14ac:dyDescent="0.2">
      <c r="C134" s="35"/>
      <c r="I134" s="35"/>
      <c r="L134" s="8"/>
      <c r="M134" s="8"/>
      <c r="O134" s="8"/>
      <c r="P134" s="8"/>
      <c r="Q134" s="8"/>
      <c r="V134" s="8"/>
      <c r="Y134" s="49"/>
    </row>
    <row r="135" spans="3:25" s="6" customFormat="1" x14ac:dyDescent="0.2">
      <c r="C135" s="35"/>
      <c r="I135" s="35"/>
      <c r="L135" s="8"/>
      <c r="M135" s="8"/>
      <c r="O135" s="8"/>
      <c r="P135" s="8"/>
      <c r="Q135" s="8"/>
      <c r="V135" s="8"/>
      <c r="Y135" s="49"/>
    </row>
    <row r="136" spans="3:25" s="6" customFormat="1" x14ac:dyDescent="0.2">
      <c r="C136" s="35"/>
      <c r="I136" s="35"/>
      <c r="L136" s="8"/>
      <c r="M136" s="8"/>
      <c r="O136" s="8"/>
      <c r="P136" s="8"/>
      <c r="Q136" s="8"/>
      <c r="V136" s="8"/>
      <c r="Y136" s="49"/>
    </row>
    <row r="137" spans="3:25" s="6" customFormat="1" x14ac:dyDescent="0.2">
      <c r="C137" s="35"/>
      <c r="I137" s="35"/>
      <c r="L137" s="8"/>
      <c r="M137" s="8"/>
      <c r="O137" s="8"/>
      <c r="P137" s="8"/>
      <c r="Q137" s="8"/>
      <c r="V137" s="8"/>
      <c r="Y137" s="49"/>
    </row>
    <row r="138" spans="3:25" s="6" customFormat="1" x14ac:dyDescent="0.2">
      <c r="C138" s="35"/>
      <c r="I138" s="35"/>
      <c r="L138" s="8"/>
      <c r="M138" s="8"/>
      <c r="O138" s="8"/>
      <c r="P138" s="8"/>
      <c r="Q138" s="8"/>
      <c r="V138" s="8"/>
      <c r="Y138" s="49"/>
    </row>
    <row r="139" spans="3:25" s="6" customFormat="1" x14ac:dyDescent="0.2">
      <c r="C139" s="35"/>
      <c r="I139" s="35"/>
      <c r="L139" s="8"/>
      <c r="M139" s="8"/>
      <c r="O139" s="8"/>
      <c r="P139" s="8"/>
      <c r="Q139" s="8"/>
      <c r="V139" s="8"/>
      <c r="Y139" s="49"/>
    </row>
    <row r="140" spans="3:25" s="6" customFormat="1" x14ac:dyDescent="0.2">
      <c r="C140" s="35"/>
      <c r="I140" s="35"/>
      <c r="L140" s="8"/>
      <c r="M140" s="8"/>
      <c r="O140" s="8"/>
      <c r="P140" s="8"/>
      <c r="Q140" s="8"/>
      <c r="V140" s="8"/>
      <c r="Y140" s="49"/>
    </row>
    <row r="141" spans="3:25" s="6" customFormat="1" ht="17" customHeight="1" x14ac:dyDescent="0.2">
      <c r="C141" s="35"/>
      <c r="I141" s="35"/>
      <c r="L141" s="8"/>
      <c r="M141" s="8"/>
      <c r="O141" s="8"/>
      <c r="P141" s="8"/>
      <c r="Q141" s="8"/>
      <c r="V141" s="8"/>
      <c r="Y141" s="49"/>
    </row>
    <row r="142" spans="3:25" s="6" customFormat="1" x14ac:dyDescent="0.2">
      <c r="C142" s="35"/>
      <c r="I142" s="35"/>
      <c r="L142" s="8"/>
      <c r="M142" s="8"/>
      <c r="V142" s="8"/>
      <c r="Y142" s="49"/>
    </row>
    <row r="143" spans="3:25" s="6" customFormat="1" x14ac:dyDescent="0.2">
      <c r="C143" s="35"/>
      <c r="I143" s="35"/>
      <c r="L143" s="8"/>
      <c r="M143" s="8"/>
      <c r="V143" s="8"/>
      <c r="Y143" s="49"/>
    </row>
    <row r="144" spans="3:25" s="6" customFormat="1" x14ac:dyDescent="0.2">
      <c r="C144" s="35"/>
      <c r="I144" s="35"/>
      <c r="L144" s="8"/>
      <c r="M144" s="8"/>
      <c r="V144" s="8"/>
      <c r="Y144" s="49"/>
    </row>
    <row r="145" spans="3:25" s="6" customFormat="1" x14ac:dyDescent="0.2">
      <c r="C145" s="35"/>
      <c r="I145" s="35"/>
      <c r="L145" s="8"/>
      <c r="M145" s="8"/>
      <c r="V145" s="8"/>
      <c r="Y145" s="49"/>
    </row>
    <row r="146" spans="3:25" s="6" customFormat="1" x14ac:dyDescent="0.2">
      <c r="C146" s="35"/>
      <c r="I146" s="35"/>
      <c r="L146" s="8"/>
      <c r="M146" s="8"/>
      <c r="V146" s="8"/>
      <c r="Y146" s="49"/>
    </row>
    <row r="147" spans="3:25" s="6" customFormat="1" x14ac:dyDescent="0.2">
      <c r="C147" s="35"/>
      <c r="I147" s="35"/>
      <c r="L147" s="8"/>
      <c r="M147" s="8"/>
      <c r="V147" s="8"/>
      <c r="Y147" s="49"/>
    </row>
    <row r="148" spans="3:25" s="6" customFormat="1" x14ac:dyDescent="0.2">
      <c r="C148" s="35"/>
      <c r="I148" s="35"/>
      <c r="L148" s="8"/>
      <c r="M148" s="8"/>
      <c r="V148" s="8"/>
      <c r="Y148" s="35"/>
    </row>
    <row r="149" spans="3:25" s="6" customFormat="1" x14ac:dyDescent="0.2">
      <c r="C149" s="35"/>
      <c r="I149" s="35"/>
      <c r="L149" s="8"/>
      <c r="M149" s="8"/>
      <c r="V149" s="8"/>
      <c r="Y149" s="35"/>
    </row>
    <row r="150" spans="3:25" s="6" customFormat="1" x14ac:dyDescent="0.2">
      <c r="C150" s="35"/>
      <c r="I150" s="35"/>
      <c r="L150" s="8"/>
      <c r="M150" s="8"/>
      <c r="V150" s="8"/>
      <c r="Y150" s="35"/>
    </row>
    <row r="151" spans="3:25" s="6" customFormat="1" x14ac:dyDescent="0.2">
      <c r="C151" s="35"/>
      <c r="I151" s="35"/>
      <c r="L151" s="8"/>
      <c r="M151" s="8"/>
      <c r="V151" s="8"/>
      <c r="Y151" s="35"/>
    </row>
    <row r="152" spans="3:25" s="6" customFormat="1" x14ac:dyDescent="0.2">
      <c r="C152" s="35"/>
      <c r="I152" s="35"/>
      <c r="L152" s="8"/>
      <c r="M152" s="8"/>
      <c r="V152" s="8"/>
      <c r="Y152" s="35"/>
    </row>
    <row r="153" spans="3:25" s="6" customFormat="1" x14ac:dyDescent="0.2">
      <c r="C153" s="35"/>
      <c r="I153" s="35"/>
      <c r="L153" s="8"/>
      <c r="M153" s="8"/>
      <c r="V153" s="8"/>
      <c r="Y153" s="35"/>
    </row>
    <row r="154" spans="3:25" s="6" customFormat="1" x14ac:dyDescent="0.2">
      <c r="C154" s="35"/>
      <c r="I154" s="35"/>
      <c r="L154" s="8"/>
      <c r="M154" s="8"/>
      <c r="V154" s="8"/>
      <c r="Y154" s="35"/>
    </row>
    <row r="155" spans="3:25" s="6" customFormat="1" x14ac:dyDescent="0.2">
      <c r="C155" s="35"/>
      <c r="I155" s="35"/>
      <c r="L155" s="8"/>
      <c r="M155" s="8"/>
      <c r="V155" s="8"/>
      <c r="Y155" s="35"/>
    </row>
    <row r="156" spans="3:25" s="6" customFormat="1" x14ac:dyDescent="0.2">
      <c r="C156" s="35"/>
      <c r="I156" s="35"/>
      <c r="L156" s="8"/>
      <c r="M156" s="8"/>
      <c r="V156" s="8"/>
      <c r="Y156" s="35"/>
    </row>
    <row r="157" spans="3:25" s="6" customFormat="1" x14ac:dyDescent="0.2">
      <c r="C157" s="35"/>
      <c r="I157" s="35"/>
      <c r="L157" s="8"/>
      <c r="M157" s="8"/>
      <c r="V157" s="8"/>
      <c r="Y157" s="35"/>
    </row>
    <row r="158" spans="3:25" s="6" customFormat="1" x14ac:dyDescent="0.2">
      <c r="C158" s="35"/>
      <c r="I158" s="35"/>
      <c r="L158" s="8"/>
      <c r="M158" s="8"/>
      <c r="V158" s="8"/>
      <c r="Y158" s="35"/>
    </row>
    <row r="159" spans="3:25" s="6" customFormat="1" x14ac:dyDescent="0.2">
      <c r="C159" s="35"/>
      <c r="I159" s="35"/>
      <c r="L159" s="8"/>
      <c r="M159" s="8"/>
      <c r="V159" s="8"/>
      <c r="Y159" s="35"/>
    </row>
    <row r="160" spans="3:25" s="6" customFormat="1" x14ac:dyDescent="0.2">
      <c r="C160" s="35"/>
      <c r="I160" s="35"/>
      <c r="L160" s="8"/>
      <c r="M160" s="8"/>
      <c r="V160" s="8"/>
      <c r="Y160" s="35"/>
    </row>
    <row r="161" spans="3:25" s="6" customFormat="1" x14ac:dyDescent="0.2">
      <c r="C161" s="35"/>
      <c r="I161" s="35"/>
      <c r="L161" s="8"/>
      <c r="M161" s="8"/>
      <c r="V161" s="8"/>
      <c r="Y161" s="35"/>
    </row>
    <row r="162" spans="3:25" s="6" customFormat="1" x14ac:dyDescent="0.2">
      <c r="C162" s="35"/>
      <c r="I162" s="35"/>
      <c r="L162" s="8"/>
      <c r="M162" s="8"/>
      <c r="V162" s="8"/>
      <c r="Y162" s="35"/>
    </row>
    <row r="163" spans="3:25" s="6" customFormat="1" x14ac:dyDescent="0.2">
      <c r="C163" s="35"/>
      <c r="I163" s="35"/>
      <c r="L163" s="8"/>
      <c r="M163" s="8"/>
      <c r="V163" s="8"/>
      <c r="Y163" s="35"/>
    </row>
    <row r="164" spans="3:25" s="6" customFormat="1" x14ac:dyDescent="0.2">
      <c r="C164" s="35"/>
      <c r="I164" s="35"/>
      <c r="L164" s="8"/>
      <c r="M164" s="8"/>
      <c r="V164" s="8"/>
      <c r="Y164" s="35"/>
    </row>
    <row r="165" spans="3:25" s="6" customFormat="1" x14ac:dyDescent="0.2">
      <c r="C165" s="35"/>
      <c r="I165" s="35"/>
      <c r="L165" s="8"/>
      <c r="M165" s="8"/>
      <c r="V165" s="8"/>
      <c r="Y165" s="35"/>
    </row>
    <row r="166" spans="3:25" s="6" customFormat="1" x14ac:dyDescent="0.2">
      <c r="C166" s="35"/>
      <c r="I166" s="35"/>
      <c r="L166" s="8"/>
      <c r="M166" s="8"/>
      <c r="V166" s="8"/>
      <c r="Y166" s="35"/>
    </row>
    <row r="167" spans="3:25" s="6" customFormat="1" x14ac:dyDescent="0.2">
      <c r="C167" s="35"/>
      <c r="I167" s="35"/>
      <c r="L167" s="8"/>
      <c r="M167" s="8"/>
      <c r="V167" s="8"/>
      <c r="Y167" s="35"/>
    </row>
    <row r="168" spans="3:25" s="6" customFormat="1" x14ac:dyDescent="0.2">
      <c r="C168" s="35"/>
      <c r="I168" s="35"/>
      <c r="L168" s="8"/>
      <c r="M168" s="8"/>
      <c r="V168" s="8"/>
      <c r="Y168" s="35"/>
    </row>
    <row r="169" spans="3:25" s="6" customFormat="1" x14ac:dyDescent="0.2">
      <c r="C169" s="35"/>
      <c r="I169" s="35"/>
      <c r="L169" s="8"/>
      <c r="M169" s="8"/>
      <c r="V169" s="8"/>
      <c r="Y169" s="35"/>
    </row>
    <row r="170" spans="3:25" s="6" customFormat="1" x14ac:dyDescent="0.2">
      <c r="C170" s="35"/>
      <c r="I170" s="35"/>
      <c r="L170" s="8"/>
      <c r="M170" s="8"/>
      <c r="V170" s="8"/>
      <c r="Y170" s="35"/>
    </row>
    <row r="171" spans="3:25" s="6" customFormat="1" x14ac:dyDescent="0.2">
      <c r="C171" s="35"/>
      <c r="I171" s="35"/>
      <c r="L171" s="8"/>
      <c r="M171" s="8"/>
      <c r="V171" s="8"/>
      <c r="Y171" s="35"/>
    </row>
    <row r="172" spans="3:25" s="6" customFormat="1" x14ac:dyDescent="0.2">
      <c r="C172" s="35"/>
      <c r="I172" s="35"/>
      <c r="L172" s="8"/>
      <c r="M172" s="8"/>
      <c r="V172" s="8"/>
      <c r="Y172" s="35"/>
    </row>
    <row r="173" spans="3:25" s="6" customFormat="1" x14ac:dyDescent="0.2">
      <c r="C173" s="35"/>
      <c r="I173" s="35"/>
      <c r="L173" s="8"/>
      <c r="M173" s="8"/>
      <c r="V173" s="8"/>
      <c r="Y173" s="35"/>
    </row>
    <row r="174" spans="3:25" s="6" customFormat="1" x14ac:dyDescent="0.2">
      <c r="C174" s="35"/>
      <c r="I174" s="35"/>
      <c r="L174" s="8"/>
      <c r="M174" s="8"/>
      <c r="V174" s="8"/>
      <c r="Y174" s="35"/>
    </row>
    <row r="175" spans="3:25" s="6" customFormat="1" x14ac:dyDescent="0.2">
      <c r="C175" s="35"/>
      <c r="I175" s="35"/>
      <c r="L175" s="8"/>
      <c r="M175" s="8"/>
      <c r="V175" s="8"/>
      <c r="Y175" s="35"/>
    </row>
    <row r="176" spans="3:25" s="6" customFormat="1" x14ac:dyDescent="0.2">
      <c r="C176" s="35"/>
      <c r="I176" s="35"/>
      <c r="L176" s="8"/>
      <c r="M176" s="8"/>
      <c r="V176" s="8"/>
      <c r="Y176" s="35"/>
    </row>
    <row r="177" spans="3:13" x14ac:dyDescent="0.2">
      <c r="C177" s="2"/>
      <c r="I177" s="2"/>
      <c r="L177" s="1"/>
      <c r="M177" s="1"/>
    </row>
    <row r="178" spans="3:13" x14ac:dyDescent="0.2">
      <c r="C178" s="2"/>
      <c r="I178" s="2"/>
      <c r="L178" s="1"/>
      <c r="M178" s="1"/>
    </row>
    <row r="179" spans="3:13" x14ac:dyDescent="0.2">
      <c r="C179" s="2"/>
      <c r="I179" s="2"/>
      <c r="L179" s="1"/>
      <c r="M179" s="1"/>
    </row>
    <row r="180" spans="3:13" x14ac:dyDescent="0.2">
      <c r="C180" s="2"/>
      <c r="I180" s="2"/>
      <c r="L180" s="1"/>
      <c r="M180" s="1"/>
    </row>
    <row r="181" spans="3:13" x14ac:dyDescent="0.2">
      <c r="C181" s="2"/>
      <c r="I181" s="2"/>
      <c r="L181" s="1"/>
      <c r="M181" s="1"/>
    </row>
    <row r="221" spans="20:20" x14ac:dyDescent="0.2">
      <c r="T221">
        <f t="shared" ref="T221:T224" si="1">N221</f>
        <v>0</v>
      </c>
    </row>
    <row r="222" spans="20:20" x14ac:dyDescent="0.2">
      <c r="T222">
        <f t="shared" si="1"/>
        <v>0</v>
      </c>
    </row>
    <row r="223" spans="20:20" x14ac:dyDescent="0.2">
      <c r="T223">
        <f t="shared" si="1"/>
        <v>0</v>
      </c>
    </row>
    <row r="224" spans="20:20" x14ac:dyDescent="0.2">
      <c r="T224">
        <f t="shared" si="1"/>
        <v>0</v>
      </c>
    </row>
    <row r="1048576" spans="18:18" x14ac:dyDescent="0.2">
      <c r="R1048576" s="8"/>
    </row>
  </sheetData>
  <mergeCells count="5">
    <mergeCell ref="A2:M2"/>
    <mergeCell ref="N2:U2"/>
    <mergeCell ref="V2:Y2"/>
    <mergeCell ref="Z2:AB2"/>
    <mergeCell ref="AC2:AE2"/>
  </mergeCells>
  <phoneticPr fontId="4" type="noConversion"/>
  <conditionalFormatting sqref="Y3">
    <cfRule type="cellIs" dxfId="11" priority="1" operator="lessThan">
      <formula>2</formula>
    </cfRule>
    <cfRule type="cellIs" dxfId="10" priority="2" operator="lessThan">
      <formula>10</formula>
    </cfRule>
  </conditionalFormatting>
  <dataValidations count="6">
    <dataValidation type="list" allowBlank="1" showInputMessage="1" showErrorMessage="1" sqref="O4:O88 J4:J43 W4:W43" xr:uid="{8AA5E0A9-BBDB-2A41-9A8D-28D0C42A3EAD}">
      <formula1>"J.PLAGGENBERG,H.BROWN"</formula1>
    </dataValidation>
    <dataValidation type="list" allowBlank="1" showInputMessage="1" showErrorMessage="1" sqref="P4:P56" xr:uid="{4E1384DF-1F81-0A4C-AF85-FE834BF9E9C4}">
      <formula1>"TRIzol, DirectZol, RiboPure0.5X, RiboPure0.25X, RiboPure0.12X, ComboA, RiboPure, ComboB"</formula1>
    </dataValidation>
    <dataValidation allowBlank="1" showInputMessage="1" showErrorMessage="1" promptTitle="Date" prompt="DD.MM.YY" sqref="I4:I33" xr:uid="{01EAD990-78B0-6D43-9B6B-65A21CF9D3D6}"/>
    <dataValidation allowBlank="1" showInputMessage="1" showErrorMessage="1" promptTitle="Date" prompt="MM.DD.YY" sqref="N4:N61 V4:V97 X4:X45 Z4:Z45 AC4:AC45" xr:uid="{251BDF83-4F64-C74B-AD13-6F3989EA1E2C}"/>
    <dataValidation type="list" allowBlank="1" showInputMessage="1" showErrorMessage="1" sqref="D4:D43" xr:uid="{92220F33-F600-DC40-8D0E-932A40EBFCB2}">
      <formula1>"None, SCGal, SCGlu"</formula1>
    </dataValidation>
    <dataValidation type="list" allowBlank="1" showInputMessage="1" showErrorMessage="1" sqref="Q4:R56" xr:uid="{66FCFEDB-7977-7C48-8F8B-CB0E532127BA}">
      <formula1>"TRUE, 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688FB1-2E3D-A542-B447-DF84011048FC}">
          <x14:formula1>
            <xm:f>Objs.Directions!$I$2:$I$41</xm:f>
          </x14:formula1>
          <xm:sqref>F4:F43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128A-CE78-D14F-B4DE-F0406C9D1290}">
  <dimension ref="A1:AB78"/>
  <sheetViews>
    <sheetView topLeftCell="F5" zoomScale="130" zoomScaleNormal="130" workbookViewId="0">
      <selection activeCell="L17" sqref="L17"/>
    </sheetView>
  </sheetViews>
  <sheetFormatPr baseColWidth="10" defaultColWidth="11" defaultRowHeight="16" x14ac:dyDescent="0.2"/>
  <cols>
    <col min="1" max="1" width="15.1640625" customWidth="1"/>
    <col min="2" max="2" width="10.33203125" customWidth="1"/>
    <col min="3" max="4" width="8.6640625" customWidth="1"/>
    <col min="5" max="5" width="9.5" customWidth="1"/>
    <col min="6" max="6" width="8.83203125" customWidth="1"/>
    <col min="7" max="7" width="9.5" customWidth="1"/>
    <col min="8" max="8" width="6.83203125" customWidth="1"/>
    <col min="9" max="9" width="9.5" customWidth="1"/>
    <col min="10" max="10" width="6.83203125" customWidth="1"/>
    <col min="11" max="11" width="10.1640625" customWidth="1"/>
    <col min="12" max="12" width="11" customWidth="1"/>
    <col min="13" max="13" width="10.1640625" customWidth="1"/>
    <col min="14" max="14" width="14.33203125" customWidth="1"/>
    <col min="15" max="15" width="9.33203125" customWidth="1"/>
    <col min="16" max="16" width="8.33203125" customWidth="1"/>
    <col min="17" max="18" width="9.33203125" customWidth="1"/>
    <col min="19" max="19" width="13.33203125" customWidth="1"/>
    <col min="20" max="20" width="11" customWidth="1"/>
    <col min="21" max="21" width="14" customWidth="1"/>
    <col min="22" max="22" width="10" customWidth="1"/>
    <col min="23" max="23" width="11" style="10" customWidth="1"/>
    <col min="24" max="24" width="10.5" style="10" customWidth="1"/>
    <col min="25" max="25" width="11" customWidth="1"/>
    <col min="26" max="26" width="8.6640625" customWidth="1"/>
    <col min="27" max="32" width="11" customWidth="1"/>
    <col min="33" max="33" width="5" customWidth="1"/>
  </cols>
  <sheetData>
    <row r="1" spans="1:28" x14ac:dyDescent="0.2">
      <c r="A1" t="s">
        <v>425</v>
      </c>
      <c r="E1" s="12"/>
      <c r="J1" s="12"/>
      <c r="P1" s="5"/>
      <c r="Q1" s="5"/>
      <c r="T1" s="20"/>
      <c r="U1" s="20"/>
      <c r="V1" s="20"/>
      <c r="W1" s="20"/>
      <c r="X1" s="7"/>
      <c r="Y1" s="41"/>
      <c r="Z1" s="42"/>
      <c r="AA1" s="7"/>
    </row>
    <row r="2" spans="1:28" x14ac:dyDescent="0.2">
      <c r="B2" t="s">
        <v>415</v>
      </c>
      <c r="C2" t="s">
        <v>424</v>
      </c>
      <c r="E2" s="12"/>
      <c r="J2" s="27"/>
      <c r="P2" s="5"/>
      <c r="Q2" s="5"/>
      <c r="T2" s="20"/>
      <c r="U2" s="20"/>
      <c r="V2" s="20"/>
      <c r="W2" s="20"/>
      <c r="X2" s="7"/>
      <c r="Y2" s="41"/>
      <c r="Z2" s="42"/>
      <c r="AA2" s="7"/>
    </row>
    <row r="3" spans="1:28" x14ac:dyDescent="0.2">
      <c r="A3" t="s">
        <v>13</v>
      </c>
      <c r="C3" t="s">
        <v>463</v>
      </c>
      <c r="E3" s="12"/>
      <c r="J3" s="27"/>
      <c r="P3" s="5"/>
      <c r="Q3" s="5"/>
      <c r="T3" s="20"/>
      <c r="U3" s="20"/>
      <c r="V3" s="20"/>
      <c r="W3" s="20"/>
      <c r="X3" s="7"/>
      <c r="Y3" s="41"/>
      <c r="Z3" s="42"/>
      <c r="AA3" s="7"/>
    </row>
    <row r="4" spans="1:28" x14ac:dyDescent="0.2">
      <c r="A4" t="s">
        <v>421</v>
      </c>
      <c r="B4" s="93"/>
      <c r="C4" t="s">
        <v>463</v>
      </c>
      <c r="E4" s="12"/>
      <c r="J4" s="27"/>
      <c r="P4" s="5"/>
      <c r="Q4" s="5"/>
      <c r="T4" s="20"/>
      <c r="U4" s="20"/>
      <c r="V4" s="20"/>
      <c r="W4" s="20"/>
      <c r="X4" s="7"/>
      <c r="Y4" s="41"/>
      <c r="Z4" s="42"/>
      <c r="AA4" s="7"/>
    </row>
    <row r="5" spans="1:28" x14ac:dyDescent="0.2">
      <c r="A5" t="s">
        <v>422</v>
      </c>
      <c r="B5" s="1"/>
      <c r="C5" t="s">
        <v>463</v>
      </c>
      <c r="E5" s="12"/>
      <c r="J5" s="27"/>
      <c r="P5" s="5"/>
      <c r="Q5" s="5"/>
      <c r="T5" s="20" t="s">
        <v>506</v>
      </c>
      <c r="U5" s="20"/>
      <c r="V5" s="20"/>
      <c r="W5" s="20"/>
      <c r="X5" s="20" t="s">
        <v>506</v>
      </c>
      <c r="Y5" s="41"/>
      <c r="Z5" s="42"/>
      <c r="AA5" s="7"/>
    </row>
    <row r="6" spans="1:28" x14ac:dyDescent="0.2">
      <c r="A6" t="s">
        <v>423</v>
      </c>
      <c r="B6" s="1"/>
      <c r="C6" t="s">
        <v>463</v>
      </c>
      <c r="T6" t="s">
        <v>505</v>
      </c>
      <c r="X6" t="s">
        <v>505</v>
      </c>
    </row>
    <row r="7" spans="1:28" hidden="1" x14ac:dyDescent="0.2">
      <c r="A7" s="64" t="s">
        <v>440</v>
      </c>
      <c r="B7" s="60" t="s">
        <v>433</v>
      </c>
      <c r="C7" s="61" t="s">
        <v>434</v>
      </c>
      <c r="D7" s="61" t="s">
        <v>435</v>
      </c>
      <c r="E7" s="61" t="s">
        <v>436</v>
      </c>
      <c r="F7" s="61" t="s">
        <v>437</v>
      </c>
      <c r="G7" s="61" t="s">
        <v>438</v>
      </c>
      <c r="H7" s="61" t="s">
        <v>439</v>
      </c>
      <c r="J7" s="61" t="s">
        <v>441</v>
      </c>
      <c r="K7" s="61" t="s">
        <v>442</v>
      </c>
      <c r="M7" s="61" t="s">
        <v>443</v>
      </c>
      <c r="O7" s="61" t="s">
        <v>444</v>
      </c>
      <c r="P7" t="s">
        <v>445</v>
      </c>
      <c r="Q7" s="61" t="s">
        <v>446</v>
      </c>
      <c r="R7" s="61" t="s">
        <v>447</v>
      </c>
      <c r="S7" s="61" t="s">
        <v>448</v>
      </c>
      <c r="V7" s="61" t="s">
        <v>449</v>
      </c>
      <c r="W7" s="43" t="s">
        <v>450</v>
      </c>
    </row>
    <row r="8" spans="1:28" x14ac:dyDescent="0.2">
      <c r="A8" s="64"/>
      <c r="B8" s="60"/>
      <c r="C8" s="61"/>
      <c r="D8" s="61"/>
      <c r="E8" s="61"/>
      <c r="F8" s="61"/>
      <c r="G8" s="61"/>
      <c r="H8" s="61"/>
      <c r="I8" s="127" t="s">
        <v>418</v>
      </c>
      <c r="J8" s="126"/>
      <c r="K8" s="126"/>
      <c r="L8" s="126"/>
      <c r="M8" s="126"/>
      <c r="N8" s="126"/>
      <c r="O8" s="126"/>
      <c r="P8" s="128"/>
      <c r="Q8" s="127" t="s">
        <v>419</v>
      </c>
      <c r="R8" s="126"/>
      <c r="S8" s="126"/>
      <c r="T8" s="126"/>
      <c r="U8" s="128"/>
      <c r="V8" s="127" t="s">
        <v>420</v>
      </c>
      <c r="W8" s="126"/>
      <c r="X8" s="126"/>
      <c r="Y8" s="126"/>
    </row>
    <row r="9" spans="1:28" s="84" customFormat="1" ht="68" x14ac:dyDescent="0.2">
      <c r="A9" s="76" t="s">
        <v>14</v>
      </c>
      <c r="B9" s="77" t="s">
        <v>3</v>
      </c>
      <c r="C9" s="78" t="s">
        <v>4</v>
      </c>
      <c r="D9" s="78" t="s">
        <v>400</v>
      </c>
      <c r="E9" s="79" t="s">
        <v>402</v>
      </c>
      <c r="F9" s="79" t="s">
        <v>407</v>
      </c>
      <c r="G9" s="79" t="s">
        <v>5</v>
      </c>
      <c r="H9" s="78" t="s">
        <v>9</v>
      </c>
      <c r="I9" s="85" t="s">
        <v>15</v>
      </c>
      <c r="J9" s="80" t="s">
        <v>34</v>
      </c>
      <c r="K9" s="80" t="s">
        <v>33</v>
      </c>
      <c r="L9" s="86" t="s">
        <v>377</v>
      </c>
      <c r="M9" s="87" t="s">
        <v>378</v>
      </c>
      <c r="N9" s="86" t="s">
        <v>379</v>
      </c>
      <c r="O9" s="87" t="s">
        <v>380</v>
      </c>
      <c r="P9" s="105" t="s">
        <v>30</v>
      </c>
      <c r="Q9" s="81" t="s">
        <v>29</v>
      </c>
      <c r="R9" s="82" t="s">
        <v>28</v>
      </c>
      <c r="S9" s="91" t="s">
        <v>27</v>
      </c>
      <c r="T9" s="89" t="s">
        <v>26</v>
      </c>
      <c r="U9" s="88" t="s">
        <v>383</v>
      </c>
      <c r="V9" s="83" t="s">
        <v>25</v>
      </c>
      <c r="W9" s="92" t="s">
        <v>410</v>
      </c>
      <c r="X9" s="89" t="s">
        <v>24</v>
      </c>
      <c r="Y9" s="90" t="s">
        <v>383</v>
      </c>
    </row>
    <row r="10" spans="1:28" x14ac:dyDescent="0.2">
      <c r="A10">
        <v>1</v>
      </c>
      <c r="B10" s="2">
        <f>VLOOKUP(A10,Induction!B4:C4,2,FALSE)</f>
        <v>0</v>
      </c>
      <c r="C10" s="2" t="e">
        <f>VLOOKUP(B10,Induction!C4:F4,2,FALSE)</f>
        <v>#N/A</v>
      </c>
      <c r="D10" s="2" t="e">
        <f>VLOOKUP(C10,Induction!D4:G4,2,FALSE)</f>
        <v>#N/A</v>
      </c>
      <c r="E10" s="2" t="e">
        <f>VLOOKUP(D10,Induction!E4:H4,2,FALSE)</f>
        <v>#N/A</v>
      </c>
      <c r="F10" s="2" t="e">
        <f>VLOOKUP(E10,Induction!F4:I4,2,FALSE)</f>
        <v>#N/A</v>
      </c>
      <c r="G10" s="2" t="e">
        <f>VLOOKUP(F10,Induction!G4:J4,2,FALSE)</f>
        <v>#N/A</v>
      </c>
      <c r="H10" t="e">
        <f>VLOOKUP(A10,Induction!S4:T4,2,FALSE)</f>
        <v>#N/A</v>
      </c>
      <c r="I10" s="9">
        <v>1</v>
      </c>
      <c r="J10" s="27" t="e">
        <f>IF(H10&gt;499,"5",IF(H10&lt;200,"15","10"))</f>
        <v>#N/A</v>
      </c>
      <c r="K10" t="e">
        <f>50-J10</f>
        <v>#N/A</v>
      </c>
      <c r="L10">
        <v>1</v>
      </c>
      <c r="M10" t="str">
        <f>VLOOKUP(L10,'[1]Index 1'!B:F,5,FALSE)</f>
        <v>TGAGGTT</v>
      </c>
      <c r="N10" s="4"/>
      <c r="O10" t="e">
        <f>VLOOKUP(N10,'[1]Index 2'!A:C,3,FALSE)</f>
        <v>#N/A</v>
      </c>
      <c r="P10" s="10"/>
      <c r="Q10" s="119" t="e">
        <f>200/P10</f>
        <v>#DIV/0!</v>
      </c>
      <c r="R10" s="120" t="e">
        <f>20-Q10</f>
        <v>#DIV/0!</v>
      </c>
      <c r="S10" s="120" t="e">
        <f>IF(R10&gt;0,"1.0",10/P10)</f>
        <v>#DIV/0!</v>
      </c>
      <c r="T10" s="117"/>
      <c r="U10" t="e">
        <f>VLOOKUP(B4,Induction!Z4:AB4,2,FALSE)</f>
        <v>#N/A</v>
      </c>
      <c r="Y10" s="51"/>
      <c r="Z10" s="11"/>
      <c r="AB10" s="116"/>
    </row>
    <row r="11" spans="1:28" x14ac:dyDescent="0.2">
      <c r="A11" s="2">
        <v>2</v>
      </c>
      <c r="B11" s="2">
        <f>VLOOKUP(A11,Induction!B5:C5,2,FALSE)</f>
        <v>0</v>
      </c>
      <c r="C11" s="2" t="e">
        <f>VLOOKUP(B11,Induction!C5:F5,2,FALSE)</f>
        <v>#N/A</v>
      </c>
      <c r="D11" s="2" t="e">
        <f>VLOOKUP(C11,Induction!D5:G5,2,FALSE)</f>
        <v>#N/A</v>
      </c>
      <c r="E11" s="2" t="e">
        <f>VLOOKUP(D11,Induction!E5:H5,2,FALSE)</f>
        <v>#N/A</v>
      </c>
      <c r="F11" s="2" t="e">
        <f>VLOOKUP(E11,Induction!F5:I5,2,FALSE)</f>
        <v>#N/A</v>
      </c>
      <c r="G11" s="2" t="e">
        <f>VLOOKUP(F11,Induction!G5:J5,2,FALSE)</f>
        <v>#N/A</v>
      </c>
      <c r="H11" t="e">
        <f>VLOOKUP(A11,Induction!S5:T5,2,FALSE)</f>
        <v>#N/A</v>
      </c>
      <c r="I11" s="9">
        <v>2</v>
      </c>
      <c r="J11" s="27" t="e">
        <f t="shared" ref="J11:J18" si="0">IF(H11&gt;499,"5",IF(H11&lt;200,"15","10"))</f>
        <v>#N/A</v>
      </c>
      <c r="K11" t="e">
        <f t="shared" ref="K11:K49" si="1">50-J11</f>
        <v>#N/A</v>
      </c>
      <c r="M11" t="e">
        <f>VLOOKUP(L11,'[1]Index 1'!B:F,5,FALSE)</f>
        <v>#N/A</v>
      </c>
      <c r="N11" s="4"/>
      <c r="O11" t="e">
        <f>VLOOKUP(N11,'[1]Index 2'!A:C,3,FALSE)</f>
        <v>#N/A</v>
      </c>
      <c r="P11" s="110"/>
      <c r="Q11" s="119" t="e">
        <f t="shared" ref="Q11:Q29" si="2">200/P11</f>
        <v>#DIV/0!</v>
      </c>
      <c r="R11" s="120" t="e">
        <f t="shared" ref="R11:R29" si="3">20-Q11</f>
        <v>#DIV/0!</v>
      </c>
      <c r="S11" s="121" t="e">
        <f t="shared" ref="S11:S29" si="4">IF(R11&gt;0,"1.0",10/P11)</f>
        <v>#DIV/0!</v>
      </c>
      <c r="T11" s="111"/>
      <c r="U11" s="111"/>
      <c r="Y11" s="112"/>
      <c r="Z11" s="11"/>
      <c r="AB11" s="116"/>
    </row>
    <row r="12" spans="1:28" x14ac:dyDescent="0.2">
      <c r="A12" s="2">
        <v>3</v>
      </c>
      <c r="B12" s="2">
        <f>VLOOKUP(A12,Induction!B6:C6,2,FALSE)</f>
        <v>0</v>
      </c>
      <c r="C12" s="2" t="e">
        <f>VLOOKUP(B12,Induction!C6:F6,2,FALSE)</f>
        <v>#N/A</v>
      </c>
      <c r="D12" s="2" t="e">
        <f>VLOOKUP(C12,Induction!D6:G6,2,FALSE)</f>
        <v>#N/A</v>
      </c>
      <c r="E12" s="2" t="e">
        <f>VLOOKUP(D12,Induction!E6:H6,2,FALSE)</f>
        <v>#N/A</v>
      </c>
      <c r="F12" s="2" t="e">
        <f>VLOOKUP(E12,Induction!F6:I6,2,FALSE)</f>
        <v>#N/A</v>
      </c>
      <c r="G12" s="2" t="e">
        <f>VLOOKUP(F12,Induction!G6:J6,2,FALSE)</f>
        <v>#N/A</v>
      </c>
      <c r="H12" t="e">
        <f>VLOOKUP(A12,Induction!S6:T6,2,FALSE)</f>
        <v>#N/A</v>
      </c>
      <c r="I12" s="9">
        <v>3</v>
      </c>
      <c r="J12" s="27" t="e">
        <f t="shared" si="0"/>
        <v>#N/A</v>
      </c>
      <c r="K12" t="e">
        <f t="shared" si="1"/>
        <v>#N/A</v>
      </c>
      <c r="M12" t="e">
        <f>VLOOKUP(L12,'[1]Index 1'!B:F,5,FALSE)</f>
        <v>#N/A</v>
      </c>
      <c r="N12" s="4"/>
      <c r="O12" t="e">
        <f>VLOOKUP(N12,'[1]Index 2'!A:C,3,FALSE)</f>
        <v>#N/A</v>
      </c>
      <c r="P12" s="113"/>
      <c r="Q12" s="119" t="e">
        <f t="shared" si="2"/>
        <v>#DIV/0!</v>
      </c>
      <c r="R12" s="120" t="e">
        <f t="shared" si="3"/>
        <v>#DIV/0!</v>
      </c>
      <c r="S12" s="121" t="e">
        <f t="shared" si="4"/>
        <v>#DIV/0!</v>
      </c>
      <c r="T12" s="111"/>
      <c r="U12" s="111"/>
      <c r="Y12" s="112"/>
      <c r="Z12" s="42"/>
      <c r="AA12" s="7"/>
      <c r="AB12" s="116"/>
    </row>
    <row r="13" spans="1:28" x14ac:dyDescent="0.2">
      <c r="A13" s="2">
        <v>4</v>
      </c>
      <c r="B13" s="2">
        <f>VLOOKUP(A13,Induction!B7:C7,2,FALSE)</f>
        <v>0</v>
      </c>
      <c r="C13" s="2" t="e">
        <f>VLOOKUP(B13,Induction!C7:F7,2,FALSE)</f>
        <v>#N/A</v>
      </c>
      <c r="D13" s="2" t="e">
        <f>VLOOKUP(C13,Induction!D7:G7,2,FALSE)</f>
        <v>#N/A</v>
      </c>
      <c r="E13" s="2" t="e">
        <f>VLOOKUP(D13,Induction!E7:H7,2,FALSE)</f>
        <v>#N/A</v>
      </c>
      <c r="F13" s="2" t="e">
        <f>VLOOKUP(E13,Induction!F7:I7,2,FALSE)</f>
        <v>#N/A</v>
      </c>
      <c r="G13" s="2" t="e">
        <f>VLOOKUP(F13,Induction!G7:J7,2,FALSE)</f>
        <v>#N/A</v>
      </c>
      <c r="H13" t="e">
        <f>VLOOKUP(A13,Induction!S7:T7,2,FALSE)</f>
        <v>#N/A</v>
      </c>
      <c r="I13" s="9">
        <v>4</v>
      </c>
      <c r="J13" s="27" t="e">
        <f t="shared" si="0"/>
        <v>#N/A</v>
      </c>
      <c r="K13" t="e">
        <f t="shared" si="1"/>
        <v>#N/A</v>
      </c>
      <c r="M13" t="e">
        <f>VLOOKUP(L13,'[1]Index 1'!B:F,5,FALSE)</f>
        <v>#N/A</v>
      </c>
      <c r="N13" s="4"/>
      <c r="O13" t="e">
        <f>VLOOKUP(N13,'[1]Index 2'!A:C,3,FALSE)</f>
        <v>#N/A</v>
      </c>
      <c r="P13" s="113"/>
      <c r="Q13" s="119" t="e">
        <f t="shared" si="2"/>
        <v>#DIV/0!</v>
      </c>
      <c r="R13" s="120" t="e">
        <f t="shared" si="3"/>
        <v>#DIV/0!</v>
      </c>
      <c r="S13" s="121" t="e">
        <f t="shared" si="4"/>
        <v>#DIV/0!</v>
      </c>
      <c r="T13" s="111"/>
      <c r="U13" s="111"/>
      <c r="Y13" s="112"/>
      <c r="Z13" s="42"/>
      <c r="AA13" s="7"/>
      <c r="AB13" s="116"/>
    </row>
    <row r="14" spans="1:28" x14ac:dyDescent="0.2">
      <c r="A14" s="2">
        <v>5</v>
      </c>
      <c r="B14" s="2">
        <f>VLOOKUP(A14,Induction!B8:C8,2,FALSE)</f>
        <v>0</v>
      </c>
      <c r="C14" s="2" t="e">
        <f>VLOOKUP(B14,Induction!C8:F8,2,FALSE)</f>
        <v>#N/A</v>
      </c>
      <c r="D14" s="2" t="e">
        <f>VLOOKUP(C14,Induction!D8:G8,2,FALSE)</f>
        <v>#N/A</v>
      </c>
      <c r="E14" s="2" t="e">
        <f>VLOOKUP(D14,Induction!E8:H8,2,FALSE)</f>
        <v>#N/A</v>
      </c>
      <c r="F14" s="2" t="e">
        <f>VLOOKUP(E14,Induction!F8:I8,2,FALSE)</f>
        <v>#N/A</v>
      </c>
      <c r="G14" s="2" t="e">
        <f>VLOOKUP(F14,Induction!G8:J8,2,FALSE)</f>
        <v>#N/A</v>
      </c>
      <c r="H14" t="e">
        <f>VLOOKUP(A14,Induction!S8:T8,2,FALSE)</f>
        <v>#N/A</v>
      </c>
      <c r="I14" s="9">
        <v>5</v>
      </c>
      <c r="J14" s="27" t="e">
        <f t="shared" si="0"/>
        <v>#N/A</v>
      </c>
      <c r="K14" t="e">
        <f t="shared" si="1"/>
        <v>#N/A</v>
      </c>
      <c r="M14" t="e">
        <f>VLOOKUP(L14,'[1]Index 1'!B:F,5,FALSE)</f>
        <v>#N/A</v>
      </c>
      <c r="N14" s="4"/>
      <c r="O14" t="e">
        <f>VLOOKUP(N14,'[1]Index 2'!A:C,3,FALSE)</f>
        <v>#N/A</v>
      </c>
      <c r="P14" s="113"/>
      <c r="Q14" s="119" t="e">
        <f t="shared" si="2"/>
        <v>#DIV/0!</v>
      </c>
      <c r="R14" s="120" t="e">
        <f t="shared" si="3"/>
        <v>#DIV/0!</v>
      </c>
      <c r="S14" s="121" t="e">
        <f t="shared" si="4"/>
        <v>#DIV/0!</v>
      </c>
      <c r="T14" s="111"/>
      <c r="U14" s="111"/>
      <c r="Y14" s="112"/>
      <c r="Z14" s="42"/>
      <c r="AA14" s="7"/>
      <c r="AB14" s="116"/>
    </row>
    <row r="15" spans="1:28" x14ac:dyDescent="0.2">
      <c r="A15" s="2">
        <v>6</v>
      </c>
      <c r="B15" s="2">
        <f>VLOOKUP(A15,Induction!B9:C9,2,FALSE)</f>
        <v>0</v>
      </c>
      <c r="C15" s="2" t="e">
        <f>VLOOKUP(B15,Induction!C9:F9,2,FALSE)</f>
        <v>#N/A</v>
      </c>
      <c r="D15" s="2" t="e">
        <f>VLOOKUP(C15,Induction!D9:G9,2,FALSE)</f>
        <v>#N/A</v>
      </c>
      <c r="E15" s="2" t="e">
        <f>VLOOKUP(D15,Induction!E9:H9,2,FALSE)</f>
        <v>#N/A</v>
      </c>
      <c r="F15" s="2" t="e">
        <f>VLOOKUP(E15,Induction!F9:I9,2,FALSE)</f>
        <v>#N/A</v>
      </c>
      <c r="G15" s="2" t="e">
        <f>VLOOKUP(F15,Induction!G9:J9,2,FALSE)</f>
        <v>#N/A</v>
      </c>
      <c r="H15" t="e">
        <f>VLOOKUP(A15,Induction!S9:T9,2,FALSE)</f>
        <v>#N/A</v>
      </c>
      <c r="I15" s="9">
        <v>6</v>
      </c>
      <c r="J15" s="27" t="e">
        <f t="shared" si="0"/>
        <v>#N/A</v>
      </c>
      <c r="K15" t="e">
        <f t="shared" si="1"/>
        <v>#N/A</v>
      </c>
      <c r="M15" t="e">
        <f>VLOOKUP(L15,'[1]Index 1'!B:F,5,FALSE)</f>
        <v>#N/A</v>
      </c>
      <c r="N15" s="4"/>
      <c r="O15" t="e">
        <f>VLOOKUP(N15,'[1]Index 2'!A:C,3,FALSE)</f>
        <v>#N/A</v>
      </c>
      <c r="P15" s="113"/>
      <c r="Q15" s="119" t="e">
        <f t="shared" si="2"/>
        <v>#DIV/0!</v>
      </c>
      <c r="R15" s="120" t="e">
        <f t="shared" si="3"/>
        <v>#DIV/0!</v>
      </c>
      <c r="S15" s="121" t="e">
        <f t="shared" si="4"/>
        <v>#DIV/0!</v>
      </c>
      <c r="T15" s="111"/>
      <c r="U15" s="111"/>
      <c r="Y15" s="112"/>
      <c r="Z15" s="42"/>
      <c r="AA15" s="7"/>
      <c r="AB15" s="116"/>
    </row>
    <row r="16" spans="1:28" x14ac:dyDescent="0.2">
      <c r="A16" s="2">
        <v>7</v>
      </c>
      <c r="B16" s="2">
        <f>VLOOKUP(A16,Induction!B10:C10,2,FALSE)</f>
        <v>0</v>
      </c>
      <c r="C16" s="2" t="e">
        <f>VLOOKUP(B16,Induction!C10:F10,2,FALSE)</f>
        <v>#N/A</v>
      </c>
      <c r="D16" s="2" t="e">
        <f>VLOOKUP(C16,Induction!D10:G10,2,FALSE)</f>
        <v>#N/A</v>
      </c>
      <c r="E16" s="2" t="e">
        <f>VLOOKUP(D16,Induction!E10:H10,2,FALSE)</f>
        <v>#N/A</v>
      </c>
      <c r="F16" s="2" t="e">
        <f>VLOOKUP(E16,Induction!F10:I10,2,FALSE)</f>
        <v>#N/A</v>
      </c>
      <c r="G16" s="2" t="e">
        <f>VLOOKUP(F16,Induction!G10:J10,2,FALSE)</f>
        <v>#N/A</v>
      </c>
      <c r="H16" t="e">
        <f>VLOOKUP(A16,Induction!S10:T10,2,FALSE)</f>
        <v>#N/A</v>
      </c>
      <c r="I16" s="9">
        <v>7</v>
      </c>
      <c r="J16" s="27" t="e">
        <f t="shared" si="0"/>
        <v>#N/A</v>
      </c>
      <c r="K16" t="e">
        <f t="shared" si="1"/>
        <v>#N/A</v>
      </c>
      <c r="M16" t="e">
        <f>VLOOKUP(L16,'[1]Index 1'!B:F,5,FALSE)</f>
        <v>#N/A</v>
      </c>
      <c r="N16" s="4"/>
      <c r="O16" t="e">
        <f>VLOOKUP(N16,'[1]Index 2'!A:C,3,FALSE)</f>
        <v>#N/A</v>
      </c>
      <c r="P16" s="113"/>
      <c r="Q16" s="119" t="e">
        <f t="shared" si="2"/>
        <v>#DIV/0!</v>
      </c>
      <c r="R16" s="120" t="e">
        <f t="shared" si="3"/>
        <v>#DIV/0!</v>
      </c>
      <c r="S16" s="121" t="e">
        <f t="shared" si="4"/>
        <v>#DIV/0!</v>
      </c>
      <c r="T16" s="111"/>
      <c r="U16" s="111"/>
      <c r="Y16" s="112"/>
      <c r="Z16" s="42"/>
      <c r="AA16" s="7"/>
      <c r="AB16" s="116"/>
    </row>
    <row r="17" spans="1:28" x14ac:dyDescent="0.2">
      <c r="A17">
        <v>8</v>
      </c>
      <c r="B17" s="2">
        <f>VLOOKUP(A17,Induction!B11:C11,2,FALSE)</f>
        <v>0</v>
      </c>
      <c r="C17" s="2" t="e">
        <f>VLOOKUP(B17,Induction!C11:F11,2,FALSE)</f>
        <v>#N/A</v>
      </c>
      <c r="D17" s="2" t="e">
        <f>VLOOKUP(C17,Induction!D11:G11,2,FALSE)</f>
        <v>#N/A</v>
      </c>
      <c r="E17" s="2" t="e">
        <f>VLOOKUP(D17,Induction!E11:H11,2,FALSE)</f>
        <v>#N/A</v>
      </c>
      <c r="F17" s="2" t="e">
        <f>VLOOKUP(E17,Induction!F11:I11,2,FALSE)</f>
        <v>#N/A</v>
      </c>
      <c r="G17" s="2" t="e">
        <f>VLOOKUP(F17,Induction!G11:J11,2,FALSE)</f>
        <v>#N/A</v>
      </c>
      <c r="H17" t="e">
        <f>VLOOKUP(A17,Induction!S11:T11,2,FALSE)</f>
        <v>#N/A</v>
      </c>
      <c r="I17" s="9">
        <v>8</v>
      </c>
      <c r="J17" s="27" t="e">
        <f t="shared" si="0"/>
        <v>#N/A</v>
      </c>
      <c r="K17" t="e">
        <f t="shared" si="1"/>
        <v>#N/A</v>
      </c>
      <c r="M17" t="e">
        <f>VLOOKUP(L17,'[1]Index 1'!B:F,5,FALSE)</f>
        <v>#N/A</v>
      </c>
      <c r="N17" s="4"/>
      <c r="O17" t="e">
        <f>VLOOKUP(N17,'[1]Index 2'!A:C,3,FALSE)</f>
        <v>#N/A</v>
      </c>
      <c r="P17" s="113"/>
      <c r="Q17" s="119" t="e">
        <f t="shared" si="2"/>
        <v>#DIV/0!</v>
      </c>
      <c r="R17" s="120" t="e">
        <f t="shared" si="3"/>
        <v>#DIV/0!</v>
      </c>
      <c r="S17" s="121" t="e">
        <f t="shared" si="4"/>
        <v>#DIV/0!</v>
      </c>
      <c r="T17" s="111"/>
      <c r="U17" s="111"/>
      <c r="Y17" s="112"/>
      <c r="Z17" s="20"/>
      <c r="AA17" s="42"/>
      <c r="AB17" s="116"/>
    </row>
    <row r="18" spans="1:28" x14ac:dyDescent="0.2">
      <c r="A18" s="2">
        <v>9</v>
      </c>
      <c r="B18" s="2">
        <f>VLOOKUP(A18,Induction!B12:C12,2,FALSE)</f>
        <v>0</v>
      </c>
      <c r="C18" s="2" t="e">
        <f>VLOOKUP(B18,Induction!C12:F12,2,FALSE)</f>
        <v>#N/A</v>
      </c>
      <c r="D18" s="2" t="e">
        <f>VLOOKUP(C18,Induction!D12:G12,2,FALSE)</f>
        <v>#N/A</v>
      </c>
      <c r="E18" s="2" t="e">
        <f>VLOOKUP(D18,Induction!E12:H12,2,FALSE)</f>
        <v>#N/A</v>
      </c>
      <c r="F18" s="2" t="e">
        <f>VLOOKUP(E18,Induction!F12:I12,2,FALSE)</f>
        <v>#N/A</v>
      </c>
      <c r="G18" s="2" t="e">
        <f>VLOOKUP(F18,Induction!G12:J12,2,FALSE)</f>
        <v>#N/A</v>
      </c>
      <c r="H18" t="e">
        <f>VLOOKUP(A18,Induction!S12:T12,2,FALSE)</f>
        <v>#N/A</v>
      </c>
      <c r="I18" s="9">
        <v>9</v>
      </c>
      <c r="J18" s="27" t="e">
        <f t="shared" si="0"/>
        <v>#N/A</v>
      </c>
      <c r="K18" t="e">
        <f t="shared" si="1"/>
        <v>#N/A</v>
      </c>
      <c r="M18" t="e">
        <f>VLOOKUP(L18,'[1]Index 1'!B:F,5,FALSE)</f>
        <v>#N/A</v>
      </c>
      <c r="N18" s="4"/>
      <c r="O18" t="e">
        <f>VLOOKUP(N18,'[1]Index 2'!A:C,3,FALSE)</f>
        <v>#N/A</v>
      </c>
      <c r="P18" s="113"/>
      <c r="Q18" s="119" t="e">
        <f t="shared" si="2"/>
        <v>#DIV/0!</v>
      </c>
      <c r="R18" s="120" t="e">
        <f t="shared" si="3"/>
        <v>#DIV/0!</v>
      </c>
      <c r="S18" s="121" t="e">
        <f t="shared" si="4"/>
        <v>#DIV/0!</v>
      </c>
      <c r="T18" s="111"/>
      <c r="U18" s="111"/>
      <c r="Y18" s="112"/>
      <c r="Z18" s="20"/>
      <c r="AA18" s="42"/>
      <c r="AB18" s="116"/>
    </row>
    <row r="19" spans="1:28" x14ac:dyDescent="0.2">
      <c r="A19" s="2">
        <v>10</v>
      </c>
      <c r="B19" s="2">
        <f>VLOOKUP(A19,Induction!B13:C13,2,FALSE)</f>
        <v>0</v>
      </c>
      <c r="C19" s="2" t="e">
        <f>VLOOKUP(B19,Induction!C13:F13,2,FALSE)</f>
        <v>#N/A</v>
      </c>
      <c r="D19" s="2" t="e">
        <f>VLOOKUP(C19,Induction!D13:G13,2,FALSE)</f>
        <v>#N/A</v>
      </c>
      <c r="E19" s="2" t="e">
        <f>VLOOKUP(D19,Induction!E13:H13,2,FALSE)</f>
        <v>#N/A</v>
      </c>
      <c r="F19" s="2" t="e">
        <f>VLOOKUP(E19,Induction!F13:I13,2,FALSE)</f>
        <v>#N/A</v>
      </c>
      <c r="G19" s="2" t="e">
        <f>VLOOKUP(F19,Induction!G13:J13,2,FALSE)</f>
        <v>#N/A</v>
      </c>
      <c r="H19" t="e">
        <f>VLOOKUP(A19,Induction!S13:T13,2,FALSE)</f>
        <v>#N/A</v>
      </c>
      <c r="I19" s="9">
        <v>10</v>
      </c>
      <c r="J19" s="27" t="e">
        <f t="shared" ref="J19:J49" si="5">IF(H19&gt;499,"5",IF(H19&lt;200,"15","10"))</f>
        <v>#N/A</v>
      </c>
      <c r="K19" t="e">
        <f t="shared" si="1"/>
        <v>#N/A</v>
      </c>
      <c r="M19" t="e">
        <f>VLOOKUP(L19,'[1]Index 1'!B:F,5,FALSE)</f>
        <v>#N/A</v>
      </c>
      <c r="N19" s="4"/>
      <c r="O19" t="e">
        <f>VLOOKUP(N19,'[1]Index 2'!A:C,3,FALSE)</f>
        <v>#N/A</v>
      </c>
      <c r="P19" s="113"/>
      <c r="Q19" s="119" t="e">
        <f t="shared" si="2"/>
        <v>#DIV/0!</v>
      </c>
      <c r="R19" s="120" t="e">
        <f t="shared" si="3"/>
        <v>#DIV/0!</v>
      </c>
      <c r="S19" s="121" t="e">
        <f t="shared" si="4"/>
        <v>#DIV/0!</v>
      </c>
      <c r="T19" s="111"/>
      <c r="U19" s="111"/>
      <c r="Y19" s="112"/>
      <c r="Z19" s="20"/>
      <c r="AA19" s="42"/>
      <c r="AB19" s="116"/>
    </row>
    <row r="20" spans="1:28" x14ac:dyDescent="0.2">
      <c r="A20" s="2">
        <v>11</v>
      </c>
      <c r="B20" s="2">
        <f>VLOOKUP(A20,Induction!B14:C14,2,FALSE)</f>
        <v>0</v>
      </c>
      <c r="C20" s="2" t="e">
        <f>VLOOKUP(B20,Induction!C14:F14,2,FALSE)</f>
        <v>#N/A</v>
      </c>
      <c r="D20" s="2" t="e">
        <f>VLOOKUP(C20,Induction!D14:G14,2,FALSE)</f>
        <v>#N/A</v>
      </c>
      <c r="E20" s="2" t="e">
        <f>VLOOKUP(D20,Induction!E14:H14,2,FALSE)</f>
        <v>#N/A</v>
      </c>
      <c r="F20" s="2" t="e">
        <f>VLOOKUP(E20,Induction!F14:I14,2,FALSE)</f>
        <v>#N/A</v>
      </c>
      <c r="G20" s="2" t="e">
        <f>VLOOKUP(F20,Induction!G14:J14,2,FALSE)</f>
        <v>#N/A</v>
      </c>
      <c r="H20" t="e">
        <f>VLOOKUP(A20,Induction!S14:T14,2,FALSE)</f>
        <v>#N/A</v>
      </c>
      <c r="I20" s="9">
        <v>11</v>
      </c>
      <c r="J20" s="27" t="e">
        <f t="shared" si="5"/>
        <v>#N/A</v>
      </c>
      <c r="K20" t="e">
        <f t="shared" si="1"/>
        <v>#N/A</v>
      </c>
      <c r="M20" t="e">
        <f>VLOOKUP(L20,'[1]Index 1'!B:F,5,FALSE)</f>
        <v>#N/A</v>
      </c>
      <c r="N20" s="4"/>
      <c r="O20" t="e">
        <f>VLOOKUP(N20,'[1]Index 2'!A:C,3,FALSE)</f>
        <v>#N/A</v>
      </c>
      <c r="P20" s="113"/>
      <c r="Q20" s="119" t="e">
        <f t="shared" si="2"/>
        <v>#DIV/0!</v>
      </c>
      <c r="R20" s="120" t="e">
        <f t="shared" si="3"/>
        <v>#DIV/0!</v>
      </c>
      <c r="S20" s="121" t="e">
        <f t="shared" si="4"/>
        <v>#DIV/0!</v>
      </c>
      <c r="T20" s="111"/>
      <c r="U20" s="111"/>
      <c r="Y20" s="112"/>
      <c r="Z20" s="20"/>
      <c r="AA20" s="42"/>
      <c r="AB20" s="116"/>
    </row>
    <row r="21" spans="1:28" x14ac:dyDescent="0.2">
      <c r="A21" s="2">
        <v>12</v>
      </c>
      <c r="B21" s="2">
        <f>VLOOKUP(A21,Induction!B15:C15,2,FALSE)</f>
        <v>0</v>
      </c>
      <c r="C21" s="2" t="e">
        <f>VLOOKUP(B21,Induction!C15:F15,2,FALSE)</f>
        <v>#N/A</v>
      </c>
      <c r="D21" s="2" t="e">
        <f>VLOOKUP(C21,Induction!D15:G15,2,FALSE)</f>
        <v>#N/A</v>
      </c>
      <c r="E21" s="2" t="e">
        <f>VLOOKUP(D21,Induction!E15:H15,2,FALSE)</f>
        <v>#N/A</v>
      </c>
      <c r="F21" s="2" t="e">
        <f>VLOOKUP(E21,Induction!F15:I15,2,FALSE)</f>
        <v>#N/A</v>
      </c>
      <c r="G21" s="2" t="e">
        <f>VLOOKUP(F21,Induction!G15:J15,2,FALSE)</f>
        <v>#N/A</v>
      </c>
      <c r="H21" t="e">
        <f>VLOOKUP(A21,Induction!S15:T15,2,FALSE)</f>
        <v>#N/A</v>
      </c>
      <c r="I21" s="9">
        <v>12</v>
      </c>
      <c r="J21" s="27" t="e">
        <f t="shared" si="5"/>
        <v>#N/A</v>
      </c>
      <c r="K21" t="e">
        <f t="shared" si="1"/>
        <v>#N/A</v>
      </c>
      <c r="M21" t="e">
        <f>VLOOKUP(L21,'[1]Index 1'!B:F,5,FALSE)</f>
        <v>#N/A</v>
      </c>
      <c r="N21" s="4"/>
      <c r="O21" t="e">
        <f>VLOOKUP(N21,'[1]Index 2'!A:C,3,FALSE)</f>
        <v>#N/A</v>
      </c>
      <c r="P21" s="110"/>
      <c r="Q21" s="119" t="e">
        <f t="shared" si="2"/>
        <v>#DIV/0!</v>
      </c>
      <c r="R21" s="120" t="e">
        <f t="shared" si="3"/>
        <v>#DIV/0!</v>
      </c>
      <c r="S21" s="121" t="e">
        <f t="shared" si="4"/>
        <v>#DIV/0!</v>
      </c>
      <c r="T21" s="111"/>
      <c r="U21" s="111"/>
      <c r="Y21" s="112"/>
      <c r="Z21" s="20"/>
      <c r="AA21" s="42"/>
      <c r="AB21" s="116"/>
    </row>
    <row r="22" spans="1:28" x14ac:dyDescent="0.2">
      <c r="A22" s="2">
        <v>13</v>
      </c>
      <c r="B22" s="2">
        <f>VLOOKUP(A22,Induction!B16:C16,2,FALSE)</f>
        <v>0</v>
      </c>
      <c r="C22" s="2" t="e">
        <f>VLOOKUP(B22,Induction!C16:F16,2,FALSE)</f>
        <v>#N/A</v>
      </c>
      <c r="D22" s="2" t="e">
        <f>VLOOKUP(C22,Induction!D16:G16,2,FALSE)</f>
        <v>#N/A</v>
      </c>
      <c r="E22" s="2" t="e">
        <f>VLOOKUP(D22,Induction!E16:H16,2,FALSE)</f>
        <v>#N/A</v>
      </c>
      <c r="F22" s="2" t="e">
        <f>VLOOKUP(E22,Induction!F16:I16,2,FALSE)</f>
        <v>#N/A</v>
      </c>
      <c r="G22" s="2" t="e">
        <f>VLOOKUP(F22,Induction!G16:J16,2,FALSE)</f>
        <v>#N/A</v>
      </c>
      <c r="H22" t="e">
        <f>VLOOKUP(A22,Induction!S16:T16,2,FALSE)</f>
        <v>#N/A</v>
      </c>
      <c r="I22" s="9">
        <v>13</v>
      </c>
      <c r="J22" s="27" t="e">
        <f t="shared" si="5"/>
        <v>#N/A</v>
      </c>
      <c r="K22" t="e">
        <f t="shared" si="1"/>
        <v>#N/A</v>
      </c>
      <c r="M22" t="e">
        <f>VLOOKUP(L22,'[1]Index 1'!B:F,5,FALSE)</f>
        <v>#N/A</v>
      </c>
      <c r="N22" s="4"/>
      <c r="O22" t="e">
        <f>VLOOKUP(N22,'[1]Index 2'!A:C,3,FALSE)</f>
        <v>#N/A</v>
      </c>
      <c r="P22" s="110"/>
      <c r="Q22" s="119" t="e">
        <f t="shared" si="2"/>
        <v>#DIV/0!</v>
      </c>
      <c r="R22" s="120" t="e">
        <f t="shared" si="3"/>
        <v>#DIV/0!</v>
      </c>
      <c r="S22" s="121" t="e">
        <f t="shared" si="4"/>
        <v>#DIV/0!</v>
      </c>
      <c r="T22" s="111"/>
      <c r="U22" s="111"/>
      <c r="Y22" s="112"/>
      <c r="Z22" s="20"/>
      <c r="AA22" s="42"/>
      <c r="AB22" s="116"/>
    </row>
    <row r="23" spans="1:28" x14ac:dyDescent="0.2">
      <c r="A23" s="2">
        <v>14</v>
      </c>
      <c r="B23" s="2">
        <f>VLOOKUP(A23,Induction!B17:C17,2,FALSE)</f>
        <v>0</v>
      </c>
      <c r="C23" s="2" t="e">
        <f>VLOOKUP(B23,Induction!C17:F17,2,FALSE)</f>
        <v>#N/A</v>
      </c>
      <c r="D23" s="2" t="e">
        <f>VLOOKUP(C23,Induction!D17:G17,2,FALSE)</f>
        <v>#N/A</v>
      </c>
      <c r="E23" s="2" t="e">
        <f>VLOOKUP(D23,Induction!E17:H17,2,FALSE)</f>
        <v>#N/A</v>
      </c>
      <c r="F23" s="2" t="e">
        <f>VLOOKUP(E23,Induction!F17:I17,2,FALSE)</f>
        <v>#N/A</v>
      </c>
      <c r="G23" s="2" t="e">
        <f>VLOOKUP(F23,Induction!G17:J17,2,FALSE)</f>
        <v>#N/A</v>
      </c>
      <c r="H23" t="e">
        <f>VLOOKUP(A23,Induction!S17:T17,2,FALSE)</f>
        <v>#N/A</v>
      </c>
      <c r="I23" s="9">
        <v>14</v>
      </c>
      <c r="J23" s="27" t="e">
        <f t="shared" si="5"/>
        <v>#N/A</v>
      </c>
      <c r="K23" t="e">
        <f t="shared" si="1"/>
        <v>#N/A</v>
      </c>
      <c r="M23" t="e">
        <f>VLOOKUP(L23,'[1]Index 1'!B:F,5,FALSE)</f>
        <v>#N/A</v>
      </c>
      <c r="N23" s="4"/>
      <c r="O23" t="e">
        <f>VLOOKUP(N23,'[1]Index 2'!A:C,3,FALSE)</f>
        <v>#N/A</v>
      </c>
      <c r="P23" s="110"/>
      <c r="Q23" s="119" t="e">
        <f t="shared" si="2"/>
        <v>#DIV/0!</v>
      </c>
      <c r="R23" s="120" t="e">
        <f t="shared" si="3"/>
        <v>#DIV/0!</v>
      </c>
      <c r="S23" s="121" t="e">
        <f t="shared" si="4"/>
        <v>#DIV/0!</v>
      </c>
      <c r="T23" s="111"/>
      <c r="U23" s="111"/>
      <c r="Y23" s="112"/>
      <c r="Z23" s="20"/>
      <c r="AA23" s="42"/>
      <c r="AB23" s="116"/>
    </row>
    <row r="24" spans="1:28" x14ac:dyDescent="0.2">
      <c r="A24">
        <v>15</v>
      </c>
      <c r="B24" s="2">
        <f>VLOOKUP(A24,Induction!B18:C18,2,FALSE)</f>
        <v>0</v>
      </c>
      <c r="C24" s="2" t="e">
        <f>VLOOKUP(B24,Induction!C18:F18,2,FALSE)</f>
        <v>#N/A</v>
      </c>
      <c r="D24" s="2" t="e">
        <f>VLOOKUP(C24,Induction!D18:G18,2,FALSE)</f>
        <v>#N/A</v>
      </c>
      <c r="E24" s="2" t="e">
        <f>VLOOKUP(D24,Induction!E18:H18,2,FALSE)</f>
        <v>#N/A</v>
      </c>
      <c r="F24" s="2" t="e">
        <f>VLOOKUP(E24,Induction!F18:I18,2,FALSE)</f>
        <v>#N/A</v>
      </c>
      <c r="G24" s="2" t="e">
        <f>VLOOKUP(F24,Induction!G18:J18,2,FALSE)</f>
        <v>#N/A</v>
      </c>
      <c r="H24" t="e">
        <f>VLOOKUP(A24,Induction!S18:T18,2,FALSE)</f>
        <v>#N/A</v>
      </c>
      <c r="I24" s="9">
        <v>15</v>
      </c>
      <c r="J24" s="27" t="e">
        <f t="shared" si="5"/>
        <v>#N/A</v>
      </c>
      <c r="K24" t="e">
        <f t="shared" si="1"/>
        <v>#N/A</v>
      </c>
      <c r="M24" t="e">
        <f>VLOOKUP(L24,'[1]Index 1'!B:F,5,FALSE)</f>
        <v>#N/A</v>
      </c>
      <c r="N24" s="4"/>
      <c r="O24" t="e">
        <f>VLOOKUP(N24,'[1]Index 2'!A:C,3,FALSE)</f>
        <v>#N/A</v>
      </c>
      <c r="P24" s="113"/>
      <c r="Q24" s="119" t="e">
        <f t="shared" si="2"/>
        <v>#DIV/0!</v>
      </c>
      <c r="R24" s="120" t="e">
        <f t="shared" si="3"/>
        <v>#DIV/0!</v>
      </c>
      <c r="S24" s="121" t="e">
        <f t="shared" si="4"/>
        <v>#DIV/0!</v>
      </c>
      <c r="T24" s="111"/>
      <c r="U24" s="111"/>
      <c r="Y24" s="112"/>
      <c r="Z24" s="20"/>
      <c r="AA24" s="42"/>
      <c r="AB24" s="116"/>
    </row>
    <row r="25" spans="1:28" x14ac:dyDescent="0.2">
      <c r="A25" s="2">
        <v>16</v>
      </c>
      <c r="B25" s="2">
        <f>VLOOKUP(A25,Induction!B19:C19,2,FALSE)</f>
        <v>0</v>
      </c>
      <c r="C25" s="2" t="e">
        <f>VLOOKUP(B25,Induction!C19:F19,2,FALSE)</f>
        <v>#N/A</v>
      </c>
      <c r="D25" s="2" t="e">
        <f>VLOOKUP(C25,Induction!D19:G19,2,FALSE)</f>
        <v>#N/A</v>
      </c>
      <c r="E25" s="2" t="e">
        <f>VLOOKUP(D25,Induction!E19:H19,2,FALSE)</f>
        <v>#N/A</v>
      </c>
      <c r="F25" s="2" t="e">
        <f>VLOOKUP(E25,Induction!F19:I19,2,FALSE)</f>
        <v>#N/A</v>
      </c>
      <c r="G25" s="2" t="e">
        <f>VLOOKUP(F25,Induction!G19:J19,2,FALSE)</f>
        <v>#N/A</v>
      </c>
      <c r="H25" t="e">
        <f>VLOOKUP(A25,Induction!S19:T19,2,FALSE)</f>
        <v>#N/A</v>
      </c>
      <c r="I25" s="9">
        <v>16</v>
      </c>
      <c r="J25" s="27" t="e">
        <f t="shared" si="5"/>
        <v>#N/A</v>
      </c>
      <c r="K25" t="e">
        <f t="shared" si="1"/>
        <v>#N/A</v>
      </c>
      <c r="M25" t="e">
        <f>VLOOKUP(L25,'[1]Index 1'!B:F,5,FALSE)</f>
        <v>#N/A</v>
      </c>
      <c r="N25" s="4"/>
      <c r="O25" t="e">
        <f>VLOOKUP(N25,'[1]Index 2'!A:C,3,FALSE)</f>
        <v>#N/A</v>
      </c>
      <c r="P25" s="113"/>
      <c r="Q25" s="119" t="e">
        <f t="shared" si="2"/>
        <v>#DIV/0!</v>
      </c>
      <c r="R25" s="120" t="e">
        <f t="shared" si="3"/>
        <v>#DIV/0!</v>
      </c>
      <c r="S25" s="121" t="e">
        <f t="shared" si="4"/>
        <v>#DIV/0!</v>
      </c>
      <c r="T25" s="111"/>
      <c r="U25" s="111"/>
      <c r="Y25" s="112"/>
      <c r="Z25" s="20"/>
      <c r="AA25" s="42"/>
      <c r="AB25" s="116"/>
    </row>
    <row r="26" spans="1:28" x14ac:dyDescent="0.2">
      <c r="A26" s="2">
        <v>17</v>
      </c>
      <c r="B26" s="2">
        <f>VLOOKUP(A26,Induction!B20:C20,2,FALSE)</f>
        <v>0</v>
      </c>
      <c r="C26" s="2" t="e">
        <f>VLOOKUP(B26,Induction!C20:F20,2,FALSE)</f>
        <v>#N/A</v>
      </c>
      <c r="D26" s="2" t="e">
        <f>VLOOKUP(C26,Induction!D20:G20,2,FALSE)</f>
        <v>#N/A</v>
      </c>
      <c r="E26" s="2" t="e">
        <f>VLOOKUP(D26,Induction!E20:H20,2,FALSE)</f>
        <v>#N/A</v>
      </c>
      <c r="F26" s="2" t="e">
        <f>VLOOKUP(E26,Induction!F20:I20,2,FALSE)</f>
        <v>#N/A</v>
      </c>
      <c r="G26" s="2" t="e">
        <f>VLOOKUP(F26,Induction!G20:J20,2,FALSE)</f>
        <v>#N/A</v>
      </c>
      <c r="H26" t="e">
        <f>VLOOKUP(A26,Induction!S20:T20,2,FALSE)</f>
        <v>#N/A</v>
      </c>
      <c r="I26" s="9">
        <v>17</v>
      </c>
      <c r="J26" s="27" t="e">
        <f t="shared" si="5"/>
        <v>#N/A</v>
      </c>
      <c r="K26" t="e">
        <f t="shared" si="1"/>
        <v>#N/A</v>
      </c>
      <c r="M26" t="e">
        <f>VLOOKUP(L26,'[1]Index 1'!B:F,5,FALSE)</f>
        <v>#N/A</v>
      </c>
      <c r="N26" s="4"/>
      <c r="O26" t="e">
        <f>VLOOKUP(N26,'[1]Index 2'!A:C,3,FALSE)</f>
        <v>#N/A</v>
      </c>
      <c r="P26" s="113"/>
      <c r="Q26" s="119" t="e">
        <f t="shared" si="2"/>
        <v>#DIV/0!</v>
      </c>
      <c r="R26" s="120" t="e">
        <f t="shared" si="3"/>
        <v>#DIV/0!</v>
      </c>
      <c r="S26" s="121" t="e">
        <f t="shared" si="4"/>
        <v>#DIV/0!</v>
      </c>
      <c r="T26" s="111"/>
      <c r="U26" s="111"/>
      <c r="Y26" s="112"/>
      <c r="Z26" s="20"/>
      <c r="AA26" s="42"/>
      <c r="AB26" s="116"/>
    </row>
    <row r="27" spans="1:28" x14ac:dyDescent="0.2">
      <c r="A27" s="2">
        <v>18</v>
      </c>
      <c r="B27" s="2">
        <f>VLOOKUP(A27,Induction!B21:C21,2,FALSE)</f>
        <v>0</v>
      </c>
      <c r="C27" s="2" t="e">
        <f>VLOOKUP(B27,Induction!C21:F21,2,FALSE)</f>
        <v>#N/A</v>
      </c>
      <c r="D27" s="2" t="e">
        <f>VLOOKUP(C27,Induction!D21:G21,2,FALSE)</f>
        <v>#N/A</v>
      </c>
      <c r="E27" s="2" t="e">
        <f>VLOOKUP(D27,Induction!E21:H21,2,FALSE)</f>
        <v>#N/A</v>
      </c>
      <c r="F27" s="2" t="e">
        <f>VLOOKUP(E27,Induction!F21:I21,2,FALSE)</f>
        <v>#N/A</v>
      </c>
      <c r="G27" s="2" t="e">
        <f>VLOOKUP(F27,Induction!G21:J21,2,FALSE)</f>
        <v>#N/A</v>
      </c>
      <c r="H27" t="e">
        <f>VLOOKUP(A27,Induction!S21:T21,2,FALSE)</f>
        <v>#N/A</v>
      </c>
      <c r="I27" s="9">
        <v>18</v>
      </c>
      <c r="J27" s="27" t="e">
        <f t="shared" si="5"/>
        <v>#N/A</v>
      </c>
      <c r="K27" t="e">
        <f t="shared" si="1"/>
        <v>#N/A</v>
      </c>
      <c r="M27" t="e">
        <f>VLOOKUP(L27,'[1]Index 1'!B:F,5,FALSE)</f>
        <v>#N/A</v>
      </c>
      <c r="N27" s="4"/>
      <c r="O27" t="e">
        <f>VLOOKUP(N27,'[1]Index 2'!A:C,3,FALSE)</f>
        <v>#N/A</v>
      </c>
      <c r="P27" s="113"/>
      <c r="Q27" s="119" t="e">
        <f t="shared" si="2"/>
        <v>#DIV/0!</v>
      </c>
      <c r="R27" s="120" t="e">
        <f t="shared" si="3"/>
        <v>#DIV/0!</v>
      </c>
      <c r="S27" s="121" t="e">
        <f t="shared" si="4"/>
        <v>#DIV/0!</v>
      </c>
      <c r="T27" s="111"/>
      <c r="U27" s="111"/>
      <c r="Y27" s="112"/>
      <c r="Z27" s="20"/>
      <c r="AA27" s="42"/>
      <c r="AB27" s="116"/>
    </row>
    <row r="28" spans="1:28" s="6" customFormat="1" x14ac:dyDescent="0.2">
      <c r="A28" s="2">
        <v>19</v>
      </c>
      <c r="B28" s="2">
        <f>VLOOKUP(A28,Induction!B22:C22,2,FALSE)</f>
        <v>0</v>
      </c>
      <c r="C28" s="2" t="e">
        <f>VLOOKUP(B28,Induction!C22:F22,2,FALSE)</f>
        <v>#N/A</v>
      </c>
      <c r="D28" s="2" t="e">
        <f>VLOOKUP(C28,Induction!D22:G22,2,FALSE)</f>
        <v>#N/A</v>
      </c>
      <c r="E28" s="2" t="e">
        <f>VLOOKUP(D28,Induction!E22:H22,2,FALSE)</f>
        <v>#N/A</v>
      </c>
      <c r="F28" s="2" t="e">
        <f>VLOOKUP(E28,Induction!F22:I22,2,FALSE)</f>
        <v>#N/A</v>
      </c>
      <c r="G28" s="2" t="e">
        <f>VLOOKUP(F28,Induction!G22:J22,2,FALSE)</f>
        <v>#N/A</v>
      </c>
      <c r="H28" t="e">
        <f>VLOOKUP(A28,Induction!S22:T22,2,FALSE)</f>
        <v>#N/A</v>
      </c>
      <c r="I28" s="9">
        <v>19</v>
      </c>
      <c r="J28" s="27" t="e">
        <f t="shared" si="5"/>
        <v>#N/A</v>
      </c>
      <c r="K28" t="e">
        <f t="shared" si="1"/>
        <v>#N/A</v>
      </c>
      <c r="L28"/>
      <c r="M28" t="e">
        <f>VLOOKUP(L28,'[1]Index 1'!B:F,5,FALSE)</f>
        <v>#N/A</v>
      </c>
      <c r="N28" s="4"/>
      <c r="O28" t="e">
        <f>VLOOKUP(N28,'[1]Index 2'!A:C,3,FALSE)</f>
        <v>#N/A</v>
      </c>
      <c r="P28" s="114"/>
      <c r="Q28" s="119" t="e">
        <f t="shared" si="2"/>
        <v>#DIV/0!</v>
      </c>
      <c r="R28" s="120" t="e">
        <f t="shared" si="3"/>
        <v>#DIV/0!</v>
      </c>
      <c r="S28" s="121" t="e">
        <f t="shared" si="4"/>
        <v>#DIV/0!</v>
      </c>
      <c r="T28" s="111"/>
      <c r="U28" s="111"/>
      <c r="Y28" s="112"/>
      <c r="Z28" s="44"/>
      <c r="AA28" s="45"/>
      <c r="AB28" s="116"/>
    </row>
    <row r="29" spans="1:28" s="6" customFormat="1" x14ac:dyDescent="0.2">
      <c r="A29" s="2">
        <v>20</v>
      </c>
      <c r="B29" s="2">
        <f>VLOOKUP(A29,Induction!B23:C23,2,FALSE)</f>
        <v>0</v>
      </c>
      <c r="C29" s="2" t="e">
        <f>VLOOKUP(B29,Induction!C23:F23,2,FALSE)</f>
        <v>#N/A</v>
      </c>
      <c r="D29" s="2" t="e">
        <f>VLOOKUP(C29,Induction!D23:G23,2,FALSE)</f>
        <v>#N/A</v>
      </c>
      <c r="E29" s="2" t="e">
        <f>VLOOKUP(D29,Induction!E23:H23,2,FALSE)</f>
        <v>#N/A</v>
      </c>
      <c r="F29" s="2" t="e">
        <f>VLOOKUP(E29,Induction!F23:I23,2,FALSE)</f>
        <v>#N/A</v>
      </c>
      <c r="G29" s="2" t="e">
        <f>VLOOKUP(F29,Induction!G23:J23,2,FALSE)</f>
        <v>#N/A</v>
      </c>
      <c r="H29" t="e">
        <f>VLOOKUP(A29,Induction!S23:T23,2,FALSE)</f>
        <v>#N/A</v>
      </c>
      <c r="I29" s="9">
        <v>20</v>
      </c>
      <c r="J29" s="27" t="e">
        <f t="shared" si="5"/>
        <v>#N/A</v>
      </c>
      <c r="K29" t="e">
        <f t="shared" si="1"/>
        <v>#N/A</v>
      </c>
      <c r="L29"/>
      <c r="M29" t="e">
        <f>VLOOKUP(L29,'[1]Index 1'!B:F,5,FALSE)</f>
        <v>#N/A</v>
      </c>
      <c r="N29" s="4"/>
      <c r="O29" t="e">
        <f>VLOOKUP(N29,'[1]Index 2'!A:C,3,FALSE)</f>
        <v>#N/A</v>
      </c>
      <c r="P29" s="114"/>
      <c r="Q29" s="119" t="e">
        <f t="shared" si="2"/>
        <v>#DIV/0!</v>
      </c>
      <c r="R29" s="120" t="e">
        <f t="shared" si="3"/>
        <v>#DIV/0!</v>
      </c>
      <c r="S29" s="121" t="e">
        <f t="shared" si="4"/>
        <v>#DIV/0!</v>
      </c>
      <c r="T29" s="111"/>
      <c r="U29" s="111"/>
      <c r="Y29" s="112"/>
      <c r="Z29" s="44"/>
      <c r="AA29" s="45"/>
    </row>
    <row r="30" spans="1:28" s="6" customFormat="1" x14ac:dyDescent="0.2">
      <c r="A30" s="2">
        <v>21</v>
      </c>
      <c r="B30" s="2">
        <f>VLOOKUP(A30,Induction!B24:C24,2,FALSE)</f>
        <v>0</v>
      </c>
      <c r="C30" s="2" t="e">
        <f>VLOOKUP(B30,Induction!C24:F24,2,FALSE)</f>
        <v>#N/A</v>
      </c>
      <c r="D30" s="2" t="e">
        <f>VLOOKUP(C30,Induction!D24:G24,2,FALSE)</f>
        <v>#N/A</v>
      </c>
      <c r="E30" s="2" t="e">
        <f>VLOOKUP(D30,Induction!E24:H24,2,FALSE)</f>
        <v>#N/A</v>
      </c>
      <c r="F30" s="2" t="e">
        <f>VLOOKUP(E30,Induction!F24:I24,2,FALSE)</f>
        <v>#N/A</v>
      </c>
      <c r="G30" s="2" t="e">
        <f>VLOOKUP(F30,Induction!G24:J24,2,FALSE)</f>
        <v>#N/A</v>
      </c>
      <c r="H30" t="e">
        <f>VLOOKUP(A30,Induction!S24:T24,2,FALSE)</f>
        <v>#N/A</v>
      </c>
      <c r="I30" s="9">
        <v>21</v>
      </c>
      <c r="J30" s="27" t="e">
        <f t="shared" si="5"/>
        <v>#N/A</v>
      </c>
      <c r="K30" t="e">
        <f t="shared" si="1"/>
        <v>#N/A</v>
      </c>
      <c r="L30"/>
      <c r="M30" t="e">
        <f>VLOOKUP(L30,'[1]Index 1'!B:F,5,FALSE)</f>
        <v>#N/A</v>
      </c>
      <c r="N30" s="4"/>
      <c r="O30" t="e">
        <f>VLOOKUP(N30,'[1]Index 2'!A:C,3,FALSE)</f>
        <v>#N/A</v>
      </c>
      <c r="P30" s="50"/>
      <c r="Q30" s="119" t="e">
        <f t="shared" ref="Q30:Q49" si="6">200/P30</f>
        <v>#DIV/0!</v>
      </c>
      <c r="R30" s="120" t="e">
        <f t="shared" ref="R30:R49" si="7">20-Q30</f>
        <v>#DIV/0!</v>
      </c>
      <c r="S30" s="120" t="e">
        <f t="shared" ref="S30:S49" si="8">IF(R30&gt;0,"1.0",10/P30)</f>
        <v>#DIV/0!</v>
      </c>
      <c r="T30" s="117"/>
      <c r="U30"/>
      <c r="W30"/>
      <c r="X30"/>
      <c r="Z30" s="44"/>
      <c r="AA30" s="45"/>
    </row>
    <row r="31" spans="1:28" s="6" customFormat="1" x14ac:dyDescent="0.2">
      <c r="A31">
        <v>22</v>
      </c>
      <c r="B31" s="2">
        <f>VLOOKUP(A31,Induction!B25:C25,2,FALSE)</f>
        <v>0</v>
      </c>
      <c r="C31" s="2" t="e">
        <f>VLOOKUP(B31,Induction!C25:F25,2,FALSE)</f>
        <v>#N/A</v>
      </c>
      <c r="D31" s="2" t="e">
        <f>VLOOKUP(C31,Induction!D25:G25,2,FALSE)</f>
        <v>#N/A</v>
      </c>
      <c r="E31" s="2" t="e">
        <f>VLOOKUP(D31,Induction!E25:H25,2,FALSE)</f>
        <v>#N/A</v>
      </c>
      <c r="F31" s="2" t="e">
        <f>VLOOKUP(E31,Induction!F25:I25,2,FALSE)</f>
        <v>#N/A</v>
      </c>
      <c r="G31" s="2" t="e">
        <f>VLOOKUP(F31,Induction!G25:J25,2,FALSE)</f>
        <v>#N/A</v>
      </c>
      <c r="H31" t="e">
        <f>VLOOKUP(A31,Induction!S25:T25,2,FALSE)</f>
        <v>#N/A</v>
      </c>
      <c r="I31" s="9">
        <v>22</v>
      </c>
      <c r="J31" s="27" t="e">
        <f t="shared" si="5"/>
        <v>#N/A</v>
      </c>
      <c r="K31" t="e">
        <f t="shared" si="1"/>
        <v>#N/A</v>
      </c>
      <c r="L31"/>
      <c r="M31" t="e">
        <f>VLOOKUP(L31,'[1]Index 1'!B:F,5,FALSE)</f>
        <v>#N/A</v>
      </c>
      <c r="N31" s="4"/>
      <c r="O31" t="e">
        <f>VLOOKUP(N31,'[1]Index 2'!A:C,3,FALSE)</f>
        <v>#N/A</v>
      </c>
      <c r="P31" s="108"/>
      <c r="Q31" s="122" t="e">
        <f t="shared" si="6"/>
        <v>#DIV/0!</v>
      </c>
      <c r="R31" s="123" t="e">
        <f t="shared" si="7"/>
        <v>#DIV/0!</v>
      </c>
      <c r="S31" s="123" t="e">
        <f t="shared" si="8"/>
        <v>#DIV/0!</v>
      </c>
      <c r="T31" s="117"/>
      <c r="U31"/>
      <c r="W31"/>
      <c r="X31"/>
      <c r="Z31" s="44"/>
      <c r="AA31" s="45"/>
    </row>
    <row r="32" spans="1:28" s="6" customFormat="1" x14ac:dyDescent="0.2">
      <c r="A32" s="2">
        <v>23</v>
      </c>
      <c r="B32" s="2">
        <f>VLOOKUP(A32,Induction!B26:C26,2,FALSE)</f>
        <v>0</v>
      </c>
      <c r="C32" s="2" t="e">
        <f>VLOOKUP(B32,Induction!C26:F26,2,FALSE)</f>
        <v>#N/A</v>
      </c>
      <c r="D32" s="2" t="e">
        <f>VLOOKUP(C32,Induction!D26:G26,2,FALSE)</f>
        <v>#N/A</v>
      </c>
      <c r="E32" s="2" t="e">
        <f>VLOOKUP(D32,Induction!E26:H26,2,FALSE)</f>
        <v>#N/A</v>
      </c>
      <c r="F32" s="2" t="e">
        <f>VLOOKUP(E32,Induction!F26:I26,2,FALSE)</f>
        <v>#N/A</v>
      </c>
      <c r="G32" s="2" t="e">
        <f>VLOOKUP(F32,Induction!G26:J26,2,FALSE)</f>
        <v>#N/A</v>
      </c>
      <c r="H32" t="e">
        <f>VLOOKUP(A32,Induction!S26:T26,2,FALSE)</f>
        <v>#N/A</v>
      </c>
      <c r="I32" s="9">
        <v>23</v>
      </c>
      <c r="J32" s="27" t="e">
        <f t="shared" si="5"/>
        <v>#N/A</v>
      </c>
      <c r="K32" t="e">
        <f t="shared" si="1"/>
        <v>#N/A</v>
      </c>
      <c r="L32"/>
      <c r="M32" t="e">
        <f>VLOOKUP(L32,'[1]Index 1'!B:F,5,FALSE)</f>
        <v>#N/A</v>
      </c>
      <c r="N32" s="4"/>
      <c r="O32" t="e">
        <f>VLOOKUP(N32,'[1]Index 2'!A:C,3,FALSE)</f>
        <v>#N/A</v>
      </c>
      <c r="P32" s="108"/>
      <c r="Q32" s="122" t="e">
        <f t="shared" si="6"/>
        <v>#DIV/0!</v>
      </c>
      <c r="R32" s="123" t="e">
        <f t="shared" si="7"/>
        <v>#DIV/0!</v>
      </c>
      <c r="S32" s="123" t="e">
        <f t="shared" si="8"/>
        <v>#DIV/0!</v>
      </c>
      <c r="T32" s="117"/>
      <c r="U32"/>
      <c r="W32"/>
      <c r="X32"/>
      <c r="Z32" s="44"/>
      <c r="AA32" s="45"/>
    </row>
    <row r="33" spans="1:27" s="6" customFormat="1" x14ac:dyDescent="0.2">
      <c r="A33" s="2">
        <v>24</v>
      </c>
      <c r="B33" s="2">
        <f>VLOOKUP(A33,Induction!B27:C27,2,FALSE)</f>
        <v>0</v>
      </c>
      <c r="C33" s="2" t="e">
        <f>VLOOKUP(B33,Induction!C27:F27,2,FALSE)</f>
        <v>#N/A</v>
      </c>
      <c r="D33" s="2" t="e">
        <f>VLOOKUP(C33,Induction!D27:G27,2,FALSE)</f>
        <v>#N/A</v>
      </c>
      <c r="E33" s="2" t="e">
        <f>VLOOKUP(D33,Induction!E27:H27,2,FALSE)</f>
        <v>#N/A</v>
      </c>
      <c r="F33" s="2" t="e">
        <f>VLOOKUP(E33,Induction!F27:I27,2,FALSE)</f>
        <v>#N/A</v>
      </c>
      <c r="G33" s="2" t="e">
        <f>VLOOKUP(F33,Induction!G27:J27,2,FALSE)</f>
        <v>#N/A</v>
      </c>
      <c r="H33" t="e">
        <f>VLOOKUP(A33,Induction!S27:T27,2,FALSE)</f>
        <v>#N/A</v>
      </c>
      <c r="I33" s="9">
        <v>24</v>
      </c>
      <c r="J33" s="27" t="e">
        <f t="shared" si="5"/>
        <v>#N/A</v>
      </c>
      <c r="K33" t="e">
        <f t="shared" si="1"/>
        <v>#N/A</v>
      </c>
      <c r="L33"/>
      <c r="M33" t="e">
        <f>VLOOKUP(L33,'[1]Index 1'!B:F,5,FALSE)</f>
        <v>#N/A</v>
      </c>
      <c r="N33" s="4"/>
      <c r="O33" t="e">
        <f>VLOOKUP(N33,'[1]Index 2'!A:C,3,FALSE)</f>
        <v>#N/A</v>
      </c>
      <c r="P33" s="50"/>
      <c r="Q33" s="119" t="e">
        <f t="shared" si="6"/>
        <v>#DIV/0!</v>
      </c>
      <c r="R33" s="120" t="e">
        <f t="shared" si="7"/>
        <v>#DIV/0!</v>
      </c>
      <c r="S33" s="124" t="e">
        <f t="shared" si="8"/>
        <v>#DIV/0!</v>
      </c>
      <c r="T33" s="117"/>
      <c r="U33"/>
      <c r="W33"/>
      <c r="X33"/>
      <c r="Z33" s="44"/>
      <c r="AA33" s="45"/>
    </row>
    <row r="34" spans="1:27" s="6" customFormat="1" x14ac:dyDescent="0.2">
      <c r="A34" s="2">
        <v>25</v>
      </c>
      <c r="B34" s="2">
        <f>VLOOKUP(A34,Induction!B28:C28,2,FALSE)</f>
        <v>0</v>
      </c>
      <c r="C34" s="2" t="e">
        <f>VLOOKUP(B34,Induction!C28:F28,2,FALSE)</f>
        <v>#N/A</v>
      </c>
      <c r="D34" s="2" t="e">
        <f>VLOOKUP(C34,Induction!D28:G28,2,FALSE)</f>
        <v>#N/A</v>
      </c>
      <c r="E34" s="2" t="e">
        <f>VLOOKUP(D34,Induction!E28:H28,2,FALSE)</f>
        <v>#N/A</v>
      </c>
      <c r="F34" s="2" t="e">
        <f>VLOOKUP(E34,Induction!F28:I28,2,FALSE)</f>
        <v>#N/A</v>
      </c>
      <c r="G34" s="2" t="e">
        <f>VLOOKUP(F34,Induction!G28:J28,2,FALSE)</f>
        <v>#N/A</v>
      </c>
      <c r="H34" t="e">
        <f>VLOOKUP(A34,Induction!S28:T28,2,FALSE)</f>
        <v>#N/A</v>
      </c>
      <c r="I34" s="9">
        <v>25</v>
      </c>
      <c r="J34" s="27" t="e">
        <f t="shared" si="5"/>
        <v>#N/A</v>
      </c>
      <c r="K34" t="e">
        <f t="shared" si="1"/>
        <v>#N/A</v>
      </c>
      <c r="L34"/>
      <c r="M34" t="e">
        <f>VLOOKUP(L34,'[1]Index 1'!B:F,5,FALSE)</f>
        <v>#N/A</v>
      </c>
      <c r="N34" s="4"/>
      <c r="O34" t="e">
        <f>VLOOKUP(N34,'[1]Index 2'!A:C,3,FALSE)</f>
        <v>#N/A</v>
      </c>
      <c r="P34" s="50"/>
      <c r="Q34" s="119" t="e">
        <f t="shared" si="6"/>
        <v>#DIV/0!</v>
      </c>
      <c r="R34" s="120" t="e">
        <f t="shared" si="7"/>
        <v>#DIV/0!</v>
      </c>
      <c r="S34" s="120" t="e">
        <f t="shared" si="8"/>
        <v>#DIV/0!</v>
      </c>
      <c r="T34" s="117"/>
      <c r="U34"/>
      <c r="W34"/>
      <c r="X34"/>
      <c r="Z34" s="44"/>
      <c r="AA34" s="45"/>
    </row>
    <row r="35" spans="1:27" s="6" customFormat="1" x14ac:dyDescent="0.2">
      <c r="A35" s="2">
        <v>26</v>
      </c>
      <c r="B35" s="2">
        <f>VLOOKUP(A35,Induction!B29:C29,2,FALSE)</f>
        <v>0</v>
      </c>
      <c r="C35" s="2" t="e">
        <f>VLOOKUP(B35,Induction!C29:F29,2,FALSE)</f>
        <v>#N/A</v>
      </c>
      <c r="D35" s="2" t="e">
        <f>VLOOKUP(C35,Induction!D29:G29,2,FALSE)</f>
        <v>#N/A</v>
      </c>
      <c r="E35" s="2" t="e">
        <f>VLOOKUP(D35,Induction!E29:H29,2,FALSE)</f>
        <v>#N/A</v>
      </c>
      <c r="F35" s="2" t="e">
        <f>VLOOKUP(E35,Induction!F29:I29,2,FALSE)</f>
        <v>#N/A</v>
      </c>
      <c r="G35" s="2" t="e">
        <f>VLOOKUP(F35,Induction!G29:J29,2,FALSE)</f>
        <v>#N/A</v>
      </c>
      <c r="H35" t="e">
        <f>VLOOKUP(A35,Induction!S29:T29,2,FALSE)</f>
        <v>#N/A</v>
      </c>
      <c r="I35" s="9">
        <v>26</v>
      </c>
      <c r="J35" s="27" t="e">
        <f t="shared" si="5"/>
        <v>#N/A</v>
      </c>
      <c r="K35" t="e">
        <f t="shared" si="1"/>
        <v>#N/A</v>
      </c>
      <c r="L35"/>
      <c r="M35" t="e">
        <f>VLOOKUP(L35,'[1]Index 1'!B:F,5,FALSE)</f>
        <v>#N/A</v>
      </c>
      <c r="N35" s="4"/>
      <c r="O35" t="e">
        <f>VLOOKUP(N35,'[1]Index 2'!A:C,3,FALSE)</f>
        <v>#N/A</v>
      </c>
      <c r="P35" s="115"/>
      <c r="Q35" s="119" t="e">
        <f t="shared" si="6"/>
        <v>#DIV/0!</v>
      </c>
      <c r="R35" s="120" t="e">
        <f t="shared" si="7"/>
        <v>#DIV/0!</v>
      </c>
      <c r="S35" s="121" t="e">
        <f t="shared" si="8"/>
        <v>#DIV/0!</v>
      </c>
      <c r="T35" s="111"/>
      <c r="U35" s="111"/>
      <c r="W35"/>
      <c r="X35"/>
      <c r="Z35" s="44"/>
      <c r="AA35" s="45"/>
    </row>
    <row r="36" spans="1:27" s="6" customFormat="1" x14ac:dyDescent="0.2">
      <c r="A36" s="2">
        <v>27</v>
      </c>
      <c r="B36" s="2">
        <f>VLOOKUP(A36,Induction!B30:C30,2,FALSE)</f>
        <v>0</v>
      </c>
      <c r="C36" s="2" t="e">
        <f>VLOOKUP(B36,Induction!C30:F30,2,FALSE)</f>
        <v>#N/A</v>
      </c>
      <c r="D36" s="2" t="e">
        <f>VLOOKUP(C36,Induction!D30:G30,2,FALSE)</f>
        <v>#N/A</v>
      </c>
      <c r="E36" s="2" t="e">
        <f>VLOOKUP(D36,Induction!E30:H30,2,FALSE)</f>
        <v>#N/A</v>
      </c>
      <c r="F36" s="2" t="e">
        <f>VLOOKUP(E36,Induction!F30:I30,2,FALSE)</f>
        <v>#N/A</v>
      </c>
      <c r="G36" s="2" t="e">
        <f>VLOOKUP(F36,Induction!G30:J30,2,FALSE)</f>
        <v>#N/A</v>
      </c>
      <c r="H36" t="e">
        <f>VLOOKUP(A36,Induction!S30:T30,2,FALSE)</f>
        <v>#N/A</v>
      </c>
      <c r="I36" s="9">
        <v>27</v>
      </c>
      <c r="J36" s="27" t="e">
        <f t="shared" si="5"/>
        <v>#N/A</v>
      </c>
      <c r="K36" t="e">
        <f t="shared" si="1"/>
        <v>#N/A</v>
      </c>
      <c r="L36"/>
      <c r="M36" t="e">
        <f>VLOOKUP(L36,'[1]Index 1'!B:F,5,FALSE)</f>
        <v>#N/A</v>
      </c>
      <c r="N36" s="4"/>
      <c r="O36" t="e">
        <f>VLOOKUP(N36,'[1]Index 2'!A:C,3,FALSE)</f>
        <v>#N/A</v>
      </c>
      <c r="P36" s="115"/>
      <c r="Q36" s="119" t="e">
        <f t="shared" si="6"/>
        <v>#DIV/0!</v>
      </c>
      <c r="R36" s="120" t="e">
        <f t="shared" si="7"/>
        <v>#DIV/0!</v>
      </c>
      <c r="S36" s="121" t="e">
        <f t="shared" si="8"/>
        <v>#DIV/0!</v>
      </c>
      <c r="T36" s="111"/>
      <c r="U36" s="111"/>
      <c r="W36"/>
      <c r="X36"/>
      <c r="Z36" s="44"/>
      <c r="AA36" s="45"/>
    </row>
    <row r="37" spans="1:27" s="6" customFormat="1" x14ac:dyDescent="0.2">
      <c r="A37" s="2">
        <v>28</v>
      </c>
      <c r="B37" s="2">
        <f>VLOOKUP(A37,Induction!B31:C31,2,FALSE)</f>
        <v>0</v>
      </c>
      <c r="C37" s="2" t="e">
        <f>VLOOKUP(B37,Induction!C31:F31,2,FALSE)</f>
        <v>#N/A</v>
      </c>
      <c r="D37" s="2" t="e">
        <f>VLOOKUP(C37,Induction!D31:G31,2,FALSE)</f>
        <v>#N/A</v>
      </c>
      <c r="E37" s="2" t="e">
        <f>VLOOKUP(D37,Induction!E31:H31,2,FALSE)</f>
        <v>#N/A</v>
      </c>
      <c r="F37" s="2" t="e">
        <f>VLOOKUP(E37,Induction!F31:I31,2,FALSE)</f>
        <v>#N/A</v>
      </c>
      <c r="G37" s="2" t="e">
        <f>VLOOKUP(F37,Induction!G31:J31,2,FALSE)</f>
        <v>#N/A</v>
      </c>
      <c r="H37" t="e">
        <f>VLOOKUP(A37,Induction!S31:T31,2,FALSE)</f>
        <v>#N/A</v>
      </c>
      <c r="I37" s="9">
        <v>28</v>
      </c>
      <c r="J37" s="27" t="e">
        <f t="shared" si="5"/>
        <v>#N/A</v>
      </c>
      <c r="K37" t="e">
        <f t="shared" si="1"/>
        <v>#N/A</v>
      </c>
      <c r="L37"/>
      <c r="M37" t="e">
        <f>VLOOKUP(L37,'[1]Index 1'!B:F,5,FALSE)</f>
        <v>#N/A</v>
      </c>
      <c r="N37" s="4"/>
      <c r="O37" t="e">
        <f>VLOOKUP(N37,'[1]Index 2'!A:C,3,FALSE)</f>
        <v>#N/A</v>
      </c>
      <c r="P37" s="108"/>
      <c r="Q37" s="122" t="e">
        <f t="shared" si="6"/>
        <v>#DIV/0!</v>
      </c>
      <c r="R37" s="123" t="e">
        <f t="shared" si="7"/>
        <v>#DIV/0!</v>
      </c>
      <c r="S37" s="123" t="e">
        <f t="shared" si="8"/>
        <v>#DIV/0!</v>
      </c>
      <c r="T37" s="117"/>
      <c r="U37"/>
      <c r="W37"/>
      <c r="X37"/>
      <c r="Z37" s="44"/>
      <c r="AA37" s="45"/>
    </row>
    <row r="38" spans="1:27" s="6" customFormat="1" x14ac:dyDescent="0.2">
      <c r="A38">
        <v>29</v>
      </c>
      <c r="B38" s="2">
        <f>VLOOKUP(A38,Induction!B32:C32,2,FALSE)</f>
        <v>0</v>
      </c>
      <c r="C38" s="2" t="e">
        <f>VLOOKUP(B38,Induction!C32:F32,2,FALSE)</f>
        <v>#N/A</v>
      </c>
      <c r="D38" s="2" t="e">
        <f>VLOOKUP(C38,Induction!D32:G32,2,FALSE)</f>
        <v>#N/A</v>
      </c>
      <c r="E38" s="2" t="e">
        <f>VLOOKUP(D38,Induction!E32:H32,2,FALSE)</f>
        <v>#N/A</v>
      </c>
      <c r="F38" s="2" t="e">
        <f>VLOOKUP(E38,Induction!F32:I32,2,FALSE)</f>
        <v>#N/A</v>
      </c>
      <c r="G38" s="2" t="e">
        <f>VLOOKUP(F38,Induction!G32:J32,2,FALSE)</f>
        <v>#N/A</v>
      </c>
      <c r="H38" t="e">
        <f>VLOOKUP(A38,Induction!S32:T32,2,FALSE)</f>
        <v>#N/A</v>
      </c>
      <c r="I38" s="9">
        <v>29</v>
      </c>
      <c r="J38" s="27" t="e">
        <f t="shared" si="5"/>
        <v>#N/A</v>
      </c>
      <c r="K38" t="e">
        <f t="shared" si="1"/>
        <v>#N/A</v>
      </c>
      <c r="L38"/>
      <c r="M38" t="e">
        <f>VLOOKUP(L38,'[1]Index 1'!B:F,5,FALSE)</f>
        <v>#N/A</v>
      </c>
      <c r="N38" s="4"/>
      <c r="O38" t="e">
        <f>VLOOKUP(N38,'[1]Index 2'!A:C,3,FALSE)</f>
        <v>#N/A</v>
      </c>
      <c r="P38" s="50"/>
      <c r="Q38" s="119" t="e">
        <f t="shared" si="6"/>
        <v>#DIV/0!</v>
      </c>
      <c r="R38" s="120" t="e">
        <f t="shared" si="7"/>
        <v>#DIV/0!</v>
      </c>
      <c r="S38" s="120" t="e">
        <f t="shared" si="8"/>
        <v>#DIV/0!</v>
      </c>
      <c r="T38" s="117"/>
      <c r="U38"/>
      <c r="W38"/>
      <c r="X38"/>
      <c r="Z38" s="44"/>
      <c r="AA38" s="45"/>
    </row>
    <row r="39" spans="1:27" s="6" customFormat="1" x14ac:dyDescent="0.2">
      <c r="A39" s="2">
        <v>30</v>
      </c>
      <c r="B39" s="2">
        <f>VLOOKUP(A39,Induction!B33:C33,2,FALSE)</f>
        <v>0</v>
      </c>
      <c r="C39" s="2" t="e">
        <f>VLOOKUP(B39,Induction!C33:F33,2,FALSE)</f>
        <v>#N/A</v>
      </c>
      <c r="D39" s="2" t="e">
        <f>VLOOKUP(C39,Induction!D33:G33,2,FALSE)</f>
        <v>#N/A</v>
      </c>
      <c r="E39" s="2" t="e">
        <f>VLOOKUP(D39,Induction!E33:H33,2,FALSE)</f>
        <v>#N/A</v>
      </c>
      <c r="F39" s="2" t="e">
        <f>VLOOKUP(E39,Induction!F33:I33,2,FALSE)</f>
        <v>#N/A</v>
      </c>
      <c r="G39" s="2" t="e">
        <f>VLOOKUP(F39,Induction!G33:J33,2,FALSE)</f>
        <v>#N/A</v>
      </c>
      <c r="H39" t="e">
        <f>VLOOKUP(A39,Induction!S33:T33,2,FALSE)</f>
        <v>#N/A</v>
      </c>
      <c r="I39" s="9">
        <v>30</v>
      </c>
      <c r="J39" s="27" t="e">
        <f t="shared" si="5"/>
        <v>#N/A</v>
      </c>
      <c r="K39" t="e">
        <f t="shared" si="1"/>
        <v>#N/A</v>
      </c>
      <c r="L39"/>
      <c r="M39" t="e">
        <f>VLOOKUP(L39,'[1]Index 1'!B:F,5,FALSE)</f>
        <v>#N/A</v>
      </c>
      <c r="N39" s="4"/>
      <c r="O39" t="e">
        <f>VLOOKUP(N39,'[1]Index 2'!A:C,3,FALSE)</f>
        <v>#N/A</v>
      </c>
      <c r="P39" s="108"/>
      <c r="Q39" s="122" t="e">
        <f t="shared" si="6"/>
        <v>#DIV/0!</v>
      </c>
      <c r="R39" s="123" t="e">
        <f t="shared" si="7"/>
        <v>#DIV/0!</v>
      </c>
      <c r="S39" s="123" t="e">
        <f t="shared" si="8"/>
        <v>#DIV/0!</v>
      </c>
      <c r="T39" s="117"/>
      <c r="U39"/>
      <c r="W39"/>
      <c r="X39"/>
      <c r="Z39" s="44"/>
      <c r="AA39" s="45"/>
    </row>
    <row r="40" spans="1:27" s="6" customFormat="1" x14ac:dyDescent="0.2">
      <c r="A40" s="2">
        <v>31</v>
      </c>
      <c r="B40" s="2">
        <f>VLOOKUP(A40,Induction!B34:C34,2,FALSE)</f>
        <v>0</v>
      </c>
      <c r="C40" s="2" t="e">
        <f>VLOOKUP(B40,Induction!C34:F34,2,FALSE)</f>
        <v>#N/A</v>
      </c>
      <c r="D40" s="2" t="e">
        <f>VLOOKUP(C40,Induction!D34:G34,2,FALSE)</f>
        <v>#N/A</v>
      </c>
      <c r="E40" s="2" t="e">
        <f>VLOOKUP(D40,Induction!E34:H34,2,FALSE)</f>
        <v>#N/A</v>
      </c>
      <c r="F40" s="2" t="e">
        <f>VLOOKUP(E40,Induction!F34:I34,2,FALSE)</f>
        <v>#N/A</v>
      </c>
      <c r="G40" s="2" t="e">
        <f>VLOOKUP(F40,Induction!G34:J34,2,FALSE)</f>
        <v>#N/A</v>
      </c>
      <c r="H40" t="e">
        <f>VLOOKUP(A40,Induction!S34:T34,2,FALSE)</f>
        <v>#N/A</v>
      </c>
      <c r="I40" s="9">
        <v>31</v>
      </c>
      <c r="J40" s="27" t="e">
        <f t="shared" si="5"/>
        <v>#N/A</v>
      </c>
      <c r="K40" t="e">
        <f t="shared" si="1"/>
        <v>#N/A</v>
      </c>
      <c r="L40"/>
      <c r="M40" t="e">
        <f>VLOOKUP(L40,'[1]Index 1'!B:F,5,FALSE)</f>
        <v>#N/A</v>
      </c>
      <c r="N40" s="4"/>
      <c r="O40" t="e">
        <f>VLOOKUP(N40,'[1]Index 2'!A:C,3,FALSE)</f>
        <v>#N/A</v>
      </c>
      <c r="P40" s="108"/>
      <c r="Q40" s="122" t="e">
        <f t="shared" si="6"/>
        <v>#DIV/0!</v>
      </c>
      <c r="R40" s="123" t="e">
        <f t="shared" si="7"/>
        <v>#DIV/0!</v>
      </c>
      <c r="S40" s="123" t="e">
        <f t="shared" si="8"/>
        <v>#DIV/0!</v>
      </c>
      <c r="T40" s="117"/>
      <c r="U40"/>
      <c r="W40"/>
      <c r="X40"/>
      <c r="Z40" s="44"/>
      <c r="AA40" s="45"/>
    </row>
    <row r="41" spans="1:27" s="6" customFormat="1" x14ac:dyDescent="0.2">
      <c r="A41" s="2">
        <v>32</v>
      </c>
      <c r="B41" s="2">
        <f>VLOOKUP(A41,Induction!B35:C35,2,FALSE)</f>
        <v>0</v>
      </c>
      <c r="C41" s="2" t="e">
        <f>VLOOKUP(B41,Induction!C35:F35,2,FALSE)</f>
        <v>#N/A</v>
      </c>
      <c r="D41" s="2" t="e">
        <f>VLOOKUP(C41,Induction!D35:G35,2,FALSE)</f>
        <v>#N/A</v>
      </c>
      <c r="E41" s="2" t="e">
        <f>VLOOKUP(D41,Induction!E35:H35,2,FALSE)</f>
        <v>#N/A</v>
      </c>
      <c r="F41" s="2" t="e">
        <f>VLOOKUP(E41,Induction!F35:I35,2,FALSE)</f>
        <v>#N/A</v>
      </c>
      <c r="G41" s="2" t="e">
        <f>VLOOKUP(F41,Induction!G35:J35,2,FALSE)</f>
        <v>#N/A</v>
      </c>
      <c r="H41" t="e">
        <f>VLOOKUP(A41,Induction!S35:T35,2,FALSE)</f>
        <v>#N/A</v>
      </c>
      <c r="I41" s="9">
        <v>32</v>
      </c>
      <c r="J41" s="27" t="e">
        <f t="shared" si="5"/>
        <v>#N/A</v>
      </c>
      <c r="K41" t="e">
        <f t="shared" si="1"/>
        <v>#N/A</v>
      </c>
      <c r="L41"/>
      <c r="M41" t="e">
        <f>VLOOKUP(L41,'[1]Index 1'!B:F,5,FALSE)</f>
        <v>#N/A</v>
      </c>
      <c r="N41" s="4"/>
      <c r="O41" t="e">
        <f>VLOOKUP(N41,'[1]Index 2'!A:C,3,FALSE)</f>
        <v>#N/A</v>
      </c>
      <c r="P41" s="50"/>
      <c r="Q41" s="119" t="e">
        <f t="shared" si="6"/>
        <v>#DIV/0!</v>
      </c>
      <c r="R41" s="120" t="e">
        <f t="shared" si="7"/>
        <v>#DIV/0!</v>
      </c>
      <c r="S41" s="120" t="e">
        <f t="shared" si="8"/>
        <v>#DIV/0!</v>
      </c>
      <c r="T41" s="117"/>
      <c r="U41"/>
      <c r="W41"/>
      <c r="X41"/>
      <c r="Z41" s="44"/>
      <c r="AA41" s="45"/>
    </row>
    <row r="42" spans="1:27" s="6" customFormat="1" x14ac:dyDescent="0.2">
      <c r="A42" s="2">
        <v>33</v>
      </c>
      <c r="B42" s="2">
        <f>VLOOKUP(A42,Induction!B36:C36,2,FALSE)</f>
        <v>0</v>
      </c>
      <c r="C42" s="2" t="e">
        <f>VLOOKUP(B42,Induction!C36:F36,2,FALSE)</f>
        <v>#N/A</v>
      </c>
      <c r="D42" s="2" t="e">
        <f>VLOOKUP(C42,Induction!D36:G36,2,FALSE)</f>
        <v>#N/A</v>
      </c>
      <c r="E42" s="2" t="e">
        <f>VLOOKUP(D42,Induction!E36:H36,2,FALSE)</f>
        <v>#N/A</v>
      </c>
      <c r="F42" s="2" t="e">
        <f>VLOOKUP(E42,Induction!F36:I36,2,FALSE)</f>
        <v>#N/A</v>
      </c>
      <c r="G42" s="2" t="e">
        <f>VLOOKUP(F42,Induction!G36:J36,2,FALSE)</f>
        <v>#N/A</v>
      </c>
      <c r="H42" t="e">
        <f>VLOOKUP(A42,Induction!S36:T36,2,FALSE)</f>
        <v>#N/A</v>
      </c>
      <c r="I42" s="9">
        <v>33</v>
      </c>
      <c r="J42" s="27" t="e">
        <f t="shared" si="5"/>
        <v>#N/A</v>
      </c>
      <c r="K42" t="e">
        <f t="shared" si="1"/>
        <v>#N/A</v>
      </c>
      <c r="L42"/>
      <c r="M42" t="e">
        <f>VLOOKUP(L42,'[1]Index 1'!B:F,5,FALSE)</f>
        <v>#N/A</v>
      </c>
      <c r="N42" s="4"/>
      <c r="O42" t="e">
        <f>VLOOKUP(N42,'[1]Index 2'!A:C,3,FALSE)</f>
        <v>#N/A</v>
      </c>
      <c r="P42" s="50"/>
      <c r="Q42" s="119" t="e">
        <f t="shared" si="6"/>
        <v>#DIV/0!</v>
      </c>
      <c r="R42" s="120" t="e">
        <f t="shared" si="7"/>
        <v>#DIV/0!</v>
      </c>
      <c r="S42" s="120" t="e">
        <f t="shared" si="8"/>
        <v>#DIV/0!</v>
      </c>
      <c r="T42" s="117"/>
      <c r="U42"/>
      <c r="W42"/>
      <c r="X42"/>
      <c r="Z42" s="44"/>
      <c r="AA42" s="45"/>
    </row>
    <row r="43" spans="1:27" s="6" customFormat="1" x14ac:dyDescent="0.2">
      <c r="A43" s="2">
        <v>34</v>
      </c>
      <c r="B43" s="2">
        <f>VLOOKUP(A43,Induction!B37:C37,2,FALSE)</f>
        <v>0</v>
      </c>
      <c r="C43" s="2" t="e">
        <f>VLOOKUP(B43,Induction!C37:F37,2,FALSE)</f>
        <v>#N/A</v>
      </c>
      <c r="D43" s="2" t="e">
        <f>VLOOKUP(C43,Induction!D37:G37,2,FALSE)</f>
        <v>#N/A</v>
      </c>
      <c r="E43" s="2" t="e">
        <f>VLOOKUP(D43,Induction!E37:H37,2,FALSE)</f>
        <v>#N/A</v>
      </c>
      <c r="F43" s="2" t="e">
        <f>VLOOKUP(E43,Induction!F37:I37,2,FALSE)</f>
        <v>#N/A</v>
      </c>
      <c r="G43" s="2" t="e">
        <f>VLOOKUP(F43,Induction!G37:J37,2,FALSE)</f>
        <v>#N/A</v>
      </c>
      <c r="H43" t="e">
        <f>VLOOKUP(A43,Induction!S37:T37,2,FALSE)</f>
        <v>#N/A</v>
      </c>
      <c r="I43" s="9">
        <v>34</v>
      </c>
      <c r="J43" s="27" t="e">
        <f t="shared" si="5"/>
        <v>#N/A</v>
      </c>
      <c r="K43" t="e">
        <f t="shared" si="1"/>
        <v>#N/A</v>
      </c>
      <c r="L43"/>
      <c r="M43" t="e">
        <f>VLOOKUP(L43,'[1]Index 1'!B:F,5,FALSE)</f>
        <v>#N/A</v>
      </c>
      <c r="N43" s="4"/>
      <c r="O43" t="e">
        <f>VLOOKUP(N43,'[1]Index 2'!A:C,3,FALSE)</f>
        <v>#N/A</v>
      </c>
      <c r="P43" s="50"/>
      <c r="Q43" s="119" t="e">
        <f t="shared" si="6"/>
        <v>#DIV/0!</v>
      </c>
      <c r="R43" s="120" t="e">
        <f t="shared" si="7"/>
        <v>#DIV/0!</v>
      </c>
      <c r="S43" s="121" t="e">
        <f t="shared" si="8"/>
        <v>#DIV/0!</v>
      </c>
      <c r="T43" s="117"/>
      <c r="U43"/>
      <c r="W43"/>
      <c r="X43"/>
      <c r="Z43" s="44"/>
      <c r="AA43" s="45"/>
    </row>
    <row r="44" spans="1:27" s="6" customFormat="1" x14ac:dyDescent="0.2">
      <c r="A44" s="2">
        <v>35</v>
      </c>
      <c r="B44" s="2">
        <f>VLOOKUP(A44,Induction!B38:C38,2,FALSE)</f>
        <v>0</v>
      </c>
      <c r="C44" s="2" t="e">
        <f>VLOOKUP(B44,Induction!C38:F38,2,FALSE)</f>
        <v>#N/A</v>
      </c>
      <c r="D44" s="2" t="e">
        <f>VLOOKUP(C44,Induction!D38:G38,2,FALSE)</f>
        <v>#N/A</v>
      </c>
      <c r="E44" s="2" t="e">
        <f>VLOOKUP(D44,Induction!E38:H38,2,FALSE)</f>
        <v>#N/A</v>
      </c>
      <c r="F44" s="2" t="e">
        <f>VLOOKUP(E44,Induction!F38:I38,2,FALSE)</f>
        <v>#N/A</v>
      </c>
      <c r="G44" s="2" t="e">
        <f>VLOOKUP(F44,Induction!G38:J38,2,FALSE)</f>
        <v>#N/A</v>
      </c>
      <c r="H44" t="e">
        <f>VLOOKUP(A44,Induction!S38:T38,2,FALSE)</f>
        <v>#N/A</v>
      </c>
      <c r="I44" s="9">
        <v>35</v>
      </c>
      <c r="J44" s="27" t="e">
        <f t="shared" si="5"/>
        <v>#N/A</v>
      </c>
      <c r="K44" t="e">
        <f t="shared" si="1"/>
        <v>#N/A</v>
      </c>
      <c r="L44"/>
      <c r="M44" t="e">
        <f>VLOOKUP(L44,'[1]Index 1'!B:F,5,FALSE)</f>
        <v>#N/A</v>
      </c>
      <c r="N44" s="4"/>
      <c r="O44" t="e">
        <f>VLOOKUP(N44,'[1]Index 2'!A:C,3,FALSE)</f>
        <v>#N/A</v>
      </c>
      <c r="P44" s="108"/>
      <c r="Q44" s="122" t="e">
        <f t="shared" si="6"/>
        <v>#DIV/0!</v>
      </c>
      <c r="R44" s="123" t="e">
        <f t="shared" si="7"/>
        <v>#DIV/0!</v>
      </c>
      <c r="S44" s="123" t="e">
        <f t="shared" si="8"/>
        <v>#DIV/0!</v>
      </c>
      <c r="T44" s="117"/>
      <c r="U44"/>
      <c r="W44"/>
      <c r="X44"/>
      <c r="Z44" s="44"/>
      <c r="AA44" s="45"/>
    </row>
    <row r="45" spans="1:27" s="6" customFormat="1" x14ac:dyDescent="0.2">
      <c r="A45">
        <v>36</v>
      </c>
      <c r="B45" s="2">
        <f>VLOOKUP(A45,Induction!B39:C39,2,FALSE)</f>
        <v>0</v>
      </c>
      <c r="C45" s="2" t="e">
        <f>VLOOKUP(B45,Induction!C39:F39,2,FALSE)</f>
        <v>#N/A</v>
      </c>
      <c r="D45" s="2" t="e">
        <f>VLOOKUP(C45,Induction!D39:G39,2,FALSE)</f>
        <v>#N/A</v>
      </c>
      <c r="E45" s="2" t="e">
        <f>VLOOKUP(D45,Induction!E39:H39,2,FALSE)</f>
        <v>#N/A</v>
      </c>
      <c r="F45" s="2" t="e">
        <f>VLOOKUP(E45,Induction!F39:I39,2,FALSE)</f>
        <v>#N/A</v>
      </c>
      <c r="G45" s="2" t="e">
        <f>VLOOKUP(F45,Induction!G39:J39,2,FALSE)</f>
        <v>#N/A</v>
      </c>
      <c r="H45" t="e">
        <f>VLOOKUP(A45,Induction!S39:T39,2,FALSE)</f>
        <v>#N/A</v>
      </c>
      <c r="I45" s="9">
        <v>36</v>
      </c>
      <c r="J45" s="27" t="e">
        <f t="shared" si="5"/>
        <v>#N/A</v>
      </c>
      <c r="K45" t="e">
        <f t="shared" si="1"/>
        <v>#N/A</v>
      </c>
      <c r="L45"/>
      <c r="M45" t="e">
        <f>VLOOKUP(L45,'[1]Index 1'!B:F,5,FALSE)</f>
        <v>#N/A</v>
      </c>
      <c r="N45" s="4"/>
      <c r="O45" t="e">
        <f>VLOOKUP(N45,'[1]Index 2'!A:C,3,FALSE)</f>
        <v>#N/A</v>
      </c>
      <c r="P45" s="50"/>
      <c r="Q45" s="119" t="e">
        <f t="shared" si="6"/>
        <v>#DIV/0!</v>
      </c>
      <c r="R45" s="120" t="e">
        <f t="shared" si="7"/>
        <v>#DIV/0!</v>
      </c>
      <c r="S45" s="120" t="e">
        <f t="shared" si="8"/>
        <v>#DIV/0!</v>
      </c>
      <c r="T45" s="117"/>
      <c r="U45"/>
      <c r="W45"/>
      <c r="X45"/>
      <c r="Z45" s="44"/>
      <c r="AA45" s="45"/>
    </row>
    <row r="46" spans="1:27" s="6" customFormat="1" x14ac:dyDescent="0.2">
      <c r="A46" s="2">
        <v>37</v>
      </c>
      <c r="B46" s="2">
        <f>VLOOKUP(A46,Induction!B40:C40,2,FALSE)</f>
        <v>0</v>
      </c>
      <c r="C46" s="2" t="e">
        <f>VLOOKUP(B46,Induction!C40:F40,2,FALSE)</f>
        <v>#N/A</v>
      </c>
      <c r="D46" s="2" t="e">
        <f>VLOOKUP(C46,Induction!D40:G40,2,FALSE)</f>
        <v>#N/A</v>
      </c>
      <c r="E46" s="2" t="e">
        <f>VLOOKUP(D46,Induction!E40:H40,2,FALSE)</f>
        <v>#N/A</v>
      </c>
      <c r="F46" s="2" t="e">
        <f>VLOOKUP(E46,Induction!F40:I40,2,FALSE)</f>
        <v>#N/A</v>
      </c>
      <c r="G46" s="2" t="e">
        <f>VLOOKUP(F46,Induction!G40:J40,2,FALSE)</f>
        <v>#N/A</v>
      </c>
      <c r="H46" t="e">
        <f>VLOOKUP(A46,Induction!S40:T40,2,FALSE)</f>
        <v>#N/A</v>
      </c>
      <c r="I46" s="9">
        <v>37</v>
      </c>
      <c r="J46" s="27" t="e">
        <f t="shared" si="5"/>
        <v>#N/A</v>
      </c>
      <c r="K46" t="e">
        <f t="shared" si="1"/>
        <v>#N/A</v>
      </c>
      <c r="L46"/>
      <c r="M46" t="e">
        <f>VLOOKUP(L46,'[1]Index 1'!B:F,5,FALSE)</f>
        <v>#N/A</v>
      </c>
      <c r="N46" s="4"/>
      <c r="O46" t="e">
        <f>VLOOKUP(N46,'[1]Index 2'!A:C,3,FALSE)</f>
        <v>#N/A</v>
      </c>
      <c r="P46" s="50"/>
      <c r="Q46" s="119" t="e">
        <f t="shared" si="6"/>
        <v>#DIV/0!</v>
      </c>
      <c r="R46" s="120" t="e">
        <f t="shared" si="7"/>
        <v>#DIV/0!</v>
      </c>
      <c r="S46" s="121" t="e">
        <f t="shared" si="8"/>
        <v>#DIV/0!</v>
      </c>
      <c r="T46" s="117"/>
      <c r="U46"/>
      <c r="W46"/>
      <c r="X46"/>
      <c r="Z46" s="44"/>
      <c r="AA46" s="45"/>
    </row>
    <row r="47" spans="1:27" s="6" customFormat="1" x14ac:dyDescent="0.2">
      <c r="A47" s="2">
        <v>38</v>
      </c>
      <c r="B47" s="2">
        <f>VLOOKUP(A47,Induction!B41:C41,2,FALSE)</f>
        <v>0</v>
      </c>
      <c r="C47" s="2" t="e">
        <f>VLOOKUP(B47,Induction!C41:F41,2,FALSE)</f>
        <v>#N/A</v>
      </c>
      <c r="D47" s="2" t="e">
        <f>VLOOKUP(C47,Induction!D41:G41,2,FALSE)</f>
        <v>#N/A</v>
      </c>
      <c r="E47" s="2" t="e">
        <f>VLOOKUP(D47,Induction!E41:H41,2,FALSE)</f>
        <v>#N/A</v>
      </c>
      <c r="F47" s="2" t="e">
        <f>VLOOKUP(E47,Induction!F41:I41,2,FALSE)</f>
        <v>#N/A</v>
      </c>
      <c r="G47" s="2" t="e">
        <f>VLOOKUP(F47,Induction!G41:J41,2,FALSE)</f>
        <v>#N/A</v>
      </c>
      <c r="H47" t="e">
        <f>VLOOKUP(A47,Induction!S41:T41,2,FALSE)</f>
        <v>#N/A</v>
      </c>
      <c r="I47" s="9">
        <v>38</v>
      </c>
      <c r="J47" s="27" t="e">
        <f t="shared" si="5"/>
        <v>#N/A</v>
      </c>
      <c r="K47" t="e">
        <f t="shared" si="1"/>
        <v>#N/A</v>
      </c>
      <c r="L47"/>
      <c r="M47" t="e">
        <f>VLOOKUP(L47,'[1]Index 1'!B:F,5,FALSE)</f>
        <v>#N/A</v>
      </c>
      <c r="N47" s="4"/>
      <c r="O47" t="e">
        <f>VLOOKUP(N47,'Index 2'!A:C,3,FALSE)</f>
        <v>#N/A</v>
      </c>
      <c r="P47" s="50"/>
      <c r="Q47" s="119" t="e">
        <f t="shared" si="6"/>
        <v>#DIV/0!</v>
      </c>
      <c r="R47" s="120" t="e">
        <f t="shared" si="7"/>
        <v>#DIV/0!</v>
      </c>
      <c r="S47" s="120" t="e">
        <f t="shared" si="8"/>
        <v>#DIV/0!</v>
      </c>
      <c r="T47" s="117"/>
      <c r="U47"/>
      <c r="W47"/>
      <c r="X47"/>
      <c r="Z47" s="44"/>
      <c r="AA47" s="45"/>
    </row>
    <row r="48" spans="1:27" s="6" customFormat="1" x14ac:dyDescent="0.2">
      <c r="A48" s="2">
        <v>39</v>
      </c>
      <c r="B48" s="2">
        <f>VLOOKUP(A48,Induction!B42:C42,2,FALSE)</f>
        <v>0</v>
      </c>
      <c r="C48" s="2" t="e">
        <f>VLOOKUP(B48,Induction!C42:F42,2,FALSE)</f>
        <v>#N/A</v>
      </c>
      <c r="D48" s="2" t="e">
        <f>VLOOKUP(C48,Induction!D42:G42,2,FALSE)</f>
        <v>#N/A</v>
      </c>
      <c r="E48" s="2" t="e">
        <f>VLOOKUP(D48,Induction!E42:H42,2,FALSE)</f>
        <v>#N/A</v>
      </c>
      <c r="F48" s="2" t="e">
        <f>VLOOKUP(E48,Induction!F42:I42,2,FALSE)</f>
        <v>#N/A</v>
      </c>
      <c r="G48" s="2" t="e">
        <f>VLOOKUP(F48,Induction!G42:J42,2,FALSE)</f>
        <v>#N/A</v>
      </c>
      <c r="H48" t="e">
        <f>VLOOKUP(A48,Induction!S42:T42,2,FALSE)</f>
        <v>#N/A</v>
      </c>
      <c r="I48" s="9">
        <v>39</v>
      </c>
      <c r="J48" s="27" t="e">
        <f t="shared" si="5"/>
        <v>#N/A</v>
      </c>
      <c r="K48" t="e">
        <f t="shared" si="1"/>
        <v>#N/A</v>
      </c>
      <c r="L48"/>
      <c r="M48" t="e">
        <f>VLOOKUP(L48,'[1]Index 1'!B:F,5,FALSE)</f>
        <v>#N/A</v>
      </c>
      <c r="N48" s="4"/>
      <c r="O48" t="e">
        <f>VLOOKUP(N48,'Index 2'!A:C,3,FALSE)</f>
        <v>#N/A</v>
      </c>
      <c r="P48" s="108"/>
      <c r="Q48" s="122" t="e">
        <f t="shared" si="6"/>
        <v>#DIV/0!</v>
      </c>
      <c r="R48" s="123" t="e">
        <f t="shared" si="7"/>
        <v>#DIV/0!</v>
      </c>
      <c r="S48" s="123" t="e">
        <f t="shared" si="8"/>
        <v>#DIV/0!</v>
      </c>
      <c r="T48" s="117"/>
      <c r="U48"/>
      <c r="W48"/>
      <c r="X48"/>
      <c r="Z48" s="44"/>
      <c r="AA48" s="45"/>
    </row>
    <row r="49" spans="1:25" s="6" customFormat="1" x14ac:dyDescent="0.2">
      <c r="A49" s="2">
        <v>40</v>
      </c>
      <c r="B49" s="2">
        <f>VLOOKUP(A49,Induction!B43:C43,2,FALSE)</f>
        <v>0</v>
      </c>
      <c r="C49" s="2" t="e">
        <f>VLOOKUP(B49,Induction!C43:F43,2,FALSE)</f>
        <v>#N/A</v>
      </c>
      <c r="D49" s="2" t="e">
        <f>VLOOKUP(C49,Induction!D43:G43,2,FALSE)</f>
        <v>#N/A</v>
      </c>
      <c r="E49" s="2" t="e">
        <f>VLOOKUP(D49,Induction!E43:H43,2,FALSE)</f>
        <v>#N/A</v>
      </c>
      <c r="F49" s="2" t="e">
        <f>VLOOKUP(E49,Induction!F43:I43,2,FALSE)</f>
        <v>#N/A</v>
      </c>
      <c r="G49" s="2" t="e">
        <f>VLOOKUP(F49,Induction!G43:J43,2,FALSE)</f>
        <v>#N/A</v>
      </c>
      <c r="H49" t="e">
        <f>VLOOKUP(A49,Induction!S43:T43,2,FALSE)</f>
        <v>#N/A</v>
      </c>
      <c r="I49" s="9">
        <v>40</v>
      </c>
      <c r="J49" s="27" t="e">
        <f t="shared" si="5"/>
        <v>#N/A</v>
      </c>
      <c r="K49" t="e">
        <f t="shared" si="1"/>
        <v>#N/A</v>
      </c>
      <c r="L49"/>
      <c r="M49" t="e">
        <f>VLOOKUP(L49,'[1]Index 1'!B:F,5,FALSE)</f>
        <v>#N/A</v>
      </c>
      <c r="N49" s="4"/>
      <c r="O49" t="e">
        <f>VLOOKUP(N49,'Index 2'!A:C,3,FALSE)</f>
        <v>#N/A</v>
      </c>
      <c r="P49" s="50"/>
      <c r="Q49" s="119" t="e">
        <f t="shared" si="6"/>
        <v>#DIV/0!</v>
      </c>
      <c r="R49" s="120" t="e">
        <f t="shared" si="7"/>
        <v>#DIV/0!</v>
      </c>
      <c r="S49" s="120" t="e">
        <f t="shared" si="8"/>
        <v>#DIV/0!</v>
      </c>
      <c r="T49" s="117"/>
      <c r="U49"/>
    </row>
    <row r="50" spans="1:25" s="6" customFormat="1" x14ac:dyDescent="0.2">
      <c r="B50" s="2"/>
      <c r="C50" s="2"/>
      <c r="D50" s="2"/>
      <c r="E50" s="2"/>
      <c r="F50" s="2"/>
      <c r="G50" s="2"/>
      <c r="H50"/>
      <c r="W50" s="44"/>
      <c r="X50" s="44"/>
      <c r="Y50" s="46"/>
    </row>
    <row r="51" spans="1:25" s="6" customFormat="1" ht="16" customHeight="1" x14ac:dyDescent="0.2">
      <c r="A51" s="47"/>
      <c r="B51" s="2"/>
      <c r="C51" s="2"/>
      <c r="D51" s="2"/>
      <c r="E51" s="2"/>
      <c r="F51" s="2"/>
      <c r="G51" s="2"/>
      <c r="H51"/>
      <c r="I51" s="47"/>
      <c r="J51" s="47"/>
      <c r="K51" s="47"/>
      <c r="L51" s="47"/>
      <c r="M51" s="47"/>
      <c r="N51" s="47"/>
      <c r="O51" t="s">
        <v>18</v>
      </c>
      <c r="P51">
        <f>MAX(P10:P49)</f>
        <v>0</v>
      </c>
      <c r="Q51" s="7"/>
      <c r="R51" s="7"/>
      <c r="S51" s="20" t="s">
        <v>19</v>
      </c>
      <c r="T51" s="44">
        <f>SUM(T10:T49)</f>
        <v>0</v>
      </c>
      <c r="W51" s="44"/>
      <c r="X51" s="44"/>
      <c r="Y51" s="46"/>
    </row>
    <row r="52" spans="1:25" s="6" customFormat="1" x14ac:dyDescent="0.2">
      <c r="B52" s="2" t="s">
        <v>460</v>
      </c>
      <c r="C52" s="107" t="s">
        <v>462</v>
      </c>
      <c r="D52" s="2"/>
      <c r="E52" s="2"/>
      <c r="F52" s="2"/>
      <c r="G52" s="2"/>
      <c r="H52"/>
      <c r="I52" s="47"/>
      <c r="J52" s="47"/>
      <c r="K52" s="47"/>
      <c r="L52" s="47"/>
      <c r="M52" s="47"/>
      <c r="N52" s="47"/>
      <c r="O52" t="s">
        <v>16</v>
      </c>
      <c r="P52">
        <f>MIN(P10:P49)</f>
        <v>0</v>
      </c>
      <c r="Q52"/>
      <c r="R52"/>
      <c r="S52" s="10" t="s">
        <v>17</v>
      </c>
      <c r="T52" s="44" t="e">
        <f>AVERAGE(T10:T49)</f>
        <v>#DIV/0!</v>
      </c>
      <c r="W52" s="44"/>
      <c r="X52" s="44"/>
    </row>
    <row r="53" spans="1:25" s="6" customFormat="1" x14ac:dyDescent="0.2">
      <c r="A53" t="s">
        <v>453</v>
      </c>
      <c r="B53" s="106"/>
      <c r="C53" s="106"/>
      <c r="D53" s="2"/>
      <c r="E53" s="2"/>
      <c r="F53" s="2"/>
      <c r="G53" s="2"/>
      <c r="H53"/>
      <c r="I53" s="47"/>
      <c r="J53" s="47"/>
      <c r="K53" s="47"/>
      <c r="L53" s="47"/>
      <c r="M53" s="47"/>
      <c r="N53" s="47"/>
      <c r="Q53"/>
      <c r="R53"/>
      <c r="S53" s="10"/>
      <c r="W53" s="44"/>
      <c r="X53" s="44"/>
    </row>
    <row r="54" spans="1:25" s="6" customFormat="1" x14ac:dyDescent="0.2">
      <c r="A54" t="s">
        <v>454</v>
      </c>
      <c r="B54" s="106"/>
      <c r="C54" s="106"/>
      <c r="D54" s="2"/>
      <c r="E54" s="2"/>
      <c r="F54" s="2"/>
      <c r="G54" s="2"/>
      <c r="H54"/>
      <c r="W54" s="44"/>
      <c r="X54" s="44"/>
    </row>
    <row r="55" spans="1:25" s="6" customFormat="1" x14ac:dyDescent="0.2">
      <c r="A55" t="s">
        <v>455</v>
      </c>
      <c r="B55" s="106"/>
      <c r="C55"/>
      <c r="D55" s="2"/>
      <c r="E55" s="2"/>
      <c r="F55" s="2"/>
      <c r="G55" s="2"/>
      <c r="H55"/>
      <c r="W55" s="44"/>
      <c r="X55" s="44"/>
    </row>
    <row r="56" spans="1:25" s="6" customFormat="1" x14ac:dyDescent="0.2">
      <c r="A56" t="s">
        <v>456</v>
      </c>
      <c r="B56" s="106"/>
      <c r="C56"/>
      <c r="D56" s="2"/>
      <c r="E56" s="2"/>
      <c r="F56" s="2"/>
      <c r="G56" s="2"/>
      <c r="H56"/>
      <c r="W56" s="44"/>
      <c r="X56" s="44"/>
    </row>
    <row r="57" spans="1:25" s="6" customFormat="1" x14ac:dyDescent="0.2">
      <c r="A57" t="s">
        <v>457</v>
      </c>
      <c r="B57"/>
      <c r="C57"/>
      <c r="D57" s="2"/>
      <c r="E57" s="2"/>
      <c r="F57" s="2"/>
      <c r="G57" s="2"/>
      <c r="H57"/>
      <c r="W57" s="44"/>
      <c r="X57" s="44"/>
    </row>
    <row r="58" spans="1:25" s="6" customFormat="1" x14ac:dyDescent="0.2">
      <c r="A58" t="s">
        <v>458</v>
      </c>
      <c r="B58" s="7"/>
      <c r="W58" s="44"/>
      <c r="X58" s="44"/>
    </row>
    <row r="59" spans="1:25" s="6" customFormat="1" x14ac:dyDescent="0.2">
      <c r="A59" t="s">
        <v>459</v>
      </c>
      <c r="B59"/>
      <c r="W59" s="44"/>
      <c r="X59" s="44"/>
    </row>
    <row r="60" spans="1:25" s="6" customFormat="1" x14ac:dyDescent="0.2">
      <c r="W60" s="44"/>
      <c r="X60" s="44"/>
    </row>
    <row r="61" spans="1:25" s="6" customFormat="1" ht="17" x14ac:dyDescent="0.2">
      <c r="A61" s="47" t="s">
        <v>452</v>
      </c>
      <c r="B61" s="44"/>
      <c r="W61" s="44"/>
      <c r="X61" s="44"/>
    </row>
    <row r="62" spans="1:25" s="6" customFormat="1" x14ac:dyDescent="0.2">
      <c r="W62" s="44"/>
      <c r="X62" s="44"/>
    </row>
    <row r="63" spans="1:25" s="6" customFormat="1" x14ac:dyDescent="0.2">
      <c r="W63" s="44"/>
      <c r="X63" s="44"/>
    </row>
    <row r="64" spans="1:25" s="6" customFormat="1" x14ac:dyDescent="0.2">
      <c r="W64" s="44"/>
      <c r="X64" s="44"/>
    </row>
    <row r="65" spans="23:24" s="6" customFormat="1" x14ac:dyDescent="0.2">
      <c r="W65" s="44"/>
      <c r="X65" s="44"/>
    </row>
    <row r="66" spans="23:24" s="6" customFormat="1" x14ac:dyDescent="0.2">
      <c r="W66" s="44"/>
      <c r="X66" s="44"/>
    </row>
    <row r="67" spans="23:24" s="6" customFormat="1" x14ac:dyDescent="0.2">
      <c r="W67" s="44"/>
      <c r="X67" s="44"/>
    </row>
    <row r="68" spans="23:24" s="6" customFormat="1" x14ac:dyDescent="0.2">
      <c r="W68" s="44"/>
      <c r="X68" s="44"/>
    </row>
    <row r="69" spans="23:24" s="6" customFormat="1" x14ac:dyDescent="0.2">
      <c r="W69" s="44"/>
      <c r="X69" s="44"/>
    </row>
    <row r="70" spans="23:24" s="6" customFormat="1" x14ac:dyDescent="0.2">
      <c r="W70" s="44"/>
      <c r="X70" s="44"/>
    </row>
    <row r="71" spans="23:24" s="6" customFormat="1" x14ac:dyDescent="0.2">
      <c r="W71" s="44"/>
      <c r="X71" s="44"/>
    </row>
    <row r="72" spans="23:24" s="6" customFormat="1" x14ac:dyDescent="0.2">
      <c r="W72" s="44"/>
      <c r="X72" s="44"/>
    </row>
    <row r="73" spans="23:24" s="6" customFormat="1" x14ac:dyDescent="0.2">
      <c r="W73" s="44"/>
      <c r="X73" s="44"/>
    </row>
    <row r="74" spans="23:24" s="6" customFormat="1" x14ac:dyDescent="0.2">
      <c r="W74" s="44"/>
      <c r="X74" s="44"/>
    </row>
    <row r="75" spans="23:24" s="6" customFormat="1" x14ac:dyDescent="0.2">
      <c r="W75" s="44"/>
      <c r="X75" s="44"/>
    </row>
    <row r="76" spans="23:24" s="6" customFormat="1" x14ac:dyDescent="0.2">
      <c r="W76" s="44"/>
      <c r="X76" s="44"/>
    </row>
    <row r="77" spans="23:24" s="6" customFormat="1" x14ac:dyDescent="0.2">
      <c r="W77" s="44"/>
      <c r="X77" s="44"/>
    </row>
    <row r="78" spans="23:24" s="6" customFormat="1" x14ac:dyDescent="0.2">
      <c r="W78" s="44"/>
      <c r="X78" s="44"/>
    </row>
  </sheetData>
  <mergeCells count="3">
    <mergeCell ref="V8:Y8"/>
    <mergeCell ref="I8:P8"/>
    <mergeCell ref="Q8:U8"/>
  </mergeCells>
  <phoneticPr fontId="4" type="noConversion"/>
  <conditionalFormatting sqref="M1:M5">
    <cfRule type="containsText" dxfId="9" priority="12" operator="containsText" text="10">
      <formula>NOT(ISERROR(SEARCH("10",M1)))</formula>
    </cfRule>
    <cfRule type="cellIs" dxfId="8" priority="13" operator="equal">
      <formula>10</formula>
    </cfRule>
    <cfRule type="cellIs" dxfId="7" priority="14" operator="equal">
      <formula>10</formula>
    </cfRule>
  </conditionalFormatting>
  <conditionalFormatting sqref="N1:N5">
    <cfRule type="containsText" dxfId="6" priority="11" operator="containsText" text="40">
      <formula>NOT(ISERROR(SEARCH("40",N1)))</formula>
    </cfRule>
  </conditionalFormatting>
  <conditionalFormatting sqref="P10:P49">
    <cfRule type="cellIs" dxfId="5" priority="6" operator="lessThan">
      <formula>1</formula>
    </cfRule>
    <cfRule type="cellIs" dxfId="4" priority="7" operator="lessThan">
      <formula>10</formula>
    </cfRule>
    <cfRule type="cellIs" dxfId="3" priority="8" operator="lessThan">
      <formula>1</formula>
    </cfRule>
  </conditionalFormatting>
  <conditionalFormatting sqref="M10:M49">
    <cfRule type="containsText" dxfId="2" priority="1" operator="containsText" text="10">
      <formula>NOT(ISERROR(SEARCH("10",M10)))</formula>
    </cfRule>
    <cfRule type="cellIs" dxfId="1" priority="2" operator="equal">
      <formula>10</formula>
    </cfRule>
    <cfRule type="cellIs" dxfId="0" priority="3" operator="equal">
      <formula>10</formula>
    </cfRule>
  </conditionalFormatting>
  <dataValidations count="2">
    <dataValidation type="list" allowBlank="1" showInputMessage="1" showErrorMessage="1" sqref="C3:C6" xr:uid="{658793B1-0126-6048-975B-BB27B7FBA07D}">
      <formula1>"J.Plaggenberg, H.Brown"</formula1>
    </dataValidation>
    <dataValidation type="list" allowBlank="1" showInputMessage="1" showErrorMessage="1" sqref="N10:N49" xr:uid="{08E3C0CB-F46E-284C-83C2-352EDA24EC2B}">
      <formula1>"SIC_Index2_06, SIC_Index2_07, SIC_Index2_08, SIC_Index2_09, SIC_Index2_10"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B942-017A-674A-B7C3-FF4FC93396EE}">
  <dimension ref="B1"/>
  <sheetViews>
    <sheetView topLeftCell="B1" workbookViewId="0">
      <selection activeCell="G15" sqref="G15"/>
    </sheetView>
  </sheetViews>
  <sheetFormatPr baseColWidth="10" defaultRowHeight="16" x14ac:dyDescent="0.2"/>
  <sheetData>
    <row r="1" spans="2:2" x14ac:dyDescent="0.2">
      <c r="B1" t="s">
        <v>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AAE6-4122-5B4C-914D-50DFDD3FDA3E}">
  <dimension ref="A1:AA56"/>
  <sheetViews>
    <sheetView zoomScaleNormal="100" workbookViewId="0">
      <selection activeCell="I10" sqref="I10"/>
    </sheetView>
  </sheetViews>
  <sheetFormatPr baseColWidth="10" defaultRowHeight="16" x14ac:dyDescent="0.2"/>
  <cols>
    <col min="1" max="1" width="6.5" style="40" customWidth="1"/>
    <col min="2" max="2" width="10.83203125" style="1"/>
    <col min="3" max="3" width="16.1640625" customWidth="1"/>
    <col min="5" max="5" width="14" customWidth="1"/>
  </cols>
  <sheetData>
    <row r="1" spans="1:27" ht="15.75" customHeight="1" x14ac:dyDescent="0.2">
      <c r="B1" s="53" t="s">
        <v>338</v>
      </c>
      <c r="C1" s="21" t="s">
        <v>339</v>
      </c>
      <c r="D1" s="21" t="s">
        <v>340</v>
      </c>
      <c r="E1" s="21" t="s">
        <v>341</v>
      </c>
      <c r="F1" s="21" t="s">
        <v>342</v>
      </c>
      <c r="G1" s="21" t="s">
        <v>343</v>
      </c>
      <c r="H1" s="21" t="s">
        <v>344</v>
      </c>
      <c r="I1" s="21" t="s">
        <v>345</v>
      </c>
      <c r="J1" s="21" t="s">
        <v>346</v>
      </c>
      <c r="K1" s="21" t="s">
        <v>347</v>
      </c>
      <c r="L1" s="21" t="s">
        <v>348</v>
      </c>
      <c r="M1" s="21" t="s">
        <v>349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">
      <c r="A2" s="40">
        <v>1</v>
      </c>
      <c r="B2" s="54">
        <f>VLOOKUP(A2,Induction!B4:I4,8,FALSE)</f>
        <v>0</v>
      </c>
      <c r="C2" s="22">
        <f>VLOOKUP(A2,Induction!B4:J4,9,FALSE)</f>
        <v>0</v>
      </c>
      <c r="D2" s="23">
        <f>VLOOKUP(A2,Induction!B4,1,FALSE)</f>
        <v>1</v>
      </c>
      <c r="E2" s="21" t="s">
        <v>350</v>
      </c>
      <c r="F2" s="21"/>
      <c r="G2" s="21"/>
      <c r="H2">
        <f>VLOOKUP(A2,Induction!B4:C4,2,FALSE)</f>
        <v>0</v>
      </c>
      <c r="I2" s="21">
        <f>VLOOKUP(A2,Induction!B4:D4,3,FALSE)</f>
        <v>0</v>
      </c>
      <c r="J2" s="25">
        <f>VLOOKUP(A2,Induction!B4:E4,4,FALSE)</f>
        <v>0</v>
      </c>
      <c r="K2" s="21">
        <f>VLOOKUP(A2,Induction!B4:F5,5,FALSE)</f>
        <v>0</v>
      </c>
      <c r="L2" s="26">
        <f>VLOOKUP(A2,Induction!B4:G4,6,FALSE)</f>
        <v>0</v>
      </c>
      <c r="M2" s="26">
        <f>VLOOKUP(A2,Induction!B4:H4,7,FALSE)</f>
        <v>0</v>
      </c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">
      <c r="A3" s="40">
        <v>2</v>
      </c>
      <c r="B3" s="54">
        <f>VLOOKUP(A3,Induction!B5:I5,8,FALSE)</f>
        <v>0</v>
      </c>
      <c r="C3" s="22">
        <f>VLOOKUP(A3,Induction!B5:J5,9,FALSE)</f>
        <v>0</v>
      </c>
      <c r="D3" s="23">
        <f>VLOOKUP(A3,Induction!B5,1,FALSE)</f>
        <v>2</v>
      </c>
      <c r="E3" s="21" t="s">
        <v>350</v>
      </c>
      <c r="H3">
        <f>VLOOKUP(A3,Induction!B5:C5,2,FALSE)</f>
        <v>0</v>
      </c>
      <c r="I3" s="21">
        <f>VLOOKUP(A3,Induction!B5:D5,3,FALSE)</f>
        <v>0</v>
      </c>
      <c r="J3" s="25">
        <f>VLOOKUP(A3,Induction!B5:E5,4,FALSE)</f>
        <v>0</v>
      </c>
      <c r="K3" s="21">
        <f>VLOOKUP(A3,Induction!B5:F6,5,FALSE)</f>
        <v>0</v>
      </c>
      <c r="L3" s="26">
        <f>VLOOKUP(A3,Induction!B5:G5,6,FALSE)</f>
        <v>0</v>
      </c>
      <c r="M3" s="26">
        <f>VLOOKUP(A3,Induction!B5:H5,7,FALSE)</f>
        <v>0</v>
      </c>
    </row>
    <row r="4" spans="1:27" x14ac:dyDescent="0.2">
      <c r="A4" s="40">
        <v>3</v>
      </c>
      <c r="B4" s="54">
        <f>VLOOKUP(A4,Induction!B6:I6,8,FALSE)</f>
        <v>0</v>
      </c>
      <c r="C4" s="22">
        <f>VLOOKUP(A4,Induction!B6:J6,9,FALSE)</f>
        <v>0</v>
      </c>
      <c r="D4" s="23">
        <f>VLOOKUP(A4,Induction!B6,1,FALSE)</f>
        <v>3</v>
      </c>
      <c r="E4" s="21" t="s">
        <v>350</v>
      </c>
      <c r="H4">
        <f>VLOOKUP(A4,Induction!B6:C6,2,FALSE)</f>
        <v>0</v>
      </c>
      <c r="I4" s="21">
        <f>VLOOKUP(A4,Induction!B6:D6,3,FALSE)</f>
        <v>0</v>
      </c>
      <c r="J4" s="25">
        <f>VLOOKUP(A4,Induction!B6:E6,4,FALSE)</f>
        <v>0</v>
      </c>
      <c r="K4" s="21">
        <f>VLOOKUP(A4,Induction!B6:F7,5,FALSE)</f>
        <v>0</v>
      </c>
      <c r="L4" s="26">
        <f>VLOOKUP(A4,Induction!B6:G6,6,FALSE)</f>
        <v>0</v>
      </c>
      <c r="M4" s="26">
        <f>VLOOKUP(A4,Induction!B6:H6,7,FALSE)</f>
        <v>0</v>
      </c>
    </row>
    <row r="5" spans="1:27" x14ac:dyDescent="0.2">
      <c r="A5" s="40">
        <v>4</v>
      </c>
      <c r="B5" s="54">
        <f>VLOOKUP(A5,Induction!B7:I7,8,FALSE)</f>
        <v>0</v>
      </c>
      <c r="C5" s="22">
        <f>VLOOKUP(A5,Induction!B7:J7,9,FALSE)</f>
        <v>0</v>
      </c>
      <c r="D5" s="23">
        <f>VLOOKUP(A5,Induction!B7,1,FALSE)</f>
        <v>4</v>
      </c>
      <c r="E5" s="21" t="s">
        <v>350</v>
      </c>
      <c r="H5">
        <f>VLOOKUP(A5,Induction!B7:C7,2,FALSE)</f>
        <v>0</v>
      </c>
      <c r="I5" s="21">
        <f>VLOOKUP(A5,Induction!B7:D7,3,FALSE)</f>
        <v>0</v>
      </c>
      <c r="J5" s="25">
        <f>VLOOKUP(A5,Induction!B7:E7,4,FALSE)</f>
        <v>0</v>
      </c>
      <c r="K5" s="21">
        <f>VLOOKUP(A5,Induction!B7:F8,5,FALSE)</f>
        <v>0</v>
      </c>
      <c r="L5" s="26">
        <f>VLOOKUP(A5,Induction!B7:G7,6,FALSE)</f>
        <v>0</v>
      </c>
      <c r="M5" s="26">
        <f>VLOOKUP(A5,Induction!B7:H7,7,FALSE)</f>
        <v>0</v>
      </c>
    </row>
    <row r="6" spans="1:27" x14ac:dyDescent="0.2">
      <c r="A6" s="40">
        <v>5</v>
      </c>
      <c r="B6" s="54">
        <f>VLOOKUP(A6,Induction!B8:I8,8,FALSE)</f>
        <v>0</v>
      </c>
      <c r="C6" s="22">
        <f>VLOOKUP(A6,Induction!B8:J8,9,FALSE)</f>
        <v>0</v>
      </c>
      <c r="D6" s="23">
        <f>VLOOKUP(A6,Induction!B8,1,FALSE)</f>
        <v>5</v>
      </c>
      <c r="E6" s="21" t="s">
        <v>350</v>
      </c>
      <c r="H6">
        <f>VLOOKUP(A6,Induction!B8:C8,2,FALSE)</f>
        <v>0</v>
      </c>
      <c r="I6" s="21">
        <f>VLOOKUP(A6,Induction!B8:D8,3,FALSE)</f>
        <v>0</v>
      </c>
      <c r="J6" s="25">
        <f>VLOOKUP(A6,Induction!B8:E8,4,FALSE)</f>
        <v>0</v>
      </c>
      <c r="K6" s="21">
        <f>VLOOKUP(A6,Induction!B8:F9,5,FALSE)</f>
        <v>0</v>
      </c>
      <c r="L6" s="26">
        <f>VLOOKUP(A6,Induction!B8:G8,6,FALSE)</f>
        <v>0</v>
      </c>
      <c r="M6" s="26">
        <f>VLOOKUP(A6,Induction!B8:H8,7,FALSE)</f>
        <v>0</v>
      </c>
    </row>
    <row r="7" spans="1:27" x14ac:dyDescent="0.2">
      <c r="A7" s="40">
        <v>6</v>
      </c>
      <c r="B7" s="54">
        <f>VLOOKUP(A7,Induction!B9:I9,8,FALSE)</f>
        <v>0</v>
      </c>
      <c r="C7" s="22">
        <f>VLOOKUP(A7,Induction!B9:J9,9,FALSE)</f>
        <v>0</v>
      </c>
      <c r="D7" s="23">
        <f>VLOOKUP(A7,Induction!B9,1,FALSE)</f>
        <v>6</v>
      </c>
      <c r="E7" s="21" t="s">
        <v>350</v>
      </c>
      <c r="H7">
        <f>VLOOKUP(A7,Induction!B9:C9,2,FALSE)</f>
        <v>0</v>
      </c>
      <c r="I7" s="21">
        <f>VLOOKUP(A7,Induction!B9:D9,3,FALSE)</f>
        <v>0</v>
      </c>
      <c r="J7" s="25">
        <f>VLOOKUP(A7,Induction!B9:E9,4,FALSE)</f>
        <v>0</v>
      </c>
      <c r="K7" s="21">
        <f>VLOOKUP(A7,Induction!B9:F10,5,FALSE)</f>
        <v>0</v>
      </c>
      <c r="L7" s="26">
        <f>VLOOKUP(A7,Induction!B9:G9,6,FALSE)</f>
        <v>0</v>
      </c>
      <c r="M7" s="26">
        <f>VLOOKUP(A7,Induction!B9:H9,7,FALSE)</f>
        <v>0</v>
      </c>
    </row>
    <row r="8" spans="1:27" x14ac:dyDescent="0.2">
      <c r="A8" s="40">
        <v>7</v>
      </c>
      <c r="B8" s="54">
        <f>VLOOKUP(A8,Induction!B10:I10,8,FALSE)</f>
        <v>0</v>
      </c>
      <c r="C8" s="22">
        <f>VLOOKUP(A8,Induction!B10:J10,9,FALSE)</f>
        <v>0</v>
      </c>
      <c r="D8" s="23">
        <f>VLOOKUP(A8,Induction!B10,1,FALSE)</f>
        <v>7</v>
      </c>
      <c r="E8" s="21" t="s">
        <v>350</v>
      </c>
      <c r="H8">
        <f>VLOOKUP(A8,Induction!B10:C10,2,FALSE)</f>
        <v>0</v>
      </c>
      <c r="I8" s="21">
        <f>VLOOKUP(A8,Induction!B10:D10,3,FALSE)</f>
        <v>0</v>
      </c>
      <c r="J8" s="25">
        <f>VLOOKUP(A8,Induction!B10:E10,4,FALSE)</f>
        <v>0</v>
      </c>
      <c r="K8" s="21">
        <f>VLOOKUP(A8,Induction!B10:F11,5,FALSE)</f>
        <v>0</v>
      </c>
      <c r="L8" s="26">
        <f>VLOOKUP(A8,Induction!B10:G10,6,FALSE)</f>
        <v>0</v>
      </c>
      <c r="M8" s="26">
        <f>VLOOKUP(A8,Induction!B10:H10,7,FALSE)</f>
        <v>0</v>
      </c>
    </row>
    <row r="9" spans="1:27" x14ac:dyDescent="0.2">
      <c r="A9" s="40">
        <v>8</v>
      </c>
      <c r="B9" s="54">
        <f>VLOOKUP(A9,Induction!B11:I11,8,FALSE)</f>
        <v>0</v>
      </c>
      <c r="C9" s="22">
        <f>VLOOKUP(A9,Induction!B11:J11,9,FALSE)</f>
        <v>0</v>
      </c>
      <c r="D9" s="23">
        <f>VLOOKUP(A9,Induction!B11,1,FALSE)</f>
        <v>8</v>
      </c>
      <c r="E9" s="21" t="s">
        <v>350</v>
      </c>
      <c r="H9">
        <f>VLOOKUP(A9,Induction!B11:C11,2,FALSE)</f>
        <v>0</v>
      </c>
      <c r="I9" s="21">
        <f>VLOOKUP(A9,Induction!B11:D11,3,FALSE)</f>
        <v>0</v>
      </c>
      <c r="J9" s="25">
        <f>VLOOKUP(A9,Induction!B11:E11,4,FALSE)</f>
        <v>0</v>
      </c>
      <c r="K9" s="21">
        <f>VLOOKUP(A9,Induction!B11:F12,5,FALSE)</f>
        <v>0</v>
      </c>
      <c r="L9" s="26">
        <f>VLOOKUP(A9,Induction!B11:G11,6,FALSE)</f>
        <v>0</v>
      </c>
      <c r="M9" s="26">
        <f>VLOOKUP(A9,Induction!B11:H11,7,FALSE)</f>
        <v>0</v>
      </c>
    </row>
    <row r="10" spans="1:27" x14ac:dyDescent="0.2">
      <c r="A10" s="40">
        <v>9</v>
      </c>
      <c r="B10" s="54">
        <f>VLOOKUP(A10,Induction!B12:I12,8,FALSE)</f>
        <v>0</v>
      </c>
      <c r="C10" s="22">
        <f>VLOOKUP(A10,Induction!B12:J12,9,FALSE)</f>
        <v>0</v>
      </c>
      <c r="D10" s="23">
        <f>VLOOKUP(A10,Induction!B12,1,FALSE)</f>
        <v>9</v>
      </c>
      <c r="E10" s="21" t="s">
        <v>350</v>
      </c>
      <c r="H10">
        <f>VLOOKUP(A10,Induction!B12:C12,2,FALSE)</f>
        <v>0</v>
      </c>
      <c r="I10" s="21">
        <f>VLOOKUP(A10,Induction!B12:D12,3,FALSE)</f>
        <v>0</v>
      </c>
      <c r="J10" s="25">
        <f>VLOOKUP(A10,Induction!B12:E12,4,FALSE)</f>
        <v>0</v>
      </c>
      <c r="K10" s="21">
        <f>VLOOKUP(A10,Induction!B12:F13,5,FALSE)</f>
        <v>0</v>
      </c>
      <c r="L10" s="26">
        <f>VLOOKUP(A10,Induction!B12:G12,6,FALSE)</f>
        <v>0</v>
      </c>
      <c r="M10" s="26">
        <f>VLOOKUP(A10,Induction!B12:H12,7,FALSE)</f>
        <v>0</v>
      </c>
    </row>
    <row r="11" spans="1:27" x14ac:dyDescent="0.2">
      <c r="A11" s="40">
        <v>10</v>
      </c>
      <c r="B11" s="54">
        <f>VLOOKUP(A11,Induction!B13:I13,8,FALSE)</f>
        <v>0</v>
      </c>
      <c r="C11" s="22">
        <f>VLOOKUP(A11,Induction!B13:J13,9,FALSE)</f>
        <v>0</v>
      </c>
      <c r="D11" s="23">
        <f>VLOOKUP(A11,Induction!B13,1,FALSE)</f>
        <v>10</v>
      </c>
      <c r="E11" s="21" t="s">
        <v>350</v>
      </c>
      <c r="H11">
        <f>VLOOKUP(A11,Induction!B13:C13,2,FALSE)</f>
        <v>0</v>
      </c>
      <c r="I11" s="21">
        <f>VLOOKUP(A11,Induction!B13:D13,3,FALSE)</f>
        <v>0</v>
      </c>
      <c r="J11" s="25">
        <f>VLOOKUP(A11,Induction!B13:E13,4,FALSE)</f>
        <v>0</v>
      </c>
      <c r="K11" s="21">
        <f>VLOOKUP(A11,Induction!B13:F14,5,FALSE)</f>
        <v>0</v>
      </c>
      <c r="L11" s="26">
        <f>VLOOKUP(A11,Induction!B13:G13,6,FALSE)</f>
        <v>0</v>
      </c>
      <c r="M11" s="26">
        <f>VLOOKUP(A11,Induction!B13:H13,7,FALSE)</f>
        <v>0</v>
      </c>
    </row>
    <row r="12" spans="1:27" x14ac:dyDescent="0.2">
      <c r="A12" s="40">
        <v>11</v>
      </c>
      <c r="B12" s="54">
        <f>VLOOKUP(A12,Induction!B14:I14,8,FALSE)</f>
        <v>0</v>
      </c>
      <c r="C12" s="22">
        <f>VLOOKUP(A12,Induction!B14:J14,9,FALSE)</f>
        <v>0</v>
      </c>
      <c r="D12" s="23">
        <f>VLOOKUP(A12,Induction!B14,1,FALSE)</f>
        <v>11</v>
      </c>
      <c r="E12" s="21" t="s">
        <v>350</v>
      </c>
      <c r="H12">
        <f>VLOOKUP(A12,Induction!B14:C14,2,FALSE)</f>
        <v>0</v>
      </c>
      <c r="I12" s="21">
        <f>VLOOKUP(A12,Induction!B14:D14,3,FALSE)</f>
        <v>0</v>
      </c>
      <c r="J12" s="25">
        <f>VLOOKUP(A12,Induction!B14:E14,4,FALSE)</f>
        <v>0</v>
      </c>
      <c r="K12" s="21">
        <f>VLOOKUP(A12,Induction!B14:F15,5,FALSE)</f>
        <v>0</v>
      </c>
      <c r="L12" s="26">
        <f>VLOOKUP(A12,Induction!B14:G14,6,FALSE)</f>
        <v>0</v>
      </c>
      <c r="M12" s="26">
        <f>VLOOKUP(A12,Induction!B14:H14,7,FALSE)</f>
        <v>0</v>
      </c>
    </row>
    <row r="13" spans="1:27" x14ac:dyDescent="0.2">
      <c r="A13" s="40">
        <v>12</v>
      </c>
      <c r="B13" s="54">
        <f>VLOOKUP(A13,Induction!B15:I15,8,FALSE)</f>
        <v>0</v>
      </c>
      <c r="C13" s="22">
        <f>VLOOKUP(A13,Induction!B15:J15,9,FALSE)</f>
        <v>0</v>
      </c>
      <c r="D13" s="23">
        <f>VLOOKUP(A13,Induction!B15,1,FALSE)</f>
        <v>12</v>
      </c>
      <c r="E13" s="21" t="s">
        <v>350</v>
      </c>
      <c r="H13">
        <f>VLOOKUP(A13,Induction!B15:C15,2,FALSE)</f>
        <v>0</v>
      </c>
      <c r="I13" s="21">
        <f>VLOOKUP(A13,Induction!B15:D15,3,FALSE)</f>
        <v>0</v>
      </c>
      <c r="J13" s="25">
        <f>VLOOKUP(A13,Induction!B15:E15,4,FALSE)</f>
        <v>0</v>
      </c>
      <c r="K13" s="21">
        <f>VLOOKUP(A13,Induction!B15:F16,5,FALSE)</f>
        <v>0</v>
      </c>
      <c r="L13" s="26">
        <f>VLOOKUP(A13,Induction!B15:G15,6,FALSE)</f>
        <v>0</v>
      </c>
      <c r="M13" s="26">
        <f>VLOOKUP(A13,Induction!B15:H15,7,FALSE)</f>
        <v>0</v>
      </c>
    </row>
    <row r="14" spans="1:27" x14ac:dyDescent="0.2">
      <c r="A14" s="40">
        <v>13</v>
      </c>
      <c r="B14" s="54">
        <f>VLOOKUP(A14,Induction!B16:I16,8,FALSE)</f>
        <v>0</v>
      </c>
      <c r="C14" s="22">
        <f>VLOOKUP(A14,Induction!B16:J16,9,FALSE)</f>
        <v>0</v>
      </c>
      <c r="D14" s="23">
        <f>VLOOKUP(A14,Induction!B16,1,FALSE)</f>
        <v>13</v>
      </c>
      <c r="E14" s="21" t="s">
        <v>350</v>
      </c>
      <c r="H14">
        <f>VLOOKUP(A14,Induction!B16:C16,2,FALSE)</f>
        <v>0</v>
      </c>
      <c r="I14" s="21">
        <f>VLOOKUP(A14,Induction!B16:D16,3,FALSE)</f>
        <v>0</v>
      </c>
      <c r="J14" s="25">
        <f>VLOOKUP(A14,Induction!B16:E16,4,FALSE)</f>
        <v>0</v>
      </c>
      <c r="K14" s="21">
        <f>VLOOKUP(A14,Induction!B16:F17,5,FALSE)</f>
        <v>0</v>
      </c>
      <c r="L14" s="26">
        <f>VLOOKUP(A14,Induction!B16:G16,6,FALSE)</f>
        <v>0</v>
      </c>
      <c r="M14" s="26">
        <f>VLOOKUP(A14,Induction!B16:H16,7,FALSE)</f>
        <v>0</v>
      </c>
    </row>
    <row r="15" spans="1:27" x14ac:dyDescent="0.2">
      <c r="A15" s="40">
        <v>14</v>
      </c>
      <c r="B15" s="54">
        <f>VLOOKUP(A15,Induction!B17:I17,8,FALSE)</f>
        <v>0</v>
      </c>
      <c r="C15" s="22">
        <f>VLOOKUP(A15,Induction!B17:J17,9,FALSE)</f>
        <v>0</v>
      </c>
      <c r="D15" s="23">
        <f>VLOOKUP(A15,Induction!B17,1,FALSE)</f>
        <v>14</v>
      </c>
      <c r="E15" s="21" t="s">
        <v>350</v>
      </c>
      <c r="H15">
        <f>VLOOKUP(A15,Induction!B17:C17,2,FALSE)</f>
        <v>0</v>
      </c>
      <c r="I15" s="21">
        <f>VLOOKUP(A15,Induction!B17:D17,3,FALSE)</f>
        <v>0</v>
      </c>
      <c r="J15" s="25">
        <f>VLOOKUP(A15,Induction!B17:E17,4,FALSE)</f>
        <v>0</v>
      </c>
      <c r="K15" s="21">
        <f>VLOOKUP(A15,Induction!B17:F18,5,FALSE)</f>
        <v>0</v>
      </c>
      <c r="L15" s="26">
        <f>VLOOKUP(A15,Induction!B17:G17,6,FALSE)</f>
        <v>0</v>
      </c>
      <c r="M15" s="26">
        <f>VLOOKUP(A15,Induction!B17:H17,7,FALSE)</f>
        <v>0</v>
      </c>
    </row>
    <row r="16" spans="1:27" x14ac:dyDescent="0.2">
      <c r="A16" s="40">
        <v>15</v>
      </c>
      <c r="B16" s="54">
        <f>VLOOKUP(A16,Induction!B18:I18,8,FALSE)</f>
        <v>0</v>
      </c>
      <c r="C16" s="22">
        <f>VLOOKUP(A16,Induction!B18:J18,9,FALSE)</f>
        <v>0</v>
      </c>
      <c r="D16" s="23">
        <f>VLOOKUP(A16,Induction!B18,1,FALSE)</f>
        <v>15</v>
      </c>
      <c r="E16" s="21" t="s">
        <v>350</v>
      </c>
      <c r="H16">
        <f>VLOOKUP(A16,Induction!B18:C18,2,FALSE)</f>
        <v>0</v>
      </c>
      <c r="I16" s="21">
        <f>VLOOKUP(A16,Induction!B18:D18,3,FALSE)</f>
        <v>0</v>
      </c>
      <c r="J16" s="25">
        <f>VLOOKUP(A16,Induction!B18:E18,4,FALSE)</f>
        <v>0</v>
      </c>
      <c r="K16" s="21">
        <f>VLOOKUP(A16,Induction!B18:F19,5,FALSE)</f>
        <v>0</v>
      </c>
      <c r="L16" s="26">
        <f>VLOOKUP(A16,Induction!B18:G18,6,FALSE)</f>
        <v>0</v>
      </c>
      <c r="M16" s="26">
        <f>VLOOKUP(A16,Induction!B18:H18,7,FALSE)</f>
        <v>0</v>
      </c>
    </row>
    <row r="17" spans="1:13" x14ac:dyDescent="0.2">
      <c r="A17" s="40">
        <v>16</v>
      </c>
      <c r="B17" s="54">
        <f>VLOOKUP(A17,Induction!B19:I19,8,FALSE)</f>
        <v>0</v>
      </c>
      <c r="C17" s="22">
        <f>VLOOKUP(A17,Induction!B19:J19,9,FALSE)</f>
        <v>0</v>
      </c>
      <c r="D17" s="23">
        <f>VLOOKUP(A17,Induction!B19,1,FALSE)</f>
        <v>16</v>
      </c>
      <c r="E17" s="21" t="s">
        <v>350</v>
      </c>
      <c r="H17">
        <f>VLOOKUP(A17,Induction!B19:C19,2,FALSE)</f>
        <v>0</v>
      </c>
      <c r="I17" s="21">
        <f>VLOOKUP(A17,Induction!B19:D19,3,FALSE)</f>
        <v>0</v>
      </c>
      <c r="J17" s="25">
        <f>VLOOKUP(A17,Induction!B19:E19,4,FALSE)</f>
        <v>0</v>
      </c>
      <c r="K17" s="21">
        <f>VLOOKUP(A17,Induction!B19:F20,5,FALSE)</f>
        <v>0</v>
      </c>
      <c r="L17" s="26">
        <f>VLOOKUP(A17,Induction!B19:G19,6,FALSE)</f>
        <v>0</v>
      </c>
      <c r="M17" s="26">
        <f>VLOOKUP(A17,Induction!B19:H19,7,FALSE)</f>
        <v>0</v>
      </c>
    </row>
    <row r="18" spans="1:13" x14ac:dyDescent="0.2">
      <c r="A18" s="40">
        <v>17</v>
      </c>
      <c r="B18" s="54">
        <f>VLOOKUP(A18,Induction!B20:I20,8,FALSE)</f>
        <v>0</v>
      </c>
      <c r="C18" s="22">
        <f>VLOOKUP(A18,Induction!B20:J20,9,FALSE)</f>
        <v>0</v>
      </c>
      <c r="D18" s="23">
        <f>VLOOKUP(A18,Induction!B20,1,FALSE)</f>
        <v>17</v>
      </c>
      <c r="E18" s="21" t="s">
        <v>350</v>
      </c>
      <c r="H18">
        <f>VLOOKUP(A18,Induction!B20:C20,2,FALSE)</f>
        <v>0</v>
      </c>
      <c r="I18" s="21">
        <f>VLOOKUP(A18,Induction!B20:D20,3,FALSE)</f>
        <v>0</v>
      </c>
      <c r="J18" s="25">
        <f>VLOOKUP(A18,Induction!B20:E20,4,FALSE)</f>
        <v>0</v>
      </c>
      <c r="K18" s="21">
        <f>VLOOKUP(A18,Induction!B20:F21,5,FALSE)</f>
        <v>0</v>
      </c>
      <c r="L18" s="26">
        <f>VLOOKUP(A18,Induction!B20:G20,6,FALSE)</f>
        <v>0</v>
      </c>
      <c r="M18" s="26">
        <f>VLOOKUP(A18,Induction!B20:H20,7,FALSE)</f>
        <v>0</v>
      </c>
    </row>
    <row r="19" spans="1:13" x14ac:dyDescent="0.2">
      <c r="A19" s="40">
        <v>18</v>
      </c>
      <c r="B19" s="54">
        <f>VLOOKUP(A19,Induction!B21:I21,8,FALSE)</f>
        <v>0</v>
      </c>
      <c r="C19" s="22">
        <f>VLOOKUP(A19,Induction!B21:J21,9,FALSE)</f>
        <v>0</v>
      </c>
      <c r="D19" s="23">
        <f>VLOOKUP(A19,Induction!B21,1,FALSE)</f>
        <v>18</v>
      </c>
      <c r="E19" s="21" t="s">
        <v>350</v>
      </c>
      <c r="H19">
        <f>VLOOKUP(A19,Induction!B21:C21,2,FALSE)</f>
        <v>0</v>
      </c>
      <c r="I19" s="21">
        <f>VLOOKUP(A19,Induction!B21:D21,3,FALSE)</f>
        <v>0</v>
      </c>
      <c r="J19" s="25">
        <f>VLOOKUP(A19,Induction!B21:E21,4,FALSE)</f>
        <v>0</v>
      </c>
      <c r="K19" s="21">
        <f>VLOOKUP(A19,Induction!B21:F22,5,FALSE)</f>
        <v>0</v>
      </c>
      <c r="L19" s="26">
        <f>VLOOKUP(A19,Induction!B21:G21,6,FALSE)</f>
        <v>0</v>
      </c>
      <c r="M19" s="26">
        <f>VLOOKUP(A19,Induction!B21:H21,7,FALSE)</f>
        <v>0</v>
      </c>
    </row>
    <row r="20" spans="1:13" x14ac:dyDescent="0.2">
      <c r="A20" s="40">
        <v>19</v>
      </c>
      <c r="B20" s="54">
        <f>VLOOKUP(A20,Induction!B22:I22,8,FALSE)</f>
        <v>0</v>
      </c>
      <c r="C20" s="22">
        <f>VLOOKUP(A20,Induction!B22:J22,9,FALSE)</f>
        <v>0</v>
      </c>
      <c r="D20" s="23">
        <f>VLOOKUP(A20,Induction!B22,1,FALSE)</f>
        <v>19</v>
      </c>
      <c r="E20" s="21" t="s">
        <v>350</v>
      </c>
      <c r="H20">
        <f>VLOOKUP(A20,Induction!B22:C22,2,FALSE)</f>
        <v>0</v>
      </c>
      <c r="I20" s="21">
        <f>VLOOKUP(A20,Induction!B22:D22,3,FALSE)</f>
        <v>0</v>
      </c>
      <c r="J20" s="25">
        <f>VLOOKUP(A20,Induction!B22:E22,4,FALSE)</f>
        <v>0</v>
      </c>
      <c r="K20" s="21">
        <f>VLOOKUP(A20,Induction!B22:F23,5,FALSE)</f>
        <v>0</v>
      </c>
      <c r="L20" s="26">
        <f>VLOOKUP(A20,Induction!B22:G22,6,FALSE)</f>
        <v>0</v>
      </c>
      <c r="M20" s="26">
        <f>VLOOKUP(A20,Induction!B22:H22,7,FALSE)</f>
        <v>0</v>
      </c>
    </row>
    <row r="21" spans="1:13" x14ac:dyDescent="0.2">
      <c r="A21" s="40">
        <v>20</v>
      </c>
      <c r="B21" s="54">
        <f>VLOOKUP(A21,Induction!B23:I23,8,FALSE)</f>
        <v>0</v>
      </c>
      <c r="C21" s="22">
        <f>VLOOKUP(A21,Induction!B23:J23,9,FALSE)</f>
        <v>0</v>
      </c>
      <c r="D21" s="23">
        <f>VLOOKUP(A21,Induction!B23,1,FALSE)</f>
        <v>20</v>
      </c>
      <c r="E21" s="21" t="s">
        <v>350</v>
      </c>
      <c r="H21">
        <f>VLOOKUP(A21,Induction!B23:C23,2,FALSE)</f>
        <v>0</v>
      </c>
      <c r="I21" s="21">
        <f>VLOOKUP(A21,Induction!B23:D23,3,FALSE)</f>
        <v>0</v>
      </c>
      <c r="J21" s="25">
        <f>VLOOKUP(A21,Induction!B23:E23,4,FALSE)</f>
        <v>0</v>
      </c>
      <c r="K21" s="21">
        <f>VLOOKUP(A21,Induction!B23:F24,5,FALSE)</f>
        <v>0</v>
      </c>
      <c r="L21" s="26">
        <f>VLOOKUP(A21,Induction!B23:G23,6,FALSE)</f>
        <v>0</v>
      </c>
      <c r="M21" s="26">
        <f>VLOOKUP(A21,Induction!B23:H23,7,FALSE)</f>
        <v>0</v>
      </c>
    </row>
    <row r="22" spans="1:13" x14ac:dyDescent="0.2">
      <c r="A22" s="40">
        <v>21</v>
      </c>
      <c r="B22" s="54">
        <f>VLOOKUP(A22,Induction!B24:I24,8,FALSE)</f>
        <v>0</v>
      </c>
      <c r="C22" s="22">
        <f>VLOOKUP(A22,Induction!B24:J24,9,FALSE)</f>
        <v>0</v>
      </c>
      <c r="D22" s="23">
        <f>VLOOKUP(A22,Induction!B24,1,FALSE)</f>
        <v>21</v>
      </c>
      <c r="E22" s="21" t="s">
        <v>350</v>
      </c>
      <c r="H22">
        <f>VLOOKUP(A22,Induction!B24:C24,2,FALSE)</f>
        <v>0</v>
      </c>
      <c r="I22" s="21">
        <f>VLOOKUP(A22,Induction!B24:D24,3,FALSE)</f>
        <v>0</v>
      </c>
      <c r="J22" s="25">
        <f>VLOOKUP(A22,Induction!B24:E24,4,FALSE)</f>
        <v>0</v>
      </c>
      <c r="K22" s="21">
        <f>VLOOKUP(A22,Induction!B24:F25,5,FALSE)</f>
        <v>0</v>
      </c>
      <c r="L22" s="26">
        <f>VLOOKUP(A22,Induction!B24:G24,6,FALSE)</f>
        <v>0</v>
      </c>
      <c r="M22" s="26">
        <f>VLOOKUP(A22,Induction!B24:H24,7,FALSE)</f>
        <v>0</v>
      </c>
    </row>
    <row r="23" spans="1:13" x14ac:dyDescent="0.2">
      <c r="A23" s="40">
        <v>22</v>
      </c>
      <c r="B23" s="54">
        <f>VLOOKUP(A23,Induction!B25:I25,8,FALSE)</f>
        <v>0</v>
      </c>
      <c r="C23" s="22">
        <f>VLOOKUP(A23,Induction!B25:J25,9,FALSE)</f>
        <v>0</v>
      </c>
      <c r="D23" s="23">
        <f>VLOOKUP(A23,Induction!B25,1,FALSE)</f>
        <v>22</v>
      </c>
      <c r="E23" s="21" t="s">
        <v>350</v>
      </c>
      <c r="H23">
        <f>VLOOKUP(A23,Induction!B25:C25,2,FALSE)</f>
        <v>0</v>
      </c>
      <c r="I23" s="21">
        <f>VLOOKUP(A23,Induction!B25:D25,3,FALSE)</f>
        <v>0</v>
      </c>
      <c r="J23" s="25">
        <f>VLOOKUP(A23,Induction!B25:E25,4,FALSE)</f>
        <v>0</v>
      </c>
      <c r="K23" s="21">
        <f>VLOOKUP(A23,Induction!B25:F26,5,FALSE)</f>
        <v>0</v>
      </c>
      <c r="L23" s="26">
        <f>VLOOKUP(A23,Induction!B25:G25,6,FALSE)</f>
        <v>0</v>
      </c>
      <c r="M23" s="26">
        <f>VLOOKUP(A23,Induction!B25:H25,7,FALSE)</f>
        <v>0</v>
      </c>
    </row>
    <row r="24" spans="1:13" x14ac:dyDescent="0.2">
      <c r="A24" s="40">
        <v>23</v>
      </c>
      <c r="B24" s="54">
        <f>VLOOKUP(A24,Induction!B26:I26,8,FALSE)</f>
        <v>0</v>
      </c>
      <c r="C24" s="22">
        <f>VLOOKUP(A24,Induction!B26:J26,9,FALSE)</f>
        <v>0</v>
      </c>
      <c r="D24" s="23">
        <f>VLOOKUP(A24,Induction!B26,1,FALSE)</f>
        <v>23</v>
      </c>
      <c r="E24" s="21" t="s">
        <v>350</v>
      </c>
      <c r="H24">
        <f>VLOOKUP(A24,Induction!B26:C26,2,FALSE)</f>
        <v>0</v>
      </c>
      <c r="I24" s="21">
        <f>VLOOKUP(A24,Induction!B26:D26,3,FALSE)</f>
        <v>0</v>
      </c>
      <c r="J24" s="25">
        <f>VLOOKUP(A24,Induction!B26:E26,4,FALSE)</f>
        <v>0</v>
      </c>
      <c r="K24" s="21">
        <f>VLOOKUP(A24,Induction!B26:F27,5,FALSE)</f>
        <v>0</v>
      </c>
      <c r="L24" s="26">
        <f>VLOOKUP(A24,Induction!B26:G26,6,FALSE)</f>
        <v>0</v>
      </c>
      <c r="M24" s="26">
        <f>VLOOKUP(A24,Induction!B26:H26,7,FALSE)</f>
        <v>0</v>
      </c>
    </row>
    <row r="25" spans="1:13" x14ac:dyDescent="0.2">
      <c r="A25" s="40">
        <v>24</v>
      </c>
      <c r="B25" s="54">
        <f>VLOOKUP(A25,Induction!B27:I27,8,FALSE)</f>
        <v>0</v>
      </c>
      <c r="C25" s="22">
        <f>VLOOKUP(A25,Induction!B27:J27,9,FALSE)</f>
        <v>0</v>
      </c>
      <c r="D25" s="23">
        <f>VLOOKUP(A25,Induction!B27,1,FALSE)</f>
        <v>24</v>
      </c>
      <c r="E25" s="21" t="s">
        <v>350</v>
      </c>
      <c r="H25">
        <f>VLOOKUP(A25,Induction!B27:C27,2,FALSE)</f>
        <v>0</v>
      </c>
      <c r="I25" s="21">
        <f>VLOOKUP(A25,Induction!B27:D27,3,FALSE)</f>
        <v>0</v>
      </c>
      <c r="J25" s="25">
        <f>VLOOKUP(A25,Induction!B27:E27,4,FALSE)</f>
        <v>0</v>
      </c>
      <c r="K25" s="21">
        <f>VLOOKUP(A25,Induction!B27:F28,5,FALSE)</f>
        <v>0</v>
      </c>
      <c r="L25" s="26">
        <f>VLOOKUP(A25,Induction!B27:G27,6,FALSE)</f>
        <v>0</v>
      </c>
      <c r="M25" s="26">
        <f>VLOOKUP(A25,Induction!B27:H27,7,FALSE)</f>
        <v>0</v>
      </c>
    </row>
    <row r="26" spans="1:13" x14ac:dyDescent="0.2">
      <c r="A26" s="40">
        <v>25</v>
      </c>
      <c r="B26" s="54">
        <f>VLOOKUP(A26,Induction!B28:I28,8,FALSE)</f>
        <v>0</v>
      </c>
      <c r="C26" s="22">
        <f>VLOOKUP(A26,Induction!B28:J28,9,FALSE)</f>
        <v>0</v>
      </c>
      <c r="D26" s="23">
        <f>VLOOKUP(A26,Induction!B28,1,FALSE)</f>
        <v>25</v>
      </c>
      <c r="E26" s="21" t="s">
        <v>350</v>
      </c>
      <c r="H26">
        <f>VLOOKUP(A26,Induction!B28:C28,2,FALSE)</f>
        <v>0</v>
      </c>
      <c r="I26" s="21">
        <f>VLOOKUP(A26,Induction!B28:D28,3,FALSE)</f>
        <v>0</v>
      </c>
      <c r="J26" s="25">
        <f>VLOOKUP(A26,Induction!B28:E28,4,FALSE)</f>
        <v>0</v>
      </c>
      <c r="K26" s="21">
        <f>VLOOKUP(A26,Induction!B28:F29,5,FALSE)</f>
        <v>0</v>
      </c>
      <c r="L26" s="26">
        <f>VLOOKUP(A26,Induction!B28:G28,6,FALSE)</f>
        <v>0</v>
      </c>
      <c r="M26" s="26">
        <f>VLOOKUP(A26,Induction!B28:H28,7,FALSE)</f>
        <v>0</v>
      </c>
    </row>
    <row r="27" spans="1:13" x14ac:dyDescent="0.2">
      <c r="A27" s="40">
        <v>26</v>
      </c>
      <c r="B27" s="54">
        <f>VLOOKUP(A27,Induction!B29:I29,8,FALSE)</f>
        <v>0</v>
      </c>
      <c r="C27" s="22">
        <f>VLOOKUP(A27,Induction!B29:J29,9,FALSE)</f>
        <v>0</v>
      </c>
      <c r="D27" s="23">
        <f>VLOOKUP(A27,Induction!B29,1,FALSE)</f>
        <v>26</v>
      </c>
      <c r="E27" s="21" t="s">
        <v>350</v>
      </c>
      <c r="H27">
        <f>VLOOKUP(A27,Induction!B29:C29,2,FALSE)</f>
        <v>0</v>
      </c>
      <c r="I27" s="21">
        <f>VLOOKUP(A27,Induction!B29:D29,3,FALSE)</f>
        <v>0</v>
      </c>
      <c r="J27" s="25">
        <f>VLOOKUP(A27,Induction!B29:E29,4,FALSE)</f>
        <v>0</v>
      </c>
      <c r="K27" s="21">
        <f>VLOOKUP(A27,Induction!B29:F30,5,FALSE)</f>
        <v>0</v>
      </c>
      <c r="L27" s="26">
        <f>VLOOKUP(A27,Induction!B29:G29,6,FALSE)</f>
        <v>0</v>
      </c>
      <c r="M27" s="26">
        <f>VLOOKUP(A27,Induction!B29:H29,7,FALSE)</f>
        <v>0</v>
      </c>
    </row>
    <row r="28" spans="1:13" x14ac:dyDescent="0.2">
      <c r="A28" s="40">
        <v>27</v>
      </c>
      <c r="B28" s="54">
        <f>VLOOKUP(A28,Induction!B30:I30,8,FALSE)</f>
        <v>0</v>
      </c>
      <c r="C28" s="22">
        <f>VLOOKUP(A28,Induction!B30:J30,9,FALSE)</f>
        <v>0</v>
      </c>
      <c r="D28" s="23">
        <f>VLOOKUP(A28,Induction!B30,1,FALSE)</f>
        <v>27</v>
      </c>
      <c r="E28" s="21" t="s">
        <v>350</v>
      </c>
      <c r="H28">
        <f>VLOOKUP(A28,Induction!B30:C30,2,FALSE)</f>
        <v>0</v>
      </c>
      <c r="I28" s="21">
        <f>VLOOKUP(A28,Induction!B30:D30,3,FALSE)</f>
        <v>0</v>
      </c>
      <c r="J28" s="25">
        <f>VLOOKUP(A28,Induction!B30:E30,4,FALSE)</f>
        <v>0</v>
      </c>
      <c r="K28" s="21">
        <f>VLOOKUP(A28,Induction!B30:F31,5,FALSE)</f>
        <v>0</v>
      </c>
      <c r="L28" s="26">
        <f>VLOOKUP(A28,Induction!B30:G30,6,FALSE)</f>
        <v>0</v>
      </c>
      <c r="M28" s="26">
        <f>VLOOKUP(A28,Induction!B30:H30,7,FALSE)</f>
        <v>0</v>
      </c>
    </row>
    <row r="29" spans="1:13" x14ac:dyDescent="0.2">
      <c r="A29" s="40">
        <v>28</v>
      </c>
      <c r="B29" s="54">
        <f>VLOOKUP(A29,Induction!B31:I31,8,FALSE)</f>
        <v>0</v>
      </c>
      <c r="C29" s="22">
        <f>VLOOKUP(A29,Induction!B31:J31,9,FALSE)</f>
        <v>0</v>
      </c>
      <c r="D29" s="23">
        <f>VLOOKUP(A29,Induction!B31,1,FALSE)</f>
        <v>28</v>
      </c>
      <c r="E29" s="21" t="s">
        <v>350</v>
      </c>
      <c r="H29">
        <f>VLOOKUP(A29,Induction!B31:C31,2,FALSE)</f>
        <v>0</v>
      </c>
      <c r="I29" s="21">
        <f>VLOOKUP(A29,Induction!B31:D31,3,FALSE)</f>
        <v>0</v>
      </c>
      <c r="J29" s="25">
        <f>VLOOKUP(A29,Induction!B31:E31,4,FALSE)</f>
        <v>0</v>
      </c>
      <c r="K29" s="21">
        <f>VLOOKUP(A29,Induction!B31:F32,5,FALSE)</f>
        <v>0</v>
      </c>
      <c r="L29" s="26">
        <f>VLOOKUP(A29,Induction!B31:G31,6,FALSE)</f>
        <v>0</v>
      </c>
      <c r="M29" s="26">
        <f>VLOOKUP(A29,Induction!B31:H31,7,FALSE)</f>
        <v>0</v>
      </c>
    </row>
    <row r="30" spans="1:13" x14ac:dyDescent="0.2">
      <c r="A30" s="40">
        <v>29</v>
      </c>
      <c r="B30" s="54">
        <f>VLOOKUP(A30,Induction!B32:I32,8,FALSE)</f>
        <v>0</v>
      </c>
      <c r="C30" s="22">
        <f>VLOOKUP(A30,Induction!B32:J32,9,FALSE)</f>
        <v>0</v>
      </c>
      <c r="D30" s="23">
        <f>VLOOKUP(A30,Induction!B32,1,FALSE)</f>
        <v>29</v>
      </c>
      <c r="E30" s="21" t="s">
        <v>350</v>
      </c>
      <c r="H30">
        <f>VLOOKUP(A30,Induction!B32:C32,2,FALSE)</f>
        <v>0</v>
      </c>
      <c r="I30" s="21">
        <f>VLOOKUP(A30,Induction!B32:D32,3,FALSE)</f>
        <v>0</v>
      </c>
      <c r="J30" s="25">
        <f>VLOOKUP(A30,Induction!B32:E32,4,FALSE)</f>
        <v>0</v>
      </c>
      <c r="K30" s="21">
        <f>VLOOKUP(A30,Induction!B32:F33,5,FALSE)</f>
        <v>0</v>
      </c>
      <c r="L30" s="26">
        <f>VLOOKUP(A30,Induction!B32:G32,6,FALSE)</f>
        <v>0</v>
      </c>
      <c r="M30" s="26">
        <f>VLOOKUP(A30,Induction!B32:H32,7,FALSE)</f>
        <v>0</v>
      </c>
    </row>
    <row r="31" spans="1:13" x14ac:dyDescent="0.2">
      <c r="A31" s="40">
        <v>30</v>
      </c>
      <c r="B31" s="54">
        <f>VLOOKUP(A31,Induction!B33:I33,8,FALSE)</f>
        <v>0</v>
      </c>
      <c r="C31" s="22">
        <f>VLOOKUP(A31,Induction!B33:J33,9,FALSE)</f>
        <v>0</v>
      </c>
      <c r="D31" s="23">
        <f>VLOOKUP(A31,Induction!B33,1,FALSE)</f>
        <v>30</v>
      </c>
      <c r="E31" s="21" t="s">
        <v>350</v>
      </c>
      <c r="H31">
        <f>VLOOKUP(A31,Induction!B33:C33,2,FALSE)</f>
        <v>0</v>
      </c>
      <c r="I31" s="21">
        <f>VLOOKUP(A31,Induction!B33:D33,3,FALSE)</f>
        <v>0</v>
      </c>
      <c r="J31" s="25">
        <f>VLOOKUP(A31,Induction!B33:E33,4,FALSE)</f>
        <v>0</v>
      </c>
      <c r="K31" s="21">
        <f>VLOOKUP(A31,Induction!B33:F34,5,FALSE)</f>
        <v>0</v>
      </c>
      <c r="L31" s="26">
        <f>VLOOKUP(A31,Induction!B33:G33,6,FALSE)</f>
        <v>0</v>
      </c>
      <c r="M31" s="26">
        <f>VLOOKUP(A31,Induction!B33:H33,7,FALSE)</f>
        <v>0</v>
      </c>
    </row>
    <row r="32" spans="1:13" x14ac:dyDescent="0.2">
      <c r="A32" s="40">
        <v>31</v>
      </c>
      <c r="B32" s="54">
        <f>VLOOKUP(A32,Induction!B34:I34,8,FALSE)</f>
        <v>0</v>
      </c>
      <c r="C32" s="22">
        <f>VLOOKUP(A32,Induction!B34:J34,9,FALSE)</f>
        <v>0</v>
      </c>
      <c r="D32" s="23">
        <f>VLOOKUP(A32,Induction!B34,1,FALSE)</f>
        <v>31</v>
      </c>
      <c r="E32" s="21" t="s">
        <v>350</v>
      </c>
      <c r="H32">
        <f>VLOOKUP(A32,Induction!B34:C34,2,FALSE)</f>
        <v>0</v>
      </c>
      <c r="I32" s="21">
        <f>VLOOKUP(A32,Induction!B34:D34,3,FALSE)</f>
        <v>0</v>
      </c>
      <c r="J32" s="25">
        <f>VLOOKUP(A32,Induction!B34:E34,4,FALSE)</f>
        <v>0</v>
      </c>
      <c r="K32" s="21">
        <f>VLOOKUP(A32,Induction!B34:F35,5,FALSE)</f>
        <v>0</v>
      </c>
      <c r="L32" s="26">
        <f>VLOOKUP(A32,Induction!B34:G34,6,FALSE)</f>
        <v>0</v>
      </c>
      <c r="M32" s="26">
        <f>VLOOKUP(A32,Induction!B34:H34,7,FALSE)</f>
        <v>0</v>
      </c>
    </row>
    <row r="33" spans="1:13" x14ac:dyDescent="0.2">
      <c r="A33" s="40">
        <v>32</v>
      </c>
      <c r="B33" s="54">
        <f>VLOOKUP(A33,Induction!B35:I35,8,FALSE)</f>
        <v>0</v>
      </c>
      <c r="C33" s="22">
        <f>VLOOKUP(A33,Induction!B35:J35,9,FALSE)</f>
        <v>0</v>
      </c>
      <c r="D33" s="23">
        <f>VLOOKUP(A33,Induction!B35,1,FALSE)</f>
        <v>32</v>
      </c>
      <c r="E33" s="21" t="s">
        <v>350</v>
      </c>
      <c r="H33">
        <f>VLOOKUP(A33,Induction!B35:C35,2,FALSE)</f>
        <v>0</v>
      </c>
      <c r="I33" s="21">
        <f>VLOOKUP(A33,Induction!B35:D35,3,FALSE)</f>
        <v>0</v>
      </c>
      <c r="J33" s="25">
        <f>VLOOKUP(A33,Induction!B35:E35,4,FALSE)</f>
        <v>0</v>
      </c>
      <c r="K33" s="21">
        <f>VLOOKUP(A33,Induction!B35:F36,5,FALSE)</f>
        <v>0</v>
      </c>
      <c r="L33" s="26">
        <f>VLOOKUP(A33,Induction!B35:G35,6,FALSE)</f>
        <v>0</v>
      </c>
      <c r="M33" s="26">
        <f>VLOOKUP(A33,Induction!B35:H35,7,FALSE)</f>
        <v>0</v>
      </c>
    </row>
    <row r="34" spans="1:13" x14ac:dyDescent="0.2">
      <c r="A34" s="40">
        <v>33</v>
      </c>
      <c r="B34" s="54">
        <f>VLOOKUP(A34,Induction!B36:I36,8,FALSE)</f>
        <v>0</v>
      </c>
      <c r="C34" s="22">
        <f>VLOOKUP(A34,Induction!B36:J36,9,FALSE)</f>
        <v>0</v>
      </c>
      <c r="D34" s="23">
        <f>VLOOKUP(A34,Induction!B36,1,FALSE)</f>
        <v>33</v>
      </c>
      <c r="E34" s="21" t="s">
        <v>350</v>
      </c>
      <c r="H34">
        <f>VLOOKUP(A34,Induction!B36:C36,2,FALSE)</f>
        <v>0</v>
      </c>
      <c r="I34" s="21">
        <f>VLOOKUP(A34,Induction!B36:D36,3,FALSE)</f>
        <v>0</v>
      </c>
      <c r="J34" s="25">
        <f>VLOOKUP(A34,Induction!B36:E36,4,FALSE)</f>
        <v>0</v>
      </c>
      <c r="K34" s="21">
        <f>VLOOKUP(A34,Induction!B36:F37,5,FALSE)</f>
        <v>0</v>
      </c>
      <c r="L34" s="26">
        <f>VLOOKUP(A34,Induction!B36:G36,6,FALSE)</f>
        <v>0</v>
      </c>
      <c r="M34" s="26">
        <f>VLOOKUP(A34,Induction!B36:H36,7,FALSE)</f>
        <v>0</v>
      </c>
    </row>
    <row r="35" spans="1:13" x14ac:dyDescent="0.2">
      <c r="A35" s="40">
        <v>34</v>
      </c>
      <c r="B35" s="54">
        <f>VLOOKUP(A35,Induction!B37:I37,8,FALSE)</f>
        <v>0</v>
      </c>
      <c r="C35" s="22">
        <f>VLOOKUP(A35,Induction!B37:J37,9,FALSE)</f>
        <v>0</v>
      </c>
      <c r="D35" s="23">
        <f>VLOOKUP(A35,Induction!B37,1,FALSE)</f>
        <v>34</v>
      </c>
      <c r="E35" s="21" t="s">
        <v>350</v>
      </c>
      <c r="H35">
        <f>VLOOKUP(A35,Induction!B37:C37,2,FALSE)</f>
        <v>0</v>
      </c>
      <c r="I35" s="21">
        <f>VLOOKUP(A35,Induction!B37:D37,3,FALSE)</f>
        <v>0</v>
      </c>
      <c r="J35" s="25">
        <f>VLOOKUP(A35,Induction!B37:E37,4,FALSE)</f>
        <v>0</v>
      </c>
      <c r="K35" s="21">
        <f>VLOOKUP(A35,Induction!B37:F38,5,FALSE)</f>
        <v>0</v>
      </c>
      <c r="L35" s="26">
        <f>VLOOKUP(A35,Induction!B37:G37,6,FALSE)</f>
        <v>0</v>
      </c>
      <c r="M35" s="26">
        <f>VLOOKUP(A35,Induction!B37:H37,7,FALSE)</f>
        <v>0</v>
      </c>
    </row>
    <row r="36" spans="1:13" x14ac:dyDescent="0.2">
      <c r="A36" s="40">
        <v>35</v>
      </c>
      <c r="B36" s="54">
        <f>VLOOKUP(A36,Induction!B38:I38,8,FALSE)</f>
        <v>0</v>
      </c>
      <c r="C36" s="22">
        <f>VLOOKUP(A36,Induction!B38:J38,9,FALSE)</f>
        <v>0</v>
      </c>
      <c r="D36" s="23">
        <f>VLOOKUP(A36,Induction!B38,1,FALSE)</f>
        <v>35</v>
      </c>
      <c r="E36" s="21" t="s">
        <v>350</v>
      </c>
      <c r="H36">
        <f>VLOOKUP(A36,Induction!B38:C38,2,FALSE)</f>
        <v>0</v>
      </c>
      <c r="I36" s="21">
        <f>VLOOKUP(A36,Induction!B38:D38,3,FALSE)</f>
        <v>0</v>
      </c>
      <c r="J36" s="25">
        <f>VLOOKUP(A36,Induction!B38:E38,4,FALSE)</f>
        <v>0</v>
      </c>
      <c r="K36" s="21">
        <f>VLOOKUP(A36,Induction!B38:F39,5,FALSE)</f>
        <v>0</v>
      </c>
      <c r="L36" s="26">
        <f>VLOOKUP(A36,Induction!B38:G38,6,FALSE)</f>
        <v>0</v>
      </c>
      <c r="M36" s="26">
        <f>VLOOKUP(A36,Induction!B38:H38,7,FALSE)</f>
        <v>0</v>
      </c>
    </row>
    <row r="37" spans="1:13" x14ac:dyDescent="0.2">
      <c r="A37" s="40">
        <v>36</v>
      </c>
      <c r="B37" s="54">
        <f>VLOOKUP(A37,Induction!B39:I39,8,FALSE)</f>
        <v>0</v>
      </c>
      <c r="C37" s="22">
        <f>VLOOKUP(A37,Induction!B39:J39,9,FALSE)</f>
        <v>0</v>
      </c>
      <c r="D37" s="23">
        <f>VLOOKUP(A37,Induction!B39,1,FALSE)</f>
        <v>36</v>
      </c>
      <c r="E37" s="21" t="s">
        <v>350</v>
      </c>
      <c r="H37">
        <f>VLOOKUP(A37,Induction!B39:C39,2,FALSE)</f>
        <v>0</v>
      </c>
      <c r="I37" s="21">
        <f>VLOOKUP(A37,Induction!B39:D39,3,FALSE)</f>
        <v>0</v>
      </c>
      <c r="J37" s="25">
        <f>VLOOKUP(A37,Induction!B39:E39,4,FALSE)</f>
        <v>0</v>
      </c>
      <c r="K37" s="21">
        <f>VLOOKUP(A37,Induction!B39:F40,5,FALSE)</f>
        <v>0</v>
      </c>
      <c r="L37" s="26">
        <f>VLOOKUP(A37,Induction!B39:G39,6,FALSE)</f>
        <v>0</v>
      </c>
      <c r="M37" s="26">
        <f>VLOOKUP(A37,Induction!B39:H39,7,FALSE)</f>
        <v>0</v>
      </c>
    </row>
    <row r="38" spans="1:13" x14ac:dyDescent="0.2">
      <c r="A38" s="40">
        <v>37</v>
      </c>
      <c r="B38" s="54">
        <f>VLOOKUP(A38,Induction!B40:I40,8,FALSE)</f>
        <v>0</v>
      </c>
      <c r="C38" s="22">
        <f>VLOOKUP(A38,Induction!B40:J40,9,FALSE)</f>
        <v>0</v>
      </c>
      <c r="D38" s="23">
        <f>VLOOKUP(A38,Induction!B40,1,FALSE)</f>
        <v>37</v>
      </c>
      <c r="E38" s="21" t="s">
        <v>350</v>
      </c>
      <c r="H38">
        <f>VLOOKUP(A38,Induction!B40:C40,2,FALSE)</f>
        <v>0</v>
      </c>
      <c r="I38" s="21">
        <f>VLOOKUP(A38,Induction!B40:D40,3,FALSE)</f>
        <v>0</v>
      </c>
      <c r="J38" s="25">
        <f>VLOOKUP(A38,Induction!B40:E40,4,FALSE)</f>
        <v>0</v>
      </c>
      <c r="K38" s="21">
        <f>VLOOKUP(A38,Induction!B40:F41,5,FALSE)</f>
        <v>0</v>
      </c>
      <c r="L38" s="26">
        <f>VLOOKUP(A38,Induction!B40:G40,6,FALSE)</f>
        <v>0</v>
      </c>
      <c r="M38" s="26">
        <f>VLOOKUP(A38,Induction!B40:H40,7,FALSE)</f>
        <v>0</v>
      </c>
    </row>
    <row r="39" spans="1:13" x14ac:dyDescent="0.2">
      <c r="A39" s="40">
        <v>38</v>
      </c>
      <c r="B39" s="54">
        <f>VLOOKUP(A39,Induction!B41:I41,8,FALSE)</f>
        <v>0</v>
      </c>
      <c r="C39" s="22">
        <f>VLOOKUP(A39,Induction!B41:J41,9,FALSE)</f>
        <v>0</v>
      </c>
      <c r="D39" s="23">
        <f>VLOOKUP(A39,Induction!B41,1,FALSE)</f>
        <v>38</v>
      </c>
      <c r="E39" s="21" t="s">
        <v>350</v>
      </c>
      <c r="H39">
        <f>VLOOKUP(A39,Induction!B41:C41,2,FALSE)</f>
        <v>0</v>
      </c>
      <c r="I39" s="21">
        <f>VLOOKUP(A39,Induction!B41:D41,3,FALSE)</f>
        <v>0</v>
      </c>
      <c r="J39" s="25">
        <f>VLOOKUP(A39,Induction!B41:E41,4,FALSE)</f>
        <v>0</v>
      </c>
      <c r="K39" s="21">
        <f>VLOOKUP(A39,Induction!B41:F42,5,FALSE)</f>
        <v>0</v>
      </c>
      <c r="L39" s="26">
        <f>VLOOKUP(A39,Induction!B41:G41,6,FALSE)</f>
        <v>0</v>
      </c>
      <c r="M39" s="26">
        <f>VLOOKUP(A39,Induction!B41:H41,7,FALSE)</f>
        <v>0</v>
      </c>
    </row>
    <row r="40" spans="1:13" x14ac:dyDescent="0.2">
      <c r="A40" s="40">
        <v>39</v>
      </c>
      <c r="B40" s="54">
        <f>VLOOKUP(A40,Induction!B42:I42,8,FALSE)</f>
        <v>0</v>
      </c>
      <c r="C40" s="22">
        <f>VLOOKUP(A40,Induction!B42:J42,9,FALSE)</f>
        <v>0</v>
      </c>
      <c r="D40" s="23">
        <f>VLOOKUP(A40,Induction!B42,1,FALSE)</f>
        <v>39</v>
      </c>
      <c r="E40" s="21" t="s">
        <v>350</v>
      </c>
      <c r="H40">
        <f>VLOOKUP(A40,Induction!B42:C42,2,FALSE)</f>
        <v>0</v>
      </c>
      <c r="I40" s="21">
        <f>VLOOKUP(A40,Induction!B42:D42,3,FALSE)</f>
        <v>0</v>
      </c>
      <c r="J40" s="25">
        <f>VLOOKUP(A40,Induction!B42:E42,4,FALSE)</f>
        <v>0</v>
      </c>
      <c r="K40" s="21">
        <f>VLOOKUP(A40,Induction!B42:F43,5,FALSE)</f>
        <v>0</v>
      </c>
      <c r="L40" s="26">
        <f>VLOOKUP(A40,Induction!B42:G42,6,FALSE)</f>
        <v>0</v>
      </c>
      <c r="M40" s="26">
        <f>VLOOKUP(A40,Induction!B42:H42,7,FALSE)</f>
        <v>0</v>
      </c>
    </row>
    <row r="41" spans="1:13" x14ac:dyDescent="0.2">
      <c r="A41" s="40">
        <v>40</v>
      </c>
      <c r="B41" s="54">
        <f>VLOOKUP(A41,Induction!B43:I43,8,FALSE)</f>
        <v>0</v>
      </c>
      <c r="C41" s="22">
        <f>VLOOKUP(A41,Induction!B43:J43,9,FALSE)</f>
        <v>0</v>
      </c>
      <c r="D41" s="23">
        <f>VLOOKUP(A41,Induction!B43,1,FALSE)</f>
        <v>40</v>
      </c>
      <c r="E41" s="21" t="s">
        <v>350</v>
      </c>
      <c r="H41">
        <f>VLOOKUP(A41,Induction!B43:C43,2,FALSE)</f>
        <v>0</v>
      </c>
      <c r="I41" s="21">
        <f>VLOOKUP(A41,Induction!B43:D43,3,FALSE)</f>
        <v>0</v>
      </c>
      <c r="J41" s="25">
        <f>VLOOKUP(A41,Induction!B43:E43,4,FALSE)</f>
        <v>0</v>
      </c>
      <c r="K41" s="21">
        <f>VLOOKUP(A41,Induction!B43:F44,5,FALSE)</f>
        <v>0</v>
      </c>
      <c r="L41" s="26">
        <f>VLOOKUP(A41,Induction!B43:G43,6,FALSE)</f>
        <v>0</v>
      </c>
      <c r="M41" s="26">
        <f>VLOOKUP(A41,Induction!B43:H43,7,FALSE)</f>
        <v>0</v>
      </c>
    </row>
    <row r="42" spans="1:13" x14ac:dyDescent="0.2">
      <c r="A42" s="40">
        <v>41</v>
      </c>
      <c r="B42" s="54" t="e">
        <f>VLOOKUP(A42,Induction!B44:I44,8,FALSE)</f>
        <v>#N/A</v>
      </c>
      <c r="C42" s="22" t="e">
        <f>VLOOKUP(A42,Induction!B44:J44,9,FALSE)</f>
        <v>#N/A</v>
      </c>
      <c r="D42" s="23" t="e">
        <f>VLOOKUP(A42,Induction!B44,1,FALSE)</f>
        <v>#N/A</v>
      </c>
      <c r="H42" t="e">
        <f>VLOOKUP(A42,Induction!B44:C44,2,FALSE)</f>
        <v>#N/A</v>
      </c>
      <c r="I42" s="21" t="e">
        <f>VLOOKUP(A42,Induction!B44:D44,3,FALSE)</f>
        <v>#N/A</v>
      </c>
      <c r="J42" s="25" t="e">
        <f>VLOOKUP(A42,Induction!B44:E44,4,FALSE)</f>
        <v>#N/A</v>
      </c>
      <c r="K42" s="21" t="e">
        <f>IF(VLOOKUP(A42,Induction!B44:F44,5,FALSE)="Mock", "EtoH", "Estradiol")</f>
        <v>#N/A</v>
      </c>
      <c r="L42" s="26" t="e">
        <f>VLOOKUP(A42,Induction!B44:G44,6,FALSE)</f>
        <v>#N/A</v>
      </c>
      <c r="M42" s="26" t="e">
        <f>VLOOKUP(A42,Induction!B44:H44,7,FALSE)</f>
        <v>#N/A</v>
      </c>
    </row>
    <row r="43" spans="1:13" x14ac:dyDescent="0.2">
      <c r="A43" s="40">
        <v>42</v>
      </c>
      <c r="B43" s="54" t="e">
        <f>VLOOKUP(A43,Induction!B45:I45,8,FALSE)</f>
        <v>#N/A</v>
      </c>
      <c r="C43" s="22" t="e">
        <f>VLOOKUP(A43,Induction!B45:J45,9,FALSE)</f>
        <v>#N/A</v>
      </c>
      <c r="D43" s="23" t="e">
        <f>VLOOKUP(A43,Induction!B45,1,FALSE)</f>
        <v>#N/A</v>
      </c>
      <c r="H43" t="e">
        <f>VLOOKUP(A43,Induction!B45:C45,2,FALSE)</f>
        <v>#N/A</v>
      </c>
      <c r="I43" s="21" t="e">
        <f>VLOOKUP(A43,Induction!B45:D45,3,FALSE)</f>
        <v>#N/A</v>
      </c>
      <c r="J43" s="25" t="e">
        <f>VLOOKUP(A43,Induction!B45:E45,4,FALSE)</f>
        <v>#N/A</v>
      </c>
      <c r="K43" s="21" t="e">
        <f>IF(VLOOKUP(A43,Induction!B45:F45,5,FALSE)="Mock", "EtoH", "Estradiol")</f>
        <v>#N/A</v>
      </c>
      <c r="L43" s="26" t="e">
        <f>VLOOKUP(A43,Induction!B45:G45,6,FALSE)</f>
        <v>#N/A</v>
      </c>
      <c r="M43" s="26" t="e">
        <f>VLOOKUP(A43,Induction!B45:H45,7,FALSE)</f>
        <v>#N/A</v>
      </c>
    </row>
    <row r="44" spans="1:13" x14ac:dyDescent="0.2">
      <c r="A44" s="40">
        <v>43</v>
      </c>
      <c r="B44" s="54" t="e">
        <f>VLOOKUP(A44,Induction!B46:I46,8,FALSE)</f>
        <v>#N/A</v>
      </c>
      <c r="C44" s="22" t="e">
        <f>VLOOKUP(A44,Induction!B46:J46,9,FALSE)</f>
        <v>#N/A</v>
      </c>
      <c r="D44" s="23" t="e">
        <f>VLOOKUP(A44,Induction!B46,1,FALSE)</f>
        <v>#N/A</v>
      </c>
      <c r="H44" t="e">
        <f>VLOOKUP(A44,Induction!B46:C46,2,FALSE)</f>
        <v>#N/A</v>
      </c>
      <c r="I44" s="21" t="e">
        <f>VLOOKUP(A44,Induction!B46:D46,3,FALSE)</f>
        <v>#N/A</v>
      </c>
      <c r="J44" s="25" t="e">
        <f>VLOOKUP(A44,Induction!B46:E46,4,FALSE)</f>
        <v>#N/A</v>
      </c>
      <c r="K44" s="21" t="e">
        <f>IF(VLOOKUP(A44,Induction!B46:F46,5,FALSE)="Mock", "EtoH", "Estradiol")</f>
        <v>#N/A</v>
      </c>
      <c r="L44" s="26" t="e">
        <f>VLOOKUP(A44,Induction!B46:G46,6,FALSE)</f>
        <v>#N/A</v>
      </c>
      <c r="M44" s="26" t="e">
        <f>VLOOKUP(A44,Induction!B46:H46,7,FALSE)</f>
        <v>#N/A</v>
      </c>
    </row>
    <row r="45" spans="1:13" x14ac:dyDescent="0.2">
      <c r="A45" s="40">
        <v>44</v>
      </c>
      <c r="B45" s="54" t="e">
        <f>VLOOKUP(A45,Induction!B47:I47,8,FALSE)</f>
        <v>#N/A</v>
      </c>
      <c r="C45" s="22" t="e">
        <f>VLOOKUP(A45,Induction!B47:J47,9,FALSE)</f>
        <v>#N/A</v>
      </c>
      <c r="D45" s="23" t="e">
        <f>VLOOKUP(A45,Induction!B47,1,FALSE)</f>
        <v>#N/A</v>
      </c>
      <c r="H45" t="e">
        <f>VLOOKUP(A45,Induction!B47:C47,2,FALSE)</f>
        <v>#N/A</v>
      </c>
      <c r="I45" s="21" t="e">
        <f>VLOOKUP(A45,Induction!B47:D47,3,FALSE)</f>
        <v>#N/A</v>
      </c>
      <c r="J45" s="25" t="e">
        <f>VLOOKUP(A45,Induction!B47:E47,4,FALSE)</f>
        <v>#N/A</v>
      </c>
      <c r="K45" s="21" t="e">
        <f>IF(VLOOKUP(A45,Induction!B47:F47,5,FALSE)="Mock", "EtoH", "Estradiol")</f>
        <v>#N/A</v>
      </c>
      <c r="L45" s="26" t="e">
        <f>VLOOKUP(A45,Induction!B47:G47,6,FALSE)</f>
        <v>#N/A</v>
      </c>
      <c r="M45" s="26" t="e">
        <f>VLOOKUP(A45,Induction!B47:H47,7,FALSE)</f>
        <v>#N/A</v>
      </c>
    </row>
    <row r="46" spans="1:13" x14ac:dyDescent="0.2">
      <c r="A46" s="40">
        <v>45</v>
      </c>
      <c r="B46" s="54" t="e">
        <f>VLOOKUP(A46,Induction!B48:I48,8,FALSE)</f>
        <v>#N/A</v>
      </c>
      <c r="C46" s="22" t="e">
        <f>VLOOKUP(A46,Induction!B48:J48,9,FALSE)</f>
        <v>#N/A</v>
      </c>
      <c r="D46" s="23" t="e">
        <f>VLOOKUP(A46,Induction!B48,1,FALSE)</f>
        <v>#N/A</v>
      </c>
      <c r="H46" t="e">
        <f>VLOOKUP(A46,Induction!B48:C48,2,FALSE)</f>
        <v>#N/A</v>
      </c>
      <c r="I46" s="21" t="e">
        <f>VLOOKUP(A46,Induction!B48:D48,3,FALSE)</f>
        <v>#N/A</v>
      </c>
      <c r="J46" s="25" t="e">
        <f>VLOOKUP(A46,Induction!B48:E48,4,FALSE)</f>
        <v>#N/A</v>
      </c>
      <c r="K46" s="21" t="e">
        <f>IF(VLOOKUP(A46,Induction!B48:F48,5,FALSE)="Mock", "EtoH", "Estradiol")</f>
        <v>#N/A</v>
      </c>
      <c r="L46" s="26" t="e">
        <f>VLOOKUP(A46,Induction!B48:G48,6,FALSE)</f>
        <v>#N/A</v>
      </c>
      <c r="M46" s="26" t="e">
        <f>VLOOKUP(A46,Induction!B48:H48,7,FALSE)</f>
        <v>#N/A</v>
      </c>
    </row>
    <row r="47" spans="1:13" x14ac:dyDescent="0.2">
      <c r="A47" s="40">
        <v>46</v>
      </c>
      <c r="B47" s="54" t="e">
        <f>VLOOKUP(A47,Induction!B49:I49,8,FALSE)</f>
        <v>#N/A</v>
      </c>
      <c r="C47" s="22" t="e">
        <f>VLOOKUP(A47,Induction!B49:J49,9,FALSE)</f>
        <v>#N/A</v>
      </c>
      <c r="D47" s="23" t="e">
        <f>VLOOKUP(A47,Induction!B49,1,FALSE)</f>
        <v>#N/A</v>
      </c>
      <c r="H47" t="e">
        <f>VLOOKUP(A47,Induction!B49:C49,2,FALSE)</f>
        <v>#N/A</v>
      </c>
      <c r="I47" s="21" t="e">
        <f>VLOOKUP(A47,Induction!B49:D49,3,FALSE)</f>
        <v>#N/A</v>
      </c>
      <c r="J47" s="25" t="e">
        <f>VLOOKUP(A47,Induction!B49:E49,4,FALSE)</f>
        <v>#N/A</v>
      </c>
      <c r="K47" s="21" t="e">
        <f>IF(VLOOKUP(A47,Induction!B49:F49,5,FALSE)="Mock", "EtoH", "Estradiol")</f>
        <v>#N/A</v>
      </c>
      <c r="L47" s="26" t="e">
        <f>VLOOKUP(A47,Induction!B49:G49,6,FALSE)</f>
        <v>#N/A</v>
      </c>
      <c r="M47" s="26" t="e">
        <f>VLOOKUP(A47,Induction!B49:H49,7,FALSE)</f>
        <v>#N/A</v>
      </c>
    </row>
    <row r="48" spans="1:13" x14ac:dyDescent="0.2">
      <c r="A48" s="40">
        <v>47</v>
      </c>
      <c r="B48" s="54" t="e">
        <f>VLOOKUP(A48,Induction!B50:I50,8,FALSE)</f>
        <v>#N/A</v>
      </c>
      <c r="C48" s="22" t="e">
        <f>VLOOKUP(A48,Induction!B50:J50,9,FALSE)</f>
        <v>#N/A</v>
      </c>
      <c r="D48" s="23" t="e">
        <f>VLOOKUP(A48,Induction!B50,1,FALSE)</f>
        <v>#N/A</v>
      </c>
      <c r="H48" t="e">
        <f>VLOOKUP(A48,Induction!B50:C50,2,FALSE)</f>
        <v>#N/A</v>
      </c>
      <c r="I48" s="21" t="e">
        <f>VLOOKUP(A48,Induction!B50:D50,3,FALSE)</f>
        <v>#N/A</v>
      </c>
      <c r="J48" s="25" t="e">
        <f>VLOOKUP(A48,Induction!B50:E50,4,FALSE)</f>
        <v>#N/A</v>
      </c>
      <c r="K48" s="21" t="e">
        <f>IF(VLOOKUP(A48,Induction!B50:F50,5,FALSE)="Mock", "EtoH", "Estradiol")</f>
        <v>#N/A</v>
      </c>
      <c r="L48" s="26" t="e">
        <f>VLOOKUP(A48,Induction!B50:G50,6,FALSE)</f>
        <v>#N/A</v>
      </c>
      <c r="M48" s="26" t="e">
        <f>VLOOKUP(A48,Induction!B50:H50,7,FALSE)</f>
        <v>#N/A</v>
      </c>
    </row>
    <row r="49" spans="1:13" x14ac:dyDescent="0.2">
      <c r="A49" s="40">
        <v>48</v>
      </c>
      <c r="B49" s="54" t="e">
        <f>VLOOKUP(A49,Induction!B51:I51,8,FALSE)</f>
        <v>#N/A</v>
      </c>
      <c r="C49" s="22" t="e">
        <f>VLOOKUP(A49,Induction!B51:J51,9,FALSE)</f>
        <v>#N/A</v>
      </c>
      <c r="D49" s="23" t="e">
        <f>VLOOKUP(A49,Induction!B51,1,FALSE)</f>
        <v>#N/A</v>
      </c>
      <c r="H49" t="e">
        <f>VLOOKUP(A49,Induction!B51:C51,2,FALSE)</f>
        <v>#N/A</v>
      </c>
      <c r="I49" s="21" t="e">
        <f>VLOOKUP(A49,Induction!B51:D51,3,FALSE)</f>
        <v>#N/A</v>
      </c>
      <c r="J49" s="25" t="e">
        <f>VLOOKUP(A49,Induction!B51:E51,4,FALSE)</f>
        <v>#N/A</v>
      </c>
      <c r="K49" s="21" t="e">
        <f>IF(VLOOKUP(A49,Induction!B51:F51,5,FALSE)="Mock", "EtoH", "Estradiol")</f>
        <v>#N/A</v>
      </c>
      <c r="L49" s="26" t="e">
        <f>VLOOKUP(A49,Induction!B51:G51,6,FALSE)</f>
        <v>#N/A</v>
      </c>
      <c r="M49" s="26" t="e">
        <f>VLOOKUP(A49,Induction!B51:H51,7,FALSE)</f>
        <v>#N/A</v>
      </c>
    </row>
    <row r="50" spans="1:13" x14ac:dyDescent="0.2">
      <c r="A50" s="40">
        <v>49</v>
      </c>
      <c r="B50" s="54" t="e">
        <f>VLOOKUP(A50,Induction!B52:I52,8,FALSE)</f>
        <v>#N/A</v>
      </c>
      <c r="C50" s="22" t="e">
        <f>VLOOKUP(A50,Induction!B52:J52,9,FALSE)</f>
        <v>#N/A</v>
      </c>
      <c r="D50" s="23" t="e">
        <f>VLOOKUP(A50,Induction!B52,1,FALSE)</f>
        <v>#N/A</v>
      </c>
      <c r="H50" t="e">
        <f>VLOOKUP(A50,Induction!B52:C52,2,FALSE)</f>
        <v>#N/A</v>
      </c>
      <c r="I50" s="21" t="e">
        <f>VLOOKUP(A50,Induction!B52:D52,3,FALSE)</f>
        <v>#N/A</v>
      </c>
      <c r="J50" s="25" t="e">
        <f>VLOOKUP(A50,Induction!B52:E52,4,FALSE)</f>
        <v>#N/A</v>
      </c>
      <c r="K50" s="21" t="e">
        <f>IF(VLOOKUP(A50,Induction!B52:F52,5,FALSE)="Mock", "EtoH", "Estradiol")</f>
        <v>#N/A</v>
      </c>
      <c r="L50" s="26" t="e">
        <f>VLOOKUP(A50,Induction!B52:G52,6,FALSE)</f>
        <v>#N/A</v>
      </c>
      <c r="M50" s="26" t="e">
        <f>VLOOKUP(A50,Induction!B52:H52,7,FALSE)</f>
        <v>#N/A</v>
      </c>
    </row>
    <row r="51" spans="1:13" x14ac:dyDescent="0.2">
      <c r="A51" s="40">
        <v>50</v>
      </c>
      <c r="B51" s="54" t="e">
        <f>VLOOKUP(A51,Induction!B53:I53,8,FALSE)</f>
        <v>#N/A</v>
      </c>
      <c r="C51" s="22" t="e">
        <f>VLOOKUP(A51,Induction!B53:J53,9,FALSE)</f>
        <v>#N/A</v>
      </c>
      <c r="D51" s="23" t="e">
        <f>VLOOKUP(A51,Induction!B53,1,FALSE)</f>
        <v>#N/A</v>
      </c>
      <c r="H51" t="e">
        <f>VLOOKUP(A51,Induction!B53:C53,2,FALSE)</f>
        <v>#N/A</v>
      </c>
      <c r="I51" s="21" t="e">
        <f>VLOOKUP(A51,Induction!B53:D53,3,FALSE)</f>
        <v>#N/A</v>
      </c>
      <c r="J51" s="25" t="e">
        <f>VLOOKUP(A51,Induction!B53:E53,4,FALSE)</f>
        <v>#N/A</v>
      </c>
      <c r="K51" s="21" t="e">
        <f>IF(VLOOKUP(A51,Induction!B53:F53,5,FALSE)="Mock", "EtoH", "Estradiol")</f>
        <v>#N/A</v>
      </c>
      <c r="L51" s="26" t="e">
        <f>VLOOKUP(A51,Induction!B53:G53,6,FALSE)</f>
        <v>#N/A</v>
      </c>
      <c r="M51" s="26" t="e">
        <f>VLOOKUP(A51,Induction!B53:H53,7,FALSE)</f>
        <v>#N/A</v>
      </c>
    </row>
    <row r="52" spans="1:13" x14ac:dyDescent="0.2">
      <c r="A52" s="40">
        <v>51</v>
      </c>
      <c r="B52" s="54" t="e">
        <f>VLOOKUP(A52,Induction!B54:I54,8,FALSE)</f>
        <v>#N/A</v>
      </c>
      <c r="C52" s="22" t="e">
        <f>VLOOKUP(A52,Induction!B54:J54,9,FALSE)</f>
        <v>#N/A</v>
      </c>
      <c r="D52" s="23" t="e">
        <f>VLOOKUP(A52,Induction!B54,1,FALSE)</f>
        <v>#N/A</v>
      </c>
      <c r="H52" t="e">
        <f>VLOOKUP(A52,Induction!B54:C54,2,FALSE)</f>
        <v>#N/A</v>
      </c>
      <c r="I52" s="21" t="e">
        <f>VLOOKUP(A52,Induction!B54:D54,3,FALSE)</f>
        <v>#N/A</v>
      </c>
      <c r="J52" s="25" t="e">
        <f>VLOOKUP(A52,Induction!B54:E54,4,FALSE)</f>
        <v>#N/A</v>
      </c>
      <c r="K52" s="21" t="e">
        <f>IF(VLOOKUP(A52,Induction!B54:F54,5,FALSE)="Mock", "EtoH", "Estradiol")</f>
        <v>#N/A</v>
      </c>
      <c r="L52" s="26" t="e">
        <f>VLOOKUP(A52,Induction!B54:G54,6,FALSE)</f>
        <v>#N/A</v>
      </c>
      <c r="M52" s="26" t="e">
        <f>VLOOKUP(A52,Induction!B54:H54,7,FALSE)</f>
        <v>#N/A</v>
      </c>
    </row>
    <row r="53" spans="1:13" x14ac:dyDescent="0.2">
      <c r="A53" s="40">
        <v>52</v>
      </c>
      <c r="B53" s="54" t="e">
        <f>VLOOKUP(A53,Induction!B55:I55,8,FALSE)</f>
        <v>#N/A</v>
      </c>
      <c r="C53" s="22" t="e">
        <f>VLOOKUP(A53,Induction!B55:J55,9,FALSE)</f>
        <v>#N/A</v>
      </c>
      <c r="D53" s="23" t="e">
        <f>VLOOKUP(A53,Induction!B55,1,FALSE)</f>
        <v>#N/A</v>
      </c>
      <c r="H53" t="e">
        <f>VLOOKUP(A53,Induction!B55:C55,2,FALSE)</f>
        <v>#N/A</v>
      </c>
      <c r="I53" s="21" t="e">
        <f>VLOOKUP(A53,Induction!B55:D55,3,FALSE)</f>
        <v>#N/A</v>
      </c>
      <c r="J53" s="25" t="e">
        <f>VLOOKUP(A53,Induction!B55:E55,4,FALSE)</f>
        <v>#N/A</v>
      </c>
      <c r="K53" s="21" t="e">
        <f>IF(VLOOKUP(A53,Induction!B55:F55,5,FALSE)="Mock", "EtoH", "Estradiol")</f>
        <v>#N/A</v>
      </c>
      <c r="L53" s="26" t="e">
        <f>VLOOKUP(A53,Induction!B55:G55,6,FALSE)</f>
        <v>#N/A</v>
      </c>
      <c r="M53" s="26" t="e">
        <f>VLOOKUP(A53,Induction!B55:H55,7,FALSE)</f>
        <v>#N/A</v>
      </c>
    </row>
    <row r="54" spans="1:13" x14ac:dyDescent="0.2">
      <c r="A54" s="40">
        <v>53</v>
      </c>
      <c r="B54" s="54" t="e">
        <f>VLOOKUP(A54,Induction!B56:I56,8,FALSE)</f>
        <v>#N/A</v>
      </c>
      <c r="C54" s="22" t="e">
        <f>VLOOKUP(A54,Induction!B56:J56,9,FALSE)</f>
        <v>#N/A</v>
      </c>
      <c r="D54" s="23" t="e">
        <f>VLOOKUP(A54,Induction!B56,1,FALSE)</f>
        <v>#N/A</v>
      </c>
      <c r="H54" t="e">
        <f>VLOOKUP(A54,Induction!B56:C56,2,FALSE)</f>
        <v>#N/A</v>
      </c>
      <c r="I54" s="21" t="e">
        <f>VLOOKUP(A54,Induction!B56:D56,3,FALSE)</f>
        <v>#N/A</v>
      </c>
      <c r="J54" s="25" t="e">
        <f>VLOOKUP(A54,Induction!B56:E56,4,FALSE)</f>
        <v>#N/A</v>
      </c>
      <c r="K54" s="21" t="e">
        <f>IF(VLOOKUP(A54,Induction!B56:F56,5,FALSE)="Mock", "EtoH", "Estradiol")</f>
        <v>#N/A</v>
      </c>
      <c r="L54" s="26" t="e">
        <f>VLOOKUP(A54,Induction!B56:G56,6,FALSE)</f>
        <v>#N/A</v>
      </c>
      <c r="M54" s="26" t="e">
        <f>VLOOKUP(A54,Induction!B56:H56,7,FALSE)</f>
        <v>#N/A</v>
      </c>
    </row>
    <row r="55" spans="1:13" x14ac:dyDescent="0.2">
      <c r="A55" s="40">
        <v>54</v>
      </c>
      <c r="B55" s="54" t="e">
        <f>VLOOKUP(A55,Induction!B57:I57,8,FALSE)</f>
        <v>#N/A</v>
      </c>
      <c r="C55" s="22" t="e">
        <f>VLOOKUP(A55,Induction!B57:J57,9,FALSE)</f>
        <v>#N/A</v>
      </c>
      <c r="D55" s="23" t="e">
        <f>VLOOKUP(A55,Induction!B57,1,FALSE)</f>
        <v>#N/A</v>
      </c>
      <c r="H55" t="e">
        <f>VLOOKUP(A55,Induction!B57:C57,2,FALSE)</f>
        <v>#N/A</v>
      </c>
      <c r="I55" s="21" t="e">
        <f>VLOOKUP(A55,Induction!B57:D57,3,FALSE)</f>
        <v>#N/A</v>
      </c>
      <c r="J55" s="25" t="e">
        <f>VLOOKUP(A55,Induction!B57:E57,4,FALSE)</f>
        <v>#N/A</v>
      </c>
      <c r="K55" s="21" t="e">
        <f>IF(VLOOKUP(A55,Induction!B57:F57,5,FALSE)="Mock", "EtoH", "Estradiol")</f>
        <v>#N/A</v>
      </c>
      <c r="L55" s="26" t="e">
        <f>VLOOKUP(A55,Induction!B57:G57,6,FALSE)</f>
        <v>#N/A</v>
      </c>
      <c r="M55" s="26" t="e">
        <f>VLOOKUP(A55,Induction!B57:H57,7,FALSE)</f>
        <v>#N/A</v>
      </c>
    </row>
    <row r="56" spans="1:13" x14ac:dyDescent="0.2">
      <c r="H56" t="e">
        <f>VLOOKUP(A56,Induction!B58:C58,2,FALSE)</f>
        <v>#N/A</v>
      </c>
      <c r="I56" s="21" t="e">
        <f>VLOOKUP(A56,Induction!B58:D58,3,FALSE)</f>
        <v>#N/A</v>
      </c>
      <c r="J56" s="25" t="e">
        <f>VLOOKUP(A56,Induction!B58:E58,4,FALSE)</f>
        <v>#N/A</v>
      </c>
      <c r="K56" s="21" t="e">
        <f>IF(VLOOKUP(A56,Induction!B58:F58,5,FALSE)="Mock", "EtoH", "Estradiol")</f>
        <v>#N/A</v>
      </c>
      <c r="L56" s="26" t="e">
        <f>VLOOKUP(A56,Induction!B58:G58,6,FALSE)</f>
        <v>#N/A</v>
      </c>
      <c r="M56" s="26" t="e">
        <f>VLOOKUP(A56,Induction!B58:H58,7,FALSE)</f>
        <v>#N/A</v>
      </c>
    </row>
  </sheetData>
  <dataValidations count="2">
    <dataValidation type="list" allowBlank="1" showInputMessage="1" showErrorMessage="1" sqref="E2:E41" xr:uid="{4CC8C63F-DFFA-9047-9FD2-F5DD7F8B3AC1}">
      <formula1>"ZEV_Induction, Timecourse, Environmental_Perturbation"</formula1>
    </dataValidation>
    <dataValidation type="list" allowBlank="1" showInputMessage="1" showErrorMessage="1" sqref="I2" xr:uid="{9351C611-6234-974B-9329-9E810A490859}">
      <formula1>"None, SCGal, SCGlu"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16DB-E592-9141-B500-3C4D19594E89}">
  <dimension ref="A1:M60"/>
  <sheetViews>
    <sheetView zoomScaleNormal="100" workbookViewId="0">
      <selection activeCell="M2" sqref="M2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10.83203125" style="1"/>
  </cols>
  <sheetData>
    <row r="1" spans="1:13" x14ac:dyDescent="0.2">
      <c r="B1" s="53" t="s">
        <v>338</v>
      </c>
      <c r="C1" s="21" t="s">
        <v>339</v>
      </c>
      <c r="D1" s="21" t="s">
        <v>340</v>
      </c>
      <c r="E1" s="53" t="s">
        <v>351</v>
      </c>
      <c r="F1" s="21" t="s">
        <v>352</v>
      </c>
      <c r="G1" s="21" t="s">
        <v>353</v>
      </c>
      <c r="H1" s="21" t="s">
        <v>367</v>
      </c>
      <c r="I1" s="21" t="s">
        <v>368</v>
      </c>
      <c r="J1" s="21" t="s">
        <v>369</v>
      </c>
      <c r="K1" s="21" t="s">
        <v>370</v>
      </c>
      <c r="L1" s="21" t="s">
        <v>371</v>
      </c>
      <c r="M1" s="21" t="s">
        <v>372</v>
      </c>
    </row>
    <row r="2" spans="1:13" x14ac:dyDescent="0.2">
      <c r="A2" s="40">
        <v>1</v>
      </c>
      <c r="B2" s="54">
        <f>VLOOKUP(A2,bioSample!A2:B2,2,FALSE)</f>
        <v>0</v>
      </c>
      <c r="C2">
        <f>VLOOKUP(A2,bioSample!A2:C2,3,FALSE)</f>
        <v>0</v>
      </c>
      <c r="D2" s="23">
        <f>VLOOKUP(A2,bioSample!A2:D2,4,FALSE)</f>
        <v>1</v>
      </c>
      <c r="E2" s="54">
        <f>VLOOKUP(A2,Induction!B4:N4,13,FALSE)</f>
        <v>0</v>
      </c>
      <c r="F2" s="22">
        <f>VLOOKUP(A2,Induction!B4:O4,14,FALSE)</f>
        <v>0</v>
      </c>
      <c r="G2" s="23">
        <f>VLOOKUP(A2,Induction!B4:S4,18,FALSE)</f>
        <v>0</v>
      </c>
      <c r="H2" s="28" t="str">
        <f>VLOOKUP(A2,Induction!B4:P4,15,FALSE)</f>
        <v>TRIzol</v>
      </c>
      <c r="I2" s="21">
        <f>VLOOKUP(A2,Induction!B4:Q4,16,FALSE)</f>
        <v>0</v>
      </c>
      <c r="J2" s="21">
        <f>VLOOKUP(A2,Induction!B4:R4,17,FALSE)</f>
        <v>0</v>
      </c>
      <c r="K2" s="21" t="s">
        <v>373</v>
      </c>
      <c r="L2" s="21"/>
      <c r="M2" s="21"/>
    </row>
    <row r="3" spans="1:13" x14ac:dyDescent="0.2">
      <c r="A3" s="40">
        <v>2</v>
      </c>
      <c r="B3" s="54">
        <f>VLOOKUP(A3,bioSample!A3:B3,2,FALSE)</f>
        <v>0</v>
      </c>
      <c r="C3">
        <f>VLOOKUP(A3,bioSample!A3:C3,3,FALSE)</f>
        <v>0</v>
      </c>
      <c r="D3" s="23">
        <f>VLOOKUP(A3,bioSample!A3:D3,4,FALSE)</f>
        <v>2</v>
      </c>
      <c r="E3" s="54">
        <f>VLOOKUP(A3,Induction!B5:N5,13,FALSE)</f>
        <v>0</v>
      </c>
      <c r="F3" s="22">
        <f>VLOOKUP(A3,Induction!B5:O5,14,FALSE)</f>
        <v>0</v>
      </c>
      <c r="G3" s="23">
        <f>VLOOKUP(A3,Induction!B5:S5,18,FALSE)</f>
        <v>0</v>
      </c>
      <c r="H3" s="28" t="str">
        <f>VLOOKUP(A3,Induction!B5:P5,15,FALSE)</f>
        <v>TRIzol</v>
      </c>
      <c r="I3" s="21">
        <f>VLOOKUP(A3,Induction!B5:Q5,16,FALSE)</f>
        <v>0</v>
      </c>
      <c r="J3" s="21">
        <f>VLOOKUP(A3,Induction!B5:R5,17,FALSE)</f>
        <v>0</v>
      </c>
      <c r="K3" s="21" t="s">
        <v>373</v>
      </c>
      <c r="L3" s="21"/>
      <c r="M3" s="21"/>
    </row>
    <row r="4" spans="1:13" x14ac:dyDescent="0.2">
      <c r="A4" s="40">
        <v>3</v>
      </c>
      <c r="B4" s="54">
        <f>VLOOKUP(A4,bioSample!A4:B4,2,FALSE)</f>
        <v>0</v>
      </c>
      <c r="C4">
        <f>VLOOKUP(A4,bioSample!A4:C4,3,FALSE)</f>
        <v>0</v>
      </c>
      <c r="D4" s="23">
        <f>VLOOKUP(A4,bioSample!A4:D4,4,FALSE)</f>
        <v>3</v>
      </c>
      <c r="E4" s="54">
        <f>VLOOKUP(A4,Induction!B6:N6,13,FALSE)</f>
        <v>0</v>
      </c>
      <c r="F4" s="22">
        <f>VLOOKUP(A4,Induction!B6:O6,14,FALSE)</f>
        <v>0</v>
      </c>
      <c r="G4" s="23">
        <f>VLOOKUP(A4,Induction!B6:S6,18,FALSE)</f>
        <v>0</v>
      </c>
      <c r="H4" s="28" t="str">
        <f>VLOOKUP(A4,Induction!B6:P6,15,FALSE)</f>
        <v>TRIzol</v>
      </c>
      <c r="I4" s="21">
        <f>VLOOKUP(A4,Induction!B6:Q6,16,FALSE)</f>
        <v>0</v>
      </c>
      <c r="J4" s="21">
        <f>VLOOKUP(A4,Induction!B6:R6,17,FALSE)</f>
        <v>0</v>
      </c>
      <c r="K4" s="21" t="s">
        <v>373</v>
      </c>
      <c r="L4" s="21"/>
      <c r="M4" s="21"/>
    </row>
    <row r="5" spans="1:13" x14ac:dyDescent="0.2">
      <c r="A5" s="40">
        <v>4</v>
      </c>
      <c r="B5" s="54">
        <f>VLOOKUP(A5,bioSample!A5:B5,2,FALSE)</f>
        <v>0</v>
      </c>
      <c r="C5">
        <f>VLOOKUP(A5,bioSample!A5:C5,3,FALSE)</f>
        <v>0</v>
      </c>
      <c r="D5" s="23">
        <f>VLOOKUP(A5,bioSample!A5:D5,4,FALSE)</f>
        <v>4</v>
      </c>
      <c r="E5" s="54">
        <f>VLOOKUP(A5,Induction!B7:N7,13,FALSE)</f>
        <v>0</v>
      </c>
      <c r="F5" s="22">
        <f>VLOOKUP(A5,Induction!B7:O7,14,FALSE)</f>
        <v>0</v>
      </c>
      <c r="G5" s="23">
        <f>VLOOKUP(A5,Induction!B7:S7,18,FALSE)</f>
        <v>0</v>
      </c>
      <c r="H5" s="28" t="str">
        <f>VLOOKUP(A5,Induction!B7:P7,15,FALSE)</f>
        <v>TRIzol</v>
      </c>
      <c r="I5" s="21">
        <f>VLOOKUP(A5,Induction!B7:Q7,16,FALSE)</f>
        <v>0</v>
      </c>
      <c r="J5" s="21">
        <f>VLOOKUP(A5,Induction!B7:R7,17,FALSE)</f>
        <v>0</v>
      </c>
      <c r="K5" s="21" t="s">
        <v>373</v>
      </c>
      <c r="L5" s="21"/>
      <c r="M5" s="21"/>
    </row>
    <row r="6" spans="1:13" x14ac:dyDescent="0.2">
      <c r="A6" s="40">
        <v>5</v>
      </c>
      <c r="B6" s="54">
        <f>VLOOKUP(A6,bioSample!A6:B6,2,FALSE)</f>
        <v>0</v>
      </c>
      <c r="C6">
        <f>VLOOKUP(A6,bioSample!A6:C6,3,FALSE)</f>
        <v>0</v>
      </c>
      <c r="D6" s="23">
        <f>VLOOKUP(A6,bioSample!A6:D6,4,FALSE)</f>
        <v>5</v>
      </c>
      <c r="E6" s="54">
        <f>VLOOKUP(A6,Induction!B8:N8,13,FALSE)</f>
        <v>0</v>
      </c>
      <c r="F6" s="22">
        <f>VLOOKUP(A6,Induction!B8:O8,14,FALSE)</f>
        <v>0</v>
      </c>
      <c r="G6" s="23">
        <f>VLOOKUP(A6,Induction!B8:S8,18,FALSE)</f>
        <v>0</v>
      </c>
      <c r="H6" s="28" t="str">
        <f>VLOOKUP(A6,Induction!B8:P8,15,FALSE)</f>
        <v>TRIzol</v>
      </c>
      <c r="I6" s="21">
        <f>VLOOKUP(A6,Induction!B8:Q8,16,FALSE)</f>
        <v>0</v>
      </c>
      <c r="J6" s="21">
        <f>VLOOKUP(A6,Induction!B8:R8,17,FALSE)</f>
        <v>0</v>
      </c>
      <c r="K6" s="21" t="s">
        <v>373</v>
      </c>
      <c r="L6" s="21"/>
      <c r="M6" s="21"/>
    </row>
    <row r="7" spans="1:13" x14ac:dyDescent="0.2">
      <c r="A7" s="40">
        <v>6</v>
      </c>
      <c r="B7" s="54">
        <f>VLOOKUP(A7,bioSample!A7:B7,2,FALSE)</f>
        <v>0</v>
      </c>
      <c r="C7">
        <f>VLOOKUP(A7,bioSample!A7:C7,3,FALSE)</f>
        <v>0</v>
      </c>
      <c r="D7" s="23">
        <f>VLOOKUP(A7,bioSample!A7:D7,4,FALSE)</f>
        <v>6</v>
      </c>
      <c r="E7" s="54">
        <f>VLOOKUP(A7,Induction!B9:N9,13,FALSE)</f>
        <v>0</v>
      </c>
      <c r="F7" s="22">
        <f>VLOOKUP(A7,Induction!B9:O9,14,FALSE)</f>
        <v>0</v>
      </c>
      <c r="G7" s="23">
        <f>VLOOKUP(A7,Induction!B9:S9,18,FALSE)</f>
        <v>0</v>
      </c>
      <c r="H7" s="28" t="str">
        <f>VLOOKUP(A7,Induction!B9:P9,15,FALSE)</f>
        <v>TRIzol</v>
      </c>
      <c r="I7" s="21">
        <f>VLOOKUP(A7,Induction!B9:Q9,16,FALSE)</f>
        <v>0</v>
      </c>
      <c r="J7" s="21">
        <f>VLOOKUP(A7,Induction!B9:R9,17,FALSE)</f>
        <v>0</v>
      </c>
      <c r="K7" s="21" t="s">
        <v>373</v>
      </c>
      <c r="L7" s="21"/>
      <c r="M7" s="21"/>
    </row>
    <row r="8" spans="1:13" x14ac:dyDescent="0.2">
      <c r="A8" s="40">
        <v>7</v>
      </c>
      <c r="B8" s="54">
        <f>VLOOKUP(A8,bioSample!A8:B8,2,FALSE)</f>
        <v>0</v>
      </c>
      <c r="C8">
        <f>VLOOKUP(A8,bioSample!A8:C8,3,FALSE)</f>
        <v>0</v>
      </c>
      <c r="D8" s="23">
        <f>VLOOKUP(A8,bioSample!A8:D8,4,FALSE)</f>
        <v>7</v>
      </c>
      <c r="E8" s="54">
        <f>VLOOKUP(A8,Induction!B10:N10,13,FALSE)</f>
        <v>0</v>
      </c>
      <c r="F8" s="22">
        <f>VLOOKUP(A8,Induction!B10:O10,14,FALSE)</f>
        <v>0</v>
      </c>
      <c r="G8" s="23">
        <f>VLOOKUP(A8,Induction!B10:S10,18,FALSE)</f>
        <v>0</v>
      </c>
      <c r="H8" s="28" t="str">
        <f>VLOOKUP(A8,Induction!B10:P10,15,FALSE)</f>
        <v>TRIzol</v>
      </c>
      <c r="I8" s="21">
        <f>VLOOKUP(A8,Induction!B10:Q10,16,FALSE)</f>
        <v>0</v>
      </c>
      <c r="J8" s="21">
        <f>VLOOKUP(A8,Induction!B10:R10,17,FALSE)</f>
        <v>0</v>
      </c>
      <c r="K8" s="21" t="s">
        <v>373</v>
      </c>
      <c r="L8" s="21"/>
      <c r="M8" s="21"/>
    </row>
    <row r="9" spans="1:13" x14ac:dyDescent="0.2">
      <c r="A9" s="40">
        <v>8</v>
      </c>
      <c r="B9" s="54">
        <f>VLOOKUP(A9,bioSample!A9:B9,2,FALSE)</f>
        <v>0</v>
      </c>
      <c r="C9">
        <f>VLOOKUP(A9,bioSample!A9:C9,3,FALSE)</f>
        <v>0</v>
      </c>
      <c r="D9" s="23">
        <f>VLOOKUP(A9,bioSample!A9:D9,4,FALSE)</f>
        <v>8</v>
      </c>
      <c r="E9" s="54">
        <f>VLOOKUP(A9,Induction!B11:N11,13,FALSE)</f>
        <v>0</v>
      </c>
      <c r="F9" s="22">
        <f>VLOOKUP(A9,Induction!B11:O11,14,FALSE)</f>
        <v>0</v>
      </c>
      <c r="G9" s="23">
        <f>VLOOKUP(A9,Induction!B11:S11,18,FALSE)</f>
        <v>0</v>
      </c>
      <c r="H9" s="28" t="str">
        <f>VLOOKUP(A9,Induction!B11:P11,15,FALSE)</f>
        <v>TRIzol</v>
      </c>
      <c r="I9" s="21">
        <f>VLOOKUP(A9,Induction!B11:Q11,16,FALSE)</f>
        <v>0</v>
      </c>
      <c r="J9" s="21">
        <f>VLOOKUP(A9,Induction!B11:R11,17,FALSE)</f>
        <v>0</v>
      </c>
      <c r="K9" s="21" t="s">
        <v>373</v>
      </c>
      <c r="L9" s="21"/>
      <c r="M9" s="21"/>
    </row>
    <row r="10" spans="1:13" x14ac:dyDescent="0.2">
      <c r="A10" s="40">
        <v>9</v>
      </c>
      <c r="B10" s="54">
        <f>VLOOKUP(A10,bioSample!A10:B10,2,FALSE)</f>
        <v>0</v>
      </c>
      <c r="C10">
        <f>VLOOKUP(A10,bioSample!A10:C10,3,FALSE)</f>
        <v>0</v>
      </c>
      <c r="D10" s="23">
        <f>VLOOKUP(A10,bioSample!A10:D10,4,FALSE)</f>
        <v>9</v>
      </c>
      <c r="E10" s="54">
        <f>VLOOKUP(A10,Induction!B12:N12,13,FALSE)</f>
        <v>0</v>
      </c>
      <c r="F10" s="22">
        <f>VLOOKUP(A10,Induction!B12:O12,14,FALSE)</f>
        <v>0</v>
      </c>
      <c r="G10" s="23">
        <f>VLOOKUP(A10,Induction!B12:S12,18,FALSE)</f>
        <v>0</v>
      </c>
      <c r="H10" s="28" t="str">
        <f>VLOOKUP(A10,Induction!B12:P12,15,FALSE)</f>
        <v>TRIzol</v>
      </c>
      <c r="I10" s="21">
        <f>VLOOKUP(A10,Induction!B12:Q12,16,FALSE)</f>
        <v>0</v>
      </c>
      <c r="J10" s="21">
        <f>VLOOKUP(A10,Induction!B12:R12,17,FALSE)</f>
        <v>0</v>
      </c>
      <c r="K10" s="21" t="s">
        <v>373</v>
      </c>
      <c r="L10" s="21"/>
      <c r="M10" s="21"/>
    </row>
    <row r="11" spans="1:13" x14ac:dyDescent="0.2">
      <c r="A11" s="40">
        <v>10</v>
      </c>
      <c r="B11" s="54">
        <f>VLOOKUP(A11,bioSample!A11:B11,2,FALSE)</f>
        <v>0</v>
      </c>
      <c r="C11">
        <f>VLOOKUP(A11,bioSample!A11:C11,3,FALSE)</f>
        <v>0</v>
      </c>
      <c r="D11" s="23">
        <f>VLOOKUP(A11,bioSample!A11:D11,4,FALSE)</f>
        <v>10</v>
      </c>
      <c r="E11" s="54">
        <f>VLOOKUP(A11,Induction!B13:N13,13,FALSE)</f>
        <v>0</v>
      </c>
      <c r="F11" s="22">
        <f>VLOOKUP(A11,Induction!B13:O13,14,FALSE)</f>
        <v>0</v>
      </c>
      <c r="G11" s="23">
        <f>VLOOKUP(A11,Induction!B13:S13,18,FALSE)</f>
        <v>0</v>
      </c>
      <c r="H11" s="28" t="str">
        <f>VLOOKUP(A11,Induction!B13:P13,15,FALSE)</f>
        <v>TRIzol</v>
      </c>
      <c r="I11" s="21">
        <f>VLOOKUP(A11,Induction!B13:Q13,16,FALSE)</f>
        <v>0</v>
      </c>
      <c r="J11" s="21">
        <f>VLOOKUP(A11,Induction!B13:R13,17,FALSE)</f>
        <v>0</v>
      </c>
      <c r="K11" s="21" t="s">
        <v>373</v>
      </c>
      <c r="L11" s="21"/>
      <c r="M11" s="21"/>
    </row>
    <row r="12" spans="1:13" x14ac:dyDescent="0.2">
      <c r="A12" s="40">
        <v>11</v>
      </c>
      <c r="B12" s="54">
        <f>VLOOKUP(A12,bioSample!A12:B12,2,FALSE)</f>
        <v>0</v>
      </c>
      <c r="C12">
        <f>VLOOKUP(A12,bioSample!A12:C12,3,FALSE)</f>
        <v>0</v>
      </c>
      <c r="D12" s="23">
        <f>VLOOKUP(A12,bioSample!A12:D12,4,FALSE)</f>
        <v>11</v>
      </c>
      <c r="E12" s="54">
        <f>VLOOKUP(A12,Induction!B14:N14,13,FALSE)</f>
        <v>0</v>
      </c>
      <c r="F12" s="22">
        <f>VLOOKUP(A12,Induction!B14:O14,14,FALSE)</f>
        <v>0</v>
      </c>
      <c r="G12" s="23">
        <f>VLOOKUP(A12,Induction!B14:S14,18,FALSE)</f>
        <v>0</v>
      </c>
      <c r="H12" s="28" t="str">
        <f>VLOOKUP(A12,Induction!B14:P14,15,FALSE)</f>
        <v>TRIzol</v>
      </c>
      <c r="I12" s="21">
        <f>VLOOKUP(A12,Induction!B14:Q14,16,FALSE)</f>
        <v>0</v>
      </c>
      <c r="J12" s="21">
        <f>VLOOKUP(A12,Induction!B14:R14,17,FALSE)</f>
        <v>0</v>
      </c>
      <c r="K12" s="21" t="s">
        <v>373</v>
      </c>
      <c r="L12" s="21"/>
      <c r="M12" s="21"/>
    </row>
    <row r="13" spans="1:13" x14ac:dyDescent="0.2">
      <c r="A13" s="40">
        <v>12</v>
      </c>
      <c r="B13" s="54">
        <f>VLOOKUP(A13,bioSample!A13:B13,2,FALSE)</f>
        <v>0</v>
      </c>
      <c r="C13">
        <f>VLOOKUP(A13,bioSample!A13:C13,3,FALSE)</f>
        <v>0</v>
      </c>
      <c r="D13" s="23">
        <f>VLOOKUP(A13,bioSample!A13:D13,4,FALSE)</f>
        <v>12</v>
      </c>
      <c r="E13" s="54">
        <f>VLOOKUP(A13,Induction!B15:N15,13,FALSE)</f>
        <v>0</v>
      </c>
      <c r="F13" s="22">
        <f>VLOOKUP(A13,Induction!B15:O15,14,FALSE)</f>
        <v>0</v>
      </c>
      <c r="G13" s="23">
        <f>VLOOKUP(A13,Induction!B15:S15,18,FALSE)</f>
        <v>0</v>
      </c>
      <c r="H13" s="28" t="str">
        <f>VLOOKUP(A13,Induction!B15:P15,15,FALSE)</f>
        <v>TRIzol</v>
      </c>
      <c r="I13" s="21">
        <f>VLOOKUP(A13,Induction!B15:Q15,16,FALSE)</f>
        <v>0</v>
      </c>
      <c r="J13" s="21">
        <f>VLOOKUP(A13,Induction!B15:R15,17,FALSE)</f>
        <v>0</v>
      </c>
      <c r="K13" s="21" t="s">
        <v>373</v>
      </c>
      <c r="L13" s="21"/>
      <c r="M13" s="21"/>
    </row>
    <row r="14" spans="1:13" x14ac:dyDescent="0.2">
      <c r="A14" s="40">
        <v>13</v>
      </c>
      <c r="B14" s="54">
        <f>VLOOKUP(A14,bioSample!A14:B14,2,FALSE)</f>
        <v>0</v>
      </c>
      <c r="C14">
        <f>VLOOKUP(A14,bioSample!A14:C14,3,FALSE)</f>
        <v>0</v>
      </c>
      <c r="D14" s="23">
        <f>VLOOKUP(A14,bioSample!A14:D14,4,FALSE)</f>
        <v>13</v>
      </c>
      <c r="E14" s="54">
        <f>VLOOKUP(A14,Induction!B16:N16,13,FALSE)</f>
        <v>0</v>
      </c>
      <c r="F14" s="22">
        <f>VLOOKUP(A14,Induction!B16:O16,14,FALSE)</f>
        <v>0</v>
      </c>
      <c r="G14" s="23">
        <f>VLOOKUP(A14,Induction!B16:S16,18,FALSE)</f>
        <v>0</v>
      </c>
      <c r="H14" s="28" t="str">
        <f>VLOOKUP(A14,Induction!B16:P16,15,FALSE)</f>
        <v>TRIzol</v>
      </c>
      <c r="I14" s="21">
        <f>VLOOKUP(A14,Induction!B16:Q16,16,FALSE)</f>
        <v>0</v>
      </c>
      <c r="J14" s="21">
        <f>VLOOKUP(A14,Induction!B16:R16,17,FALSE)</f>
        <v>0</v>
      </c>
      <c r="K14" s="21" t="s">
        <v>373</v>
      </c>
      <c r="L14" s="21"/>
      <c r="M14" s="21"/>
    </row>
    <row r="15" spans="1:13" x14ac:dyDescent="0.2">
      <c r="A15" s="40">
        <v>14</v>
      </c>
      <c r="B15" s="54">
        <f>VLOOKUP(A15,bioSample!A15:B15,2,FALSE)</f>
        <v>0</v>
      </c>
      <c r="C15">
        <f>VLOOKUP(A15,bioSample!A15:C15,3,FALSE)</f>
        <v>0</v>
      </c>
      <c r="D15" s="23">
        <f>VLOOKUP(A15,bioSample!A15:D15,4,FALSE)</f>
        <v>14</v>
      </c>
      <c r="E15" s="54">
        <f>VLOOKUP(A15,Induction!B17:N17,13,FALSE)</f>
        <v>0</v>
      </c>
      <c r="F15" s="22">
        <f>VLOOKUP(A15,Induction!B17:O17,14,FALSE)</f>
        <v>0</v>
      </c>
      <c r="G15" s="23">
        <f>VLOOKUP(A15,Induction!B17:S17,18,FALSE)</f>
        <v>0</v>
      </c>
      <c r="H15" s="28" t="str">
        <f>VLOOKUP(A15,Induction!B17:P17,15,FALSE)</f>
        <v>TRIzol</v>
      </c>
      <c r="I15" s="21">
        <f>VLOOKUP(A15,Induction!B17:Q17,16,FALSE)</f>
        <v>0</v>
      </c>
      <c r="J15" s="21">
        <f>VLOOKUP(A15,Induction!B17:R17,17,FALSE)</f>
        <v>0</v>
      </c>
      <c r="K15" s="21" t="s">
        <v>373</v>
      </c>
      <c r="L15" s="21"/>
      <c r="M15" s="21"/>
    </row>
    <row r="16" spans="1:13" x14ac:dyDescent="0.2">
      <c r="A16" s="40">
        <v>15</v>
      </c>
      <c r="B16" s="54">
        <f>VLOOKUP(A16,bioSample!A16:B16,2,FALSE)</f>
        <v>0</v>
      </c>
      <c r="C16">
        <f>VLOOKUP(A16,bioSample!A16:C16,3,FALSE)</f>
        <v>0</v>
      </c>
      <c r="D16" s="23">
        <f>VLOOKUP(A16,bioSample!A16:D16,4,FALSE)</f>
        <v>15</v>
      </c>
      <c r="E16" s="54">
        <f>VLOOKUP(A16,Induction!B18:N18,13,FALSE)</f>
        <v>0</v>
      </c>
      <c r="F16" s="22">
        <f>VLOOKUP(A16,Induction!B18:O18,14,FALSE)</f>
        <v>0</v>
      </c>
      <c r="G16" s="23">
        <f>VLOOKUP(A16,Induction!B18:S18,18,FALSE)</f>
        <v>0</v>
      </c>
      <c r="H16" s="28" t="str">
        <f>VLOOKUP(A16,Induction!B18:P18,15,FALSE)</f>
        <v>TRIzol</v>
      </c>
      <c r="I16" s="21">
        <f>VLOOKUP(A16,Induction!B18:Q18,16,FALSE)</f>
        <v>0</v>
      </c>
      <c r="J16" s="21">
        <f>VLOOKUP(A16,Induction!B18:R18,17,FALSE)</f>
        <v>0</v>
      </c>
      <c r="K16" s="21" t="s">
        <v>373</v>
      </c>
      <c r="L16" s="21"/>
      <c r="M16" s="21"/>
    </row>
    <row r="17" spans="1:13" x14ac:dyDescent="0.2">
      <c r="A17" s="40">
        <v>16</v>
      </c>
      <c r="B17" s="54">
        <f>VLOOKUP(A17,bioSample!A17:B17,2,FALSE)</f>
        <v>0</v>
      </c>
      <c r="C17">
        <f>VLOOKUP(A17,bioSample!A17:C17,3,FALSE)</f>
        <v>0</v>
      </c>
      <c r="D17" s="23">
        <f>VLOOKUP(A17,bioSample!A17:D17,4,FALSE)</f>
        <v>16</v>
      </c>
      <c r="E17" s="54">
        <f>VLOOKUP(A17,Induction!B19:N19,13,FALSE)</f>
        <v>0</v>
      </c>
      <c r="F17" s="22">
        <f>VLOOKUP(A17,Induction!B19:O19,14,FALSE)</f>
        <v>0</v>
      </c>
      <c r="G17" s="23">
        <f>VLOOKUP(A17,Induction!B19:S19,18,FALSE)</f>
        <v>0</v>
      </c>
      <c r="H17" s="28" t="str">
        <f>VLOOKUP(A17,Induction!B19:P19,15,FALSE)</f>
        <v>TRIzol</v>
      </c>
      <c r="I17" s="21">
        <f>VLOOKUP(A17,Induction!B19:Q19,16,FALSE)</f>
        <v>0</v>
      </c>
      <c r="J17" s="21">
        <f>VLOOKUP(A17,Induction!B19:R19,17,FALSE)</f>
        <v>0</v>
      </c>
      <c r="K17" s="21" t="s">
        <v>373</v>
      </c>
      <c r="L17" s="21"/>
      <c r="M17" s="21"/>
    </row>
    <row r="18" spans="1:13" x14ac:dyDescent="0.2">
      <c r="A18" s="40">
        <v>17</v>
      </c>
      <c r="B18" s="54">
        <f>VLOOKUP(A18,bioSample!A18:B18,2,FALSE)</f>
        <v>0</v>
      </c>
      <c r="C18">
        <f>VLOOKUP(A18,bioSample!A18:C18,3,FALSE)</f>
        <v>0</v>
      </c>
      <c r="D18" s="23">
        <f>VLOOKUP(A18,bioSample!A18:D18,4,FALSE)</f>
        <v>17</v>
      </c>
      <c r="E18" s="54">
        <f>VLOOKUP(A18,Induction!B20:N20,13,FALSE)</f>
        <v>0</v>
      </c>
      <c r="F18" s="22">
        <f>VLOOKUP(A18,Induction!B20:O20,14,FALSE)</f>
        <v>0</v>
      </c>
      <c r="G18" s="23">
        <f>VLOOKUP(A18,Induction!B20:S20,18,FALSE)</f>
        <v>0</v>
      </c>
      <c r="H18" s="28" t="str">
        <f>VLOOKUP(A18,Induction!B20:P20,15,FALSE)</f>
        <v>TRIzol</v>
      </c>
      <c r="I18" s="21">
        <f>VLOOKUP(A18,Induction!B20:Q20,16,FALSE)</f>
        <v>0</v>
      </c>
      <c r="J18" s="21">
        <f>VLOOKUP(A18,Induction!B20:R20,17,FALSE)</f>
        <v>0</v>
      </c>
      <c r="K18" s="21" t="s">
        <v>373</v>
      </c>
      <c r="L18" s="21"/>
      <c r="M18" s="21"/>
    </row>
    <row r="19" spans="1:13" x14ac:dyDescent="0.2">
      <c r="A19" s="40">
        <v>18</v>
      </c>
      <c r="B19" s="54">
        <f>VLOOKUP(A19,bioSample!A19:B19,2,FALSE)</f>
        <v>0</v>
      </c>
      <c r="C19">
        <f>VLOOKUP(A19,bioSample!A19:C19,3,FALSE)</f>
        <v>0</v>
      </c>
      <c r="D19" s="23">
        <f>VLOOKUP(A19,bioSample!A19:D19,4,FALSE)</f>
        <v>18</v>
      </c>
      <c r="E19" s="54">
        <f>VLOOKUP(A19,Induction!B21:N21,13,FALSE)</f>
        <v>0</v>
      </c>
      <c r="F19" s="22">
        <f>VLOOKUP(A19,Induction!B21:O21,14,FALSE)</f>
        <v>0</v>
      </c>
      <c r="G19" s="23">
        <f>VLOOKUP(A19,Induction!B21:S21,18,FALSE)</f>
        <v>0</v>
      </c>
      <c r="H19" s="28" t="str">
        <f>VLOOKUP(A19,Induction!B21:P21,15,FALSE)</f>
        <v>TRIzol</v>
      </c>
      <c r="I19" s="21">
        <f>VLOOKUP(A19,Induction!B21:Q21,16,FALSE)</f>
        <v>0</v>
      </c>
      <c r="J19" s="21">
        <f>VLOOKUP(A19,Induction!B21:R21,17,FALSE)</f>
        <v>0</v>
      </c>
      <c r="K19" s="21" t="s">
        <v>373</v>
      </c>
      <c r="L19" s="21"/>
      <c r="M19" s="21"/>
    </row>
    <row r="20" spans="1:13" x14ac:dyDescent="0.2">
      <c r="A20" s="40">
        <v>19</v>
      </c>
      <c r="B20" s="54">
        <f>VLOOKUP(A20,bioSample!A20:B20,2,FALSE)</f>
        <v>0</v>
      </c>
      <c r="C20">
        <f>VLOOKUP(A20,bioSample!A20:C20,3,FALSE)</f>
        <v>0</v>
      </c>
      <c r="D20" s="23">
        <f>VLOOKUP(A20,bioSample!A20:D20,4,FALSE)</f>
        <v>19</v>
      </c>
      <c r="E20" s="54">
        <f>VLOOKUP(A20,Induction!B22:N22,13,FALSE)</f>
        <v>0</v>
      </c>
      <c r="F20" s="22">
        <f>VLOOKUP(A20,Induction!B22:O22,14,FALSE)</f>
        <v>0</v>
      </c>
      <c r="G20" s="23">
        <f>VLOOKUP(A20,Induction!B22:S22,18,FALSE)</f>
        <v>0</v>
      </c>
      <c r="H20" s="28" t="str">
        <f>VLOOKUP(A20,Induction!B22:P22,15,FALSE)</f>
        <v>TRIzol</v>
      </c>
      <c r="I20" s="21">
        <f>VLOOKUP(A20,Induction!B22:Q22,16,FALSE)</f>
        <v>0</v>
      </c>
      <c r="J20" s="21">
        <f>VLOOKUP(A20,Induction!B22:R22,17,FALSE)</f>
        <v>0</v>
      </c>
      <c r="K20" s="21" t="s">
        <v>373</v>
      </c>
      <c r="L20" s="21"/>
      <c r="M20" s="21"/>
    </row>
    <row r="21" spans="1:13" x14ac:dyDescent="0.2">
      <c r="A21" s="40">
        <v>20</v>
      </c>
      <c r="B21" s="54">
        <f>VLOOKUP(A21,bioSample!A21:B21,2,FALSE)</f>
        <v>0</v>
      </c>
      <c r="C21">
        <f>VLOOKUP(A21,bioSample!A21:C21,3,FALSE)</f>
        <v>0</v>
      </c>
      <c r="D21" s="23">
        <f>VLOOKUP(A21,bioSample!A21:D21,4,FALSE)</f>
        <v>20</v>
      </c>
      <c r="E21" s="54">
        <f>VLOOKUP(A21,Induction!B23:N23,13,FALSE)</f>
        <v>0</v>
      </c>
      <c r="F21" s="22">
        <f>VLOOKUP(A21,Induction!B23:O23,14,FALSE)</f>
        <v>0</v>
      </c>
      <c r="G21" s="23">
        <f>VLOOKUP(A21,Induction!B23:S23,18,FALSE)</f>
        <v>0</v>
      </c>
      <c r="H21" s="28" t="str">
        <f>VLOOKUP(A21,Induction!B23:P23,15,FALSE)</f>
        <v>TRIzol</v>
      </c>
      <c r="I21" s="21">
        <f>VLOOKUP(A21,Induction!B23:Q23,16,FALSE)</f>
        <v>0</v>
      </c>
      <c r="J21" s="21">
        <f>VLOOKUP(A21,Induction!B23:R23,17,FALSE)</f>
        <v>0</v>
      </c>
      <c r="K21" s="21" t="s">
        <v>373</v>
      </c>
      <c r="L21" s="21"/>
      <c r="M21" s="21"/>
    </row>
    <row r="22" spans="1:13" x14ac:dyDescent="0.2">
      <c r="A22" s="40">
        <v>21</v>
      </c>
      <c r="B22" s="54">
        <f>VLOOKUP(A22,bioSample!A22:B22,2,FALSE)</f>
        <v>0</v>
      </c>
      <c r="C22">
        <f>VLOOKUP(A22,bioSample!A22:C22,3,FALSE)</f>
        <v>0</v>
      </c>
      <c r="D22" s="23">
        <f>VLOOKUP(A22,bioSample!A22:D22,4,FALSE)</f>
        <v>21</v>
      </c>
      <c r="E22" s="54">
        <f>VLOOKUP(A22,Induction!B24:N24,13,FALSE)</f>
        <v>0</v>
      </c>
      <c r="F22" s="22">
        <f>VLOOKUP(A22,Induction!B24:O24,14,FALSE)</f>
        <v>0</v>
      </c>
      <c r="G22" s="23">
        <f>VLOOKUP(A22,Induction!B24:S24,18,FALSE)</f>
        <v>0</v>
      </c>
      <c r="H22" s="28" t="str">
        <f>VLOOKUP(A22,Induction!B24:P24,15,FALSE)</f>
        <v>TRIzol</v>
      </c>
      <c r="I22" s="21">
        <f>VLOOKUP(A22,Induction!B24:Q24,16,FALSE)</f>
        <v>0</v>
      </c>
      <c r="J22" s="21">
        <f>VLOOKUP(A22,Induction!B24:R24,17,FALSE)</f>
        <v>0</v>
      </c>
      <c r="K22" s="21" t="s">
        <v>373</v>
      </c>
      <c r="L22" s="21"/>
      <c r="M22" s="21"/>
    </row>
    <row r="23" spans="1:13" x14ac:dyDescent="0.2">
      <c r="A23" s="40">
        <v>22</v>
      </c>
      <c r="B23" s="54">
        <f>VLOOKUP(A23,bioSample!A23:B23,2,FALSE)</f>
        <v>0</v>
      </c>
      <c r="C23">
        <f>VLOOKUP(A23,bioSample!A23:C23,3,FALSE)</f>
        <v>0</v>
      </c>
      <c r="D23" s="23">
        <f>VLOOKUP(A23,bioSample!A23:D23,4,FALSE)</f>
        <v>22</v>
      </c>
      <c r="E23" s="54">
        <f>VLOOKUP(A23,Induction!B25:N25,13,FALSE)</f>
        <v>0</v>
      </c>
      <c r="F23" s="22">
        <f>VLOOKUP(A23,Induction!B25:O25,14,FALSE)</f>
        <v>0</v>
      </c>
      <c r="G23" s="23">
        <f>VLOOKUP(A23,Induction!B25:S25,18,FALSE)</f>
        <v>0</v>
      </c>
      <c r="H23" s="28" t="str">
        <f>VLOOKUP(A23,Induction!B25:P25,15,FALSE)</f>
        <v>TRIzol</v>
      </c>
      <c r="I23" s="21">
        <f>VLOOKUP(A23,Induction!B25:Q25,16,FALSE)</f>
        <v>0</v>
      </c>
      <c r="J23" s="21">
        <f>VLOOKUP(A23,Induction!B25:R25,17,FALSE)</f>
        <v>0</v>
      </c>
      <c r="K23" s="21" t="s">
        <v>373</v>
      </c>
      <c r="L23" s="21"/>
      <c r="M23" s="21"/>
    </row>
    <row r="24" spans="1:13" x14ac:dyDescent="0.2">
      <c r="A24" s="40">
        <v>23</v>
      </c>
      <c r="B24" s="54">
        <f>VLOOKUP(A24,bioSample!A24:B24,2,FALSE)</f>
        <v>0</v>
      </c>
      <c r="C24">
        <f>VLOOKUP(A24,bioSample!A24:C24,3,FALSE)</f>
        <v>0</v>
      </c>
      <c r="D24" s="23">
        <f>VLOOKUP(A24,bioSample!A24:D24,4,FALSE)</f>
        <v>23</v>
      </c>
      <c r="E24" s="54">
        <f>VLOOKUP(A24,Induction!B26:N26,13,FALSE)</f>
        <v>0</v>
      </c>
      <c r="F24" s="22">
        <f>VLOOKUP(A24,Induction!B26:O26,14,FALSE)</f>
        <v>0</v>
      </c>
      <c r="G24" s="23">
        <f>VLOOKUP(A24,Induction!B26:S26,18,FALSE)</f>
        <v>0</v>
      </c>
      <c r="H24" s="28" t="str">
        <f>VLOOKUP(A24,Induction!B26:P26,15,FALSE)</f>
        <v>TRIzol</v>
      </c>
      <c r="I24" s="21">
        <f>VLOOKUP(A24,Induction!B26:Q26,16,FALSE)</f>
        <v>0</v>
      </c>
      <c r="J24" s="21">
        <f>VLOOKUP(A24,Induction!B26:R26,17,FALSE)</f>
        <v>0</v>
      </c>
      <c r="K24" s="21" t="s">
        <v>373</v>
      </c>
      <c r="L24" s="21"/>
      <c r="M24" s="21"/>
    </row>
    <row r="25" spans="1:13" x14ac:dyDescent="0.2">
      <c r="A25" s="40">
        <v>24</v>
      </c>
      <c r="B25" s="54">
        <f>VLOOKUP(A25,bioSample!A25:B25,2,FALSE)</f>
        <v>0</v>
      </c>
      <c r="C25">
        <f>VLOOKUP(A25,bioSample!A25:C25,3,FALSE)</f>
        <v>0</v>
      </c>
      <c r="D25" s="23">
        <f>VLOOKUP(A25,bioSample!A25:D25,4,FALSE)</f>
        <v>24</v>
      </c>
      <c r="E25" s="54">
        <f>VLOOKUP(A25,Induction!B27:N27,13,FALSE)</f>
        <v>0</v>
      </c>
      <c r="F25" s="22">
        <f>VLOOKUP(A25,Induction!B27:O27,14,FALSE)</f>
        <v>0</v>
      </c>
      <c r="G25" s="23">
        <f>VLOOKUP(A25,Induction!B27:S27,18,FALSE)</f>
        <v>0</v>
      </c>
      <c r="H25" s="28" t="str">
        <f>VLOOKUP(A25,Induction!B27:P27,15,FALSE)</f>
        <v>TRIzol</v>
      </c>
      <c r="I25" s="21">
        <f>VLOOKUP(A25,Induction!B27:Q27,16,FALSE)</f>
        <v>0</v>
      </c>
      <c r="J25" s="21">
        <f>VLOOKUP(A25,Induction!B27:R27,17,FALSE)</f>
        <v>0</v>
      </c>
      <c r="K25" s="21" t="s">
        <v>373</v>
      </c>
      <c r="L25" s="21"/>
      <c r="M25" s="21"/>
    </row>
    <row r="26" spans="1:13" x14ac:dyDescent="0.2">
      <c r="A26" s="40">
        <v>25</v>
      </c>
      <c r="B26" s="54">
        <f>VLOOKUP(A26,bioSample!A26:B26,2,FALSE)</f>
        <v>0</v>
      </c>
      <c r="C26">
        <f>VLOOKUP(A26,bioSample!A26:C26,3,FALSE)</f>
        <v>0</v>
      </c>
      <c r="D26" s="23">
        <f>VLOOKUP(A26,bioSample!A26:D26,4,FALSE)</f>
        <v>25</v>
      </c>
      <c r="E26" s="54">
        <f>VLOOKUP(A26,Induction!B28:N28,13,FALSE)</f>
        <v>0</v>
      </c>
      <c r="F26" s="22">
        <f>VLOOKUP(A26,Induction!B28:O28,14,FALSE)</f>
        <v>0</v>
      </c>
      <c r="G26" s="23">
        <f>VLOOKUP(A26,Induction!B28:S28,18,FALSE)</f>
        <v>0</v>
      </c>
      <c r="H26" s="28" t="str">
        <f>VLOOKUP(A26,Induction!B28:P28,15,FALSE)</f>
        <v>TRIzol</v>
      </c>
      <c r="I26" s="21">
        <f>VLOOKUP(A26,Induction!B28:Q28,16,FALSE)</f>
        <v>0</v>
      </c>
      <c r="J26" s="21">
        <f>VLOOKUP(A26,Induction!B28:R28,17,FALSE)</f>
        <v>0</v>
      </c>
      <c r="K26" s="21" t="s">
        <v>373</v>
      </c>
      <c r="L26" s="21"/>
      <c r="M26" s="21"/>
    </row>
    <row r="27" spans="1:13" x14ac:dyDescent="0.2">
      <c r="A27" s="40">
        <v>26</v>
      </c>
      <c r="B27" s="54">
        <f>VLOOKUP(A27,bioSample!A27:B27,2,FALSE)</f>
        <v>0</v>
      </c>
      <c r="C27">
        <f>VLOOKUP(A27,bioSample!A27:C27,3,FALSE)</f>
        <v>0</v>
      </c>
      <c r="D27" s="23">
        <f>VLOOKUP(A27,bioSample!A27:D27,4,FALSE)</f>
        <v>26</v>
      </c>
      <c r="E27" s="54">
        <f>VLOOKUP(A27,Induction!B29:N29,13,FALSE)</f>
        <v>0</v>
      </c>
      <c r="F27" s="22">
        <f>VLOOKUP(A27,Induction!B29:O29,14,FALSE)</f>
        <v>0</v>
      </c>
      <c r="G27" s="23">
        <f>VLOOKUP(A27,Induction!B29:S29,18,FALSE)</f>
        <v>0</v>
      </c>
      <c r="H27" s="28" t="str">
        <f>VLOOKUP(A27,Induction!B29:P29,15,FALSE)</f>
        <v>TRIzol</v>
      </c>
      <c r="I27" s="21">
        <f>VLOOKUP(A27,Induction!B29:Q29,16,FALSE)</f>
        <v>0</v>
      </c>
      <c r="J27" s="21">
        <f>VLOOKUP(A27,Induction!B29:R29,17,FALSE)</f>
        <v>0</v>
      </c>
      <c r="K27" s="21" t="s">
        <v>373</v>
      </c>
      <c r="L27" s="21"/>
      <c r="M27" s="21"/>
    </row>
    <row r="28" spans="1:13" x14ac:dyDescent="0.2">
      <c r="A28" s="40">
        <v>27</v>
      </c>
      <c r="B28" s="54">
        <f>VLOOKUP(A28,bioSample!A28:B28,2,FALSE)</f>
        <v>0</v>
      </c>
      <c r="C28">
        <f>VLOOKUP(A28,bioSample!A28:C28,3,FALSE)</f>
        <v>0</v>
      </c>
      <c r="D28" s="23">
        <f>VLOOKUP(A28,bioSample!A28:D28,4,FALSE)</f>
        <v>27</v>
      </c>
      <c r="E28" s="54">
        <f>VLOOKUP(A28,Induction!B30:N30,13,FALSE)</f>
        <v>0</v>
      </c>
      <c r="F28" s="22">
        <f>VLOOKUP(A28,Induction!B30:O30,14,FALSE)</f>
        <v>0</v>
      </c>
      <c r="G28" s="23">
        <f>VLOOKUP(A28,Induction!B30:S30,18,FALSE)</f>
        <v>0</v>
      </c>
      <c r="H28" s="28" t="str">
        <f>VLOOKUP(A28,Induction!B30:P30,15,FALSE)</f>
        <v>TRIzol</v>
      </c>
      <c r="I28" s="21">
        <f>VLOOKUP(A28,Induction!B30:Q30,16,FALSE)</f>
        <v>0</v>
      </c>
      <c r="J28" s="21">
        <f>VLOOKUP(A28,Induction!B30:R30,17,FALSE)</f>
        <v>0</v>
      </c>
      <c r="K28" s="21" t="s">
        <v>373</v>
      </c>
      <c r="L28" s="21"/>
      <c r="M28" s="21"/>
    </row>
    <row r="29" spans="1:13" x14ac:dyDescent="0.2">
      <c r="A29" s="40">
        <v>28</v>
      </c>
      <c r="B29" s="54">
        <f>VLOOKUP(A29,bioSample!A29:B29,2,FALSE)</f>
        <v>0</v>
      </c>
      <c r="C29">
        <f>VLOOKUP(A29,bioSample!A29:C29,3,FALSE)</f>
        <v>0</v>
      </c>
      <c r="D29" s="23">
        <f>VLOOKUP(A29,bioSample!A29:D29,4,FALSE)</f>
        <v>28</v>
      </c>
      <c r="E29" s="54">
        <f>VLOOKUP(A29,Induction!B31:N31,13,FALSE)</f>
        <v>0</v>
      </c>
      <c r="F29" s="22">
        <f>VLOOKUP(A29,Induction!B31:O31,14,FALSE)</f>
        <v>0</v>
      </c>
      <c r="G29" s="23">
        <f>VLOOKUP(A29,Induction!B31:S31,18,FALSE)</f>
        <v>0</v>
      </c>
      <c r="H29" s="28" t="str">
        <f>VLOOKUP(A29,Induction!B31:P31,15,FALSE)</f>
        <v>TRIzol</v>
      </c>
      <c r="I29" s="21">
        <f>VLOOKUP(A29,Induction!B31:Q31,16,FALSE)</f>
        <v>0</v>
      </c>
      <c r="J29" s="21">
        <f>VLOOKUP(A29,Induction!B31:R31,17,FALSE)</f>
        <v>0</v>
      </c>
      <c r="K29" s="21" t="s">
        <v>373</v>
      </c>
      <c r="L29" s="21"/>
      <c r="M29" s="21"/>
    </row>
    <row r="30" spans="1:13" x14ac:dyDescent="0.2">
      <c r="A30" s="40">
        <v>29</v>
      </c>
      <c r="B30" s="54">
        <f>VLOOKUP(A30,bioSample!A30:B30,2,FALSE)</f>
        <v>0</v>
      </c>
      <c r="C30">
        <f>VLOOKUP(A30,bioSample!A30:C30,3,FALSE)</f>
        <v>0</v>
      </c>
      <c r="D30" s="23">
        <f>VLOOKUP(A30,bioSample!A30:D30,4,FALSE)</f>
        <v>29</v>
      </c>
      <c r="E30" s="54">
        <f>VLOOKUP(A30,Induction!B32:N32,13,FALSE)</f>
        <v>0</v>
      </c>
      <c r="F30" s="22">
        <f>VLOOKUP(A30,Induction!B32:O32,14,FALSE)</f>
        <v>0</v>
      </c>
      <c r="G30" s="23">
        <f>VLOOKUP(A30,Induction!B32:S32,18,FALSE)</f>
        <v>0</v>
      </c>
      <c r="H30" s="28" t="str">
        <f>VLOOKUP(A30,Induction!B32:P32,15,FALSE)</f>
        <v>TRIzol</v>
      </c>
      <c r="I30" s="21">
        <f>VLOOKUP(A30,Induction!B32:Q32,16,FALSE)</f>
        <v>0</v>
      </c>
      <c r="J30" s="21">
        <f>VLOOKUP(A30,Induction!B32:R32,17,FALSE)</f>
        <v>0</v>
      </c>
      <c r="K30" s="21" t="s">
        <v>373</v>
      </c>
      <c r="L30" s="21"/>
      <c r="M30" s="21"/>
    </row>
    <row r="31" spans="1:13" x14ac:dyDescent="0.2">
      <c r="A31" s="40">
        <v>30</v>
      </c>
      <c r="B31" s="54">
        <f>VLOOKUP(A31,bioSample!A31:B31,2,FALSE)</f>
        <v>0</v>
      </c>
      <c r="C31">
        <f>VLOOKUP(A31,bioSample!A31:C31,3,FALSE)</f>
        <v>0</v>
      </c>
      <c r="D31" s="23">
        <f>VLOOKUP(A31,bioSample!A31:D31,4,FALSE)</f>
        <v>30</v>
      </c>
      <c r="E31" s="54">
        <f>VLOOKUP(A31,Induction!B33:N33,13,FALSE)</f>
        <v>0</v>
      </c>
      <c r="F31" s="22">
        <f>VLOOKUP(A31,Induction!B33:O33,14,FALSE)</f>
        <v>0</v>
      </c>
      <c r="G31" s="23">
        <f>VLOOKUP(A31,Induction!B33:S33,18,FALSE)</f>
        <v>0</v>
      </c>
      <c r="H31" s="28" t="str">
        <f>VLOOKUP(A31,Induction!B33:P33,15,FALSE)</f>
        <v>TRIzol</v>
      </c>
      <c r="I31" s="21">
        <f>VLOOKUP(A31,Induction!B33:Q33,16,FALSE)</f>
        <v>0</v>
      </c>
      <c r="J31" s="21">
        <f>VLOOKUP(A31,Induction!B33:R33,17,FALSE)</f>
        <v>0</v>
      </c>
      <c r="K31" s="21" t="s">
        <v>373</v>
      </c>
      <c r="L31" s="21"/>
      <c r="M31" s="21"/>
    </row>
    <row r="32" spans="1:13" x14ac:dyDescent="0.2">
      <c r="A32" s="40">
        <v>31</v>
      </c>
      <c r="B32" s="54">
        <f>VLOOKUP(A32,bioSample!A32:B32,2,FALSE)</f>
        <v>0</v>
      </c>
      <c r="C32">
        <f>VLOOKUP(A32,bioSample!A32:C32,3,FALSE)</f>
        <v>0</v>
      </c>
      <c r="D32" s="23">
        <f>VLOOKUP(A32,bioSample!A32:D32,4,FALSE)</f>
        <v>31</v>
      </c>
      <c r="E32" s="54">
        <f>VLOOKUP(A32,Induction!B34:N34,13,FALSE)</f>
        <v>0</v>
      </c>
      <c r="F32" s="22">
        <f>VLOOKUP(A32,Induction!B34:O34,14,FALSE)</f>
        <v>0</v>
      </c>
      <c r="G32" s="23">
        <f>VLOOKUP(A32,Induction!B34:S34,18,FALSE)</f>
        <v>0</v>
      </c>
      <c r="H32" s="28" t="str">
        <f>VLOOKUP(A32,Induction!B34:P34,15,FALSE)</f>
        <v>TRIzol</v>
      </c>
      <c r="I32" s="21">
        <f>VLOOKUP(A32,Induction!B34:Q34,16,FALSE)</f>
        <v>0</v>
      </c>
      <c r="J32" s="21">
        <f>VLOOKUP(A32,Induction!B34:R34,17,FALSE)</f>
        <v>0</v>
      </c>
      <c r="K32" s="21" t="s">
        <v>373</v>
      </c>
      <c r="L32" s="21"/>
      <c r="M32" s="21"/>
    </row>
    <row r="33" spans="1:13" x14ac:dyDescent="0.2">
      <c r="A33" s="40">
        <v>32</v>
      </c>
      <c r="B33" s="54">
        <f>VLOOKUP(A33,bioSample!A33:B33,2,FALSE)</f>
        <v>0</v>
      </c>
      <c r="C33">
        <f>VLOOKUP(A33,bioSample!A33:C33,3,FALSE)</f>
        <v>0</v>
      </c>
      <c r="D33" s="23">
        <f>VLOOKUP(A33,bioSample!A33:D33,4,FALSE)</f>
        <v>32</v>
      </c>
      <c r="E33" s="54">
        <f>VLOOKUP(A33,Induction!B35:N35,13,FALSE)</f>
        <v>0</v>
      </c>
      <c r="F33" s="22">
        <f>VLOOKUP(A33,Induction!B35:O35,14,FALSE)</f>
        <v>0</v>
      </c>
      <c r="G33" s="23">
        <f>VLOOKUP(A33,Induction!B35:S35,18,FALSE)</f>
        <v>0</v>
      </c>
      <c r="H33" s="28" t="str">
        <f>VLOOKUP(A33,Induction!B35:P35,15,FALSE)</f>
        <v>TRIzol</v>
      </c>
      <c r="I33" s="21">
        <f>VLOOKUP(A33,Induction!B35:Q35,16,FALSE)</f>
        <v>0</v>
      </c>
      <c r="J33" s="21">
        <f>VLOOKUP(A33,Induction!B35:R35,17,FALSE)</f>
        <v>0</v>
      </c>
      <c r="K33" s="21" t="s">
        <v>373</v>
      </c>
      <c r="L33" s="21"/>
      <c r="M33" s="21"/>
    </row>
    <row r="34" spans="1:13" x14ac:dyDescent="0.2">
      <c r="A34" s="40">
        <v>33</v>
      </c>
      <c r="B34" s="54">
        <f>VLOOKUP(A34,bioSample!A34:B34,2,FALSE)</f>
        <v>0</v>
      </c>
      <c r="C34">
        <f>VLOOKUP(A34,bioSample!A34:C34,3,FALSE)</f>
        <v>0</v>
      </c>
      <c r="D34" s="23">
        <f>VLOOKUP(A34,bioSample!A34:D34,4,FALSE)</f>
        <v>33</v>
      </c>
      <c r="E34" s="54">
        <f>VLOOKUP(A34,Induction!B36:N36,13,FALSE)</f>
        <v>0</v>
      </c>
      <c r="F34" s="22">
        <f>VLOOKUP(A34,Induction!B36:O36,14,FALSE)</f>
        <v>0</v>
      </c>
      <c r="G34" s="23">
        <f>VLOOKUP(A34,Induction!B36:S36,18,FALSE)</f>
        <v>0</v>
      </c>
      <c r="H34" s="28" t="str">
        <f>VLOOKUP(A34,Induction!B36:P36,15,FALSE)</f>
        <v>TRIzol</v>
      </c>
      <c r="I34" s="21">
        <f>VLOOKUP(A34,Induction!B36:Q36,16,FALSE)</f>
        <v>0</v>
      </c>
      <c r="J34" s="21">
        <f>VLOOKUP(A34,Induction!B36:R36,17,FALSE)</f>
        <v>0</v>
      </c>
      <c r="K34" s="21" t="s">
        <v>373</v>
      </c>
      <c r="L34" s="21"/>
      <c r="M34" s="21"/>
    </row>
    <row r="35" spans="1:13" x14ac:dyDescent="0.2">
      <c r="A35" s="40">
        <v>34</v>
      </c>
      <c r="B35" s="54">
        <f>VLOOKUP(A35,bioSample!A35:B35,2,FALSE)</f>
        <v>0</v>
      </c>
      <c r="C35">
        <f>VLOOKUP(A35,bioSample!A35:C35,3,FALSE)</f>
        <v>0</v>
      </c>
      <c r="D35" s="23">
        <f>VLOOKUP(A35,bioSample!A35:D35,4,FALSE)</f>
        <v>34</v>
      </c>
      <c r="E35" s="54">
        <f>VLOOKUP(A35,Induction!B37:N37,13,FALSE)</f>
        <v>0</v>
      </c>
      <c r="F35" s="22">
        <f>VLOOKUP(A35,Induction!B37:O37,14,FALSE)</f>
        <v>0</v>
      </c>
      <c r="G35" s="23">
        <f>VLOOKUP(A35,Induction!B37:S37,18,FALSE)</f>
        <v>0</v>
      </c>
      <c r="H35" s="28" t="str">
        <f>VLOOKUP(A35,Induction!B37:P37,15,FALSE)</f>
        <v>TRIzol</v>
      </c>
      <c r="I35" s="21">
        <f>VLOOKUP(A35,Induction!B37:Q37,16,FALSE)</f>
        <v>0</v>
      </c>
      <c r="J35" s="21">
        <f>VLOOKUP(A35,Induction!B37:R37,17,FALSE)</f>
        <v>0</v>
      </c>
      <c r="K35" s="21" t="s">
        <v>373</v>
      </c>
      <c r="L35" s="21"/>
      <c r="M35" s="21"/>
    </row>
    <row r="36" spans="1:13" x14ac:dyDescent="0.2">
      <c r="A36" s="40">
        <v>35</v>
      </c>
      <c r="B36" s="54">
        <f>VLOOKUP(A36,bioSample!A36:B36,2,FALSE)</f>
        <v>0</v>
      </c>
      <c r="C36">
        <f>VLOOKUP(A36,bioSample!A36:C36,3,FALSE)</f>
        <v>0</v>
      </c>
      <c r="D36" s="23">
        <f>VLOOKUP(A36,bioSample!A36:D36,4,FALSE)</f>
        <v>35</v>
      </c>
      <c r="E36" s="54">
        <f>VLOOKUP(A36,Induction!B38:N38,13,FALSE)</f>
        <v>0</v>
      </c>
      <c r="F36" s="22">
        <f>VLOOKUP(A36,Induction!B38:O38,14,FALSE)</f>
        <v>0</v>
      </c>
      <c r="G36" s="23">
        <f>VLOOKUP(A36,Induction!B38:S38,18,FALSE)</f>
        <v>0</v>
      </c>
      <c r="H36" s="28" t="str">
        <f>VLOOKUP(A36,Induction!B38:P38,15,FALSE)</f>
        <v>TRIzol</v>
      </c>
      <c r="I36" s="21">
        <f>VLOOKUP(A36,Induction!B38:Q38,16,FALSE)</f>
        <v>0</v>
      </c>
      <c r="J36" s="21">
        <f>VLOOKUP(A36,Induction!B38:R38,17,FALSE)</f>
        <v>0</v>
      </c>
      <c r="K36" s="21" t="s">
        <v>373</v>
      </c>
      <c r="L36" s="21"/>
      <c r="M36" s="21"/>
    </row>
    <row r="37" spans="1:13" x14ac:dyDescent="0.2">
      <c r="A37" s="40">
        <v>36</v>
      </c>
      <c r="B37" s="54">
        <f>VLOOKUP(A37,bioSample!A37:B37,2,FALSE)</f>
        <v>0</v>
      </c>
      <c r="C37">
        <f>VLOOKUP(A37,bioSample!A37:C37,3,FALSE)</f>
        <v>0</v>
      </c>
      <c r="D37" s="23">
        <f>VLOOKUP(A37,bioSample!A37:D37,4,FALSE)</f>
        <v>36</v>
      </c>
      <c r="E37" s="54">
        <f>VLOOKUP(A37,Induction!B39:N39,13,FALSE)</f>
        <v>0</v>
      </c>
      <c r="F37" s="22">
        <f>VLOOKUP(A37,Induction!B39:O39,14,FALSE)</f>
        <v>0</v>
      </c>
      <c r="G37" s="23">
        <f>VLOOKUP(A37,Induction!B39:S39,18,FALSE)</f>
        <v>0</v>
      </c>
      <c r="H37" s="28" t="str">
        <f>VLOOKUP(A37,Induction!B39:P39,15,FALSE)</f>
        <v>TRIzol</v>
      </c>
      <c r="I37" s="21">
        <f>VLOOKUP(A37,Induction!B39:Q39,16,FALSE)</f>
        <v>0</v>
      </c>
      <c r="J37" s="21">
        <f>VLOOKUP(A37,Induction!B39:R39,17,FALSE)</f>
        <v>0</v>
      </c>
      <c r="K37" s="21" t="s">
        <v>373</v>
      </c>
      <c r="L37" s="21"/>
      <c r="M37" s="21"/>
    </row>
    <row r="38" spans="1:13" x14ac:dyDescent="0.2">
      <c r="A38" s="40">
        <v>37</v>
      </c>
      <c r="B38" s="54">
        <f>VLOOKUP(A38,bioSample!A38:B38,2,FALSE)</f>
        <v>0</v>
      </c>
      <c r="C38">
        <f>VLOOKUP(A38,bioSample!A38:C38,3,FALSE)</f>
        <v>0</v>
      </c>
      <c r="D38" s="23">
        <f>VLOOKUP(A38,bioSample!A38:D38,4,FALSE)</f>
        <v>37</v>
      </c>
      <c r="E38" s="54">
        <f>VLOOKUP(A38,Induction!B40:N40,13,FALSE)</f>
        <v>0</v>
      </c>
      <c r="F38" s="22">
        <f>VLOOKUP(A38,Induction!B40:O40,14,FALSE)</f>
        <v>0</v>
      </c>
      <c r="G38" s="23">
        <f>VLOOKUP(A38,Induction!B40:S40,18,FALSE)</f>
        <v>0</v>
      </c>
      <c r="H38" s="28" t="str">
        <f>VLOOKUP(A38,Induction!B40:P40,15,FALSE)</f>
        <v>TRIzol</v>
      </c>
      <c r="I38" s="21">
        <f>VLOOKUP(A38,Induction!B40:Q40,16,FALSE)</f>
        <v>0</v>
      </c>
      <c r="J38" s="21">
        <f>VLOOKUP(A38,Induction!B40:R40,17,FALSE)</f>
        <v>0</v>
      </c>
      <c r="K38" s="21" t="s">
        <v>373</v>
      </c>
      <c r="L38" s="21"/>
      <c r="M38" s="21"/>
    </row>
    <row r="39" spans="1:13" x14ac:dyDescent="0.2">
      <c r="A39" s="40">
        <v>38</v>
      </c>
      <c r="B39" s="54">
        <f>VLOOKUP(A39,bioSample!A39:B39,2,FALSE)</f>
        <v>0</v>
      </c>
      <c r="C39">
        <f>VLOOKUP(A39,bioSample!A39:C39,3,FALSE)</f>
        <v>0</v>
      </c>
      <c r="D39" s="23">
        <f>VLOOKUP(A39,bioSample!A39:D39,4,FALSE)</f>
        <v>38</v>
      </c>
      <c r="E39" s="54">
        <f>VLOOKUP(A39,Induction!B41:N41,13,FALSE)</f>
        <v>0</v>
      </c>
      <c r="F39" s="22">
        <f>VLOOKUP(A39,Induction!B41:O41,14,FALSE)</f>
        <v>0</v>
      </c>
      <c r="G39" s="23">
        <f>VLOOKUP(A39,Induction!B41:S41,18,FALSE)</f>
        <v>0</v>
      </c>
      <c r="H39" s="28" t="str">
        <f>VLOOKUP(A39,Induction!B41:P41,15,FALSE)</f>
        <v>TRIzol</v>
      </c>
      <c r="I39" s="21">
        <f>VLOOKUP(A39,Induction!B41:Q41,16,FALSE)</f>
        <v>0</v>
      </c>
      <c r="J39" s="21">
        <f>VLOOKUP(A39,Induction!B41:R41,17,FALSE)</f>
        <v>0</v>
      </c>
      <c r="K39" s="21" t="s">
        <v>373</v>
      </c>
      <c r="L39" s="21"/>
      <c r="M39" s="21"/>
    </row>
    <row r="40" spans="1:13" x14ac:dyDescent="0.2">
      <c r="A40" s="40">
        <v>39</v>
      </c>
      <c r="B40" s="54">
        <f>VLOOKUP(A40,bioSample!A40:B40,2,FALSE)</f>
        <v>0</v>
      </c>
      <c r="C40">
        <f>VLOOKUP(A40,bioSample!A40:C40,3,FALSE)</f>
        <v>0</v>
      </c>
      <c r="D40" s="23">
        <f>VLOOKUP(A40,bioSample!A40:D40,4,FALSE)</f>
        <v>39</v>
      </c>
      <c r="E40" s="54">
        <f>VLOOKUP(A40,Induction!B42:N42,13,FALSE)</f>
        <v>0</v>
      </c>
      <c r="F40" s="22">
        <f>VLOOKUP(A40,Induction!B42:O42,14,FALSE)</f>
        <v>0</v>
      </c>
      <c r="G40" s="23">
        <f>VLOOKUP(A40,Induction!B42:S42,18,FALSE)</f>
        <v>0</v>
      </c>
      <c r="H40" s="28" t="str">
        <f>VLOOKUP(A40,Induction!B42:P42,15,FALSE)</f>
        <v>TRIzol</v>
      </c>
      <c r="I40" s="21">
        <f>VLOOKUP(A40,Induction!B42:Q42,16,FALSE)</f>
        <v>0</v>
      </c>
      <c r="J40" s="21">
        <f>VLOOKUP(A40,Induction!B42:R42,17,FALSE)</f>
        <v>0</v>
      </c>
      <c r="K40" s="21" t="s">
        <v>373</v>
      </c>
      <c r="L40" s="21"/>
      <c r="M40" s="21"/>
    </row>
    <row r="41" spans="1:13" x14ac:dyDescent="0.2">
      <c r="A41" s="40">
        <v>40</v>
      </c>
      <c r="B41" s="54">
        <f>VLOOKUP(A41,bioSample!A41:B41,2,FALSE)</f>
        <v>0</v>
      </c>
      <c r="C41">
        <f>VLOOKUP(A41,bioSample!A41:C41,3,FALSE)</f>
        <v>0</v>
      </c>
      <c r="D41" s="23">
        <f>VLOOKUP(A41,bioSample!A41:D41,4,FALSE)</f>
        <v>40</v>
      </c>
      <c r="E41" s="54">
        <f>VLOOKUP(A41,Induction!B43:N43,13,FALSE)</f>
        <v>0</v>
      </c>
      <c r="F41" s="22">
        <f>VLOOKUP(A41,Induction!B43:O43,14,FALSE)</f>
        <v>0</v>
      </c>
      <c r="G41" s="23">
        <f>VLOOKUP(A41,Induction!B43:S43,18,FALSE)</f>
        <v>0</v>
      </c>
      <c r="H41" s="28" t="str">
        <f>VLOOKUP(A41,Induction!B43:P43,15,FALSE)</f>
        <v>TRIzol</v>
      </c>
      <c r="I41" s="21">
        <f>VLOOKUP(A41,Induction!B43:Q43,16,FALSE)</f>
        <v>0</v>
      </c>
      <c r="J41" s="21">
        <f>VLOOKUP(A41,Induction!B43:R43,17,FALSE)</f>
        <v>0</v>
      </c>
      <c r="K41" s="21" t="s">
        <v>373</v>
      </c>
      <c r="L41" s="21"/>
      <c r="M41" s="21"/>
    </row>
    <row r="42" spans="1:13" x14ac:dyDescent="0.2">
      <c r="A42" s="40">
        <v>41</v>
      </c>
      <c r="B42" s="54" t="e">
        <f>VLOOKUP(A42,bioSample!A42:B42,2,FALSE)</f>
        <v>#N/A</v>
      </c>
      <c r="C42" t="e">
        <f>VLOOKUP(A42,bioSample!A42:C42,3,FALSE)</f>
        <v>#N/A</v>
      </c>
      <c r="D42" s="23" t="e">
        <f>VLOOKUP(A42,bioSample!A42:D42,4,FALSE)</f>
        <v>#N/A</v>
      </c>
      <c r="E42" s="54" t="e">
        <f>VLOOKUP(A42,Induction!B44:N44,13,FALSE)</f>
        <v>#N/A</v>
      </c>
      <c r="F42" s="22" t="e">
        <f>VLOOKUP(A42,Induction!B44:O44,14,FALSE)</f>
        <v>#N/A</v>
      </c>
      <c r="G42" s="23" t="e">
        <f>VLOOKUP(A42,Induction!B44:S44,18,FALSE)</f>
        <v>#N/A</v>
      </c>
      <c r="H42" s="28" t="e">
        <f>VLOOKUP(A42,Induction!B44:P44,15,FALSE)</f>
        <v>#N/A</v>
      </c>
      <c r="I42" s="21" t="e">
        <f>VLOOKUP(A42,Induction!B44:Q44,16,FALSE)</f>
        <v>#N/A</v>
      </c>
      <c r="J42" s="21" t="e">
        <f>VLOOKUP(A42,Induction!B44:R44,17,FALSE)</f>
        <v>#N/A</v>
      </c>
    </row>
    <row r="43" spans="1:13" x14ac:dyDescent="0.2">
      <c r="A43" s="40">
        <v>42</v>
      </c>
      <c r="B43" s="54" t="e">
        <f>VLOOKUP(A43,bioSample!A43:B43,2,FALSE)</f>
        <v>#N/A</v>
      </c>
      <c r="C43" t="e">
        <f>VLOOKUP(A43,bioSample!A43:C43,3,FALSE)</f>
        <v>#N/A</v>
      </c>
      <c r="D43" s="23" t="e">
        <f>VLOOKUP(A43,bioSample!A43:D43,4,FALSE)</f>
        <v>#N/A</v>
      </c>
      <c r="E43" s="54" t="e">
        <f>VLOOKUP(A43,Induction!B45:N45,13,FALSE)</f>
        <v>#N/A</v>
      </c>
      <c r="F43" s="22" t="e">
        <f>VLOOKUP(A43,Induction!B45:O45,14,FALSE)</f>
        <v>#N/A</v>
      </c>
      <c r="G43" s="23" t="e">
        <f>VLOOKUP(A43,Induction!B45:S45,18,FALSE)</f>
        <v>#N/A</v>
      </c>
      <c r="H43" s="28" t="e">
        <f>VLOOKUP(A43,Induction!B45:P45,15,FALSE)</f>
        <v>#N/A</v>
      </c>
      <c r="I43" s="21" t="e">
        <f>VLOOKUP(A43,Induction!B45:Q45,16,FALSE)</f>
        <v>#N/A</v>
      </c>
      <c r="J43" s="21" t="e">
        <f>VLOOKUP(A43,Induction!B45:R45,17,FALSE)</f>
        <v>#N/A</v>
      </c>
    </row>
    <row r="44" spans="1:13" x14ac:dyDescent="0.2">
      <c r="A44" s="40">
        <v>43</v>
      </c>
      <c r="B44" s="54" t="e">
        <f>VLOOKUP(A44,bioSample!A44:B44,2,FALSE)</f>
        <v>#N/A</v>
      </c>
      <c r="C44" t="e">
        <f>VLOOKUP(A44,bioSample!A44:C44,3,FALSE)</f>
        <v>#N/A</v>
      </c>
      <c r="D44" s="23" t="e">
        <f>VLOOKUP(A44,bioSample!A44:D44,4,FALSE)</f>
        <v>#N/A</v>
      </c>
      <c r="E44" s="54" t="e">
        <f>VLOOKUP(A44,Induction!B46:N46,13,FALSE)</f>
        <v>#N/A</v>
      </c>
      <c r="F44" s="22" t="e">
        <f>VLOOKUP(A44,Induction!B46:O46,14,FALSE)</f>
        <v>#N/A</v>
      </c>
      <c r="G44" s="23" t="e">
        <f>VLOOKUP(A44,Induction!B46:S46,18,FALSE)</f>
        <v>#N/A</v>
      </c>
      <c r="H44" s="28" t="e">
        <f>VLOOKUP(A44,Induction!B46:P46,15,FALSE)</f>
        <v>#N/A</v>
      </c>
      <c r="I44" s="21" t="e">
        <f>VLOOKUP(A44,Induction!B46:Q46,16,FALSE)</f>
        <v>#N/A</v>
      </c>
      <c r="J44" s="21" t="e">
        <f>VLOOKUP(A44,Induction!B46:R46,17,FALSE)</f>
        <v>#N/A</v>
      </c>
    </row>
    <row r="45" spans="1:13" x14ac:dyDescent="0.2">
      <c r="A45" s="40">
        <v>44</v>
      </c>
      <c r="B45" s="54" t="e">
        <f>VLOOKUP(A45,bioSample!A45:B45,2,FALSE)</f>
        <v>#N/A</v>
      </c>
      <c r="C45" t="e">
        <f>VLOOKUP(A45,bioSample!A45:C45,3,FALSE)</f>
        <v>#N/A</v>
      </c>
      <c r="D45" s="23" t="e">
        <f>VLOOKUP(A45,bioSample!A45:D45,4,FALSE)</f>
        <v>#N/A</v>
      </c>
      <c r="E45" s="54" t="e">
        <f>VLOOKUP(A45,Induction!B47:N47,13,FALSE)</f>
        <v>#N/A</v>
      </c>
      <c r="F45" s="22" t="e">
        <f>VLOOKUP(A45,Induction!B47:O47,14,FALSE)</f>
        <v>#N/A</v>
      </c>
      <c r="G45" s="23" t="e">
        <f>VLOOKUP(A45,Induction!B47:S47,18,FALSE)</f>
        <v>#N/A</v>
      </c>
      <c r="H45" s="28" t="e">
        <f>VLOOKUP(A45,Induction!B47:P47,15,FALSE)</f>
        <v>#N/A</v>
      </c>
      <c r="I45" s="21" t="e">
        <f>VLOOKUP(A45,Induction!B47:Q47,16,FALSE)</f>
        <v>#N/A</v>
      </c>
      <c r="J45" s="21" t="e">
        <f>VLOOKUP(A45,Induction!B47:R47,17,FALSE)</f>
        <v>#N/A</v>
      </c>
    </row>
    <row r="46" spans="1:13" x14ac:dyDescent="0.2">
      <c r="A46" s="40">
        <v>45</v>
      </c>
      <c r="B46" s="54" t="e">
        <f>VLOOKUP(A46,bioSample!A46:B46,2,FALSE)</f>
        <v>#N/A</v>
      </c>
      <c r="C46" t="e">
        <f>VLOOKUP(A46,bioSample!A46:C46,3,FALSE)</f>
        <v>#N/A</v>
      </c>
      <c r="D46" s="23" t="e">
        <f>VLOOKUP(A46,bioSample!A46:D46,4,FALSE)</f>
        <v>#N/A</v>
      </c>
      <c r="E46" s="54" t="e">
        <f>VLOOKUP(A46,Induction!B48:N48,13,FALSE)</f>
        <v>#N/A</v>
      </c>
      <c r="F46" s="22" t="e">
        <f>VLOOKUP(A46,Induction!B48:O48,14,FALSE)</f>
        <v>#N/A</v>
      </c>
      <c r="G46" s="23" t="e">
        <f>VLOOKUP(A46,Induction!B48:S48,18,FALSE)</f>
        <v>#N/A</v>
      </c>
      <c r="H46" s="28" t="e">
        <f>VLOOKUP(A46,Induction!B48:P48,15,FALSE)</f>
        <v>#N/A</v>
      </c>
      <c r="I46" s="21" t="e">
        <f>VLOOKUP(A46,Induction!B48:Q48,16,FALSE)</f>
        <v>#N/A</v>
      </c>
      <c r="J46" s="21" t="e">
        <f>VLOOKUP(A46,Induction!B48:R48,17,FALSE)</f>
        <v>#N/A</v>
      </c>
    </row>
    <row r="47" spans="1:13" x14ac:dyDescent="0.2">
      <c r="A47" s="40">
        <v>46</v>
      </c>
      <c r="B47" s="54" t="e">
        <f>VLOOKUP(A47,bioSample!A47:B47,2,FALSE)</f>
        <v>#N/A</v>
      </c>
      <c r="C47" t="e">
        <f>VLOOKUP(A47,bioSample!A47:C47,3,FALSE)</f>
        <v>#N/A</v>
      </c>
      <c r="D47" s="23" t="e">
        <f>VLOOKUP(A47,bioSample!A47:D47,4,FALSE)</f>
        <v>#N/A</v>
      </c>
      <c r="E47" s="54" t="e">
        <f>VLOOKUP(A47,Induction!B49:N49,13,FALSE)</f>
        <v>#N/A</v>
      </c>
      <c r="F47" s="22" t="e">
        <f>VLOOKUP(A47,Induction!B49:O49,14,FALSE)</f>
        <v>#N/A</v>
      </c>
      <c r="G47" s="23" t="e">
        <f>VLOOKUP(A47,Induction!B49:S49,18,FALSE)</f>
        <v>#N/A</v>
      </c>
      <c r="H47" s="28" t="e">
        <f>VLOOKUP(A47,Induction!B49:P49,15,FALSE)</f>
        <v>#N/A</v>
      </c>
      <c r="I47" s="21" t="e">
        <f>VLOOKUP(A47,Induction!B49:Q49,16,FALSE)</f>
        <v>#N/A</v>
      </c>
      <c r="J47" s="21" t="e">
        <f>VLOOKUP(A47,Induction!B49:R49,17,FALSE)</f>
        <v>#N/A</v>
      </c>
    </row>
    <row r="48" spans="1:13" x14ac:dyDescent="0.2">
      <c r="A48" s="40">
        <v>47</v>
      </c>
      <c r="B48" s="54" t="e">
        <f>VLOOKUP(A48,bioSample!A48:B48,2,FALSE)</f>
        <v>#N/A</v>
      </c>
      <c r="C48" t="e">
        <f>VLOOKUP(A48,bioSample!A48:C48,3,FALSE)</f>
        <v>#N/A</v>
      </c>
      <c r="D48" s="23" t="e">
        <f>VLOOKUP(A48,bioSample!A48:D48,4,FALSE)</f>
        <v>#N/A</v>
      </c>
      <c r="E48" s="54" t="e">
        <f>VLOOKUP(A48,Induction!B50:N50,13,FALSE)</f>
        <v>#N/A</v>
      </c>
      <c r="F48" s="22" t="e">
        <f>VLOOKUP(A48,Induction!B50:O50,14,FALSE)</f>
        <v>#N/A</v>
      </c>
      <c r="G48" s="23" t="e">
        <f>VLOOKUP(A48,Induction!B50:S50,18,FALSE)</f>
        <v>#N/A</v>
      </c>
      <c r="H48" s="28" t="e">
        <f>VLOOKUP(A48,Induction!B50:P50,15,FALSE)</f>
        <v>#N/A</v>
      </c>
      <c r="I48" s="21" t="e">
        <f>VLOOKUP(A48,Induction!B50:Q50,16,FALSE)</f>
        <v>#N/A</v>
      </c>
      <c r="J48" s="21" t="e">
        <f>VLOOKUP(A48,Induction!B50:R50,17,FALSE)</f>
        <v>#N/A</v>
      </c>
    </row>
    <row r="49" spans="1:10" x14ac:dyDescent="0.2">
      <c r="A49" s="40">
        <v>48</v>
      </c>
      <c r="B49" s="54" t="e">
        <f>VLOOKUP(A49,bioSample!A49:B49,2,FALSE)</f>
        <v>#N/A</v>
      </c>
      <c r="C49" t="e">
        <f>VLOOKUP(A49,bioSample!A49:C49,3,FALSE)</f>
        <v>#N/A</v>
      </c>
      <c r="D49" s="23" t="e">
        <f>VLOOKUP(A49,bioSample!A49:D49,4,FALSE)</f>
        <v>#N/A</v>
      </c>
      <c r="E49" s="54" t="e">
        <f>VLOOKUP(A49,Induction!B51:N51,13,FALSE)</f>
        <v>#N/A</v>
      </c>
      <c r="F49" s="22" t="e">
        <f>VLOOKUP(A49,Induction!B51:O51,14,FALSE)</f>
        <v>#N/A</v>
      </c>
      <c r="G49" s="23" t="e">
        <f>VLOOKUP(A49,Induction!B51:S51,18,FALSE)</f>
        <v>#N/A</v>
      </c>
      <c r="H49" s="28" t="e">
        <f>VLOOKUP(A49,Induction!B51:P51,15,FALSE)</f>
        <v>#N/A</v>
      </c>
      <c r="I49" s="21" t="e">
        <f>VLOOKUP(A49,Induction!B51:Q51,16,FALSE)</f>
        <v>#N/A</v>
      </c>
      <c r="J49" s="21" t="e">
        <f>VLOOKUP(A49,Induction!B51:R51,17,FALSE)</f>
        <v>#N/A</v>
      </c>
    </row>
    <row r="50" spans="1:10" x14ac:dyDescent="0.2">
      <c r="A50" s="40">
        <v>49</v>
      </c>
      <c r="B50" s="54" t="e">
        <f>VLOOKUP(A50,bioSample!A50:B50,2,FALSE)</f>
        <v>#N/A</v>
      </c>
      <c r="C50" t="e">
        <f>VLOOKUP(A50,bioSample!A50:C50,3,FALSE)</f>
        <v>#N/A</v>
      </c>
      <c r="D50" s="23" t="e">
        <f>VLOOKUP(A50,bioSample!A50:D50,4,FALSE)</f>
        <v>#N/A</v>
      </c>
      <c r="E50" s="54" t="e">
        <f>VLOOKUP(A50,Induction!B52:N52,13,FALSE)</f>
        <v>#N/A</v>
      </c>
      <c r="F50" s="22" t="e">
        <f>VLOOKUP(A50,Induction!B52:O52,14,FALSE)</f>
        <v>#N/A</v>
      </c>
      <c r="G50" s="23" t="e">
        <f>VLOOKUP(A50,Induction!B52:S52,18,FALSE)</f>
        <v>#N/A</v>
      </c>
      <c r="H50" s="28" t="e">
        <f>VLOOKUP(A50,Induction!B52:P52,15,FALSE)</f>
        <v>#N/A</v>
      </c>
      <c r="I50" s="21" t="e">
        <f>VLOOKUP(A50,Induction!B52:Q52,16,FALSE)</f>
        <v>#N/A</v>
      </c>
      <c r="J50" s="21" t="e">
        <f>VLOOKUP(A50,Induction!B52:R52,17,FALSE)</f>
        <v>#N/A</v>
      </c>
    </row>
    <row r="51" spans="1:10" x14ac:dyDescent="0.2">
      <c r="A51" s="40">
        <v>50</v>
      </c>
      <c r="B51" s="54" t="e">
        <f>VLOOKUP(A51,bioSample!A51:B51,2,FALSE)</f>
        <v>#N/A</v>
      </c>
      <c r="C51" t="e">
        <f>VLOOKUP(A51,bioSample!A51:C51,3,FALSE)</f>
        <v>#N/A</v>
      </c>
      <c r="D51" s="23" t="e">
        <f>VLOOKUP(A51,bioSample!A51:D51,4,FALSE)</f>
        <v>#N/A</v>
      </c>
      <c r="E51" s="54" t="e">
        <f>VLOOKUP(A51,Induction!B53:N53,13,FALSE)</f>
        <v>#N/A</v>
      </c>
      <c r="F51" s="22" t="e">
        <f>VLOOKUP(A51,Induction!B53:O53,14,FALSE)</f>
        <v>#N/A</v>
      </c>
      <c r="G51" s="23" t="e">
        <f>VLOOKUP(A51,Induction!B53:S53,18,FALSE)</f>
        <v>#N/A</v>
      </c>
      <c r="H51" s="28" t="e">
        <f>VLOOKUP(A51,Induction!B53:P53,15,FALSE)</f>
        <v>#N/A</v>
      </c>
      <c r="I51" s="21" t="e">
        <f>VLOOKUP(A51,Induction!B53:Q53,16,FALSE)</f>
        <v>#N/A</v>
      </c>
      <c r="J51" s="21" t="e">
        <f>VLOOKUP(A51,Induction!B53:R53,17,FALSE)</f>
        <v>#N/A</v>
      </c>
    </row>
    <row r="52" spans="1:10" x14ac:dyDescent="0.2">
      <c r="A52" s="40">
        <v>51</v>
      </c>
      <c r="B52" s="54" t="e">
        <f>VLOOKUP(A52,bioSample!A52:B52,2,FALSE)</f>
        <v>#N/A</v>
      </c>
      <c r="C52" t="e">
        <f>VLOOKUP(A52,bioSample!A52:C52,3,FALSE)</f>
        <v>#N/A</v>
      </c>
      <c r="D52" s="23" t="e">
        <f>VLOOKUP(A52,bioSample!A52:D52,4,FALSE)</f>
        <v>#N/A</v>
      </c>
      <c r="E52" s="54" t="e">
        <f>VLOOKUP(A52,Induction!B54:N54,13,FALSE)</f>
        <v>#N/A</v>
      </c>
      <c r="F52" s="22" t="e">
        <f>VLOOKUP(A52,Induction!B54:O54,14,FALSE)</f>
        <v>#N/A</v>
      </c>
      <c r="G52" s="23" t="e">
        <f>VLOOKUP(A52,Induction!B54:S54,18,FALSE)</f>
        <v>#N/A</v>
      </c>
      <c r="H52" s="28" t="e">
        <f>VLOOKUP(A52,Induction!B54:P54,15,FALSE)</f>
        <v>#N/A</v>
      </c>
      <c r="I52" s="21" t="e">
        <f>VLOOKUP(A52,Induction!B54:Q54,16,FALSE)</f>
        <v>#N/A</v>
      </c>
      <c r="J52" s="21" t="e">
        <f>VLOOKUP(A52,Induction!B54:R54,17,FALSE)</f>
        <v>#N/A</v>
      </c>
    </row>
    <row r="53" spans="1:10" x14ac:dyDescent="0.2">
      <c r="A53" s="40">
        <v>52</v>
      </c>
      <c r="B53" s="54" t="e">
        <f>VLOOKUP(A53,bioSample!A53:B53,2,FALSE)</f>
        <v>#N/A</v>
      </c>
      <c r="C53" t="e">
        <f>VLOOKUP(A53,bioSample!A53:C53,3,FALSE)</f>
        <v>#N/A</v>
      </c>
      <c r="D53" s="23" t="e">
        <f>VLOOKUP(A53,bioSample!A53:D53,4,FALSE)</f>
        <v>#N/A</v>
      </c>
      <c r="E53" s="54" t="e">
        <f>VLOOKUP(A53,Induction!B55:N55,13,FALSE)</f>
        <v>#N/A</v>
      </c>
      <c r="F53" s="22" t="e">
        <f>VLOOKUP(A53,Induction!B55:O55,14,FALSE)</f>
        <v>#N/A</v>
      </c>
      <c r="G53" s="23" t="e">
        <f>VLOOKUP(A53,Induction!B55:S55,18,FALSE)</f>
        <v>#N/A</v>
      </c>
      <c r="H53" s="28" t="e">
        <f>VLOOKUP(A53,Induction!B55:P55,15,FALSE)</f>
        <v>#N/A</v>
      </c>
      <c r="I53" s="21" t="e">
        <f>VLOOKUP(A53,Induction!B55:Q55,16,FALSE)</f>
        <v>#N/A</v>
      </c>
      <c r="J53" s="21" t="e">
        <f>VLOOKUP(A53,Induction!B55:R55,17,FALSE)</f>
        <v>#N/A</v>
      </c>
    </row>
    <row r="54" spans="1:10" x14ac:dyDescent="0.2">
      <c r="A54" s="40">
        <v>53</v>
      </c>
      <c r="B54" s="54" t="e">
        <f>VLOOKUP(A54,bioSample!A54:B54,2,FALSE)</f>
        <v>#N/A</v>
      </c>
      <c r="C54" t="e">
        <f>VLOOKUP(A54,bioSample!A54:C54,3,FALSE)</f>
        <v>#N/A</v>
      </c>
      <c r="D54" s="23" t="e">
        <f>VLOOKUP(A54,bioSample!A54:D54,4,FALSE)</f>
        <v>#N/A</v>
      </c>
      <c r="E54" s="54" t="e">
        <f>VLOOKUP(A54,Induction!B56:N56,13,FALSE)</f>
        <v>#N/A</v>
      </c>
      <c r="F54" s="22" t="e">
        <f>VLOOKUP(A54,Induction!B56:O56,14,FALSE)</f>
        <v>#N/A</v>
      </c>
      <c r="G54" s="23" t="e">
        <f>VLOOKUP(A54,Induction!B56:S56,18,FALSE)</f>
        <v>#N/A</v>
      </c>
    </row>
    <row r="55" spans="1:10" x14ac:dyDescent="0.2">
      <c r="A55" s="40">
        <v>54</v>
      </c>
      <c r="B55" s="54" t="e">
        <f>VLOOKUP(A55,bioSample!A55:B55,2,FALSE)</f>
        <v>#N/A</v>
      </c>
      <c r="C55" t="e">
        <f>VLOOKUP(A55,bioSample!A55:C55,3,FALSE)</f>
        <v>#N/A</v>
      </c>
      <c r="D55" s="23" t="e">
        <f>VLOOKUP(A55,bioSample!A55:D55,4,FALSE)</f>
        <v>#N/A</v>
      </c>
      <c r="E55" s="54" t="e">
        <f>VLOOKUP(A55,Induction!B57:N57,13,FALSE)</f>
        <v>#N/A</v>
      </c>
      <c r="F55" s="22" t="e">
        <f>VLOOKUP(A55,Induction!B57:O57,14,FALSE)</f>
        <v>#N/A</v>
      </c>
      <c r="G55" s="23" t="e">
        <f>VLOOKUP(A55,Induction!B57:S57,18,FALSE)</f>
        <v>#N/A</v>
      </c>
    </row>
    <row r="56" spans="1:10" x14ac:dyDescent="0.2">
      <c r="A56" s="40">
        <v>55</v>
      </c>
      <c r="G56" s="23" t="e">
        <f>VLOOKUP(A56,Induction!B58:S58,18,FALSE)</f>
        <v>#N/A</v>
      </c>
    </row>
    <row r="57" spans="1:10" x14ac:dyDescent="0.2">
      <c r="A57" s="40">
        <v>56</v>
      </c>
    </row>
    <row r="58" spans="1:10" x14ac:dyDescent="0.2">
      <c r="A58" s="40">
        <v>57</v>
      </c>
    </row>
    <row r="59" spans="1:10" x14ac:dyDescent="0.2">
      <c r="A59" s="40">
        <v>58</v>
      </c>
    </row>
    <row r="60" spans="1:10" x14ac:dyDescent="0.2">
      <c r="A60" s="40">
        <v>59</v>
      </c>
    </row>
  </sheetData>
  <dataValidations count="4">
    <dataValidation type="list" allowBlank="1" showInputMessage="1" showErrorMessage="1" sqref="I3:I41" xr:uid="{181A1B69-CF9B-5B44-9E0F-A465FC3CFEFA}">
      <formula1>"True, False"</formula1>
    </dataValidation>
    <dataValidation type="list" allowBlank="1" showInputMessage="1" showErrorMessage="1" sqref="I2:J2 L2:L41" xr:uid="{63685A36-825C-F149-88E6-9AD459D101CB}">
      <formula1>"TRUE, FALSE"</formula1>
    </dataValidation>
    <dataValidation type="list" allowBlank="1" showInputMessage="1" showErrorMessage="1" sqref="K2:K41" xr:uid="{A122B85B-9F4B-434B-8FA3-4BF226560CC9}">
      <formula1>"straight, smile, NA"</formula1>
    </dataValidation>
    <dataValidation type="decimal" allowBlank="1" showInputMessage="1" showErrorMessage="1" sqref="M2:M41" xr:uid="{70F43841-BF85-8846-8DF7-7555A7D1F968}">
      <formula1>0</formula1>
      <formula2>10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2963-2F29-F34D-9B52-048A446EDD8F}">
  <dimension ref="A1:K76"/>
  <sheetViews>
    <sheetView topLeftCell="G1" zoomScaleNormal="100" workbookViewId="0">
      <selection activeCell="J3" sqref="J3:J41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10.83203125" style="1"/>
  </cols>
  <sheetData>
    <row r="1" spans="1:11" x14ac:dyDescent="0.2">
      <c r="B1" s="53" t="s">
        <v>351</v>
      </c>
      <c r="C1" s="21" t="s">
        <v>352</v>
      </c>
      <c r="D1" s="21" t="s">
        <v>353</v>
      </c>
      <c r="E1" s="53" t="s">
        <v>354</v>
      </c>
      <c r="F1" s="21" t="s">
        <v>355</v>
      </c>
      <c r="G1" s="21" t="s">
        <v>356</v>
      </c>
      <c r="H1" s="21" t="s">
        <v>357</v>
      </c>
      <c r="I1" s="21" t="s">
        <v>358</v>
      </c>
      <c r="J1" s="21" t="s">
        <v>359</v>
      </c>
      <c r="K1" s="21" t="s">
        <v>360</v>
      </c>
    </row>
    <row r="2" spans="1:11" x14ac:dyDescent="0.2">
      <c r="A2" s="40">
        <v>1</v>
      </c>
      <c r="B2" s="54">
        <f>VLOOKUP(A2,rnaSample!A2:E2,5,FALSE)</f>
        <v>0</v>
      </c>
      <c r="C2" s="21"/>
      <c r="D2" s="23">
        <f>VLOOKUP(A2,rnaSample!A2:G2,7,FALSE)</f>
        <v>0</v>
      </c>
      <c r="E2" s="56">
        <f>VLOOKUP(A2,Induction!B4:V4,21,FALSE)</f>
        <v>0</v>
      </c>
      <c r="F2" s="21">
        <f>VLOOKUP(A2,Induction!B4:W4,22,FALSE)</f>
        <v>0</v>
      </c>
      <c r="G2" s="23">
        <f>VLOOKUP(A2,Prep!I10,1,FALSE)</f>
        <v>1</v>
      </c>
      <c r="H2" s="21"/>
      <c r="I2" s="21" t="s">
        <v>464</v>
      </c>
      <c r="J2" s="21" t="b">
        <v>0</v>
      </c>
      <c r="K2" s="21" t="s">
        <v>361</v>
      </c>
    </row>
    <row r="3" spans="1:11" x14ac:dyDescent="0.2">
      <c r="A3" s="40">
        <v>2</v>
      </c>
      <c r="B3" s="54">
        <f>VLOOKUP(A3,rnaSample!A3:E3,5,FALSE)</f>
        <v>0</v>
      </c>
      <c r="C3" s="21">
        <f>VLOOKUP(A3,rnaSample!A3:F3,6,FALSE)</f>
        <v>0</v>
      </c>
      <c r="D3" s="23">
        <f>VLOOKUP(A3,rnaSample!A3:G3,7,FALSE)</f>
        <v>0</v>
      </c>
      <c r="E3" s="56">
        <f>VLOOKUP(A3,Induction!B5:V5,21,FALSE)</f>
        <v>0</v>
      </c>
      <c r="F3" s="21">
        <f>VLOOKUP(A3,Induction!B5:W5,22,FALSE)</f>
        <v>0</v>
      </c>
      <c r="G3" s="23">
        <f>VLOOKUP(A3,Prep!I11,1,FALSE)</f>
        <v>2</v>
      </c>
      <c r="H3" s="21"/>
      <c r="I3" s="21" t="s">
        <v>464</v>
      </c>
      <c r="J3" s="21" t="b">
        <v>0</v>
      </c>
      <c r="K3" s="21" t="s">
        <v>361</v>
      </c>
    </row>
    <row r="4" spans="1:11" x14ac:dyDescent="0.2">
      <c r="A4" s="40">
        <v>3</v>
      </c>
      <c r="B4" s="54">
        <f>VLOOKUP(A4,rnaSample!A4:E4,5,FALSE)</f>
        <v>0</v>
      </c>
      <c r="C4" s="21">
        <f>VLOOKUP(A4,rnaSample!A4:F4,6,FALSE)</f>
        <v>0</v>
      </c>
      <c r="D4" s="23">
        <f>VLOOKUP(A4,rnaSample!A4:G4,7,FALSE)</f>
        <v>0</v>
      </c>
      <c r="E4" s="56">
        <f>VLOOKUP(A4,Induction!B6:V6,21,FALSE)</f>
        <v>0</v>
      </c>
      <c r="F4" s="21">
        <f>VLOOKUP(A4,Induction!B6:W6,22,FALSE)</f>
        <v>0</v>
      </c>
      <c r="G4" s="23">
        <f>VLOOKUP(A4,Prep!I12,1,FALSE)</f>
        <v>3</v>
      </c>
      <c r="H4" s="21"/>
      <c r="I4" s="21" t="s">
        <v>464</v>
      </c>
      <c r="J4" s="21" t="b">
        <v>0</v>
      </c>
      <c r="K4" s="21" t="s">
        <v>361</v>
      </c>
    </row>
    <row r="5" spans="1:11" x14ac:dyDescent="0.2">
      <c r="A5" s="40">
        <v>4</v>
      </c>
      <c r="B5" s="54">
        <f>VLOOKUP(A5,rnaSample!A5:E5,5,FALSE)</f>
        <v>0</v>
      </c>
      <c r="C5" s="21">
        <f>VLOOKUP(A5,rnaSample!A5:F5,6,FALSE)</f>
        <v>0</v>
      </c>
      <c r="D5" s="23">
        <f>VLOOKUP(A5,rnaSample!A5:G5,7,FALSE)</f>
        <v>0</v>
      </c>
      <c r="E5" s="56">
        <f>VLOOKUP(A5,Induction!B7:V7,21,FALSE)</f>
        <v>0</v>
      </c>
      <c r="F5" s="21">
        <f>VLOOKUP(A5,Induction!B7:W7,22,FALSE)</f>
        <v>0</v>
      </c>
      <c r="G5" s="23">
        <f>VLOOKUP(A5,Prep!I13,1,FALSE)</f>
        <v>4</v>
      </c>
      <c r="H5" s="21"/>
      <c r="I5" s="21" t="s">
        <v>464</v>
      </c>
      <c r="J5" s="21" t="b">
        <v>0</v>
      </c>
      <c r="K5" s="21" t="s">
        <v>361</v>
      </c>
    </row>
    <row r="6" spans="1:11" x14ac:dyDescent="0.2">
      <c r="A6" s="40">
        <v>5</v>
      </c>
      <c r="B6" s="54">
        <f>VLOOKUP(A6,rnaSample!A6:E6,5,FALSE)</f>
        <v>0</v>
      </c>
      <c r="C6" s="21">
        <f>VLOOKUP(A6,rnaSample!A6:F6,6,FALSE)</f>
        <v>0</v>
      </c>
      <c r="D6" s="23">
        <f>VLOOKUP(A6,rnaSample!A6:G6,7,FALSE)</f>
        <v>0</v>
      </c>
      <c r="E6" s="56">
        <f>VLOOKUP(A6,Induction!B8:V8,21,FALSE)</f>
        <v>0</v>
      </c>
      <c r="F6" s="21">
        <f>VLOOKUP(A6,Induction!B8:W8,22,FALSE)</f>
        <v>0</v>
      </c>
      <c r="G6" s="23">
        <f>VLOOKUP(A6,Prep!I14,1,FALSE)</f>
        <v>5</v>
      </c>
      <c r="H6" s="21"/>
      <c r="I6" s="21" t="s">
        <v>464</v>
      </c>
      <c r="J6" s="21" t="b">
        <v>0</v>
      </c>
      <c r="K6" s="21" t="s">
        <v>361</v>
      </c>
    </row>
    <row r="7" spans="1:11" x14ac:dyDescent="0.2">
      <c r="A7" s="40">
        <v>6</v>
      </c>
      <c r="B7" s="54">
        <f>VLOOKUP(A7,rnaSample!A7:E7,5,FALSE)</f>
        <v>0</v>
      </c>
      <c r="C7" s="21">
        <f>VLOOKUP(A7,rnaSample!A7:F7,6,FALSE)</f>
        <v>0</v>
      </c>
      <c r="D7" s="23">
        <f>VLOOKUP(A7,rnaSample!A7:G7,7,FALSE)</f>
        <v>0</v>
      </c>
      <c r="E7" s="56">
        <f>VLOOKUP(A7,Induction!B9:V9,21,FALSE)</f>
        <v>0</v>
      </c>
      <c r="F7" s="21">
        <f>VLOOKUP(A7,Induction!B9:W9,22,FALSE)</f>
        <v>0</v>
      </c>
      <c r="G7" s="23">
        <f>VLOOKUP(A7,Prep!I15,1,FALSE)</f>
        <v>6</v>
      </c>
      <c r="H7" s="21"/>
      <c r="I7" s="21" t="s">
        <v>464</v>
      </c>
      <c r="J7" s="21" t="b">
        <v>0</v>
      </c>
      <c r="K7" s="21" t="s">
        <v>361</v>
      </c>
    </row>
    <row r="8" spans="1:11" x14ac:dyDescent="0.2">
      <c r="A8" s="40">
        <v>7</v>
      </c>
      <c r="B8" s="54">
        <f>VLOOKUP(A8,rnaSample!A8:E8,5,FALSE)</f>
        <v>0</v>
      </c>
      <c r="C8" s="21">
        <f>VLOOKUP(A8,rnaSample!A8:F8,6,FALSE)</f>
        <v>0</v>
      </c>
      <c r="D8" s="23">
        <f>VLOOKUP(A8,rnaSample!A8:G8,7,FALSE)</f>
        <v>0</v>
      </c>
      <c r="E8" s="56">
        <f>VLOOKUP(A8,Induction!B10:V10,21,FALSE)</f>
        <v>0</v>
      </c>
      <c r="F8" s="21">
        <f>VLOOKUP(A8,Induction!B10:W10,22,FALSE)</f>
        <v>0</v>
      </c>
      <c r="G8" s="23">
        <f>VLOOKUP(A8,Prep!I16,1,FALSE)</f>
        <v>7</v>
      </c>
      <c r="H8" s="21"/>
      <c r="I8" s="21" t="s">
        <v>464</v>
      </c>
      <c r="J8" s="21" t="b">
        <v>0</v>
      </c>
      <c r="K8" s="21" t="s">
        <v>361</v>
      </c>
    </row>
    <row r="9" spans="1:11" x14ac:dyDescent="0.2">
      <c r="A9" s="40">
        <v>8</v>
      </c>
      <c r="B9" s="54">
        <f>VLOOKUP(A9,rnaSample!A9:E9,5,FALSE)</f>
        <v>0</v>
      </c>
      <c r="C9" s="21">
        <f>VLOOKUP(A9,rnaSample!A9:F9,6,FALSE)</f>
        <v>0</v>
      </c>
      <c r="D9" s="23">
        <f>VLOOKUP(A9,rnaSample!A9:G9,7,FALSE)</f>
        <v>0</v>
      </c>
      <c r="E9" s="56">
        <f>VLOOKUP(A9,Induction!B11:V11,21,FALSE)</f>
        <v>0</v>
      </c>
      <c r="F9" s="21">
        <f>VLOOKUP(A9,Induction!B11:W11,22,FALSE)</f>
        <v>0</v>
      </c>
      <c r="G9" s="23">
        <f>VLOOKUP(A9,Prep!I17,1,FALSE)</f>
        <v>8</v>
      </c>
      <c r="H9" s="21"/>
      <c r="I9" s="21" t="s">
        <v>464</v>
      </c>
      <c r="J9" s="21" t="b">
        <v>0</v>
      </c>
      <c r="K9" s="21" t="s">
        <v>361</v>
      </c>
    </row>
    <row r="10" spans="1:11" x14ac:dyDescent="0.2">
      <c r="A10" s="40">
        <v>9</v>
      </c>
      <c r="B10" s="54">
        <f>VLOOKUP(A10,rnaSample!A10:E10,5,FALSE)</f>
        <v>0</v>
      </c>
      <c r="C10" s="21">
        <f>VLOOKUP(A10,rnaSample!A10:F10,6,FALSE)</f>
        <v>0</v>
      </c>
      <c r="D10" s="23">
        <f>VLOOKUP(A10,rnaSample!A10:G10,7,FALSE)</f>
        <v>0</v>
      </c>
      <c r="E10" s="56">
        <f>VLOOKUP(A10,Induction!B12:V12,21,FALSE)</f>
        <v>0</v>
      </c>
      <c r="F10" s="21">
        <f>VLOOKUP(A10,Induction!B12:W12,22,FALSE)</f>
        <v>0</v>
      </c>
      <c r="G10" s="23">
        <f>VLOOKUP(A10,Prep!I18,1,FALSE)</f>
        <v>9</v>
      </c>
      <c r="H10" s="21"/>
      <c r="I10" s="21" t="s">
        <v>464</v>
      </c>
      <c r="J10" s="21" t="b">
        <v>0</v>
      </c>
      <c r="K10" s="21" t="s">
        <v>361</v>
      </c>
    </row>
    <row r="11" spans="1:11" x14ac:dyDescent="0.2">
      <c r="A11" s="40">
        <v>10</v>
      </c>
      <c r="B11" s="54">
        <f>VLOOKUP(A11,rnaSample!A11:E11,5,FALSE)</f>
        <v>0</v>
      </c>
      <c r="C11" s="21">
        <f>VLOOKUP(A11,rnaSample!A11:F11,6,FALSE)</f>
        <v>0</v>
      </c>
      <c r="D11" s="23">
        <f>VLOOKUP(A11,rnaSample!A11:G11,7,FALSE)</f>
        <v>0</v>
      </c>
      <c r="E11" s="56">
        <f>VLOOKUP(A11,Induction!B13:V13,21,FALSE)</f>
        <v>0</v>
      </c>
      <c r="F11" s="21">
        <f>VLOOKUP(A11,Induction!B13:W13,22,FALSE)</f>
        <v>0</v>
      </c>
      <c r="G11" s="23">
        <f>VLOOKUP(A11,Prep!I19,1,FALSE)</f>
        <v>10</v>
      </c>
      <c r="H11" s="21"/>
      <c r="I11" s="21" t="s">
        <v>464</v>
      </c>
      <c r="J11" s="21" t="b">
        <v>0</v>
      </c>
      <c r="K11" s="21" t="s">
        <v>361</v>
      </c>
    </row>
    <row r="12" spans="1:11" x14ac:dyDescent="0.2">
      <c r="A12" s="40">
        <v>11</v>
      </c>
      <c r="B12" s="54">
        <f>VLOOKUP(A12,rnaSample!A12:E12,5,FALSE)</f>
        <v>0</v>
      </c>
      <c r="C12" s="21">
        <f>VLOOKUP(A12,rnaSample!A12:F12,6,FALSE)</f>
        <v>0</v>
      </c>
      <c r="D12" s="23">
        <f>VLOOKUP(A12,rnaSample!A12:G12,7,FALSE)</f>
        <v>0</v>
      </c>
      <c r="E12" s="56">
        <f>VLOOKUP(A12,Induction!B14:V14,21,FALSE)</f>
        <v>0</v>
      </c>
      <c r="F12" s="21">
        <f>VLOOKUP(A12,Induction!B14:W14,22,FALSE)</f>
        <v>0</v>
      </c>
      <c r="G12" s="23">
        <f>VLOOKUP(A12,Prep!I20,1,FALSE)</f>
        <v>11</v>
      </c>
      <c r="H12" s="21"/>
      <c r="I12" s="21" t="s">
        <v>464</v>
      </c>
      <c r="J12" s="21" t="b">
        <v>0</v>
      </c>
      <c r="K12" s="21" t="s">
        <v>361</v>
      </c>
    </row>
    <row r="13" spans="1:11" x14ac:dyDescent="0.2">
      <c r="A13" s="40">
        <v>12</v>
      </c>
      <c r="B13" s="54">
        <f>VLOOKUP(A13,rnaSample!A13:E13,5,FALSE)</f>
        <v>0</v>
      </c>
      <c r="C13" s="21">
        <f>VLOOKUP(A13,rnaSample!A13:F13,6,FALSE)</f>
        <v>0</v>
      </c>
      <c r="D13" s="23">
        <f>VLOOKUP(A13,rnaSample!A13:G13,7,FALSE)</f>
        <v>0</v>
      </c>
      <c r="E13" s="56">
        <f>VLOOKUP(A13,Induction!B15:V15,21,FALSE)</f>
        <v>0</v>
      </c>
      <c r="F13" s="21">
        <f>VLOOKUP(A13,Induction!B15:W15,22,FALSE)</f>
        <v>0</v>
      </c>
      <c r="G13" s="23">
        <f>VLOOKUP(A13,Prep!I21,1,FALSE)</f>
        <v>12</v>
      </c>
      <c r="H13" s="21"/>
      <c r="I13" s="21" t="s">
        <v>464</v>
      </c>
      <c r="J13" s="21" t="b">
        <v>0</v>
      </c>
      <c r="K13" s="21" t="s">
        <v>361</v>
      </c>
    </row>
    <row r="14" spans="1:11" x14ac:dyDescent="0.2">
      <c r="A14" s="40">
        <v>13</v>
      </c>
      <c r="B14" s="54">
        <f>VLOOKUP(A14,rnaSample!A14:E14,5,FALSE)</f>
        <v>0</v>
      </c>
      <c r="C14" s="21">
        <f>VLOOKUP(A14,rnaSample!A14:F14,6,FALSE)</f>
        <v>0</v>
      </c>
      <c r="D14" s="23">
        <f>VLOOKUP(A14,rnaSample!A14:G14,7,FALSE)</f>
        <v>0</v>
      </c>
      <c r="E14" s="56">
        <f>VLOOKUP(A14,Induction!B16:V16,21,FALSE)</f>
        <v>0</v>
      </c>
      <c r="F14" s="21">
        <f>VLOOKUP(A14,Induction!B16:W16,22,FALSE)</f>
        <v>0</v>
      </c>
      <c r="G14" s="23">
        <f>VLOOKUP(A14,Prep!I22,1,FALSE)</f>
        <v>13</v>
      </c>
      <c r="H14" s="21"/>
      <c r="I14" s="21" t="s">
        <v>464</v>
      </c>
      <c r="J14" s="21" t="b">
        <v>0</v>
      </c>
      <c r="K14" s="21" t="s">
        <v>361</v>
      </c>
    </row>
    <row r="15" spans="1:11" x14ac:dyDescent="0.2">
      <c r="A15" s="40">
        <v>14</v>
      </c>
      <c r="B15" s="54">
        <f>VLOOKUP(A15,rnaSample!A15:E15,5,FALSE)</f>
        <v>0</v>
      </c>
      <c r="C15" s="21">
        <f>VLOOKUP(A15,rnaSample!A15:F15,6,FALSE)</f>
        <v>0</v>
      </c>
      <c r="D15" s="23">
        <f>VLOOKUP(A15,rnaSample!A15:G15,7,FALSE)</f>
        <v>0</v>
      </c>
      <c r="E15" s="56">
        <f>VLOOKUP(A15,Induction!B17:V17,21,FALSE)</f>
        <v>0</v>
      </c>
      <c r="F15" s="21">
        <f>VLOOKUP(A15,Induction!B17:W17,22,FALSE)</f>
        <v>0</v>
      </c>
      <c r="G15" s="23">
        <f>VLOOKUP(A15,Prep!I23,1,FALSE)</f>
        <v>14</v>
      </c>
      <c r="H15" s="21"/>
      <c r="I15" s="21" t="s">
        <v>464</v>
      </c>
      <c r="J15" s="21" t="b">
        <v>0</v>
      </c>
      <c r="K15" s="21" t="s">
        <v>361</v>
      </c>
    </row>
    <row r="16" spans="1:11" x14ac:dyDescent="0.2">
      <c r="A16" s="40">
        <v>15</v>
      </c>
      <c r="B16" s="54">
        <f>VLOOKUP(A16,rnaSample!A16:E16,5,FALSE)</f>
        <v>0</v>
      </c>
      <c r="C16" s="21">
        <f>VLOOKUP(A16,rnaSample!A16:F16,6,FALSE)</f>
        <v>0</v>
      </c>
      <c r="D16" s="23">
        <f>VLOOKUP(A16,rnaSample!A16:G16,7,FALSE)</f>
        <v>0</v>
      </c>
      <c r="E16" s="56">
        <f>VLOOKUP(A16,Induction!B18:V18,21,FALSE)</f>
        <v>0</v>
      </c>
      <c r="F16" s="21">
        <f>VLOOKUP(A16,Induction!B18:W18,22,FALSE)</f>
        <v>0</v>
      </c>
      <c r="G16" s="23">
        <f>VLOOKUP(A16,Prep!I24,1,FALSE)</f>
        <v>15</v>
      </c>
      <c r="H16" s="21"/>
      <c r="I16" s="21" t="s">
        <v>464</v>
      </c>
      <c r="J16" s="21" t="b">
        <v>0</v>
      </c>
      <c r="K16" s="21" t="s">
        <v>361</v>
      </c>
    </row>
    <row r="17" spans="1:11" x14ac:dyDescent="0.2">
      <c r="A17" s="40">
        <v>16</v>
      </c>
      <c r="B17" s="54">
        <f>VLOOKUP(A17,rnaSample!A17:E17,5,FALSE)</f>
        <v>0</v>
      </c>
      <c r="C17" s="21">
        <f>VLOOKUP(A17,rnaSample!A17:F17,6,FALSE)</f>
        <v>0</v>
      </c>
      <c r="D17" s="23">
        <f>VLOOKUP(A17,rnaSample!A17:G17,7,FALSE)</f>
        <v>0</v>
      </c>
      <c r="E17" s="56">
        <f>VLOOKUP(A17,Induction!B19:V19,21,FALSE)</f>
        <v>0</v>
      </c>
      <c r="F17" s="21">
        <f>VLOOKUP(A17,Induction!B19:W19,22,FALSE)</f>
        <v>0</v>
      </c>
      <c r="G17" s="23">
        <f>VLOOKUP(A17,Prep!I25,1,FALSE)</f>
        <v>16</v>
      </c>
      <c r="H17" s="21"/>
      <c r="I17" s="21" t="s">
        <v>464</v>
      </c>
      <c r="J17" s="21" t="b">
        <v>0</v>
      </c>
      <c r="K17" s="21" t="s">
        <v>361</v>
      </c>
    </row>
    <row r="18" spans="1:11" x14ac:dyDescent="0.2">
      <c r="A18" s="40">
        <v>17</v>
      </c>
      <c r="B18" s="54">
        <f>VLOOKUP(A18,rnaSample!A18:E18,5,FALSE)</f>
        <v>0</v>
      </c>
      <c r="C18" s="21">
        <f>VLOOKUP(A18,rnaSample!A18:F18,6,FALSE)</f>
        <v>0</v>
      </c>
      <c r="D18" s="23">
        <f>VLOOKUP(A18,rnaSample!A18:G18,7,FALSE)</f>
        <v>0</v>
      </c>
      <c r="E18" s="56">
        <f>VLOOKUP(A18,Induction!B20:V20,21,FALSE)</f>
        <v>0</v>
      </c>
      <c r="F18" s="21">
        <f>VLOOKUP(A18,Induction!B20:W20,22,FALSE)</f>
        <v>0</v>
      </c>
      <c r="G18" s="23">
        <f>VLOOKUP(A18,Prep!I26,1,FALSE)</f>
        <v>17</v>
      </c>
      <c r="H18" s="21"/>
      <c r="I18" s="21" t="s">
        <v>464</v>
      </c>
      <c r="J18" s="21" t="b">
        <v>0</v>
      </c>
      <c r="K18" s="21" t="s">
        <v>361</v>
      </c>
    </row>
    <row r="19" spans="1:11" x14ac:dyDescent="0.2">
      <c r="A19" s="40">
        <v>18</v>
      </c>
      <c r="B19" s="54">
        <f>VLOOKUP(A19,rnaSample!A19:E19,5,FALSE)</f>
        <v>0</v>
      </c>
      <c r="C19" s="21">
        <f>VLOOKUP(A19,rnaSample!A19:F19,6,FALSE)</f>
        <v>0</v>
      </c>
      <c r="D19" s="23">
        <f>VLOOKUP(A19,rnaSample!A19:G19,7,FALSE)</f>
        <v>0</v>
      </c>
      <c r="E19" s="56">
        <f>VLOOKUP(A19,Induction!B21:V21,21,FALSE)</f>
        <v>0</v>
      </c>
      <c r="F19" s="21">
        <f>VLOOKUP(A19,Induction!B21:W21,22,FALSE)</f>
        <v>0</v>
      </c>
      <c r="G19" s="23">
        <f>VLOOKUP(A19,Prep!I27,1,FALSE)</f>
        <v>18</v>
      </c>
      <c r="H19" s="21"/>
      <c r="I19" s="21" t="s">
        <v>464</v>
      </c>
      <c r="J19" s="21" t="b">
        <v>0</v>
      </c>
      <c r="K19" s="21" t="s">
        <v>361</v>
      </c>
    </row>
    <row r="20" spans="1:11" x14ac:dyDescent="0.2">
      <c r="A20" s="40">
        <v>19</v>
      </c>
      <c r="B20" s="54">
        <f>VLOOKUP(A20,rnaSample!A20:E20,5,FALSE)</f>
        <v>0</v>
      </c>
      <c r="C20" s="21">
        <f>VLOOKUP(A20,rnaSample!A20:F20,6,FALSE)</f>
        <v>0</v>
      </c>
      <c r="D20" s="23">
        <f>VLOOKUP(A20,rnaSample!A20:G20,7,FALSE)</f>
        <v>0</v>
      </c>
      <c r="E20" s="56">
        <f>VLOOKUP(A20,Induction!B22:V22,21,FALSE)</f>
        <v>0</v>
      </c>
      <c r="F20" s="21">
        <f>VLOOKUP(A20,Induction!B22:W22,22,FALSE)</f>
        <v>0</v>
      </c>
      <c r="G20" s="23">
        <f>VLOOKUP(A20,Prep!I28,1,FALSE)</f>
        <v>19</v>
      </c>
      <c r="H20" s="21"/>
      <c r="I20" s="21" t="s">
        <v>464</v>
      </c>
      <c r="J20" s="21" t="b">
        <v>0</v>
      </c>
      <c r="K20" s="21" t="s">
        <v>361</v>
      </c>
    </row>
    <row r="21" spans="1:11" x14ac:dyDescent="0.2">
      <c r="A21" s="40">
        <v>20</v>
      </c>
      <c r="B21" s="54">
        <f>VLOOKUP(A21,rnaSample!A21:E21,5,FALSE)</f>
        <v>0</v>
      </c>
      <c r="C21" s="21">
        <f>VLOOKUP(A21,rnaSample!A21:F21,6,FALSE)</f>
        <v>0</v>
      </c>
      <c r="D21" s="23">
        <f>VLOOKUP(A21,rnaSample!A21:G21,7,FALSE)</f>
        <v>0</v>
      </c>
      <c r="E21" s="56">
        <f>VLOOKUP(A21,Induction!B23:V23,21,FALSE)</f>
        <v>0</v>
      </c>
      <c r="F21" s="21">
        <f>VLOOKUP(A21,Induction!B23:W23,22,FALSE)</f>
        <v>0</v>
      </c>
      <c r="G21" s="23">
        <f>VLOOKUP(A21,Prep!I29,1,FALSE)</f>
        <v>20</v>
      </c>
      <c r="H21" s="21"/>
      <c r="I21" s="21" t="s">
        <v>464</v>
      </c>
      <c r="J21" s="21" t="b">
        <v>0</v>
      </c>
      <c r="K21" s="21" t="s">
        <v>361</v>
      </c>
    </row>
    <row r="22" spans="1:11" x14ac:dyDescent="0.2">
      <c r="A22" s="40">
        <v>21</v>
      </c>
      <c r="B22" s="54">
        <f>VLOOKUP(A22,rnaSample!A22:E22,5,FALSE)</f>
        <v>0</v>
      </c>
      <c r="C22" s="21">
        <f>VLOOKUP(A22,rnaSample!A22:F22,6,FALSE)</f>
        <v>0</v>
      </c>
      <c r="D22" s="23">
        <f>VLOOKUP(A22,rnaSample!A22:G22,7,FALSE)</f>
        <v>0</v>
      </c>
      <c r="E22" s="56">
        <f>VLOOKUP(A22,Induction!B24:V24,21,FALSE)</f>
        <v>0</v>
      </c>
      <c r="F22" s="21">
        <f>VLOOKUP(A22,Induction!B24:W24,22,FALSE)</f>
        <v>0</v>
      </c>
      <c r="G22" s="23">
        <f>VLOOKUP(A22,Prep!I30,1,FALSE)</f>
        <v>21</v>
      </c>
      <c r="H22" s="21"/>
      <c r="I22" s="21" t="s">
        <v>464</v>
      </c>
      <c r="J22" s="21" t="b">
        <v>0</v>
      </c>
      <c r="K22" s="21" t="s">
        <v>361</v>
      </c>
    </row>
    <row r="23" spans="1:11" x14ac:dyDescent="0.2">
      <c r="A23" s="40">
        <v>22</v>
      </c>
      <c r="B23" s="54">
        <f>VLOOKUP(A23,rnaSample!A23:E23,5,FALSE)</f>
        <v>0</v>
      </c>
      <c r="C23" s="21">
        <f>VLOOKUP(A23,rnaSample!A23:F23,6,FALSE)</f>
        <v>0</v>
      </c>
      <c r="D23" s="23">
        <f>VLOOKUP(A23,rnaSample!A23:G23,7,FALSE)</f>
        <v>0</v>
      </c>
      <c r="E23" s="56">
        <f>VLOOKUP(A23,Induction!B25:V25,21,FALSE)</f>
        <v>0</v>
      </c>
      <c r="F23" s="21">
        <f>VLOOKUP(A23,Induction!B25:W25,22,FALSE)</f>
        <v>0</v>
      </c>
      <c r="G23" s="23">
        <f>VLOOKUP(A23,Prep!I31,1,FALSE)</f>
        <v>22</v>
      </c>
      <c r="H23" s="21"/>
      <c r="I23" s="21" t="s">
        <v>464</v>
      </c>
      <c r="J23" s="21" t="b">
        <v>0</v>
      </c>
      <c r="K23" s="21" t="s">
        <v>361</v>
      </c>
    </row>
    <row r="24" spans="1:11" x14ac:dyDescent="0.2">
      <c r="A24" s="40">
        <v>23</v>
      </c>
      <c r="B24" s="54">
        <f>VLOOKUP(A24,rnaSample!A24:E24,5,FALSE)</f>
        <v>0</v>
      </c>
      <c r="C24" s="21">
        <f>VLOOKUP(A24,rnaSample!A24:F24,6,FALSE)</f>
        <v>0</v>
      </c>
      <c r="D24" s="23">
        <f>VLOOKUP(A24,rnaSample!A24:G24,7,FALSE)</f>
        <v>0</v>
      </c>
      <c r="E24" s="56">
        <f>VLOOKUP(A24,Induction!B26:V26,21,FALSE)</f>
        <v>0</v>
      </c>
      <c r="F24" s="21">
        <f>VLOOKUP(A24,Induction!B26:W26,22,FALSE)</f>
        <v>0</v>
      </c>
      <c r="G24" s="23">
        <f>VLOOKUP(A24,Prep!I32,1,FALSE)</f>
        <v>23</v>
      </c>
      <c r="H24" s="21"/>
      <c r="I24" s="21" t="s">
        <v>464</v>
      </c>
      <c r="J24" s="21" t="b">
        <v>0</v>
      </c>
      <c r="K24" s="21" t="s">
        <v>361</v>
      </c>
    </row>
    <row r="25" spans="1:11" x14ac:dyDescent="0.2">
      <c r="A25" s="40">
        <v>24</v>
      </c>
      <c r="B25" s="54">
        <f>VLOOKUP(A25,rnaSample!A25:E25,5,FALSE)</f>
        <v>0</v>
      </c>
      <c r="C25" s="21">
        <f>VLOOKUP(A25,rnaSample!A25:F25,6,FALSE)</f>
        <v>0</v>
      </c>
      <c r="D25" s="23">
        <f>VLOOKUP(A25,rnaSample!A25:G25,7,FALSE)</f>
        <v>0</v>
      </c>
      <c r="E25" s="56">
        <f>VLOOKUP(A25,Induction!B27:V27,21,FALSE)</f>
        <v>0</v>
      </c>
      <c r="F25" s="21">
        <f>VLOOKUP(A25,Induction!B27:W27,22,FALSE)</f>
        <v>0</v>
      </c>
      <c r="G25" s="23">
        <f>VLOOKUP(A25,Prep!I33,1,FALSE)</f>
        <v>24</v>
      </c>
      <c r="H25" s="21"/>
      <c r="I25" s="21" t="s">
        <v>464</v>
      </c>
      <c r="J25" s="21" t="b">
        <v>0</v>
      </c>
      <c r="K25" s="21" t="s">
        <v>361</v>
      </c>
    </row>
    <row r="26" spans="1:11" x14ac:dyDescent="0.2">
      <c r="A26" s="40">
        <v>25</v>
      </c>
      <c r="B26" s="54">
        <f>VLOOKUP(A26,rnaSample!A26:E26,5,FALSE)</f>
        <v>0</v>
      </c>
      <c r="C26" s="21">
        <f>VLOOKUP(A26,rnaSample!A26:F26,6,FALSE)</f>
        <v>0</v>
      </c>
      <c r="D26" s="23">
        <f>VLOOKUP(A26,rnaSample!A26:G26,7,FALSE)</f>
        <v>0</v>
      </c>
      <c r="E26" s="56">
        <f>VLOOKUP(A26,Induction!B28:V28,21,FALSE)</f>
        <v>0</v>
      </c>
      <c r="F26" s="21">
        <f>VLOOKUP(A26,Induction!B28:W28,22,FALSE)</f>
        <v>0</v>
      </c>
      <c r="G26" s="23">
        <f>VLOOKUP(A26,Prep!I34,1,FALSE)</f>
        <v>25</v>
      </c>
      <c r="H26" s="21"/>
      <c r="I26" s="21" t="s">
        <v>464</v>
      </c>
      <c r="J26" s="21" t="b">
        <v>0</v>
      </c>
      <c r="K26" s="21" t="s">
        <v>361</v>
      </c>
    </row>
    <row r="27" spans="1:11" x14ac:dyDescent="0.2">
      <c r="A27" s="40">
        <v>26</v>
      </c>
      <c r="B27" s="54">
        <f>VLOOKUP(A27,rnaSample!A27:E27,5,FALSE)</f>
        <v>0</v>
      </c>
      <c r="C27" s="21">
        <f>VLOOKUP(A27,rnaSample!A27:F27,6,FALSE)</f>
        <v>0</v>
      </c>
      <c r="D27" s="23">
        <f>VLOOKUP(A27,rnaSample!A27:G27,7,FALSE)</f>
        <v>0</v>
      </c>
      <c r="E27" s="56">
        <f>VLOOKUP(A27,Induction!B29:V29,21,FALSE)</f>
        <v>0</v>
      </c>
      <c r="F27" s="21">
        <f>VLOOKUP(A27,Induction!B29:W29,22,FALSE)</f>
        <v>0</v>
      </c>
      <c r="G27" s="23">
        <f>VLOOKUP(A27,Prep!I35,1,FALSE)</f>
        <v>26</v>
      </c>
      <c r="H27" s="21"/>
      <c r="I27" s="21" t="s">
        <v>464</v>
      </c>
      <c r="J27" s="21" t="b">
        <v>0</v>
      </c>
      <c r="K27" s="21" t="s">
        <v>361</v>
      </c>
    </row>
    <row r="28" spans="1:11" x14ac:dyDescent="0.2">
      <c r="A28" s="40">
        <v>27</v>
      </c>
      <c r="B28" s="54">
        <f>VLOOKUP(A28,rnaSample!A28:E28,5,FALSE)</f>
        <v>0</v>
      </c>
      <c r="C28" s="21">
        <f>VLOOKUP(A28,rnaSample!A28:F28,6,FALSE)</f>
        <v>0</v>
      </c>
      <c r="D28" s="23">
        <f>VLOOKUP(A28,rnaSample!A28:G28,7,FALSE)</f>
        <v>0</v>
      </c>
      <c r="E28" s="56">
        <f>VLOOKUP(A28,Induction!B30:V30,21,FALSE)</f>
        <v>0</v>
      </c>
      <c r="F28" s="21">
        <f>VLOOKUP(A28,Induction!B30:W30,22,FALSE)</f>
        <v>0</v>
      </c>
      <c r="G28" s="23">
        <f>VLOOKUP(A28,Prep!I36,1,FALSE)</f>
        <v>27</v>
      </c>
      <c r="H28" s="21"/>
      <c r="I28" s="21" t="s">
        <v>464</v>
      </c>
      <c r="J28" s="21" t="b">
        <v>0</v>
      </c>
      <c r="K28" s="21" t="s">
        <v>361</v>
      </c>
    </row>
    <row r="29" spans="1:11" x14ac:dyDescent="0.2">
      <c r="A29" s="40">
        <v>28</v>
      </c>
      <c r="B29" s="54">
        <f>VLOOKUP(A29,rnaSample!A29:E29,5,FALSE)</f>
        <v>0</v>
      </c>
      <c r="C29" s="21">
        <f>VLOOKUP(A29,rnaSample!A29:F29,6,FALSE)</f>
        <v>0</v>
      </c>
      <c r="D29" s="23">
        <f>VLOOKUP(A29,rnaSample!A29:G29,7,FALSE)</f>
        <v>0</v>
      </c>
      <c r="E29" s="56">
        <f>VLOOKUP(A29,Induction!B31:V31,21,FALSE)</f>
        <v>0</v>
      </c>
      <c r="F29" s="21">
        <f>VLOOKUP(A29,Induction!B31:W31,22,FALSE)</f>
        <v>0</v>
      </c>
      <c r="G29" s="23">
        <f>VLOOKUP(A29,Prep!I37,1,FALSE)</f>
        <v>28</v>
      </c>
      <c r="H29" s="21"/>
      <c r="I29" s="21" t="s">
        <v>464</v>
      </c>
      <c r="J29" s="21" t="b">
        <v>0</v>
      </c>
      <c r="K29" s="21" t="s">
        <v>361</v>
      </c>
    </row>
    <row r="30" spans="1:11" x14ac:dyDescent="0.2">
      <c r="A30" s="40">
        <v>29</v>
      </c>
      <c r="B30" s="54">
        <f>VLOOKUP(A30,rnaSample!A30:E30,5,FALSE)</f>
        <v>0</v>
      </c>
      <c r="C30" s="21">
        <f>VLOOKUP(A30,rnaSample!A30:F30,6,FALSE)</f>
        <v>0</v>
      </c>
      <c r="D30" s="23">
        <f>VLOOKUP(A30,rnaSample!A30:G30,7,FALSE)</f>
        <v>0</v>
      </c>
      <c r="E30" s="56">
        <f>VLOOKUP(A30,Induction!B32:V32,21,FALSE)</f>
        <v>0</v>
      </c>
      <c r="F30" s="21">
        <f>VLOOKUP(A30,Induction!B32:W32,22,FALSE)</f>
        <v>0</v>
      </c>
      <c r="G30" s="23">
        <f>VLOOKUP(A30,Prep!I38,1,FALSE)</f>
        <v>29</v>
      </c>
      <c r="H30" s="21"/>
      <c r="I30" s="21" t="s">
        <v>464</v>
      </c>
      <c r="J30" s="21" t="b">
        <v>0</v>
      </c>
      <c r="K30" s="21" t="s">
        <v>361</v>
      </c>
    </row>
    <row r="31" spans="1:11" x14ac:dyDescent="0.2">
      <c r="A31" s="40">
        <v>30</v>
      </c>
      <c r="B31" s="54">
        <f>VLOOKUP(A31,rnaSample!A31:E31,5,FALSE)</f>
        <v>0</v>
      </c>
      <c r="C31" s="21">
        <f>VLOOKUP(A31,rnaSample!A31:F31,6,FALSE)</f>
        <v>0</v>
      </c>
      <c r="D31" s="23">
        <f>VLOOKUP(A31,rnaSample!A31:G31,7,FALSE)</f>
        <v>0</v>
      </c>
      <c r="E31" s="56">
        <f>VLOOKUP(A31,Induction!B33:V33,21,FALSE)</f>
        <v>0</v>
      </c>
      <c r="F31" s="21">
        <f>VLOOKUP(A31,Induction!B33:W33,22,FALSE)</f>
        <v>0</v>
      </c>
      <c r="G31" s="23">
        <f>VLOOKUP(A31,Prep!I39,1,FALSE)</f>
        <v>30</v>
      </c>
      <c r="H31" s="21"/>
      <c r="I31" s="21" t="s">
        <v>464</v>
      </c>
      <c r="J31" s="21" t="b">
        <v>0</v>
      </c>
      <c r="K31" s="21" t="s">
        <v>361</v>
      </c>
    </row>
    <row r="32" spans="1:11" x14ac:dyDescent="0.2">
      <c r="A32" s="40">
        <v>31</v>
      </c>
      <c r="B32" s="54">
        <f>VLOOKUP(A32,rnaSample!A32:E32,5,FALSE)</f>
        <v>0</v>
      </c>
      <c r="C32" s="21">
        <f>VLOOKUP(A32,rnaSample!A32:F32,6,FALSE)</f>
        <v>0</v>
      </c>
      <c r="D32" s="23">
        <f>VLOOKUP(A32,rnaSample!A32:G32,7,FALSE)</f>
        <v>0</v>
      </c>
      <c r="E32" s="56">
        <f>VLOOKUP(A32,Induction!B34:V34,21,FALSE)</f>
        <v>0</v>
      </c>
      <c r="F32" s="21">
        <f>VLOOKUP(A32,Induction!B34:W34,22,FALSE)</f>
        <v>0</v>
      </c>
      <c r="G32" s="23">
        <f>VLOOKUP(A32,Prep!I40,1,FALSE)</f>
        <v>31</v>
      </c>
      <c r="H32" s="21"/>
      <c r="I32" s="21" t="s">
        <v>464</v>
      </c>
      <c r="J32" s="21" t="b">
        <v>0</v>
      </c>
      <c r="K32" s="21" t="s">
        <v>361</v>
      </c>
    </row>
    <row r="33" spans="1:11" x14ac:dyDescent="0.2">
      <c r="A33" s="40">
        <v>32</v>
      </c>
      <c r="B33" s="54">
        <f>VLOOKUP(A33,rnaSample!A33:E33,5,FALSE)</f>
        <v>0</v>
      </c>
      <c r="C33" s="21">
        <f>VLOOKUP(A33,rnaSample!A33:F33,6,FALSE)</f>
        <v>0</v>
      </c>
      <c r="D33" s="23">
        <f>VLOOKUP(A33,rnaSample!A33:G33,7,FALSE)</f>
        <v>0</v>
      </c>
      <c r="E33" s="56">
        <f>VLOOKUP(A33,Induction!B35:V35,21,FALSE)</f>
        <v>0</v>
      </c>
      <c r="F33" s="21">
        <f>VLOOKUP(A33,Induction!B35:W35,22,FALSE)</f>
        <v>0</v>
      </c>
      <c r="G33" s="23">
        <f>VLOOKUP(A33,Prep!I41,1,FALSE)</f>
        <v>32</v>
      </c>
      <c r="H33" s="21"/>
      <c r="I33" s="21" t="s">
        <v>464</v>
      </c>
      <c r="J33" s="21" t="b">
        <v>0</v>
      </c>
      <c r="K33" s="21" t="s">
        <v>361</v>
      </c>
    </row>
    <row r="34" spans="1:11" x14ac:dyDescent="0.2">
      <c r="A34" s="40">
        <v>33</v>
      </c>
      <c r="B34" s="54">
        <f>VLOOKUP(A34,rnaSample!A34:E34,5,FALSE)</f>
        <v>0</v>
      </c>
      <c r="C34" s="21">
        <f>VLOOKUP(A34,rnaSample!A34:F34,6,FALSE)</f>
        <v>0</v>
      </c>
      <c r="D34" s="23">
        <f>VLOOKUP(A34,rnaSample!A34:G34,7,FALSE)</f>
        <v>0</v>
      </c>
      <c r="E34" s="56">
        <f>VLOOKUP(A34,Induction!B36:V36,21,FALSE)</f>
        <v>0</v>
      </c>
      <c r="F34" s="21">
        <f>VLOOKUP(A34,Induction!B36:W36,22,FALSE)</f>
        <v>0</v>
      </c>
      <c r="G34" s="23">
        <f>VLOOKUP(A34,Prep!I42,1,FALSE)</f>
        <v>33</v>
      </c>
      <c r="H34" s="21"/>
      <c r="I34" s="21" t="s">
        <v>464</v>
      </c>
      <c r="J34" s="21" t="b">
        <v>0</v>
      </c>
      <c r="K34" s="21" t="s">
        <v>361</v>
      </c>
    </row>
    <row r="35" spans="1:11" x14ac:dyDescent="0.2">
      <c r="A35" s="40">
        <v>34</v>
      </c>
      <c r="B35" s="54">
        <f>VLOOKUP(A35,rnaSample!A35:E35,5,FALSE)</f>
        <v>0</v>
      </c>
      <c r="C35" s="21">
        <f>VLOOKUP(A35,rnaSample!A35:F35,6,FALSE)</f>
        <v>0</v>
      </c>
      <c r="D35" s="23">
        <f>VLOOKUP(A35,rnaSample!A35:G35,7,FALSE)</f>
        <v>0</v>
      </c>
      <c r="E35" s="56">
        <f>VLOOKUP(A35,Induction!B37:V37,21,FALSE)</f>
        <v>0</v>
      </c>
      <c r="F35" s="21">
        <f>VLOOKUP(A35,Induction!B37:W37,22,FALSE)</f>
        <v>0</v>
      </c>
      <c r="G35" s="23">
        <f>VLOOKUP(A35,Prep!I43,1,FALSE)</f>
        <v>34</v>
      </c>
      <c r="H35" s="21"/>
      <c r="I35" s="21" t="s">
        <v>464</v>
      </c>
      <c r="J35" s="21" t="b">
        <v>0</v>
      </c>
      <c r="K35" s="21" t="s">
        <v>361</v>
      </c>
    </row>
    <row r="36" spans="1:11" x14ac:dyDescent="0.2">
      <c r="A36" s="40">
        <v>35</v>
      </c>
      <c r="B36" s="54">
        <f>VLOOKUP(A36,rnaSample!A36:E36,5,FALSE)</f>
        <v>0</v>
      </c>
      <c r="C36" s="21">
        <f>VLOOKUP(A36,rnaSample!A36:F36,6,FALSE)</f>
        <v>0</v>
      </c>
      <c r="D36" s="23">
        <f>VLOOKUP(A36,rnaSample!A36:G36,7,FALSE)</f>
        <v>0</v>
      </c>
      <c r="E36" s="56">
        <f>VLOOKUP(A36,Induction!B38:V38,21,FALSE)</f>
        <v>0</v>
      </c>
      <c r="F36" s="21">
        <f>VLOOKUP(A36,Induction!B38:W38,22,FALSE)</f>
        <v>0</v>
      </c>
      <c r="G36" s="23">
        <f>VLOOKUP(A36,Prep!I44,1,FALSE)</f>
        <v>35</v>
      </c>
      <c r="H36" s="21"/>
      <c r="I36" s="21" t="s">
        <v>464</v>
      </c>
      <c r="J36" s="21" t="b">
        <v>0</v>
      </c>
      <c r="K36" s="21" t="s">
        <v>361</v>
      </c>
    </row>
    <row r="37" spans="1:11" x14ac:dyDescent="0.2">
      <c r="A37" s="40">
        <v>36</v>
      </c>
      <c r="B37" s="54">
        <f>VLOOKUP(A37,rnaSample!A37:E37,5,FALSE)</f>
        <v>0</v>
      </c>
      <c r="C37" s="21">
        <f>VLOOKUP(A37,rnaSample!A37:F37,6,FALSE)</f>
        <v>0</v>
      </c>
      <c r="D37" s="23">
        <f>VLOOKUP(A37,rnaSample!A37:G37,7,FALSE)</f>
        <v>0</v>
      </c>
      <c r="E37" s="56">
        <f>VLOOKUP(A37,Induction!B39:V39,21,FALSE)</f>
        <v>0</v>
      </c>
      <c r="F37" s="21">
        <f>VLOOKUP(A37,Induction!B39:W39,22,FALSE)</f>
        <v>0</v>
      </c>
      <c r="G37" s="23">
        <f>VLOOKUP(A37,Prep!I45,1,FALSE)</f>
        <v>36</v>
      </c>
      <c r="H37" s="21"/>
      <c r="I37" s="21" t="s">
        <v>464</v>
      </c>
      <c r="J37" s="21" t="b">
        <v>0</v>
      </c>
      <c r="K37" s="21" t="s">
        <v>361</v>
      </c>
    </row>
    <row r="38" spans="1:11" x14ac:dyDescent="0.2">
      <c r="A38" s="40">
        <v>37</v>
      </c>
      <c r="B38" s="54">
        <f>VLOOKUP(A38,rnaSample!A38:E38,5,FALSE)</f>
        <v>0</v>
      </c>
      <c r="C38" s="21">
        <f>VLOOKUP(A38,rnaSample!A38:F38,6,FALSE)</f>
        <v>0</v>
      </c>
      <c r="D38" s="23">
        <f>VLOOKUP(A38,rnaSample!A38:G38,7,FALSE)</f>
        <v>0</v>
      </c>
      <c r="E38" s="56">
        <f>VLOOKUP(A38,Induction!B40:V40,21,FALSE)</f>
        <v>0</v>
      </c>
      <c r="F38" s="21">
        <f>VLOOKUP(A38,Induction!B40:W40,22,FALSE)</f>
        <v>0</v>
      </c>
      <c r="G38" s="23">
        <f>VLOOKUP(A38,Prep!I46,1,FALSE)</f>
        <v>37</v>
      </c>
      <c r="H38" s="21"/>
      <c r="I38" s="21" t="s">
        <v>464</v>
      </c>
      <c r="J38" s="21" t="b">
        <v>0</v>
      </c>
      <c r="K38" s="21" t="s">
        <v>361</v>
      </c>
    </row>
    <row r="39" spans="1:11" x14ac:dyDescent="0.2">
      <c r="A39" s="40">
        <v>38</v>
      </c>
      <c r="B39" s="54">
        <f>VLOOKUP(A39,rnaSample!A39:E39,5,FALSE)</f>
        <v>0</v>
      </c>
      <c r="C39" s="21">
        <f>VLOOKUP(A39,rnaSample!A39:F39,6,FALSE)</f>
        <v>0</v>
      </c>
      <c r="D39" s="23">
        <f>VLOOKUP(A39,rnaSample!A39:G39,7,FALSE)</f>
        <v>0</v>
      </c>
      <c r="E39" s="56">
        <f>VLOOKUP(A39,Induction!B41:V41,21,FALSE)</f>
        <v>0</v>
      </c>
      <c r="F39" s="21">
        <f>VLOOKUP(A39,Induction!B41:W41,22,FALSE)</f>
        <v>0</v>
      </c>
      <c r="G39" s="23">
        <f>VLOOKUP(A39,Prep!I47,1,FALSE)</f>
        <v>38</v>
      </c>
      <c r="H39" s="21"/>
      <c r="I39" s="21" t="s">
        <v>464</v>
      </c>
      <c r="J39" s="21" t="b">
        <v>0</v>
      </c>
      <c r="K39" s="21" t="s">
        <v>361</v>
      </c>
    </row>
    <row r="40" spans="1:11" x14ac:dyDescent="0.2">
      <c r="A40" s="40">
        <v>39</v>
      </c>
      <c r="B40" s="54">
        <f>VLOOKUP(A40,rnaSample!A40:E40,5,FALSE)</f>
        <v>0</v>
      </c>
      <c r="C40" s="21">
        <f>VLOOKUP(A40,rnaSample!A40:F40,6,FALSE)</f>
        <v>0</v>
      </c>
      <c r="D40" s="23">
        <f>VLOOKUP(A40,rnaSample!A40:G40,7,FALSE)</f>
        <v>0</v>
      </c>
      <c r="E40" s="56">
        <f>VLOOKUP(A40,Induction!B42:V42,21,FALSE)</f>
        <v>0</v>
      </c>
      <c r="F40" s="21">
        <f>VLOOKUP(A40,Induction!B42:W42,22,FALSE)</f>
        <v>0</v>
      </c>
      <c r="G40" s="23">
        <f>VLOOKUP(A40,Prep!I48,1,FALSE)</f>
        <v>39</v>
      </c>
      <c r="H40" s="21"/>
      <c r="I40" s="21" t="s">
        <v>464</v>
      </c>
      <c r="J40" s="21" t="b">
        <v>0</v>
      </c>
      <c r="K40" s="21" t="s">
        <v>361</v>
      </c>
    </row>
    <row r="41" spans="1:11" x14ac:dyDescent="0.2">
      <c r="A41" s="40">
        <v>40</v>
      </c>
      <c r="B41" s="54">
        <f>VLOOKUP(A41,rnaSample!A41:E41,5,FALSE)</f>
        <v>0</v>
      </c>
      <c r="C41" s="21">
        <f>VLOOKUP(A41,rnaSample!A41:F41,6,FALSE)</f>
        <v>0</v>
      </c>
      <c r="D41" s="23">
        <f>VLOOKUP(A41,rnaSample!A41:G41,7,FALSE)</f>
        <v>0</v>
      </c>
      <c r="E41" s="56">
        <f>VLOOKUP(A41,Induction!B43:V43,21,FALSE)</f>
        <v>0</v>
      </c>
      <c r="F41" s="21">
        <f>VLOOKUP(A41,Induction!B43:W43,22,FALSE)</f>
        <v>0</v>
      </c>
      <c r="G41" s="23">
        <f>VLOOKUP(A41,Prep!I49,1,FALSE)</f>
        <v>40</v>
      </c>
      <c r="H41" s="21"/>
      <c r="I41" s="21" t="s">
        <v>464</v>
      </c>
      <c r="J41" s="21" t="b">
        <v>0</v>
      </c>
      <c r="K41" s="21" t="s">
        <v>361</v>
      </c>
    </row>
    <row r="42" spans="1:11" x14ac:dyDescent="0.2">
      <c r="A42" s="40">
        <v>41</v>
      </c>
      <c r="B42" s="54" t="e">
        <f>VLOOKUP(A42,rnaSample!A42:E42,5,FALSE)</f>
        <v>#N/A</v>
      </c>
      <c r="C42" s="21" t="e">
        <f>VLOOKUP(A42,rnaSample!A42:F42,6,FALSE)</f>
        <v>#N/A</v>
      </c>
      <c r="D42" s="23" t="e">
        <f>VLOOKUP(A42,rnaSample!A42:G42,7,FALSE)</f>
        <v>#N/A</v>
      </c>
      <c r="E42" s="56" t="e">
        <f>VLOOKUP(A42,Induction!B44:V44,21,FALSE)</f>
        <v>#N/A</v>
      </c>
      <c r="F42" s="21" t="e">
        <f>VLOOKUP(A42,Induction!B44:W44,22,FALSE)</f>
        <v>#N/A</v>
      </c>
      <c r="G42" s="23" t="e">
        <f>VLOOKUP(A42,Prep!I50,1,FALSE)</f>
        <v>#N/A</v>
      </c>
    </row>
    <row r="43" spans="1:11" x14ac:dyDescent="0.2">
      <c r="A43" s="40">
        <v>42</v>
      </c>
      <c r="B43" s="54" t="e">
        <f>VLOOKUP(A43,rnaSample!A43:E43,5,FALSE)</f>
        <v>#N/A</v>
      </c>
      <c r="C43" s="21" t="e">
        <f>VLOOKUP(A43,rnaSample!A43:F43,6,FALSE)</f>
        <v>#N/A</v>
      </c>
      <c r="D43" s="23" t="e">
        <f>VLOOKUP(A43,rnaSample!A43:G43,7,FALSE)</f>
        <v>#N/A</v>
      </c>
      <c r="E43" s="56" t="e">
        <f>VLOOKUP(A43,Induction!B45:V45,21,FALSE)</f>
        <v>#N/A</v>
      </c>
      <c r="F43" s="21" t="e">
        <f>VLOOKUP(A43,Induction!B45:W45,22,FALSE)</f>
        <v>#N/A</v>
      </c>
      <c r="G43" s="23" t="e">
        <f>VLOOKUP(A43,Prep!I51,1,FALSE)</f>
        <v>#N/A</v>
      </c>
    </row>
    <row r="44" spans="1:11" x14ac:dyDescent="0.2">
      <c r="A44" s="40">
        <v>43</v>
      </c>
      <c r="B44" s="54" t="e">
        <f>VLOOKUP(A44,rnaSample!A44:E44,5,FALSE)</f>
        <v>#N/A</v>
      </c>
      <c r="C44" s="21" t="e">
        <f>VLOOKUP(A44,rnaSample!A44:F44,6,FALSE)</f>
        <v>#N/A</v>
      </c>
      <c r="D44" s="23" t="e">
        <f>VLOOKUP(A44,rnaSample!A44:G44,7,FALSE)</f>
        <v>#N/A</v>
      </c>
      <c r="E44" s="56" t="e">
        <f>VLOOKUP(A44,Induction!B46:V46,21,FALSE)</f>
        <v>#N/A</v>
      </c>
      <c r="F44" s="21" t="e">
        <f>VLOOKUP(A44,Induction!B46:W46,22,FALSE)</f>
        <v>#N/A</v>
      </c>
      <c r="G44" s="23" t="e">
        <f>VLOOKUP(A44,Prep!I52,1,FALSE)</f>
        <v>#N/A</v>
      </c>
    </row>
    <row r="45" spans="1:11" x14ac:dyDescent="0.2">
      <c r="A45" s="40">
        <v>44</v>
      </c>
      <c r="B45" s="54" t="e">
        <f>VLOOKUP(A45,rnaSample!A45:E45,5,FALSE)</f>
        <v>#N/A</v>
      </c>
      <c r="C45" s="21" t="e">
        <f>VLOOKUP(A45,rnaSample!A45:F45,6,FALSE)</f>
        <v>#N/A</v>
      </c>
      <c r="D45" s="23" t="e">
        <f>VLOOKUP(A45,rnaSample!A45:G45,7,FALSE)</f>
        <v>#N/A</v>
      </c>
      <c r="E45" s="56" t="e">
        <f>VLOOKUP(A45,Induction!B47:V47,21,FALSE)</f>
        <v>#N/A</v>
      </c>
      <c r="F45" s="21" t="e">
        <f>VLOOKUP(A45,Induction!B47:W47,22,FALSE)</f>
        <v>#N/A</v>
      </c>
      <c r="G45" s="23" t="e">
        <f>VLOOKUP(A45,Prep!I53,1,FALSE)</f>
        <v>#N/A</v>
      </c>
    </row>
    <row r="46" spans="1:11" x14ac:dyDescent="0.2">
      <c r="A46" s="40">
        <v>45</v>
      </c>
      <c r="B46" s="54" t="e">
        <f>VLOOKUP(A46,rnaSample!A46:E46,5,FALSE)</f>
        <v>#N/A</v>
      </c>
      <c r="C46" s="21" t="e">
        <f>VLOOKUP(A46,rnaSample!A46:F46,6,FALSE)</f>
        <v>#N/A</v>
      </c>
      <c r="D46" s="23" t="e">
        <f>VLOOKUP(A46,rnaSample!A46:G46,7,FALSE)</f>
        <v>#N/A</v>
      </c>
      <c r="E46" s="56" t="e">
        <f>VLOOKUP(A46,Induction!B48:V48,21,FALSE)</f>
        <v>#N/A</v>
      </c>
      <c r="F46" s="21" t="e">
        <f>VLOOKUP(A46,Induction!B48:W48,22,FALSE)</f>
        <v>#N/A</v>
      </c>
      <c r="G46" s="23" t="e">
        <f>VLOOKUP(A46,Prep!I54,1,FALSE)</f>
        <v>#N/A</v>
      </c>
    </row>
    <row r="47" spans="1:11" x14ac:dyDescent="0.2">
      <c r="A47" s="40">
        <v>46</v>
      </c>
      <c r="B47" s="54" t="e">
        <f>VLOOKUP(A47,rnaSample!A47:E47,5,FALSE)</f>
        <v>#N/A</v>
      </c>
      <c r="C47" s="21" t="e">
        <f>VLOOKUP(A47,rnaSample!A47:F47,6,FALSE)</f>
        <v>#N/A</v>
      </c>
      <c r="D47" s="23" t="e">
        <f>VLOOKUP(A47,rnaSample!A47:G47,7,FALSE)</f>
        <v>#N/A</v>
      </c>
      <c r="E47" s="56" t="e">
        <f>VLOOKUP(A47,Induction!B49:V49,21,FALSE)</f>
        <v>#N/A</v>
      </c>
      <c r="F47" s="21" t="e">
        <f>VLOOKUP(A47,Induction!B49:W49,22,FALSE)</f>
        <v>#N/A</v>
      </c>
      <c r="G47" s="23" t="e">
        <f>VLOOKUP(A47,Prep!I55,1,FALSE)</f>
        <v>#N/A</v>
      </c>
    </row>
    <row r="48" spans="1:11" x14ac:dyDescent="0.2">
      <c r="A48" s="40">
        <v>47</v>
      </c>
      <c r="B48" s="54" t="e">
        <f>VLOOKUP(A48,rnaSample!A48:E48,5,FALSE)</f>
        <v>#N/A</v>
      </c>
      <c r="C48" s="21" t="e">
        <f>VLOOKUP(A48,rnaSample!A48:F48,6,FALSE)</f>
        <v>#N/A</v>
      </c>
      <c r="D48" s="23" t="e">
        <f>VLOOKUP(A48,rnaSample!A48:G48,7,FALSE)</f>
        <v>#N/A</v>
      </c>
      <c r="E48" s="56" t="e">
        <f>VLOOKUP(A48,Induction!B50:V50,21,FALSE)</f>
        <v>#N/A</v>
      </c>
      <c r="F48" s="21" t="e">
        <f>VLOOKUP(A48,Induction!B50:W50,22,FALSE)</f>
        <v>#N/A</v>
      </c>
      <c r="G48" s="23" t="e">
        <f>VLOOKUP(A48,Prep!I56,1,FALSE)</f>
        <v>#N/A</v>
      </c>
    </row>
    <row r="49" spans="1:7" x14ac:dyDescent="0.2">
      <c r="A49" s="40">
        <v>48</v>
      </c>
      <c r="B49" s="54" t="e">
        <f>VLOOKUP(A49,rnaSample!A49:E49,5,FALSE)</f>
        <v>#N/A</v>
      </c>
      <c r="C49" s="21" t="e">
        <f>VLOOKUP(A49,rnaSample!A49:F49,6,FALSE)</f>
        <v>#N/A</v>
      </c>
      <c r="D49" s="23" t="e">
        <f>VLOOKUP(A49,rnaSample!A49:G49,7,FALSE)</f>
        <v>#N/A</v>
      </c>
      <c r="E49" s="56" t="e">
        <f>VLOOKUP(A49,Induction!B51:V51,21,FALSE)</f>
        <v>#N/A</v>
      </c>
      <c r="F49" s="21" t="e">
        <f>VLOOKUP(A49,Induction!B51:W51,22,FALSE)</f>
        <v>#N/A</v>
      </c>
      <c r="G49" s="23" t="e">
        <f>VLOOKUP(A49,Prep!I57,1,FALSE)</f>
        <v>#N/A</v>
      </c>
    </row>
    <row r="50" spans="1:7" x14ac:dyDescent="0.2">
      <c r="A50" s="40">
        <v>49</v>
      </c>
      <c r="B50" s="54" t="e">
        <f>VLOOKUP(A50,rnaSample!A50:E50,5,FALSE)</f>
        <v>#N/A</v>
      </c>
      <c r="C50" s="21" t="e">
        <f>VLOOKUP(A50,rnaSample!A50:F50,6,FALSE)</f>
        <v>#N/A</v>
      </c>
      <c r="D50" s="23" t="e">
        <f>VLOOKUP(A50,rnaSample!A50:G50,7,FALSE)</f>
        <v>#N/A</v>
      </c>
      <c r="E50" s="56" t="e">
        <f>VLOOKUP(A50,Induction!B52:V52,21,FALSE)</f>
        <v>#N/A</v>
      </c>
      <c r="F50" s="21" t="e">
        <f>VLOOKUP(A50,Induction!B52:W52,22,FALSE)</f>
        <v>#N/A</v>
      </c>
      <c r="G50" s="23" t="e">
        <f>VLOOKUP(A50,Prep!I58,1,FALSE)</f>
        <v>#N/A</v>
      </c>
    </row>
    <row r="51" spans="1:7" x14ac:dyDescent="0.2">
      <c r="A51" s="40">
        <v>50</v>
      </c>
      <c r="B51" s="54" t="e">
        <f>VLOOKUP(A51,rnaSample!A51:E51,5,FALSE)</f>
        <v>#N/A</v>
      </c>
      <c r="C51" s="21" t="e">
        <f>VLOOKUP(A51,rnaSample!A51:F51,6,FALSE)</f>
        <v>#N/A</v>
      </c>
      <c r="D51" s="23" t="e">
        <f>VLOOKUP(A51,rnaSample!A51:G51,7,FALSE)</f>
        <v>#N/A</v>
      </c>
      <c r="E51" s="56" t="e">
        <f>VLOOKUP(A51,Induction!B53:V53,21,FALSE)</f>
        <v>#N/A</v>
      </c>
      <c r="F51" s="21" t="e">
        <f>VLOOKUP(A51,Induction!B53:W53,22,FALSE)</f>
        <v>#N/A</v>
      </c>
      <c r="G51" s="23" t="e">
        <f>VLOOKUP(A51,Prep!I59,1,FALSE)</f>
        <v>#N/A</v>
      </c>
    </row>
    <row r="52" spans="1:7" x14ac:dyDescent="0.2">
      <c r="A52" s="40">
        <v>51</v>
      </c>
      <c r="B52" s="54" t="e">
        <f>VLOOKUP(A52,rnaSample!A52:E52,5,FALSE)</f>
        <v>#N/A</v>
      </c>
      <c r="C52" s="21" t="e">
        <f>VLOOKUP(A52,rnaSample!A52:F52,6,FALSE)</f>
        <v>#N/A</v>
      </c>
      <c r="D52" s="23" t="e">
        <f>VLOOKUP(A52,rnaSample!A52:G52,7,FALSE)</f>
        <v>#N/A</v>
      </c>
      <c r="E52" s="56" t="e">
        <f>VLOOKUP(A52,Induction!B54:V54,21,FALSE)</f>
        <v>#N/A</v>
      </c>
      <c r="F52" s="21" t="e">
        <f>VLOOKUP(A52,Induction!B54:W54,22,FALSE)</f>
        <v>#N/A</v>
      </c>
      <c r="G52" s="23" t="e">
        <f>VLOOKUP(A52,Prep!I60,1,FALSE)</f>
        <v>#N/A</v>
      </c>
    </row>
    <row r="53" spans="1:7" x14ac:dyDescent="0.2">
      <c r="A53" s="40">
        <v>52</v>
      </c>
      <c r="B53" s="54" t="e">
        <f>VLOOKUP(A53,rnaSample!A53:E53,5,FALSE)</f>
        <v>#N/A</v>
      </c>
      <c r="C53" s="21" t="e">
        <f>VLOOKUP(A53,rnaSample!A53:F53,6,FALSE)</f>
        <v>#N/A</v>
      </c>
      <c r="D53" s="23" t="e">
        <f>VLOOKUP(A53,rnaSample!A53:G53,7,FALSE)</f>
        <v>#N/A</v>
      </c>
      <c r="E53" s="56" t="e">
        <f>VLOOKUP(A53,Induction!B55:V55,21,FALSE)</f>
        <v>#N/A</v>
      </c>
      <c r="F53" s="21" t="e">
        <f>VLOOKUP(A53,Induction!B55:W55,22,FALSE)</f>
        <v>#N/A</v>
      </c>
      <c r="G53" s="23" t="e">
        <f>VLOOKUP(A53,Prep!I61,1,FALSE)</f>
        <v>#N/A</v>
      </c>
    </row>
    <row r="54" spans="1:7" x14ac:dyDescent="0.2">
      <c r="A54" s="40">
        <v>53</v>
      </c>
      <c r="B54" s="54" t="e">
        <f>VLOOKUP(A54,rnaSample!A54:E54,5,FALSE)</f>
        <v>#N/A</v>
      </c>
      <c r="C54" s="21" t="e">
        <f>VLOOKUP(A54,rnaSample!A54:F54,6,FALSE)</f>
        <v>#N/A</v>
      </c>
      <c r="D54" s="23" t="e">
        <f>VLOOKUP(A54,rnaSample!A54:G54,7,FALSE)</f>
        <v>#N/A</v>
      </c>
      <c r="E54" s="56" t="e">
        <f>VLOOKUP(A54,Induction!B56:V56,21,FALSE)</f>
        <v>#N/A</v>
      </c>
      <c r="F54" s="21" t="e">
        <f>VLOOKUP(A54,Induction!B56:W56,22,FALSE)</f>
        <v>#N/A</v>
      </c>
      <c r="G54" s="23" t="e">
        <f>VLOOKUP(A54,Prep!I62,1,FALSE)</f>
        <v>#N/A</v>
      </c>
    </row>
    <row r="55" spans="1:7" x14ac:dyDescent="0.2">
      <c r="A55" s="40">
        <v>54</v>
      </c>
      <c r="B55" s="54" t="e">
        <f>VLOOKUP(A55,rnaSample!A55:E55,5,FALSE)</f>
        <v>#N/A</v>
      </c>
      <c r="C55" s="21" t="e">
        <f>VLOOKUP(A55,rnaSample!A55:F55,6,FALSE)</f>
        <v>#N/A</v>
      </c>
      <c r="D55" s="23" t="e">
        <f>VLOOKUP(A55,rnaSample!A55:G55,7,FALSE)</f>
        <v>#N/A</v>
      </c>
      <c r="E55" s="56" t="e">
        <f>VLOOKUP(A55,Induction!B57:V57,21,FALSE)</f>
        <v>#N/A</v>
      </c>
      <c r="F55" s="21" t="e">
        <f>VLOOKUP(A55,Induction!B57:W57,22,FALSE)</f>
        <v>#N/A</v>
      </c>
      <c r="G55" s="23" t="e">
        <f>VLOOKUP(A55,Prep!I63,1,FALSE)</f>
        <v>#N/A</v>
      </c>
    </row>
    <row r="56" spans="1:7" x14ac:dyDescent="0.2">
      <c r="A56" s="40">
        <v>55</v>
      </c>
      <c r="B56" s="54">
        <f>VLOOKUP(A56,rnaSample!A56:E56,5,FALSE)</f>
        <v>0</v>
      </c>
      <c r="C56" s="21">
        <f>VLOOKUP(A56,rnaSample!A56:F56,6,FALSE)</f>
        <v>0</v>
      </c>
      <c r="D56" s="23" t="e">
        <f>VLOOKUP(A56,rnaSample!A56:G56,7,FALSE)</f>
        <v>#N/A</v>
      </c>
      <c r="E56" s="56" t="e">
        <f>VLOOKUP(A56,Induction!B58:V58,21,FALSE)</f>
        <v>#N/A</v>
      </c>
      <c r="F56" s="21" t="e">
        <f>VLOOKUP(A56,Induction!B58:W58,22,FALSE)</f>
        <v>#N/A</v>
      </c>
      <c r="G56" s="23" t="e">
        <f>VLOOKUP(A56,Prep!I64,1,FALSE)</f>
        <v>#N/A</v>
      </c>
    </row>
    <row r="57" spans="1:7" x14ac:dyDescent="0.2">
      <c r="A57" s="40">
        <v>56</v>
      </c>
      <c r="B57" s="54">
        <f>VLOOKUP(A57,rnaSample!A57:E57,5,FALSE)</f>
        <v>0</v>
      </c>
      <c r="C57" s="21">
        <f>VLOOKUP(A57,rnaSample!A57:F57,6,FALSE)</f>
        <v>0</v>
      </c>
      <c r="D57" s="23">
        <f>VLOOKUP(A57,rnaSample!A57:G57,7,FALSE)</f>
        <v>0</v>
      </c>
      <c r="E57" s="56" t="e">
        <f>VLOOKUP(A57,Induction!B59:V59,21,FALSE)</f>
        <v>#N/A</v>
      </c>
      <c r="F57" s="21" t="e">
        <f>VLOOKUP(A57,Induction!B59:W59,22,FALSE)</f>
        <v>#N/A</v>
      </c>
      <c r="G57" s="23" t="e">
        <f>VLOOKUP(A57,Prep!I65,1,FALSE)</f>
        <v>#N/A</v>
      </c>
    </row>
    <row r="58" spans="1:7" x14ac:dyDescent="0.2">
      <c r="A58" s="40">
        <v>57</v>
      </c>
      <c r="B58" s="54">
        <f>VLOOKUP(A58,rnaSample!A58:E58,5,FALSE)</f>
        <v>0</v>
      </c>
      <c r="C58" s="21">
        <f>VLOOKUP(A58,rnaSample!A58:F58,6,FALSE)</f>
        <v>0</v>
      </c>
      <c r="D58" s="23">
        <f>VLOOKUP(A58,rnaSample!A58:G58,7,FALSE)</f>
        <v>0</v>
      </c>
      <c r="E58" s="56" t="e">
        <f>VLOOKUP(A58,Induction!B60:V60,21,FALSE)</f>
        <v>#N/A</v>
      </c>
      <c r="F58" s="21" t="e">
        <f>VLOOKUP(A58,Induction!B60:W60,22,FALSE)</f>
        <v>#N/A</v>
      </c>
      <c r="G58" s="23" t="e">
        <f>VLOOKUP(A58,Prep!I66,1,FALSE)</f>
        <v>#N/A</v>
      </c>
    </row>
    <row r="59" spans="1:7" x14ac:dyDescent="0.2">
      <c r="A59" s="40">
        <v>58</v>
      </c>
      <c r="B59" s="54">
        <f>VLOOKUP(A59,rnaSample!A59:E59,5,FALSE)</f>
        <v>0</v>
      </c>
      <c r="C59" s="21">
        <f>VLOOKUP(A59,rnaSample!A59:F59,6,FALSE)</f>
        <v>0</v>
      </c>
      <c r="D59" s="23">
        <f>VLOOKUP(A59,rnaSample!A59:G59,7,FALSE)</f>
        <v>0</v>
      </c>
      <c r="E59" s="56" t="e">
        <f>VLOOKUP(A59,Induction!B61:V61,21,FALSE)</f>
        <v>#N/A</v>
      </c>
      <c r="F59" s="21" t="e">
        <f>VLOOKUP(A59,Induction!B61:W61,22,FALSE)</f>
        <v>#N/A</v>
      </c>
      <c r="G59" s="23" t="e">
        <f>VLOOKUP(A59,Prep!I67,1,FALSE)</f>
        <v>#N/A</v>
      </c>
    </row>
    <row r="60" spans="1:7" x14ac:dyDescent="0.2">
      <c r="A60" s="40">
        <v>59</v>
      </c>
      <c r="B60" s="54">
        <f>VLOOKUP(A60,rnaSample!A60:E60,5,FALSE)</f>
        <v>0</v>
      </c>
      <c r="C60" s="21">
        <f>VLOOKUP(A60,rnaSample!A60:F60,6,FALSE)</f>
        <v>0</v>
      </c>
      <c r="D60" s="23">
        <f>VLOOKUP(A60,rnaSample!A60:G60,7,FALSE)</f>
        <v>0</v>
      </c>
      <c r="E60" s="56" t="e">
        <f>VLOOKUP(A60,Induction!B62:V62,21,FALSE)</f>
        <v>#N/A</v>
      </c>
      <c r="F60" s="21" t="e">
        <f>VLOOKUP(A60,Induction!B62:W62,22,FALSE)</f>
        <v>#N/A</v>
      </c>
      <c r="G60" s="23" t="e">
        <f>VLOOKUP(A60,Prep!I68,1,FALSE)</f>
        <v>#N/A</v>
      </c>
    </row>
    <row r="61" spans="1:7" x14ac:dyDescent="0.2">
      <c r="A61" s="40">
        <v>60</v>
      </c>
      <c r="B61" s="54" t="e">
        <f>VLOOKUP(A61,rnaSample!A61:E61,5,FALSE)</f>
        <v>#N/A</v>
      </c>
      <c r="C61" s="21" t="e">
        <f>VLOOKUP(A61,rnaSample!A61:F61,6,FALSE)</f>
        <v>#N/A</v>
      </c>
      <c r="D61" s="23" t="e">
        <f>VLOOKUP(A61,rnaSample!A61:G61,7,FALSE)</f>
        <v>#N/A</v>
      </c>
      <c r="E61" s="56" t="e">
        <f>VLOOKUP(A61,Induction!B63:V63,21,FALSE)</f>
        <v>#N/A</v>
      </c>
      <c r="F61" s="21" t="e">
        <f>VLOOKUP(A61,Induction!B63:W63,22,FALSE)</f>
        <v>#N/A</v>
      </c>
      <c r="G61" s="23" t="e">
        <f>VLOOKUP(A61,Prep!I69,1,FALSE)</f>
        <v>#N/A</v>
      </c>
    </row>
    <row r="62" spans="1:7" x14ac:dyDescent="0.2">
      <c r="A62" s="40">
        <v>61</v>
      </c>
      <c r="B62" s="54" t="e">
        <f>VLOOKUP(A62,rnaSample!A62:E62,5,FALSE)</f>
        <v>#N/A</v>
      </c>
      <c r="C62" s="21" t="e">
        <f>VLOOKUP(A62,rnaSample!A62:F62,6,FALSE)</f>
        <v>#N/A</v>
      </c>
      <c r="D62" s="23" t="e">
        <f>VLOOKUP(A62,rnaSample!A62:G62,7,FALSE)</f>
        <v>#N/A</v>
      </c>
      <c r="E62" s="56" t="e">
        <f>VLOOKUP(A62,Induction!B64:V64,21,FALSE)</f>
        <v>#N/A</v>
      </c>
      <c r="F62" s="21" t="e">
        <f>VLOOKUP(A62,Induction!B64:W64,22,FALSE)</f>
        <v>#N/A</v>
      </c>
      <c r="G62" s="23" t="e">
        <f>VLOOKUP(A62,Prep!I70,1,FALSE)</f>
        <v>#N/A</v>
      </c>
    </row>
    <row r="63" spans="1:7" x14ac:dyDescent="0.2">
      <c r="A63" s="40">
        <v>62</v>
      </c>
      <c r="B63" s="54" t="e">
        <f>VLOOKUP(A63,rnaSample!A63:E63,5,FALSE)</f>
        <v>#N/A</v>
      </c>
      <c r="C63" s="21" t="e">
        <f>VLOOKUP(A63,rnaSample!A63:F63,6,FALSE)</f>
        <v>#N/A</v>
      </c>
      <c r="D63" s="23" t="e">
        <f>VLOOKUP(A63,rnaSample!A63:G63,7,FALSE)</f>
        <v>#N/A</v>
      </c>
      <c r="E63" s="56" t="e">
        <f>VLOOKUP(A63,Induction!B65:V65,21,FALSE)</f>
        <v>#N/A</v>
      </c>
      <c r="F63" s="21" t="e">
        <f>VLOOKUP(A63,Induction!B65:W65,22,FALSE)</f>
        <v>#N/A</v>
      </c>
      <c r="G63" s="23" t="e">
        <f>VLOOKUP(A63,Prep!I71,1,FALSE)</f>
        <v>#N/A</v>
      </c>
    </row>
    <row r="64" spans="1:7" x14ac:dyDescent="0.2">
      <c r="A64" s="40">
        <v>63</v>
      </c>
      <c r="B64" s="54" t="e">
        <f>VLOOKUP(A64,rnaSample!A64:E64,5,FALSE)</f>
        <v>#N/A</v>
      </c>
      <c r="C64" s="21" t="e">
        <f>VLOOKUP(A64,rnaSample!A64:F64,6,FALSE)</f>
        <v>#N/A</v>
      </c>
      <c r="D64" s="23" t="e">
        <f>VLOOKUP(A64,rnaSample!A64:G64,7,FALSE)</f>
        <v>#N/A</v>
      </c>
      <c r="E64" s="56" t="e">
        <f>VLOOKUP(A64,Induction!B66:V66,21,FALSE)</f>
        <v>#N/A</v>
      </c>
      <c r="F64" s="21" t="e">
        <f>VLOOKUP(A64,Induction!B66:W66,22,FALSE)</f>
        <v>#N/A</v>
      </c>
      <c r="G64" s="23" t="e">
        <f>VLOOKUP(A64,Prep!I72,1,FALSE)</f>
        <v>#N/A</v>
      </c>
    </row>
    <row r="65" spans="1:7" x14ac:dyDescent="0.2">
      <c r="A65" s="40">
        <v>64</v>
      </c>
      <c r="B65" s="54" t="e">
        <f>VLOOKUP(A65,rnaSample!A65:E65,5,FALSE)</f>
        <v>#N/A</v>
      </c>
      <c r="C65" s="21" t="e">
        <f>VLOOKUP(A65,rnaSample!A65:F65,6,FALSE)</f>
        <v>#N/A</v>
      </c>
      <c r="D65" s="23" t="e">
        <f>VLOOKUP(A65,rnaSample!A65:G65,7,FALSE)</f>
        <v>#N/A</v>
      </c>
      <c r="E65" s="56" t="e">
        <f>VLOOKUP(A65,Induction!B67:V67,21,FALSE)</f>
        <v>#N/A</v>
      </c>
      <c r="F65" s="21" t="e">
        <f>VLOOKUP(A65,Induction!B67:W67,22,FALSE)</f>
        <v>#N/A</v>
      </c>
      <c r="G65" s="23" t="e">
        <f>VLOOKUP(A65,Prep!I73,1,FALSE)</f>
        <v>#N/A</v>
      </c>
    </row>
    <row r="66" spans="1:7" x14ac:dyDescent="0.2">
      <c r="A66" s="40">
        <v>65</v>
      </c>
      <c r="B66" s="54" t="e">
        <f>VLOOKUP(A66,rnaSample!A66:E66,5,FALSE)</f>
        <v>#N/A</v>
      </c>
      <c r="C66" s="21" t="e">
        <f>VLOOKUP(A66,rnaSample!A66:F66,6,FALSE)</f>
        <v>#N/A</v>
      </c>
      <c r="D66" s="23" t="e">
        <f>VLOOKUP(A66,rnaSample!A66:G66,7,FALSE)</f>
        <v>#N/A</v>
      </c>
      <c r="E66" s="56" t="e">
        <f>VLOOKUP(A66,Induction!B68:V68,21,FALSE)</f>
        <v>#N/A</v>
      </c>
      <c r="F66" s="21" t="e">
        <f>VLOOKUP(A66,Induction!B68:W68,22,FALSE)</f>
        <v>#N/A</v>
      </c>
      <c r="G66" s="23" t="e">
        <f>VLOOKUP(A66,Prep!I74,1,FALSE)</f>
        <v>#N/A</v>
      </c>
    </row>
    <row r="67" spans="1:7" x14ac:dyDescent="0.2">
      <c r="A67" s="40">
        <v>66</v>
      </c>
      <c r="B67" s="54" t="e">
        <f>VLOOKUP(A67,rnaSample!A67:E67,5,FALSE)</f>
        <v>#N/A</v>
      </c>
      <c r="C67" s="21" t="e">
        <f>VLOOKUP(A67,rnaSample!A67:F67,6,FALSE)</f>
        <v>#N/A</v>
      </c>
      <c r="D67" s="23" t="e">
        <f>VLOOKUP(A67,rnaSample!A67:G67,7,FALSE)</f>
        <v>#N/A</v>
      </c>
      <c r="E67" s="56" t="e">
        <f>VLOOKUP(A67,Induction!B69:V69,21,FALSE)</f>
        <v>#N/A</v>
      </c>
      <c r="F67" s="21" t="e">
        <f>VLOOKUP(A67,Induction!B69:W69,22,FALSE)</f>
        <v>#N/A</v>
      </c>
      <c r="G67" s="23" t="e">
        <f>VLOOKUP(A67,Prep!I75,1,FALSE)</f>
        <v>#N/A</v>
      </c>
    </row>
    <row r="68" spans="1:7" x14ac:dyDescent="0.2">
      <c r="A68" s="40">
        <v>67</v>
      </c>
      <c r="B68" s="54" t="e">
        <f>VLOOKUP(A68,rnaSample!A68:E68,5,FALSE)</f>
        <v>#N/A</v>
      </c>
      <c r="C68" s="21" t="e">
        <f>VLOOKUP(A68,rnaSample!A68:F68,6,FALSE)</f>
        <v>#N/A</v>
      </c>
      <c r="D68" s="23" t="e">
        <f>VLOOKUP(A68,rnaSample!A68:G68,7,FALSE)</f>
        <v>#N/A</v>
      </c>
      <c r="E68" s="56" t="e">
        <f>VLOOKUP(A68,Induction!B70:V70,21,FALSE)</f>
        <v>#N/A</v>
      </c>
      <c r="F68" s="21" t="e">
        <f>VLOOKUP(A68,Induction!B70:W70,22,FALSE)</f>
        <v>#N/A</v>
      </c>
      <c r="G68" s="23" t="e">
        <f>VLOOKUP(A68,Prep!I76,1,FALSE)</f>
        <v>#N/A</v>
      </c>
    </row>
    <row r="69" spans="1:7" x14ac:dyDescent="0.2">
      <c r="A69" s="40">
        <v>68</v>
      </c>
      <c r="B69" s="54" t="e">
        <f>VLOOKUP(A69,rnaSample!A69:E69,5,FALSE)</f>
        <v>#N/A</v>
      </c>
      <c r="C69" s="21" t="e">
        <f>VLOOKUP(A69,rnaSample!A69:F69,6,FALSE)</f>
        <v>#N/A</v>
      </c>
      <c r="D69" s="23" t="e">
        <f>VLOOKUP(A69,rnaSample!A69:G69,7,FALSE)</f>
        <v>#N/A</v>
      </c>
      <c r="E69" s="56" t="e">
        <f>VLOOKUP(A69,Induction!B71:V71,21,FALSE)</f>
        <v>#N/A</v>
      </c>
      <c r="F69" s="21" t="e">
        <f>VLOOKUP(A69,Induction!B71:W71,22,FALSE)</f>
        <v>#N/A</v>
      </c>
      <c r="G69" s="23" t="e">
        <f>VLOOKUP(A69,Prep!I77,1,FALSE)</f>
        <v>#N/A</v>
      </c>
    </row>
    <row r="70" spans="1:7" x14ac:dyDescent="0.2">
      <c r="A70" s="40">
        <v>69</v>
      </c>
      <c r="B70" s="54" t="e">
        <f>VLOOKUP(A70,rnaSample!A70:E70,5,FALSE)</f>
        <v>#N/A</v>
      </c>
      <c r="C70" s="21" t="e">
        <f>VLOOKUP(A70,rnaSample!A70:F70,6,FALSE)</f>
        <v>#N/A</v>
      </c>
      <c r="D70" s="23" t="e">
        <f>VLOOKUP(A70,rnaSample!A70:G70,7,FALSE)</f>
        <v>#N/A</v>
      </c>
      <c r="E70" s="56" t="e">
        <f>VLOOKUP(A70,Induction!B72:V72,21,FALSE)</f>
        <v>#N/A</v>
      </c>
      <c r="F70" s="21" t="e">
        <f>VLOOKUP(A70,Induction!B72:W72,22,FALSE)</f>
        <v>#N/A</v>
      </c>
      <c r="G70" s="23" t="e">
        <f>VLOOKUP(A70,Prep!I78,1,FALSE)</f>
        <v>#N/A</v>
      </c>
    </row>
    <row r="71" spans="1:7" x14ac:dyDescent="0.2">
      <c r="A71" s="40">
        <v>70</v>
      </c>
      <c r="B71" s="54" t="e">
        <f>VLOOKUP(A71,rnaSample!A71:E71,5,FALSE)</f>
        <v>#N/A</v>
      </c>
      <c r="C71" s="21" t="e">
        <f>VLOOKUP(A71,rnaSample!A71:F71,6,FALSE)</f>
        <v>#N/A</v>
      </c>
      <c r="D71" s="23" t="e">
        <f>VLOOKUP(A71,rnaSample!A71:G71,7,FALSE)</f>
        <v>#N/A</v>
      </c>
      <c r="E71" s="56" t="e">
        <f>VLOOKUP(A71,Induction!B73:V73,21,FALSE)</f>
        <v>#N/A</v>
      </c>
      <c r="F71" s="21" t="e">
        <f>VLOOKUP(A71,Induction!B73:W73,22,FALSE)</f>
        <v>#N/A</v>
      </c>
      <c r="G71" s="23" t="e">
        <f>VLOOKUP(A71,Prep!I79,1,FALSE)</f>
        <v>#N/A</v>
      </c>
    </row>
    <row r="72" spans="1:7" x14ac:dyDescent="0.2">
      <c r="A72" s="40">
        <v>71</v>
      </c>
      <c r="B72" s="54" t="e">
        <f>VLOOKUP(A72,rnaSample!A72:E72,5,FALSE)</f>
        <v>#N/A</v>
      </c>
      <c r="C72" s="21" t="e">
        <f>VLOOKUP(A72,rnaSample!A72:F72,6,FALSE)</f>
        <v>#N/A</v>
      </c>
      <c r="D72" s="23" t="e">
        <f>VLOOKUP(A72,rnaSample!A72:G72,7,FALSE)</f>
        <v>#N/A</v>
      </c>
      <c r="E72" s="56" t="e">
        <f>VLOOKUP(A72,Induction!B74:V74,21,FALSE)</f>
        <v>#N/A</v>
      </c>
      <c r="F72" s="21" t="e">
        <f>VLOOKUP(A72,Induction!B74:W74,22,FALSE)</f>
        <v>#N/A</v>
      </c>
      <c r="G72" s="23" t="e">
        <f>VLOOKUP(A72,Prep!I80,1,FALSE)</f>
        <v>#N/A</v>
      </c>
    </row>
    <row r="73" spans="1:7" x14ac:dyDescent="0.2">
      <c r="A73" s="40">
        <v>72</v>
      </c>
      <c r="B73" s="54" t="e">
        <f>VLOOKUP(A73,rnaSample!A73:E73,5,FALSE)</f>
        <v>#N/A</v>
      </c>
      <c r="C73" s="21" t="e">
        <f>VLOOKUP(A73,rnaSample!A73:F73,6,FALSE)</f>
        <v>#N/A</v>
      </c>
      <c r="D73" s="23" t="e">
        <f>VLOOKUP(A73,rnaSample!A73:G73,7,FALSE)</f>
        <v>#N/A</v>
      </c>
      <c r="E73" s="56" t="e">
        <f>VLOOKUP(A73,Induction!B75:V75,21,FALSE)</f>
        <v>#N/A</v>
      </c>
      <c r="F73" s="21" t="e">
        <f>VLOOKUP(A73,Induction!B75:W75,22,FALSE)</f>
        <v>#N/A</v>
      </c>
      <c r="G73" s="23" t="e">
        <f>VLOOKUP(A73,Prep!I81,1,FALSE)</f>
        <v>#N/A</v>
      </c>
    </row>
    <row r="74" spans="1:7" x14ac:dyDescent="0.2">
      <c r="A74" s="40">
        <v>73</v>
      </c>
    </row>
    <row r="75" spans="1:7" x14ac:dyDescent="0.2">
      <c r="A75" s="40">
        <v>74</v>
      </c>
    </row>
    <row r="76" spans="1:7" x14ac:dyDescent="0.2">
      <c r="A76" s="40">
        <v>75</v>
      </c>
    </row>
  </sheetData>
  <dataValidations count="4">
    <dataValidation type="list" allowBlank="1" showInputMessage="1" showErrorMessage="1" sqref="I2:I41" xr:uid="{D5AB58AB-ED89-9E43-8573-41B3B561C60B}">
      <formula1>"E7420L"</formula1>
    </dataValidation>
    <dataValidation type="list" allowBlank="1" showInputMessage="1" showErrorMessage="1" sqref="K2:K41" xr:uid="{A0732B5B-4F59-5B4B-A310-542DC0F14226}">
      <formula1>"random"</formula1>
    </dataValidation>
    <dataValidation type="list" allowBlank="1" showInputMessage="1" showErrorMessage="1" sqref="H2:H41" xr:uid="{F346031A-CF56-2C45-9868-80810296170D}">
      <formula1>"E7490L"</formula1>
    </dataValidation>
    <dataValidation type="list" allowBlank="1" showInputMessage="1" showErrorMessage="1" sqref="J2:J41" xr:uid="{5AF46E1E-D4D0-4C4D-A9CA-84AC40AD591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3F29-8652-DF46-81AA-3CE24CB9DD11}">
  <dimension ref="A1:J59"/>
  <sheetViews>
    <sheetView workbookViewId="0">
      <selection activeCell="I3" sqref="I3:I41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10.83203125" style="1"/>
  </cols>
  <sheetData>
    <row r="1" spans="1:10" x14ac:dyDescent="0.2">
      <c r="B1" s="54" t="s">
        <v>354</v>
      </c>
      <c r="C1" s="22" t="s">
        <v>355</v>
      </c>
      <c r="D1" s="22" t="s">
        <v>356</v>
      </c>
      <c r="E1" s="53" t="s">
        <v>362</v>
      </c>
      <c r="F1" s="21" t="s">
        <v>363</v>
      </c>
      <c r="G1" s="21" t="s">
        <v>364</v>
      </c>
      <c r="H1" s="21" t="s">
        <v>365</v>
      </c>
      <c r="I1" s="21" t="s">
        <v>508</v>
      </c>
      <c r="J1" s="21" t="s">
        <v>366</v>
      </c>
    </row>
    <row r="2" spans="1:10" x14ac:dyDescent="0.2">
      <c r="A2" s="40">
        <v>1</v>
      </c>
      <c r="B2" s="54">
        <f>VLOOKUP(A2,s1CDNASample!A2:E2,5,FALSE)</f>
        <v>0</v>
      </c>
      <c r="C2" s="21">
        <f>VLOOKUP(A2,s1CDNASample!A2:F2,6,FALSE)</f>
        <v>0</v>
      </c>
      <c r="D2" s="23">
        <f>VLOOKUP(A2,s1CDNASample!A2:G2,7,FALSE)</f>
        <v>1</v>
      </c>
      <c r="E2" s="54">
        <f>B2</f>
        <v>0</v>
      </c>
      <c r="F2" s="21">
        <f>C2</f>
        <v>0</v>
      </c>
      <c r="G2" s="23">
        <f>D2</f>
        <v>1</v>
      </c>
      <c r="H2" s="21" t="s">
        <v>464</v>
      </c>
      <c r="I2" s="21"/>
      <c r="J2" s="21" t="b">
        <v>0</v>
      </c>
    </row>
    <row r="3" spans="1:10" x14ac:dyDescent="0.2">
      <c r="A3" s="40">
        <v>2</v>
      </c>
      <c r="B3" s="54">
        <f>VLOOKUP(A3,s1CDNASample!A3:E3,5,FALSE)</f>
        <v>0</v>
      </c>
      <c r="C3" s="21">
        <f>VLOOKUP(A3,s1CDNASample!A3:F3,6,FALSE)</f>
        <v>0</v>
      </c>
      <c r="D3" s="23">
        <f>VLOOKUP(A3,s1CDNASample!A3:G3,7,FALSE)</f>
        <v>2</v>
      </c>
      <c r="E3" s="54">
        <f t="shared" ref="E3:E21" si="0">B3</f>
        <v>0</v>
      </c>
      <c r="F3" s="21">
        <f t="shared" ref="F3:F21" si="1">C3</f>
        <v>0</v>
      </c>
      <c r="G3" s="23">
        <f t="shared" ref="G3:G21" si="2">D3</f>
        <v>2</v>
      </c>
      <c r="H3" s="21" t="s">
        <v>464</v>
      </c>
      <c r="I3" s="21"/>
      <c r="J3" s="21" t="b">
        <v>0</v>
      </c>
    </row>
    <row r="4" spans="1:10" x14ac:dyDescent="0.2">
      <c r="A4" s="40">
        <v>3</v>
      </c>
      <c r="B4" s="54">
        <f>VLOOKUP(A4,s1CDNASample!A4:E4,5,FALSE)</f>
        <v>0</v>
      </c>
      <c r="C4" s="21">
        <f>VLOOKUP(A4,s1CDNASample!A4:F4,6,FALSE)</f>
        <v>0</v>
      </c>
      <c r="D4" s="23">
        <f>VLOOKUP(A4,s1CDNASample!A4:G4,7,FALSE)</f>
        <v>3</v>
      </c>
      <c r="E4" s="54">
        <f t="shared" si="0"/>
        <v>0</v>
      </c>
      <c r="F4" s="21">
        <f t="shared" si="1"/>
        <v>0</v>
      </c>
      <c r="G4" s="23">
        <f t="shared" si="2"/>
        <v>3</v>
      </c>
      <c r="H4" s="21" t="s">
        <v>464</v>
      </c>
      <c r="I4" s="21"/>
      <c r="J4" s="21" t="b">
        <v>0</v>
      </c>
    </row>
    <row r="5" spans="1:10" x14ac:dyDescent="0.2">
      <c r="A5" s="40">
        <v>4</v>
      </c>
      <c r="B5" s="54">
        <f>VLOOKUP(A5,s1CDNASample!A5:E5,5,FALSE)</f>
        <v>0</v>
      </c>
      <c r="C5" s="21">
        <f>VLOOKUP(A5,s1CDNASample!A5:F5,6,FALSE)</f>
        <v>0</v>
      </c>
      <c r="D5" s="23">
        <f>VLOOKUP(A5,s1CDNASample!A5:G5,7,FALSE)</f>
        <v>4</v>
      </c>
      <c r="E5" s="54">
        <f t="shared" si="0"/>
        <v>0</v>
      </c>
      <c r="F5" s="21">
        <f t="shared" si="1"/>
        <v>0</v>
      </c>
      <c r="G5" s="23">
        <f t="shared" si="2"/>
        <v>4</v>
      </c>
      <c r="H5" s="21" t="s">
        <v>464</v>
      </c>
      <c r="I5" s="21"/>
      <c r="J5" s="21" t="b">
        <v>0</v>
      </c>
    </row>
    <row r="6" spans="1:10" x14ac:dyDescent="0.2">
      <c r="A6" s="40">
        <v>5</v>
      </c>
      <c r="B6" s="54">
        <f>VLOOKUP(A6,s1CDNASample!A6:E6,5,FALSE)</f>
        <v>0</v>
      </c>
      <c r="C6" s="21">
        <f>VLOOKUP(A6,s1CDNASample!A6:F6,6,FALSE)</f>
        <v>0</v>
      </c>
      <c r="D6" s="23">
        <f>VLOOKUP(A6,s1CDNASample!A6:G6,7,FALSE)</f>
        <v>5</v>
      </c>
      <c r="E6" s="54">
        <f t="shared" si="0"/>
        <v>0</v>
      </c>
      <c r="F6" s="21">
        <f t="shared" si="1"/>
        <v>0</v>
      </c>
      <c r="G6" s="23">
        <f t="shared" si="2"/>
        <v>5</v>
      </c>
      <c r="H6" s="21" t="s">
        <v>464</v>
      </c>
      <c r="I6" s="21"/>
      <c r="J6" s="21" t="b">
        <v>0</v>
      </c>
    </row>
    <row r="7" spans="1:10" x14ac:dyDescent="0.2">
      <c r="A7" s="40">
        <v>6</v>
      </c>
      <c r="B7" s="54">
        <f>VLOOKUP(A7,s1CDNASample!A7:E7,5,FALSE)</f>
        <v>0</v>
      </c>
      <c r="C7" s="21">
        <f>VLOOKUP(A7,s1CDNASample!A7:F7,6,FALSE)</f>
        <v>0</v>
      </c>
      <c r="D7" s="23">
        <f>VLOOKUP(A7,s1CDNASample!A7:G7,7,FALSE)</f>
        <v>6</v>
      </c>
      <c r="E7" s="54">
        <f t="shared" si="0"/>
        <v>0</v>
      </c>
      <c r="F7" s="21">
        <f t="shared" si="1"/>
        <v>0</v>
      </c>
      <c r="G7" s="23">
        <f t="shared" si="2"/>
        <v>6</v>
      </c>
      <c r="H7" s="21" t="s">
        <v>464</v>
      </c>
      <c r="I7" s="21"/>
      <c r="J7" s="21" t="b">
        <v>0</v>
      </c>
    </row>
    <row r="8" spans="1:10" x14ac:dyDescent="0.2">
      <c r="A8" s="40">
        <v>7</v>
      </c>
      <c r="B8" s="54">
        <f>VLOOKUP(A8,s1CDNASample!A8:E8,5,FALSE)</f>
        <v>0</v>
      </c>
      <c r="C8" s="21">
        <f>VLOOKUP(A8,s1CDNASample!A8:F8,6,FALSE)</f>
        <v>0</v>
      </c>
      <c r="D8" s="23">
        <f>VLOOKUP(A8,s1CDNASample!A8:G8,7,FALSE)</f>
        <v>7</v>
      </c>
      <c r="E8" s="54">
        <f t="shared" si="0"/>
        <v>0</v>
      </c>
      <c r="F8" s="21">
        <f t="shared" si="1"/>
        <v>0</v>
      </c>
      <c r="G8" s="23">
        <f t="shared" si="2"/>
        <v>7</v>
      </c>
      <c r="H8" s="21" t="s">
        <v>464</v>
      </c>
      <c r="I8" s="21"/>
      <c r="J8" s="21" t="b">
        <v>0</v>
      </c>
    </row>
    <row r="9" spans="1:10" x14ac:dyDescent="0.2">
      <c r="A9" s="40">
        <v>8</v>
      </c>
      <c r="B9" s="54">
        <f>VLOOKUP(A9,s1CDNASample!A9:E9,5,FALSE)</f>
        <v>0</v>
      </c>
      <c r="C9" s="21">
        <f>VLOOKUP(A9,s1CDNASample!A9:F9,6,FALSE)</f>
        <v>0</v>
      </c>
      <c r="D9" s="23">
        <f>VLOOKUP(A9,s1CDNASample!A9:G9,7,FALSE)</f>
        <v>8</v>
      </c>
      <c r="E9" s="54">
        <f t="shared" si="0"/>
        <v>0</v>
      </c>
      <c r="F9" s="21">
        <f t="shared" si="1"/>
        <v>0</v>
      </c>
      <c r="G9" s="23">
        <f t="shared" si="2"/>
        <v>8</v>
      </c>
      <c r="H9" s="21" t="s">
        <v>464</v>
      </c>
      <c r="I9" s="21"/>
      <c r="J9" s="21" t="b">
        <v>0</v>
      </c>
    </row>
    <row r="10" spans="1:10" x14ac:dyDescent="0.2">
      <c r="A10" s="40">
        <v>9</v>
      </c>
      <c r="B10" s="54">
        <f>VLOOKUP(A10,s1CDNASample!A10:E10,5,FALSE)</f>
        <v>0</v>
      </c>
      <c r="C10" s="21">
        <f>VLOOKUP(A10,s1CDNASample!A10:F10,6,FALSE)</f>
        <v>0</v>
      </c>
      <c r="D10" s="23">
        <f>VLOOKUP(A10,s1CDNASample!A10:G10,7,FALSE)</f>
        <v>9</v>
      </c>
      <c r="E10" s="54">
        <f t="shared" si="0"/>
        <v>0</v>
      </c>
      <c r="F10" s="21">
        <f t="shared" si="1"/>
        <v>0</v>
      </c>
      <c r="G10" s="23">
        <f t="shared" si="2"/>
        <v>9</v>
      </c>
      <c r="H10" s="21" t="s">
        <v>464</v>
      </c>
      <c r="I10" s="21"/>
      <c r="J10" s="21" t="b">
        <v>0</v>
      </c>
    </row>
    <row r="11" spans="1:10" x14ac:dyDescent="0.2">
      <c r="A11" s="40">
        <v>10</v>
      </c>
      <c r="B11" s="54">
        <f>VLOOKUP(A11,s1CDNASample!A11:E11,5,FALSE)</f>
        <v>0</v>
      </c>
      <c r="C11" s="21">
        <f>VLOOKUP(A11,s1CDNASample!A11:F11,6,FALSE)</f>
        <v>0</v>
      </c>
      <c r="D11" s="23">
        <f>VLOOKUP(A11,s1CDNASample!A11:G11,7,FALSE)</f>
        <v>10</v>
      </c>
      <c r="E11" s="54">
        <f t="shared" si="0"/>
        <v>0</v>
      </c>
      <c r="F11" s="21">
        <f t="shared" si="1"/>
        <v>0</v>
      </c>
      <c r="G11" s="23">
        <f t="shared" si="2"/>
        <v>10</v>
      </c>
      <c r="H11" s="21" t="s">
        <v>464</v>
      </c>
      <c r="I11" s="21"/>
      <c r="J11" s="21" t="b">
        <v>0</v>
      </c>
    </row>
    <row r="12" spans="1:10" x14ac:dyDescent="0.2">
      <c r="A12" s="40">
        <v>11</v>
      </c>
      <c r="B12" s="54">
        <f>VLOOKUP(A12,s1CDNASample!A12:E12,5,FALSE)</f>
        <v>0</v>
      </c>
      <c r="C12" s="21">
        <f>VLOOKUP(A12,s1CDNASample!A12:F12,6,FALSE)</f>
        <v>0</v>
      </c>
      <c r="D12" s="23">
        <f>VLOOKUP(A12,s1CDNASample!A12:G12,7,FALSE)</f>
        <v>11</v>
      </c>
      <c r="E12" s="54">
        <f t="shared" si="0"/>
        <v>0</v>
      </c>
      <c r="F12" s="21">
        <f t="shared" si="1"/>
        <v>0</v>
      </c>
      <c r="G12" s="23">
        <f t="shared" si="2"/>
        <v>11</v>
      </c>
      <c r="H12" s="21" t="s">
        <v>464</v>
      </c>
      <c r="I12" s="21"/>
      <c r="J12" s="21" t="b">
        <v>0</v>
      </c>
    </row>
    <row r="13" spans="1:10" x14ac:dyDescent="0.2">
      <c r="A13" s="40">
        <v>12</v>
      </c>
      <c r="B13" s="54">
        <f>VLOOKUP(A13,s1CDNASample!A13:E13,5,FALSE)</f>
        <v>0</v>
      </c>
      <c r="C13" s="21">
        <f>VLOOKUP(A13,s1CDNASample!A13:F13,6,FALSE)</f>
        <v>0</v>
      </c>
      <c r="D13" s="23">
        <f>VLOOKUP(A13,s1CDNASample!A13:G13,7,FALSE)</f>
        <v>12</v>
      </c>
      <c r="E13" s="54">
        <f t="shared" si="0"/>
        <v>0</v>
      </c>
      <c r="F13" s="21">
        <f t="shared" si="1"/>
        <v>0</v>
      </c>
      <c r="G13" s="23">
        <f t="shared" si="2"/>
        <v>12</v>
      </c>
      <c r="H13" s="21" t="s">
        <v>464</v>
      </c>
      <c r="I13" s="21"/>
      <c r="J13" s="21" t="b">
        <v>0</v>
      </c>
    </row>
    <row r="14" spans="1:10" x14ac:dyDescent="0.2">
      <c r="A14" s="40">
        <v>13</v>
      </c>
      <c r="B14" s="54">
        <f>VLOOKUP(A14,s1CDNASample!A14:E14,5,FALSE)</f>
        <v>0</v>
      </c>
      <c r="C14" s="21">
        <f>VLOOKUP(A14,s1CDNASample!A14:F14,6,FALSE)</f>
        <v>0</v>
      </c>
      <c r="D14" s="23">
        <f>VLOOKUP(A14,s1CDNASample!A14:G14,7,FALSE)</f>
        <v>13</v>
      </c>
      <c r="E14" s="54">
        <f t="shared" si="0"/>
        <v>0</v>
      </c>
      <c r="F14" s="21">
        <f t="shared" si="1"/>
        <v>0</v>
      </c>
      <c r="G14" s="23">
        <f t="shared" si="2"/>
        <v>13</v>
      </c>
      <c r="H14" s="21" t="s">
        <v>464</v>
      </c>
      <c r="I14" s="21"/>
      <c r="J14" s="21" t="b">
        <v>0</v>
      </c>
    </row>
    <row r="15" spans="1:10" x14ac:dyDescent="0.2">
      <c r="A15" s="40">
        <v>14</v>
      </c>
      <c r="B15" s="54">
        <f>VLOOKUP(A15,s1CDNASample!A15:E15,5,FALSE)</f>
        <v>0</v>
      </c>
      <c r="C15" s="21">
        <f>VLOOKUP(A15,s1CDNASample!A15:F15,6,FALSE)</f>
        <v>0</v>
      </c>
      <c r="D15" s="23">
        <f>VLOOKUP(A15,s1CDNASample!A15:G15,7,FALSE)</f>
        <v>14</v>
      </c>
      <c r="E15" s="54">
        <f t="shared" si="0"/>
        <v>0</v>
      </c>
      <c r="F15" s="21">
        <f t="shared" si="1"/>
        <v>0</v>
      </c>
      <c r="G15" s="23">
        <f t="shared" si="2"/>
        <v>14</v>
      </c>
      <c r="H15" s="21" t="s">
        <v>464</v>
      </c>
      <c r="I15" s="21"/>
      <c r="J15" s="21" t="b">
        <v>0</v>
      </c>
    </row>
    <row r="16" spans="1:10" x14ac:dyDescent="0.2">
      <c r="A16" s="40">
        <v>15</v>
      </c>
      <c r="B16" s="54">
        <f>VLOOKUP(A16,s1CDNASample!A16:E16,5,FALSE)</f>
        <v>0</v>
      </c>
      <c r="C16" s="21">
        <f>VLOOKUP(A16,s1CDNASample!A16:F16,6,FALSE)</f>
        <v>0</v>
      </c>
      <c r="D16" s="23">
        <f>VLOOKUP(A16,s1CDNASample!A16:G16,7,FALSE)</f>
        <v>15</v>
      </c>
      <c r="E16" s="54">
        <f t="shared" si="0"/>
        <v>0</v>
      </c>
      <c r="F16" s="21">
        <f t="shared" si="1"/>
        <v>0</v>
      </c>
      <c r="G16" s="23">
        <f t="shared" si="2"/>
        <v>15</v>
      </c>
      <c r="H16" s="21" t="s">
        <v>464</v>
      </c>
      <c r="I16" s="21"/>
      <c r="J16" s="21" t="b">
        <v>0</v>
      </c>
    </row>
    <row r="17" spans="1:10" x14ac:dyDescent="0.2">
      <c r="A17" s="40">
        <v>16</v>
      </c>
      <c r="B17" s="54">
        <f>VLOOKUP(A17,s1CDNASample!A17:E17,5,FALSE)</f>
        <v>0</v>
      </c>
      <c r="C17" s="21">
        <f>VLOOKUP(A17,s1CDNASample!A17:F17,6,FALSE)</f>
        <v>0</v>
      </c>
      <c r="D17" s="23">
        <f>VLOOKUP(A17,s1CDNASample!A17:G17,7,FALSE)</f>
        <v>16</v>
      </c>
      <c r="E17" s="54">
        <f t="shared" si="0"/>
        <v>0</v>
      </c>
      <c r="F17" s="21">
        <f t="shared" si="1"/>
        <v>0</v>
      </c>
      <c r="G17" s="23">
        <f t="shared" si="2"/>
        <v>16</v>
      </c>
      <c r="H17" s="21" t="s">
        <v>464</v>
      </c>
      <c r="I17" s="21"/>
      <c r="J17" s="21" t="b">
        <v>0</v>
      </c>
    </row>
    <row r="18" spans="1:10" x14ac:dyDescent="0.2">
      <c r="A18" s="40">
        <v>17</v>
      </c>
      <c r="B18" s="54">
        <f>VLOOKUP(A18,s1CDNASample!A18:E18,5,FALSE)</f>
        <v>0</v>
      </c>
      <c r="C18" s="21">
        <f>VLOOKUP(A18,s1CDNASample!A18:F18,6,FALSE)</f>
        <v>0</v>
      </c>
      <c r="D18" s="23">
        <f>VLOOKUP(A18,s1CDNASample!A18:G18,7,FALSE)</f>
        <v>17</v>
      </c>
      <c r="E18" s="54">
        <f t="shared" si="0"/>
        <v>0</v>
      </c>
      <c r="F18" s="21">
        <f t="shared" si="1"/>
        <v>0</v>
      </c>
      <c r="G18" s="23">
        <f t="shared" si="2"/>
        <v>17</v>
      </c>
      <c r="H18" s="21" t="s">
        <v>464</v>
      </c>
      <c r="I18" s="21"/>
      <c r="J18" s="21" t="b">
        <v>0</v>
      </c>
    </row>
    <row r="19" spans="1:10" x14ac:dyDescent="0.2">
      <c r="A19" s="40">
        <v>18</v>
      </c>
      <c r="B19" s="54">
        <f>VLOOKUP(A19,s1CDNASample!A19:E19,5,FALSE)</f>
        <v>0</v>
      </c>
      <c r="C19" s="21">
        <f>VLOOKUP(A19,s1CDNASample!A19:F19,6,FALSE)</f>
        <v>0</v>
      </c>
      <c r="D19" s="23">
        <f>VLOOKUP(A19,s1CDNASample!A19:G19,7,FALSE)</f>
        <v>18</v>
      </c>
      <c r="E19" s="54">
        <f t="shared" si="0"/>
        <v>0</v>
      </c>
      <c r="F19" s="21">
        <f t="shared" si="1"/>
        <v>0</v>
      </c>
      <c r="G19" s="23">
        <f t="shared" si="2"/>
        <v>18</v>
      </c>
      <c r="H19" s="21" t="s">
        <v>464</v>
      </c>
      <c r="I19" s="21"/>
      <c r="J19" s="21" t="b">
        <v>0</v>
      </c>
    </row>
    <row r="20" spans="1:10" x14ac:dyDescent="0.2">
      <c r="A20" s="40">
        <v>19</v>
      </c>
      <c r="B20" s="54">
        <f>VLOOKUP(A20,s1CDNASample!A20:E20,5,FALSE)</f>
        <v>0</v>
      </c>
      <c r="C20" s="21">
        <f>VLOOKUP(A20,s1CDNASample!A20:F20,6,FALSE)</f>
        <v>0</v>
      </c>
      <c r="D20" s="23">
        <f>VLOOKUP(A20,s1CDNASample!A20:G20,7,FALSE)</f>
        <v>19</v>
      </c>
      <c r="E20" s="54">
        <f t="shared" si="0"/>
        <v>0</v>
      </c>
      <c r="F20" s="21">
        <f t="shared" si="1"/>
        <v>0</v>
      </c>
      <c r="G20" s="23">
        <f t="shared" si="2"/>
        <v>19</v>
      </c>
      <c r="H20" s="21" t="s">
        <v>464</v>
      </c>
      <c r="I20" s="21"/>
      <c r="J20" s="21" t="b">
        <v>0</v>
      </c>
    </row>
    <row r="21" spans="1:10" x14ac:dyDescent="0.2">
      <c r="A21" s="40">
        <v>20</v>
      </c>
      <c r="B21" s="54">
        <f>VLOOKUP(A21,s1CDNASample!A21:E21,5,FALSE)</f>
        <v>0</v>
      </c>
      <c r="C21" s="21">
        <f>VLOOKUP(A21,s1CDNASample!A21:F21,6,FALSE)</f>
        <v>0</v>
      </c>
      <c r="D21" s="23">
        <f>VLOOKUP(A21,s1CDNASample!A21:G21,7,FALSE)</f>
        <v>20</v>
      </c>
      <c r="E21" s="54">
        <f t="shared" si="0"/>
        <v>0</v>
      </c>
      <c r="F21" s="21">
        <f t="shared" si="1"/>
        <v>0</v>
      </c>
      <c r="G21" s="23">
        <f t="shared" si="2"/>
        <v>20</v>
      </c>
      <c r="H21" s="21" t="s">
        <v>464</v>
      </c>
      <c r="I21" s="21"/>
      <c r="J21" s="21" t="b">
        <v>0</v>
      </c>
    </row>
    <row r="22" spans="1:10" x14ac:dyDescent="0.2">
      <c r="A22" s="40">
        <v>21</v>
      </c>
      <c r="B22" s="54">
        <f>VLOOKUP(A22,s1CDNASample!A22:E22,5,FALSE)</f>
        <v>0</v>
      </c>
      <c r="C22" s="21">
        <f>VLOOKUP(A22,s1CDNASample!A22:F22,6,FALSE)</f>
        <v>0</v>
      </c>
      <c r="D22" s="23">
        <f>VLOOKUP(A22,s1CDNASample!A22:G22,7,FALSE)</f>
        <v>21</v>
      </c>
      <c r="E22" s="54">
        <f t="shared" ref="E22:E56" si="3">B22</f>
        <v>0</v>
      </c>
      <c r="F22" s="21">
        <f t="shared" ref="F22:F56" si="4">C22</f>
        <v>0</v>
      </c>
      <c r="G22" s="23">
        <f t="shared" ref="G22:G56" si="5">D22</f>
        <v>21</v>
      </c>
      <c r="H22" s="21" t="s">
        <v>464</v>
      </c>
      <c r="I22" s="21"/>
      <c r="J22" s="21" t="b">
        <v>0</v>
      </c>
    </row>
    <row r="23" spans="1:10" x14ac:dyDescent="0.2">
      <c r="A23" s="40">
        <v>22</v>
      </c>
      <c r="B23" s="54">
        <f>VLOOKUP(A23,s1CDNASample!A23:E23,5,FALSE)</f>
        <v>0</v>
      </c>
      <c r="C23" s="21">
        <f>VLOOKUP(A23,s1CDNASample!A23:F23,6,FALSE)</f>
        <v>0</v>
      </c>
      <c r="D23" s="23">
        <f>VLOOKUP(A23,s1CDNASample!A23:G23,7,FALSE)</f>
        <v>22</v>
      </c>
      <c r="E23" s="54">
        <f t="shared" si="3"/>
        <v>0</v>
      </c>
      <c r="F23" s="21">
        <f t="shared" si="4"/>
        <v>0</v>
      </c>
      <c r="G23" s="23">
        <f t="shared" si="5"/>
        <v>22</v>
      </c>
      <c r="H23" s="21" t="s">
        <v>464</v>
      </c>
      <c r="I23" s="21"/>
      <c r="J23" s="21" t="b">
        <v>0</v>
      </c>
    </row>
    <row r="24" spans="1:10" x14ac:dyDescent="0.2">
      <c r="A24" s="40">
        <v>23</v>
      </c>
      <c r="B24" s="54">
        <f>VLOOKUP(A24,s1CDNASample!A24:E24,5,FALSE)</f>
        <v>0</v>
      </c>
      <c r="C24" s="21">
        <f>VLOOKUP(A24,s1CDNASample!A24:F24,6,FALSE)</f>
        <v>0</v>
      </c>
      <c r="D24" s="23">
        <f>VLOOKUP(A24,s1CDNASample!A24:G24,7,FALSE)</f>
        <v>23</v>
      </c>
      <c r="E24" s="54">
        <f t="shared" si="3"/>
        <v>0</v>
      </c>
      <c r="F24" s="21">
        <f t="shared" si="4"/>
        <v>0</v>
      </c>
      <c r="G24" s="23">
        <f t="shared" si="5"/>
        <v>23</v>
      </c>
      <c r="H24" s="21" t="s">
        <v>464</v>
      </c>
      <c r="I24" s="21"/>
      <c r="J24" s="21" t="b">
        <v>0</v>
      </c>
    </row>
    <row r="25" spans="1:10" x14ac:dyDescent="0.2">
      <c r="A25" s="40">
        <v>24</v>
      </c>
      <c r="B25" s="54">
        <f>VLOOKUP(A25,s1CDNASample!A25:E25,5,FALSE)</f>
        <v>0</v>
      </c>
      <c r="C25" s="21">
        <f>VLOOKUP(A25,s1CDNASample!A25:F25,6,FALSE)</f>
        <v>0</v>
      </c>
      <c r="D25" s="23">
        <f>VLOOKUP(A25,s1CDNASample!A25:G25,7,FALSE)</f>
        <v>24</v>
      </c>
      <c r="E25" s="54">
        <f t="shared" si="3"/>
        <v>0</v>
      </c>
      <c r="F25" s="21">
        <f t="shared" si="4"/>
        <v>0</v>
      </c>
      <c r="G25" s="23">
        <f t="shared" si="5"/>
        <v>24</v>
      </c>
      <c r="H25" s="21" t="s">
        <v>464</v>
      </c>
      <c r="I25" s="21"/>
      <c r="J25" s="21" t="b">
        <v>0</v>
      </c>
    </row>
    <row r="26" spans="1:10" x14ac:dyDescent="0.2">
      <c r="A26" s="40">
        <v>25</v>
      </c>
      <c r="B26" s="54">
        <f>VLOOKUP(A26,s1CDNASample!A26:E26,5,FALSE)</f>
        <v>0</v>
      </c>
      <c r="C26" s="21">
        <f>VLOOKUP(A26,s1CDNASample!A26:F26,6,FALSE)</f>
        <v>0</v>
      </c>
      <c r="D26" s="23">
        <f>VLOOKUP(A26,s1CDNASample!A26:G26,7,FALSE)</f>
        <v>25</v>
      </c>
      <c r="E26" s="54">
        <f t="shared" si="3"/>
        <v>0</v>
      </c>
      <c r="F26" s="21">
        <f t="shared" si="4"/>
        <v>0</v>
      </c>
      <c r="G26" s="23">
        <f t="shared" si="5"/>
        <v>25</v>
      </c>
      <c r="H26" s="21" t="s">
        <v>464</v>
      </c>
      <c r="I26" s="21"/>
      <c r="J26" s="21" t="b">
        <v>0</v>
      </c>
    </row>
    <row r="27" spans="1:10" x14ac:dyDescent="0.2">
      <c r="A27" s="40">
        <v>26</v>
      </c>
      <c r="B27" s="54">
        <f>VLOOKUP(A27,s1CDNASample!A27:E27,5,FALSE)</f>
        <v>0</v>
      </c>
      <c r="C27" s="21">
        <f>VLOOKUP(A27,s1CDNASample!A27:F27,6,FALSE)</f>
        <v>0</v>
      </c>
      <c r="D27" s="23">
        <f>VLOOKUP(A27,s1CDNASample!A27:G27,7,FALSE)</f>
        <v>26</v>
      </c>
      <c r="E27" s="54">
        <f t="shared" si="3"/>
        <v>0</v>
      </c>
      <c r="F27" s="21">
        <f t="shared" si="4"/>
        <v>0</v>
      </c>
      <c r="G27" s="23">
        <f t="shared" si="5"/>
        <v>26</v>
      </c>
      <c r="H27" s="21" t="s">
        <v>464</v>
      </c>
      <c r="I27" s="21"/>
      <c r="J27" s="21" t="b">
        <v>0</v>
      </c>
    </row>
    <row r="28" spans="1:10" x14ac:dyDescent="0.2">
      <c r="A28" s="40">
        <v>27</v>
      </c>
      <c r="B28" s="54">
        <f>VLOOKUP(A28,s1CDNASample!A28:E28,5,FALSE)</f>
        <v>0</v>
      </c>
      <c r="C28" s="21">
        <f>VLOOKUP(A28,s1CDNASample!A28:F28,6,FALSE)</f>
        <v>0</v>
      </c>
      <c r="D28" s="23">
        <f>VLOOKUP(A28,s1CDNASample!A28:G28,7,FALSE)</f>
        <v>27</v>
      </c>
      <c r="E28" s="54">
        <f t="shared" si="3"/>
        <v>0</v>
      </c>
      <c r="F28" s="21">
        <f t="shared" si="4"/>
        <v>0</v>
      </c>
      <c r="G28" s="23">
        <f t="shared" si="5"/>
        <v>27</v>
      </c>
      <c r="H28" s="21" t="s">
        <v>464</v>
      </c>
      <c r="I28" s="21"/>
      <c r="J28" s="21" t="b">
        <v>0</v>
      </c>
    </row>
    <row r="29" spans="1:10" x14ac:dyDescent="0.2">
      <c r="A29" s="40">
        <v>28</v>
      </c>
      <c r="B29" s="54">
        <f>VLOOKUP(A29,s1CDNASample!A29:E29,5,FALSE)</f>
        <v>0</v>
      </c>
      <c r="C29" s="21">
        <f>VLOOKUP(A29,s1CDNASample!A29:F29,6,FALSE)</f>
        <v>0</v>
      </c>
      <c r="D29" s="23">
        <f>VLOOKUP(A29,s1CDNASample!A29:G29,7,FALSE)</f>
        <v>28</v>
      </c>
      <c r="E29" s="54">
        <f t="shared" si="3"/>
        <v>0</v>
      </c>
      <c r="F29" s="21">
        <f t="shared" si="4"/>
        <v>0</v>
      </c>
      <c r="G29" s="23">
        <f t="shared" si="5"/>
        <v>28</v>
      </c>
      <c r="H29" s="21" t="s">
        <v>464</v>
      </c>
      <c r="I29" s="21"/>
      <c r="J29" s="21" t="b">
        <v>0</v>
      </c>
    </row>
    <row r="30" spans="1:10" x14ac:dyDescent="0.2">
      <c r="A30" s="40">
        <v>29</v>
      </c>
      <c r="B30" s="54">
        <f>VLOOKUP(A30,s1CDNASample!A30:E30,5,FALSE)</f>
        <v>0</v>
      </c>
      <c r="C30" s="21">
        <f>VLOOKUP(A30,s1CDNASample!A30:F30,6,FALSE)</f>
        <v>0</v>
      </c>
      <c r="D30" s="23">
        <f>VLOOKUP(A30,s1CDNASample!A30:G30,7,FALSE)</f>
        <v>29</v>
      </c>
      <c r="E30" s="54">
        <f t="shared" si="3"/>
        <v>0</v>
      </c>
      <c r="F30" s="21">
        <f t="shared" si="4"/>
        <v>0</v>
      </c>
      <c r="G30" s="23">
        <f t="shared" si="5"/>
        <v>29</v>
      </c>
      <c r="H30" s="21" t="s">
        <v>464</v>
      </c>
      <c r="I30" s="21"/>
      <c r="J30" s="21" t="b">
        <v>0</v>
      </c>
    </row>
    <row r="31" spans="1:10" x14ac:dyDescent="0.2">
      <c r="A31" s="40">
        <v>30</v>
      </c>
      <c r="B31" s="54">
        <f>VLOOKUP(A31,s1CDNASample!A31:E31,5,FALSE)</f>
        <v>0</v>
      </c>
      <c r="C31" s="21">
        <f>VLOOKUP(A31,s1CDNASample!A31:F31,6,FALSE)</f>
        <v>0</v>
      </c>
      <c r="D31" s="23">
        <f>VLOOKUP(A31,s1CDNASample!A31:G31,7,FALSE)</f>
        <v>30</v>
      </c>
      <c r="E31" s="54">
        <f t="shared" si="3"/>
        <v>0</v>
      </c>
      <c r="F31" s="21">
        <f t="shared" si="4"/>
        <v>0</v>
      </c>
      <c r="G31" s="23">
        <f t="shared" si="5"/>
        <v>30</v>
      </c>
      <c r="H31" s="21" t="s">
        <v>464</v>
      </c>
      <c r="I31" s="21"/>
      <c r="J31" s="21" t="b">
        <v>0</v>
      </c>
    </row>
    <row r="32" spans="1:10" x14ac:dyDescent="0.2">
      <c r="A32" s="40">
        <v>31</v>
      </c>
      <c r="B32" s="54">
        <f>VLOOKUP(A32,s1CDNASample!A32:E32,5,FALSE)</f>
        <v>0</v>
      </c>
      <c r="C32" s="21">
        <f>VLOOKUP(A32,s1CDNASample!A32:F32,6,FALSE)</f>
        <v>0</v>
      </c>
      <c r="D32" s="23">
        <f>VLOOKUP(A32,s1CDNASample!A32:G32,7,FALSE)</f>
        <v>31</v>
      </c>
      <c r="E32" s="54">
        <f t="shared" si="3"/>
        <v>0</v>
      </c>
      <c r="F32" s="21">
        <f t="shared" si="4"/>
        <v>0</v>
      </c>
      <c r="G32" s="23">
        <f t="shared" si="5"/>
        <v>31</v>
      </c>
      <c r="H32" s="21" t="s">
        <v>464</v>
      </c>
      <c r="I32" s="21"/>
      <c r="J32" s="21" t="b">
        <v>0</v>
      </c>
    </row>
    <row r="33" spans="1:10" x14ac:dyDescent="0.2">
      <c r="A33" s="40">
        <v>32</v>
      </c>
      <c r="B33" s="54">
        <f>VLOOKUP(A33,s1CDNASample!A33:E33,5,FALSE)</f>
        <v>0</v>
      </c>
      <c r="C33" s="21">
        <f>VLOOKUP(A33,s1CDNASample!A33:F33,6,FALSE)</f>
        <v>0</v>
      </c>
      <c r="D33" s="23">
        <f>VLOOKUP(A33,s1CDNASample!A33:G33,7,FALSE)</f>
        <v>32</v>
      </c>
      <c r="E33" s="54">
        <f t="shared" si="3"/>
        <v>0</v>
      </c>
      <c r="F33" s="21">
        <f t="shared" si="4"/>
        <v>0</v>
      </c>
      <c r="G33" s="23">
        <f t="shared" si="5"/>
        <v>32</v>
      </c>
      <c r="H33" s="21" t="s">
        <v>464</v>
      </c>
      <c r="I33" s="21"/>
      <c r="J33" s="21" t="b">
        <v>0</v>
      </c>
    </row>
    <row r="34" spans="1:10" x14ac:dyDescent="0.2">
      <c r="A34" s="40">
        <v>33</v>
      </c>
      <c r="B34" s="54">
        <f>VLOOKUP(A34,s1CDNASample!A34:E34,5,FALSE)</f>
        <v>0</v>
      </c>
      <c r="C34" s="21">
        <f>VLOOKUP(A34,s1CDNASample!A34:F34,6,FALSE)</f>
        <v>0</v>
      </c>
      <c r="D34" s="23">
        <f>VLOOKUP(A34,s1CDNASample!A34:G34,7,FALSE)</f>
        <v>33</v>
      </c>
      <c r="E34" s="54">
        <f t="shared" si="3"/>
        <v>0</v>
      </c>
      <c r="F34" s="21">
        <f t="shared" si="4"/>
        <v>0</v>
      </c>
      <c r="G34" s="23">
        <f t="shared" si="5"/>
        <v>33</v>
      </c>
      <c r="H34" s="21" t="s">
        <v>464</v>
      </c>
      <c r="I34" s="21"/>
      <c r="J34" s="21" t="b">
        <v>0</v>
      </c>
    </row>
    <row r="35" spans="1:10" x14ac:dyDescent="0.2">
      <c r="A35" s="40">
        <v>34</v>
      </c>
      <c r="B35" s="54">
        <f>VLOOKUP(A35,s1CDNASample!A35:E35,5,FALSE)</f>
        <v>0</v>
      </c>
      <c r="C35" s="21">
        <f>VLOOKUP(A35,s1CDNASample!A35:F35,6,FALSE)</f>
        <v>0</v>
      </c>
      <c r="D35" s="23">
        <f>VLOOKUP(A35,s1CDNASample!A35:G35,7,FALSE)</f>
        <v>34</v>
      </c>
      <c r="E35" s="54">
        <f t="shared" si="3"/>
        <v>0</v>
      </c>
      <c r="F35" s="21">
        <f t="shared" si="4"/>
        <v>0</v>
      </c>
      <c r="G35" s="23">
        <f t="shared" si="5"/>
        <v>34</v>
      </c>
      <c r="H35" s="21" t="s">
        <v>464</v>
      </c>
      <c r="I35" s="21"/>
      <c r="J35" s="21" t="b">
        <v>0</v>
      </c>
    </row>
    <row r="36" spans="1:10" x14ac:dyDescent="0.2">
      <c r="A36" s="40">
        <v>35</v>
      </c>
      <c r="B36" s="54">
        <f>VLOOKUP(A36,s1CDNASample!A36:E36,5,FALSE)</f>
        <v>0</v>
      </c>
      <c r="C36" s="21">
        <f>VLOOKUP(A36,s1CDNASample!A36:F36,6,FALSE)</f>
        <v>0</v>
      </c>
      <c r="D36" s="23">
        <f>VLOOKUP(A36,s1CDNASample!A36:G36,7,FALSE)</f>
        <v>35</v>
      </c>
      <c r="E36" s="54">
        <f t="shared" si="3"/>
        <v>0</v>
      </c>
      <c r="F36" s="21">
        <f t="shared" si="4"/>
        <v>0</v>
      </c>
      <c r="G36" s="23">
        <f t="shared" si="5"/>
        <v>35</v>
      </c>
      <c r="H36" s="21" t="s">
        <v>464</v>
      </c>
      <c r="I36" s="21"/>
      <c r="J36" s="21" t="b">
        <v>0</v>
      </c>
    </row>
    <row r="37" spans="1:10" x14ac:dyDescent="0.2">
      <c r="A37" s="40">
        <v>36</v>
      </c>
      <c r="B37" s="54">
        <f>VLOOKUP(A37,s1CDNASample!A37:E37,5,FALSE)</f>
        <v>0</v>
      </c>
      <c r="C37" s="21">
        <f>VLOOKUP(A37,s1CDNASample!A37:F37,6,FALSE)</f>
        <v>0</v>
      </c>
      <c r="D37" s="23">
        <f>VLOOKUP(A37,s1CDNASample!A37:G37,7,FALSE)</f>
        <v>36</v>
      </c>
      <c r="E37" s="54">
        <f t="shared" si="3"/>
        <v>0</v>
      </c>
      <c r="F37" s="21">
        <f t="shared" si="4"/>
        <v>0</v>
      </c>
      <c r="G37" s="23">
        <f t="shared" si="5"/>
        <v>36</v>
      </c>
      <c r="H37" s="21" t="s">
        <v>464</v>
      </c>
      <c r="I37" s="21"/>
      <c r="J37" s="21" t="b">
        <v>0</v>
      </c>
    </row>
    <row r="38" spans="1:10" x14ac:dyDescent="0.2">
      <c r="A38" s="40">
        <v>37</v>
      </c>
      <c r="B38" s="54">
        <f>VLOOKUP(A38,s1CDNASample!A38:E38,5,FALSE)</f>
        <v>0</v>
      </c>
      <c r="C38" s="21">
        <f>VLOOKUP(A38,s1CDNASample!A38:F38,6,FALSE)</f>
        <v>0</v>
      </c>
      <c r="D38" s="23">
        <f>VLOOKUP(A38,s1CDNASample!A38:G38,7,FALSE)</f>
        <v>37</v>
      </c>
      <c r="E38" s="54">
        <f t="shared" si="3"/>
        <v>0</v>
      </c>
      <c r="F38" s="21">
        <f t="shared" si="4"/>
        <v>0</v>
      </c>
      <c r="G38" s="23">
        <f t="shared" si="5"/>
        <v>37</v>
      </c>
      <c r="H38" s="21" t="s">
        <v>464</v>
      </c>
      <c r="I38" s="21"/>
      <c r="J38" s="21" t="b">
        <v>0</v>
      </c>
    </row>
    <row r="39" spans="1:10" x14ac:dyDescent="0.2">
      <c r="A39" s="40">
        <v>38</v>
      </c>
      <c r="B39" s="54">
        <f>VLOOKUP(A39,s1CDNASample!A39:E39,5,FALSE)</f>
        <v>0</v>
      </c>
      <c r="C39" s="21">
        <f>VLOOKUP(A39,s1CDNASample!A39:F39,6,FALSE)</f>
        <v>0</v>
      </c>
      <c r="D39" s="23">
        <f>VLOOKUP(A39,s1CDNASample!A39:G39,7,FALSE)</f>
        <v>38</v>
      </c>
      <c r="E39" s="54">
        <f t="shared" si="3"/>
        <v>0</v>
      </c>
      <c r="F39" s="21">
        <f t="shared" si="4"/>
        <v>0</v>
      </c>
      <c r="G39" s="23">
        <f t="shared" si="5"/>
        <v>38</v>
      </c>
      <c r="H39" s="21" t="s">
        <v>464</v>
      </c>
      <c r="I39" s="21"/>
      <c r="J39" s="21" t="b">
        <v>0</v>
      </c>
    </row>
    <row r="40" spans="1:10" x14ac:dyDescent="0.2">
      <c r="A40" s="40">
        <v>39</v>
      </c>
      <c r="B40" s="54">
        <f>VLOOKUP(A40,s1CDNASample!A40:E40,5,FALSE)</f>
        <v>0</v>
      </c>
      <c r="C40" s="21">
        <f>VLOOKUP(A40,s1CDNASample!A40:F40,6,FALSE)</f>
        <v>0</v>
      </c>
      <c r="D40" s="23">
        <f>VLOOKUP(A40,s1CDNASample!A40:G40,7,FALSE)</f>
        <v>39</v>
      </c>
      <c r="E40" s="54">
        <f t="shared" si="3"/>
        <v>0</v>
      </c>
      <c r="F40" s="21">
        <f t="shared" si="4"/>
        <v>0</v>
      </c>
      <c r="G40" s="23">
        <f t="shared" si="5"/>
        <v>39</v>
      </c>
      <c r="H40" s="21" t="s">
        <v>464</v>
      </c>
      <c r="I40" s="21"/>
      <c r="J40" s="21" t="b">
        <v>0</v>
      </c>
    </row>
    <row r="41" spans="1:10" x14ac:dyDescent="0.2">
      <c r="A41" s="40">
        <v>40</v>
      </c>
      <c r="B41" s="54">
        <f>VLOOKUP(A41,s1CDNASample!A41:E41,5,FALSE)</f>
        <v>0</v>
      </c>
      <c r="C41" s="21">
        <f>VLOOKUP(A41,s1CDNASample!A41:F41,6,FALSE)</f>
        <v>0</v>
      </c>
      <c r="D41" s="23">
        <f>VLOOKUP(A41,s1CDNASample!A41:G41,7,FALSE)</f>
        <v>40</v>
      </c>
      <c r="E41" s="54">
        <f t="shared" si="3"/>
        <v>0</v>
      </c>
      <c r="F41" s="21">
        <f t="shared" si="4"/>
        <v>0</v>
      </c>
      <c r="G41" s="23">
        <f t="shared" si="5"/>
        <v>40</v>
      </c>
      <c r="H41" s="21" t="s">
        <v>464</v>
      </c>
      <c r="I41" s="21"/>
      <c r="J41" s="21" t="b">
        <v>0</v>
      </c>
    </row>
    <row r="42" spans="1:10" x14ac:dyDescent="0.2">
      <c r="A42" s="40">
        <v>41</v>
      </c>
      <c r="B42" s="54" t="e">
        <f>VLOOKUP(A42,s1CDNASample!A42:E42,5,FALSE)</f>
        <v>#N/A</v>
      </c>
      <c r="C42" s="21" t="e">
        <f>VLOOKUP(A42,s1CDNASample!A42:F42,6,FALSE)</f>
        <v>#N/A</v>
      </c>
      <c r="D42" s="23" t="e">
        <f>VLOOKUP(A42,s1CDNASample!A42:G42,7,FALSE)</f>
        <v>#N/A</v>
      </c>
      <c r="E42" s="54" t="e">
        <f t="shared" si="3"/>
        <v>#N/A</v>
      </c>
      <c r="F42" s="21" t="e">
        <f t="shared" si="4"/>
        <v>#N/A</v>
      </c>
      <c r="G42" s="23" t="e">
        <f t="shared" si="5"/>
        <v>#N/A</v>
      </c>
    </row>
    <row r="43" spans="1:10" x14ac:dyDescent="0.2">
      <c r="A43" s="40">
        <v>42</v>
      </c>
      <c r="B43" s="54" t="e">
        <f>VLOOKUP(A43,s1CDNASample!A43:E43,5,FALSE)</f>
        <v>#N/A</v>
      </c>
      <c r="C43" s="21" t="e">
        <f>VLOOKUP(A43,s1CDNASample!A43:F43,6,FALSE)</f>
        <v>#N/A</v>
      </c>
      <c r="D43" s="23" t="e">
        <f>VLOOKUP(A43,s1CDNASample!A43:G43,7,FALSE)</f>
        <v>#N/A</v>
      </c>
      <c r="E43" s="54" t="e">
        <f t="shared" si="3"/>
        <v>#N/A</v>
      </c>
      <c r="F43" s="21" t="e">
        <f t="shared" si="4"/>
        <v>#N/A</v>
      </c>
      <c r="G43" s="23" t="e">
        <f t="shared" si="5"/>
        <v>#N/A</v>
      </c>
    </row>
    <row r="44" spans="1:10" x14ac:dyDescent="0.2">
      <c r="A44" s="40">
        <v>43</v>
      </c>
      <c r="B44" s="54" t="e">
        <f>VLOOKUP(A44,s1CDNASample!A44:E44,5,FALSE)</f>
        <v>#N/A</v>
      </c>
      <c r="C44" s="21" t="e">
        <f>VLOOKUP(A44,s1CDNASample!A44:F44,6,FALSE)</f>
        <v>#N/A</v>
      </c>
      <c r="D44" s="23" t="e">
        <f>VLOOKUP(A44,s1CDNASample!A44:G44,7,FALSE)</f>
        <v>#N/A</v>
      </c>
      <c r="E44" s="54" t="e">
        <f t="shared" si="3"/>
        <v>#N/A</v>
      </c>
      <c r="F44" s="21" t="e">
        <f t="shared" si="4"/>
        <v>#N/A</v>
      </c>
      <c r="G44" s="23" t="e">
        <f t="shared" si="5"/>
        <v>#N/A</v>
      </c>
    </row>
    <row r="45" spans="1:10" x14ac:dyDescent="0.2">
      <c r="A45" s="40">
        <v>44</v>
      </c>
      <c r="B45" s="54" t="e">
        <f>VLOOKUP(A45,s1CDNASample!A45:E45,5,FALSE)</f>
        <v>#N/A</v>
      </c>
      <c r="C45" s="21" t="e">
        <f>VLOOKUP(A45,s1CDNASample!A45:F45,6,FALSE)</f>
        <v>#N/A</v>
      </c>
      <c r="D45" s="23" t="e">
        <f>VLOOKUP(A45,s1CDNASample!A45:G45,7,FALSE)</f>
        <v>#N/A</v>
      </c>
      <c r="E45" s="54" t="e">
        <f t="shared" si="3"/>
        <v>#N/A</v>
      </c>
      <c r="F45" s="21" t="e">
        <f t="shared" si="4"/>
        <v>#N/A</v>
      </c>
      <c r="G45" s="23" t="e">
        <f t="shared" si="5"/>
        <v>#N/A</v>
      </c>
    </row>
    <row r="46" spans="1:10" x14ac:dyDescent="0.2">
      <c r="A46" s="40">
        <v>45</v>
      </c>
      <c r="B46" s="54" t="e">
        <f>VLOOKUP(A46,s1CDNASample!A46:E46,5,FALSE)</f>
        <v>#N/A</v>
      </c>
      <c r="C46" s="21" t="e">
        <f>VLOOKUP(A46,s1CDNASample!A46:F46,6,FALSE)</f>
        <v>#N/A</v>
      </c>
      <c r="D46" s="23" t="e">
        <f>VLOOKUP(A46,s1CDNASample!A46:G46,7,FALSE)</f>
        <v>#N/A</v>
      </c>
      <c r="E46" s="54" t="e">
        <f t="shared" si="3"/>
        <v>#N/A</v>
      </c>
      <c r="F46" s="21" t="e">
        <f t="shared" si="4"/>
        <v>#N/A</v>
      </c>
      <c r="G46" s="23" t="e">
        <f t="shared" si="5"/>
        <v>#N/A</v>
      </c>
    </row>
    <row r="47" spans="1:10" x14ac:dyDescent="0.2">
      <c r="A47" s="40">
        <v>46</v>
      </c>
      <c r="B47" s="54" t="e">
        <f>VLOOKUP(A47,s1CDNASample!A47:E47,5,FALSE)</f>
        <v>#N/A</v>
      </c>
      <c r="C47" s="21" t="e">
        <f>VLOOKUP(A47,s1CDNASample!A47:F47,6,FALSE)</f>
        <v>#N/A</v>
      </c>
      <c r="D47" s="23" t="e">
        <f>VLOOKUP(A47,s1CDNASample!A47:G47,7,FALSE)</f>
        <v>#N/A</v>
      </c>
      <c r="E47" s="54" t="e">
        <f t="shared" si="3"/>
        <v>#N/A</v>
      </c>
      <c r="F47" s="21" t="e">
        <f t="shared" si="4"/>
        <v>#N/A</v>
      </c>
      <c r="G47" s="23" t="e">
        <f t="shared" si="5"/>
        <v>#N/A</v>
      </c>
    </row>
    <row r="48" spans="1:10" x14ac:dyDescent="0.2">
      <c r="A48" s="40">
        <v>47</v>
      </c>
      <c r="B48" s="54" t="e">
        <f>VLOOKUP(A48,s1CDNASample!A48:E48,5,FALSE)</f>
        <v>#N/A</v>
      </c>
      <c r="C48" s="21" t="e">
        <f>VLOOKUP(A48,s1CDNASample!A48:F48,6,FALSE)</f>
        <v>#N/A</v>
      </c>
      <c r="D48" s="23" t="e">
        <f>VLOOKUP(A48,s1CDNASample!A48:G48,7,FALSE)</f>
        <v>#N/A</v>
      </c>
      <c r="E48" s="54" t="e">
        <f t="shared" si="3"/>
        <v>#N/A</v>
      </c>
      <c r="F48" s="21" t="e">
        <f t="shared" si="4"/>
        <v>#N/A</v>
      </c>
      <c r="G48" s="23" t="e">
        <f t="shared" si="5"/>
        <v>#N/A</v>
      </c>
    </row>
    <row r="49" spans="1:7" x14ac:dyDescent="0.2">
      <c r="A49" s="40">
        <v>48</v>
      </c>
      <c r="B49" s="54" t="e">
        <f>VLOOKUP(A49,s1CDNASample!A49:E49,5,FALSE)</f>
        <v>#N/A</v>
      </c>
      <c r="C49" s="21" t="e">
        <f>VLOOKUP(A49,s1CDNASample!A49:F49,6,FALSE)</f>
        <v>#N/A</v>
      </c>
      <c r="D49" s="23" t="e">
        <f>VLOOKUP(A49,s1CDNASample!A49:G49,7,FALSE)</f>
        <v>#N/A</v>
      </c>
      <c r="E49" s="54" t="e">
        <f t="shared" si="3"/>
        <v>#N/A</v>
      </c>
      <c r="F49" s="21" t="e">
        <f t="shared" si="4"/>
        <v>#N/A</v>
      </c>
      <c r="G49" s="23" t="e">
        <f t="shared" si="5"/>
        <v>#N/A</v>
      </c>
    </row>
    <row r="50" spans="1:7" x14ac:dyDescent="0.2">
      <c r="A50" s="40">
        <v>49</v>
      </c>
      <c r="B50" s="54" t="e">
        <f>VLOOKUP(A50,s1CDNASample!A50:E50,5,FALSE)</f>
        <v>#N/A</v>
      </c>
      <c r="C50" s="21" t="e">
        <f>VLOOKUP(A50,s1CDNASample!A50:F50,6,FALSE)</f>
        <v>#N/A</v>
      </c>
      <c r="D50" s="23" t="e">
        <f>VLOOKUP(A50,s1CDNASample!A50:G50,7,FALSE)</f>
        <v>#N/A</v>
      </c>
      <c r="E50" s="54" t="e">
        <f t="shared" si="3"/>
        <v>#N/A</v>
      </c>
      <c r="F50" s="21" t="e">
        <f t="shared" si="4"/>
        <v>#N/A</v>
      </c>
      <c r="G50" s="23" t="e">
        <f t="shared" si="5"/>
        <v>#N/A</v>
      </c>
    </row>
    <row r="51" spans="1:7" x14ac:dyDescent="0.2">
      <c r="A51" s="40">
        <v>50</v>
      </c>
      <c r="B51" s="54" t="e">
        <f>VLOOKUP(A51,s1CDNASample!A51:E51,5,FALSE)</f>
        <v>#N/A</v>
      </c>
      <c r="C51" s="21" t="e">
        <f>VLOOKUP(A51,s1CDNASample!A51:F51,6,FALSE)</f>
        <v>#N/A</v>
      </c>
      <c r="D51" s="23" t="e">
        <f>VLOOKUP(A51,s1CDNASample!A51:G51,7,FALSE)</f>
        <v>#N/A</v>
      </c>
      <c r="E51" s="54" t="e">
        <f t="shared" si="3"/>
        <v>#N/A</v>
      </c>
      <c r="F51" s="21" t="e">
        <f t="shared" si="4"/>
        <v>#N/A</v>
      </c>
      <c r="G51" s="23" t="e">
        <f t="shared" si="5"/>
        <v>#N/A</v>
      </c>
    </row>
    <row r="52" spans="1:7" x14ac:dyDescent="0.2">
      <c r="A52" s="40">
        <v>51</v>
      </c>
      <c r="B52" s="54" t="e">
        <f>VLOOKUP(A52,s1CDNASample!A52:E52,5,FALSE)</f>
        <v>#N/A</v>
      </c>
      <c r="C52" s="21" t="e">
        <f>VLOOKUP(A52,s1CDNASample!A52:F52,6,FALSE)</f>
        <v>#N/A</v>
      </c>
      <c r="D52" s="23" t="e">
        <f>VLOOKUP(A52,s1CDNASample!A52:G52,7,FALSE)</f>
        <v>#N/A</v>
      </c>
      <c r="E52" s="54" t="e">
        <f t="shared" si="3"/>
        <v>#N/A</v>
      </c>
      <c r="F52" s="21" t="e">
        <f t="shared" si="4"/>
        <v>#N/A</v>
      </c>
      <c r="G52" s="23" t="e">
        <f t="shared" si="5"/>
        <v>#N/A</v>
      </c>
    </row>
    <row r="53" spans="1:7" x14ac:dyDescent="0.2">
      <c r="A53" s="40">
        <v>52</v>
      </c>
      <c r="B53" s="54" t="e">
        <f>VLOOKUP(A53,s1CDNASample!A53:E53,5,FALSE)</f>
        <v>#N/A</v>
      </c>
      <c r="C53" s="21" t="e">
        <f>VLOOKUP(A53,s1CDNASample!A53:F53,6,FALSE)</f>
        <v>#N/A</v>
      </c>
      <c r="D53" s="23" t="e">
        <f>VLOOKUP(A53,s1CDNASample!A53:G53,7,FALSE)</f>
        <v>#N/A</v>
      </c>
      <c r="E53" s="54" t="e">
        <f t="shared" si="3"/>
        <v>#N/A</v>
      </c>
      <c r="F53" s="21" t="e">
        <f t="shared" si="4"/>
        <v>#N/A</v>
      </c>
      <c r="G53" s="23" t="e">
        <f t="shared" si="5"/>
        <v>#N/A</v>
      </c>
    </row>
    <row r="54" spans="1:7" x14ac:dyDescent="0.2">
      <c r="A54" s="40">
        <v>53</v>
      </c>
      <c r="B54" s="54" t="e">
        <f>VLOOKUP(A54,s1CDNASample!A54:E54,5,FALSE)</f>
        <v>#N/A</v>
      </c>
      <c r="C54" s="21" t="e">
        <f>VLOOKUP(A54,s1CDNASample!A54:F54,6,FALSE)</f>
        <v>#N/A</v>
      </c>
      <c r="D54" s="23" t="e">
        <f>VLOOKUP(A54,s1CDNASample!A54:G54,7,FALSE)</f>
        <v>#N/A</v>
      </c>
      <c r="E54" s="54" t="e">
        <f t="shared" si="3"/>
        <v>#N/A</v>
      </c>
      <c r="F54" s="21" t="e">
        <f t="shared" si="4"/>
        <v>#N/A</v>
      </c>
      <c r="G54" s="23" t="e">
        <f t="shared" si="5"/>
        <v>#N/A</v>
      </c>
    </row>
    <row r="55" spans="1:7" x14ac:dyDescent="0.2">
      <c r="A55" s="40">
        <v>54</v>
      </c>
      <c r="B55" s="54" t="e">
        <f>VLOOKUP(A55,s1CDNASample!A55:E55,5,FALSE)</f>
        <v>#N/A</v>
      </c>
      <c r="C55" s="21" t="e">
        <f>VLOOKUP(A55,s1CDNASample!A55:F55,6,FALSE)</f>
        <v>#N/A</v>
      </c>
      <c r="D55" s="23" t="e">
        <f>VLOOKUP(A55,s1CDNASample!A55:G55,7,FALSE)</f>
        <v>#N/A</v>
      </c>
      <c r="E55" s="54" t="e">
        <f t="shared" si="3"/>
        <v>#N/A</v>
      </c>
      <c r="F55" s="21" t="e">
        <f t="shared" si="4"/>
        <v>#N/A</v>
      </c>
      <c r="G55" s="23" t="e">
        <f t="shared" si="5"/>
        <v>#N/A</v>
      </c>
    </row>
    <row r="56" spans="1:7" x14ac:dyDescent="0.2">
      <c r="A56" s="40">
        <v>55</v>
      </c>
      <c r="B56" s="54" t="e">
        <f>VLOOKUP(A56,s1CDNASample!A56:E56,5,FALSE)</f>
        <v>#N/A</v>
      </c>
      <c r="C56" s="21" t="e">
        <f>VLOOKUP(A56,s1CDNASample!A56:F56,6,FALSE)</f>
        <v>#N/A</v>
      </c>
      <c r="D56" s="23" t="e">
        <f>VLOOKUP(A56,s1CDNASample!A56:G56,7,FALSE)</f>
        <v>#N/A</v>
      </c>
      <c r="E56" s="54" t="e">
        <f t="shared" si="3"/>
        <v>#N/A</v>
      </c>
      <c r="F56" s="21" t="e">
        <f t="shared" si="4"/>
        <v>#N/A</v>
      </c>
      <c r="G56" s="23" t="e">
        <f t="shared" si="5"/>
        <v>#N/A</v>
      </c>
    </row>
    <row r="57" spans="1:7" x14ac:dyDescent="0.2">
      <c r="A57" s="40">
        <v>56</v>
      </c>
    </row>
    <row r="58" spans="1:7" x14ac:dyDescent="0.2">
      <c r="A58" s="40">
        <v>57</v>
      </c>
    </row>
    <row r="59" spans="1:7" x14ac:dyDescent="0.2">
      <c r="A59" s="40">
        <v>58</v>
      </c>
    </row>
  </sheetData>
  <dataValidations count="3">
    <dataValidation type="list" allowBlank="1" showInputMessage="1" showErrorMessage="1" sqref="H2:H41" xr:uid="{1A6D517E-E7D7-BE4A-A7F1-4C51F0FF02A6}">
      <formula1>"E7420L"</formula1>
    </dataValidation>
    <dataValidation type="list" allowBlank="1" showInputMessage="1" showErrorMessage="1" sqref="J2:J41" xr:uid="{CA6114B8-0839-C647-84D7-54D18E62E9B6}">
      <formula1>"TRUE, FALSE"</formula1>
    </dataValidation>
    <dataValidation type="list" allowBlank="1" showInputMessage="1" showErrorMessage="1" sqref="I2:I41" xr:uid="{24AC84C8-E6C1-B84C-9786-A1B043149885}">
      <formula1>"TURE,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96FB-E57F-FD48-8E61-26AA35D33354}">
  <dimension ref="A1:M47"/>
  <sheetViews>
    <sheetView tabSelected="1" topLeftCell="E1" zoomScale="120" zoomScaleNormal="120" workbookViewId="0">
      <selection activeCell="L2" sqref="L2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9.1640625" style="1" customWidth="1"/>
    <col min="10" max="10" width="13.6640625" customWidth="1"/>
  </cols>
  <sheetData>
    <row r="1" spans="1:13" x14ac:dyDescent="0.2">
      <c r="B1" s="53" t="s">
        <v>362</v>
      </c>
      <c r="C1" s="21" t="s">
        <v>363</v>
      </c>
      <c r="D1" s="21" t="s">
        <v>364</v>
      </c>
      <c r="E1" s="53" t="s">
        <v>374</v>
      </c>
      <c r="F1" s="21" t="s">
        <v>375</v>
      </c>
      <c r="G1" s="21" t="s">
        <v>376</v>
      </c>
      <c r="H1" s="21" t="s">
        <v>377</v>
      </c>
      <c r="I1" s="21" t="s">
        <v>378</v>
      </c>
      <c r="J1" s="21" t="s">
        <v>379</v>
      </c>
      <c r="K1" s="21" t="s">
        <v>380</v>
      </c>
      <c r="L1" s="21" t="s">
        <v>381</v>
      </c>
      <c r="M1" s="21" t="s">
        <v>382</v>
      </c>
    </row>
    <row r="2" spans="1:13" x14ac:dyDescent="0.2">
      <c r="A2" s="40">
        <v>1</v>
      </c>
      <c r="B2" s="54">
        <f>VLOOKUP(A2,s2CDNASample!A2:E2,5,FALSE)</f>
        <v>0</v>
      </c>
      <c r="C2" s="21">
        <f>VLOOKUP(A2,s2CDNASample!A2:F2,6,FALSE)</f>
        <v>0</v>
      </c>
      <c r="D2" s="23">
        <f>VLOOKUP(A2,s2CDNASample!A2:G2,7,FALSE)</f>
        <v>1</v>
      </c>
      <c r="E2" s="54">
        <f>VLOOKUP(A2,Induction!B4:X4,23,FALSE)</f>
        <v>0</v>
      </c>
      <c r="F2" s="21">
        <f>C2</f>
        <v>0</v>
      </c>
      <c r="G2" s="23">
        <f>D2</f>
        <v>1</v>
      </c>
      <c r="H2" s="26">
        <f>VLOOKUP(A2,Prep!A10:L10,12,FALSE)</f>
        <v>1</v>
      </c>
      <c r="I2" s="24" t="str">
        <f>VLOOKUP(A2,Prep!A10:M10,13,FALSE)</f>
        <v>TGAGGTT</v>
      </c>
      <c r="J2" s="24">
        <f>VLOOKUP(A2,Prep!A10:N10,14,FALSE)</f>
        <v>0</v>
      </c>
      <c r="K2" s="4" t="e">
        <f>VLOOKUP(A2,Prep!A10:O10,15,FALSE)</f>
        <v>#N/A</v>
      </c>
      <c r="L2" s="21" t="s">
        <v>464</v>
      </c>
      <c r="M2" s="21" t="b">
        <v>0</v>
      </c>
    </row>
    <row r="3" spans="1:13" x14ac:dyDescent="0.2">
      <c r="A3" s="40">
        <v>2</v>
      </c>
      <c r="B3" s="54">
        <f>VLOOKUP(A3,s2CDNASample!A3:E3,5,FALSE)</f>
        <v>0</v>
      </c>
      <c r="C3" s="21">
        <f>VLOOKUP(A3,s2CDNASample!A3:F3,6,FALSE)</f>
        <v>0</v>
      </c>
      <c r="D3" s="23">
        <f>VLOOKUP(A3,s2CDNASample!A3:G3,7,FALSE)</f>
        <v>2</v>
      </c>
      <c r="E3" s="54">
        <f>VLOOKUP(A3,Induction!B5:X5,23,FALSE)</f>
        <v>0</v>
      </c>
      <c r="F3" s="21">
        <f t="shared" ref="F3:F41" si="0">C3</f>
        <v>0</v>
      </c>
      <c r="G3" s="23">
        <f t="shared" ref="G3:G21" si="1">D3</f>
        <v>2</v>
      </c>
      <c r="H3" s="26">
        <f>VLOOKUP(A3,Prep!A11:L11,12,FALSE)</f>
        <v>0</v>
      </c>
      <c r="I3" s="24" t="e">
        <f>VLOOKUP(A3,Prep!A11:M11,13,FALSE)</f>
        <v>#N/A</v>
      </c>
      <c r="J3" s="24">
        <f>VLOOKUP(A3,Prep!A11:N11,14,FALSE)</f>
        <v>0</v>
      </c>
      <c r="K3" s="4" t="e">
        <f>VLOOKUP(A3,Prep!A11:O11,15,FALSE)</f>
        <v>#N/A</v>
      </c>
      <c r="L3" s="21" t="s">
        <v>464</v>
      </c>
      <c r="M3" s="21" t="b">
        <v>0</v>
      </c>
    </row>
    <row r="4" spans="1:13" x14ac:dyDescent="0.2">
      <c r="A4" s="40">
        <v>3</v>
      </c>
      <c r="B4" s="54">
        <f>VLOOKUP(A4,s2CDNASample!A4:E4,5,FALSE)</f>
        <v>0</v>
      </c>
      <c r="C4" s="21">
        <f>VLOOKUP(A4,s2CDNASample!A4:F4,6,FALSE)</f>
        <v>0</v>
      </c>
      <c r="D4" s="23">
        <f>VLOOKUP(A4,s2CDNASample!A4:G4,7,FALSE)</f>
        <v>3</v>
      </c>
      <c r="E4" s="54">
        <f>VLOOKUP(A4,Induction!B6:X6,23,FALSE)</f>
        <v>0</v>
      </c>
      <c r="F4" s="21">
        <f t="shared" si="0"/>
        <v>0</v>
      </c>
      <c r="G4" s="23">
        <f t="shared" si="1"/>
        <v>3</v>
      </c>
      <c r="H4" s="26">
        <f>VLOOKUP(A4,Prep!A12:L12,12,FALSE)</f>
        <v>0</v>
      </c>
      <c r="I4" s="24" t="e">
        <f>VLOOKUP(A4,Prep!A12:M12,13,FALSE)</f>
        <v>#N/A</v>
      </c>
      <c r="J4" s="24">
        <f>VLOOKUP(A4,Prep!A12:N12,14,FALSE)</f>
        <v>0</v>
      </c>
      <c r="K4" s="4" t="e">
        <f>VLOOKUP(A4,Prep!A12:O12,15,FALSE)</f>
        <v>#N/A</v>
      </c>
      <c r="L4" s="21" t="s">
        <v>464</v>
      </c>
      <c r="M4" s="21" t="b">
        <v>0</v>
      </c>
    </row>
    <row r="5" spans="1:13" x14ac:dyDescent="0.2">
      <c r="A5" s="40">
        <v>4</v>
      </c>
      <c r="B5" s="54">
        <f>VLOOKUP(A5,s2CDNASample!A5:E5,5,FALSE)</f>
        <v>0</v>
      </c>
      <c r="C5" s="21">
        <f>VLOOKUP(A5,s2CDNASample!A5:F5,6,FALSE)</f>
        <v>0</v>
      </c>
      <c r="D5" s="23">
        <f>VLOOKUP(A5,s2CDNASample!A5:G5,7,FALSE)</f>
        <v>4</v>
      </c>
      <c r="E5" s="54">
        <f>VLOOKUP(A5,Induction!B7:X7,23,FALSE)</f>
        <v>0</v>
      </c>
      <c r="F5" s="21">
        <f t="shared" si="0"/>
        <v>0</v>
      </c>
      <c r="G5" s="23">
        <f t="shared" si="1"/>
        <v>4</v>
      </c>
      <c r="H5" s="26">
        <f>VLOOKUP(A5,Prep!A13:L13,12,FALSE)</f>
        <v>0</v>
      </c>
      <c r="I5" s="24" t="e">
        <f>VLOOKUP(A5,Prep!A13:M13,13,FALSE)</f>
        <v>#N/A</v>
      </c>
      <c r="J5" s="24">
        <f>VLOOKUP(A5,Prep!A13:N13,14,FALSE)</f>
        <v>0</v>
      </c>
      <c r="K5" s="4" t="e">
        <f>VLOOKUP(A5,Prep!A13:O13,15,FALSE)</f>
        <v>#N/A</v>
      </c>
      <c r="L5" s="21" t="s">
        <v>464</v>
      </c>
      <c r="M5" s="21" t="b">
        <v>0</v>
      </c>
    </row>
    <row r="6" spans="1:13" x14ac:dyDescent="0.2">
      <c r="A6" s="40">
        <v>5</v>
      </c>
      <c r="B6" s="54">
        <f>VLOOKUP(A6,s2CDNASample!A6:E6,5,FALSE)</f>
        <v>0</v>
      </c>
      <c r="C6" s="21">
        <f>VLOOKUP(A6,s2CDNASample!A6:F6,6,FALSE)</f>
        <v>0</v>
      </c>
      <c r="D6" s="23">
        <f>VLOOKUP(A6,s2CDNASample!A6:G6,7,FALSE)</f>
        <v>5</v>
      </c>
      <c r="E6" s="54">
        <f>VLOOKUP(A6,Induction!B8:X8,23,FALSE)</f>
        <v>0</v>
      </c>
      <c r="F6" s="21">
        <f t="shared" si="0"/>
        <v>0</v>
      </c>
      <c r="G6" s="23">
        <f t="shared" si="1"/>
        <v>5</v>
      </c>
      <c r="H6" s="26">
        <f>VLOOKUP(A6,Prep!A14:L14,12,FALSE)</f>
        <v>0</v>
      </c>
      <c r="I6" s="24" t="e">
        <f>VLOOKUP(A6,Prep!A14:M14,13,FALSE)</f>
        <v>#N/A</v>
      </c>
      <c r="J6" s="24">
        <f>VLOOKUP(A6,Prep!A14:N14,14,FALSE)</f>
        <v>0</v>
      </c>
      <c r="K6" s="4" t="e">
        <f>VLOOKUP(A6,Prep!A14:O14,15,FALSE)</f>
        <v>#N/A</v>
      </c>
      <c r="L6" s="21" t="s">
        <v>464</v>
      </c>
      <c r="M6" s="21" t="b">
        <v>0</v>
      </c>
    </row>
    <row r="7" spans="1:13" x14ac:dyDescent="0.2">
      <c r="A7" s="40">
        <v>6</v>
      </c>
      <c r="B7" s="54">
        <f>VLOOKUP(A7,s2CDNASample!A7:E7,5,FALSE)</f>
        <v>0</v>
      </c>
      <c r="C7" s="21">
        <f>VLOOKUP(A7,s2CDNASample!A7:F7,6,FALSE)</f>
        <v>0</v>
      </c>
      <c r="D7" s="23">
        <f>VLOOKUP(A7,s2CDNASample!A7:G7,7,FALSE)</f>
        <v>6</v>
      </c>
      <c r="E7" s="54">
        <f>VLOOKUP(A7,Induction!B9:X9,23,FALSE)</f>
        <v>0</v>
      </c>
      <c r="F7" s="21">
        <f t="shared" si="0"/>
        <v>0</v>
      </c>
      <c r="G7" s="23">
        <f t="shared" si="1"/>
        <v>6</v>
      </c>
      <c r="H7" s="26">
        <f>VLOOKUP(A7,Prep!A15:L15,12,FALSE)</f>
        <v>0</v>
      </c>
      <c r="I7" s="24" t="e">
        <f>VLOOKUP(A7,Prep!A15:M15,13,FALSE)</f>
        <v>#N/A</v>
      </c>
      <c r="J7" s="24">
        <f>VLOOKUP(A7,Prep!A15:N15,14,FALSE)</f>
        <v>0</v>
      </c>
      <c r="K7" s="4" t="e">
        <f>VLOOKUP(A7,Prep!A15:O15,15,FALSE)</f>
        <v>#N/A</v>
      </c>
      <c r="L7" s="21" t="s">
        <v>464</v>
      </c>
      <c r="M7" s="21" t="b">
        <v>0</v>
      </c>
    </row>
    <row r="8" spans="1:13" x14ac:dyDescent="0.2">
      <c r="A8" s="40">
        <v>7</v>
      </c>
      <c r="B8" s="54">
        <f>VLOOKUP(A8,s2CDNASample!A8:E8,5,FALSE)</f>
        <v>0</v>
      </c>
      <c r="C8" s="21">
        <f>VLOOKUP(A8,s2CDNASample!A8:F8,6,FALSE)</f>
        <v>0</v>
      </c>
      <c r="D8" s="23">
        <f>VLOOKUP(A8,s2CDNASample!A8:G8,7,FALSE)</f>
        <v>7</v>
      </c>
      <c r="E8" s="54">
        <f>VLOOKUP(A8,Induction!B10:X10,23,FALSE)</f>
        <v>0</v>
      </c>
      <c r="F8" s="21">
        <f t="shared" si="0"/>
        <v>0</v>
      </c>
      <c r="G8" s="23">
        <f t="shared" si="1"/>
        <v>7</v>
      </c>
      <c r="H8" s="26">
        <f>VLOOKUP(A8,Prep!A16:L16,12,FALSE)</f>
        <v>0</v>
      </c>
      <c r="I8" s="24" t="e">
        <f>VLOOKUP(A8,Prep!A16:M16,13,FALSE)</f>
        <v>#N/A</v>
      </c>
      <c r="J8" s="24">
        <f>VLOOKUP(A8,Prep!A16:N16,14,FALSE)</f>
        <v>0</v>
      </c>
      <c r="K8" s="4" t="e">
        <f>VLOOKUP(A8,Prep!A16:O16,15,FALSE)</f>
        <v>#N/A</v>
      </c>
      <c r="L8" s="21" t="s">
        <v>464</v>
      </c>
      <c r="M8" s="21" t="b">
        <v>0</v>
      </c>
    </row>
    <row r="9" spans="1:13" x14ac:dyDescent="0.2">
      <c r="A9" s="40">
        <v>8</v>
      </c>
      <c r="B9" s="54">
        <f>VLOOKUP(A9,s2CDNASample!A9:E9,5,FALSE)</f>
        <v>0</v>
      </c>
      <c r="C9" s="21">
        <f>VLOOKUP(A9,s2CDNASample!A9:F9,6,FALSE)</f>
        <v>0</v>
      </c>
      <c r="D9" s="23">
        <f>VLOOKUP(A9,s2CDNASample!A9:G9,7,FALSE)</f>
        <v>8</v>
      </c>
      <c r="E9" s="54">
        <f>VLOOKUP(A9,Induction!B11:X11,23,FALSE)</f>
        <v>0</v>
      </c>
      <c r="F9" s="21">
        <f t="shared" si="0"/>
        <v>0</v>
      </c>
      <c r="G9" s="23">
        <f t="shared" si="1"/>
        <v>8</v>
      </c>
      <c r="H9" s="26">
        <f>VLOOKUP(A9,Prep!A17:L17,12,FALSE)</f>
        <v>0</v>
      </c>
      <c r="I9" s="24" t="e">
        <f>VLOOKUP(A9,Prep!A17:M17,13,FALSE)</f>
        <v>#N/A</v>
      </c>
      <c r="J9" s="24">
        <f>VLOOKUP(A9,Prep!A17:N17,14,FALSE)</f>
        <v>0</v>
      </c>
      <c r="K9" s="4" t="e">
        <f>VLOOKUP(A9,Prep!A17:O17,15,FALSE)</f>
        <v>#N/A</v>
      </c>
      <c r="L9" s="21" t="s">
        <v>464</v>
      </c>
      <c r="M9" s="21" t="b">
        <v>0</v>
      </c>
    </row>
    <row r="10" spans="1:13" x14ac:dyDescent="0.2">
      <c r="A10" s="40">
        <v>9</v>
      </c>
      <c r="B10" s="54">
        <f>VLOOKUP(A10,s2CDNASample!A10:E10,5,FALSE)</f>
        <v>0</v>
      </c>
      <c r="C10" s="21">
        <f>VLOOKUP(A10,s2CDNASample!A10:F10,6,FALSE)</f>
        <v>0</v>
      </c>
      <c r="D10" s="23">
        <f>VLOOKUP(A10,s2CDNASample!A10:G10,7,FALSE)</f>
        <v>9</v>
      </c>
      <c r="E10" s="54">
        <f>VLOOKUP(A10,Induction!B12:X12,23,FALSE)</f>
        <v>0</v>
      </c>
      <c r="F10" s="21">
        <f t="shared" si="0"/>
        <v>0</v>
      </c>
      <c r="G10" s="23">
        <f t="shared" si="1"/>
        <v>9</v>
      </c>
      <c r="H10" s="26">
        <f>VLOOKUP(A10,Prep!A18:L18,12,FALSE)</f>
        <v>0</v>
      </c>
      <c r="I10" s="24" t="e">
        <f>VLOOKUP(A10,Prep!A18:M18,13,FALSE)</f>
        <v>#N/A</v>
      </c>
      <c r="J10" s="24">
        <f>VLOOKUP(A10,Prep!A18:N18,14,FALSE)</f>
        <v>0</v>
      </c>
      <c r="K10" s="4" t="e">
        <f>VLOOKUP(A10,Prep!A18:O18,15,FALSE)</f>
        <v>#N/A</v>
      </c>
      <c r="L10" s="21" t="s">
        <v>464</v>
      </c>
      <c r="M10" s="21" t="b">
        <v>0</v>
      </c>
    </row>
    <row r="11" spans="1:13" x14ac:dyDescent="0.2">
      <c r="A11" s="40">
        <v>10</v>
      </c>
      <c r="B11" s="54">
        <f>VLOOKUP(A11,s2CDNASample!A11:E11,5,FALSE)</f>
        <v>0</v>
      </c>
      <c r="C11" s="21">
        <f>VLOOKUP(A11,s2CDNASample!A11:F11,6,FALSE)</f>
        <v>0</v>
      </c>
      <c r="D11" s="23">
        <f>VLOOKUP(A11,s2CDNASample!A11:G11,7,FALSE)</f>
        <v>10</v>
      </c>
      <c r="E11" s="54">
        <f>VLOOKUP(A11,Induction!B13:X13,23,FALSE)</f>
        <v>0</v>
      </c>
      <c r="F11" s="21">
        <f t="shared" si="0"/>
        <v>0</v>
      </c>
      <c r="G11" s="23">
        <f t="shared" si="1"/>
        <v>10</v>
      </c>
      <c r="H11" s="26">
        <f>VLOOKUP(A11,Prep!A19:L19,12,FALSE)</f>
        <v>0</v>
      </c>
      <c r="I11" s="24" t="e">
        <f>VLOOKUP(A11,Prep!A19:M19,13,FALSE)</f>
        <v>#N/A</v>
      </c>
      <c r="J11" s="24">
        <f>VLOOKUP(A11,Prep!A19:N19,14,FALSE)</f>
        <v>0</v>
      </c>
      <c r="K11" s="4" t="e">
        <f>VLOOKUP(A11,Prep!A19:O19,15,FALSE)</f>
        <v>#N/A</v>
      </c>
      <c r="L11" s="21" t="s">
        <v>464</v>
      </c>
      <c r="M11" s="21" t="b">
        <v>0</v>
      </c>
    </row>
    <row r="12" spans="1:13" x14ac:dyDescent="0.2">
      <c r="A12" s="40">
        <v>11</v>
      </c>
      <c r="B12" s="54">
        <f>VLOOKUP(A12,s2CDNASample!A12:E12,5,FALSE)</f>
        <v>0</v>
      </c>
      <c r="C12" s="21">
        <f>VLOOKUP(A12,s2CDNASample!A12:F12,6,FALSE)</f>
        <v>0</v>
      </c>
      <c r="D12" s="23">
        <f>VLOOKUP(A12,s2CDNASample!A12:G12,7,FALSE)</f>
        <v>11</v>
      </c>
      <c r="E12" s="54">
        <f>VLOOKUP(A12,Induction!B14:X14,23,FALSE)</f>
        <v>0</v>
      </c>
      <c r="F12" s="21">
        <f t="shared" si="0"/>
        <v>0</v>
      </c>
      <c r="G12" s="23">
        <f t="shared" si="1"/>
        <v>11</v>
      </c>
      <c r="H12" s="26">
        <f>VLOOKUP(A12,Prep!A20:L20,12,FALSE)</f>
        <v>0</v>
      </c>
      <c r="I12" s="24" t="e">
        <f>VLOOKUP(A12,Prep!A20:M20,13,FALSE)</f>
        <v>#N/A</v>
      </c>
      <c r="J12" s="24">
        <f>VLOOKUP(A12,Prep!A20:N20,14,FALSE)</f>
        <v>0</v>
      </c>
      <c r="K12" s="4" t="e">
        <f>VLOOKUP(A12,Prep!A20:O20,15,FALSE)</f>
        <v>#N/A</v>
      </c>
      <c r="L12" s="21" t="s">
        <v>464</v>
      </c>
      <c r="M12" s="21" t="b">
        <v>0</v>
      </c>
    </row>
    <row r="13" spans="1:13" x14ac:dyDescent="0.2">
      <c r="A13" s="40">
        <v>12</v>
      </c>
      <c r="B13" s="54">
        <f>VLOOKUP(A13,s2CDNASample!A13:E13,5,FALSE)</f>
        <v>0</v>
      </c>
      <c r="C13" s="21">
        <f>VLOOKUP(A13,s2CDNASample!A13:F13,6,FALSE)</f>
        <v>0</v>
      </c>
      <c r="D13" s="23">
        <f>VLOOKUP(A13,s2CDNASample!A13:G13,7,FALSE)</f>
        <v>12</v>
      </c>
      <c r="E13" s="54">
        <f>VLOOKUP(A13,Induction!B15:X15,23,FALSE)</f>
        <v>0</v>
      </c>
      <c r="F13" s="21">
        <f t="shared" si="0"/>
        <v>0</v>
      </c>
      <c r="G13" s="23">
        <f t="shared" si="1"/>
        <v>12</v>
      </c>
      <c r="H13" s="26">
        <f>VLOOKUP(A13,Prep!A21:L21,12,FALSE)</f>
        <v>0</v>
      </c>
      <c r="I13" s="24" t="e">
        <f>VLOOKUP(A13,Prep!A21:M21,13,FALSE)</f>
        <v>#N/A</v>
      </c>
      <c r="J13" s="24">
        <f>VLOOKUP(A13,Prep!A21:N21,14,FALSE)</f>
        <v>0</v>
      </c>
      <c r="K13" s="4" t="e">
        <f>VLOOKUP(A13,Prep!A21:O21,15,FALSE)</f>
        <v>#N/A</v>
      </c>
      <c r="L13" s="21" t="s">
        <v>464</v>
      </c>
      <c r="M13" s="21" t="b">
        <v>0</v>
      </c>
    </row>
    <row r="14" spans="1:13" x14ac:dyDescent="0.2">
      <c r="A14" s="40">
        <v>13</v>
      </c>
      <c r="B14" s="54">
        <f>VLOOKUP(A14,s2CDNASample!A14:E14,5,FALSE)</f>
        <v>0</v>
      </c>
      <c r="C14" s="21">
        <f>VLOOKUP(A14,s2CDNASample!A14:F14,6,FALSE)</f>
        <v>0</v>
      </c>
      <c r="D14" s="23">
        <f>VLOOKUP(A14,s2CDNASample!A14:G14,7,FALSE)</f>
        <v>13</v>
      </c>
      <c r="E14" s="54">
        <f>VLOOKUP(A14,Induction!B16:X16,23,FALSE)</f>
        <v>0</v>
      </c>
      <c r="F14" s="21">
        <f t="shared" si="0"/>
        <v>0</v>
      </c>
      <c r="G14" s="23">
        <f t="shared" si="1"/>
        <v>13</v>
      </c>
      <c r="H14" s="26">
        <f>VLOOKUP(A14,Prep!A22:L22,12,FALSE)</f>
        <v>0</v>
      </c>
      <c r="I14" s="24" t="e">
        <f>VLOOKUP(A14,Prep!A22:M22,13,FALSE)</f>
        <v>#N/A</v>
      </c>
      <c r="J14" s="24">
        <f>VLOOKUP(A14,Prep!A22:N22,14,FALSE)</f>
        <v>0</v>
      </c>
      <c r="K14" s="4" t="e">
        <f>VLOOKUP(A14,Prep!A22:O22,15,FALSE)</f>
        <v>#N/A</v>
      </c>
      <c r="L14" s="21" t="s">
        <v>464</v>
      </c>
      <c r="M14" s="21" t="b">
        <v>0</v>
      </c>
    </row>
    <row r="15" spans="1:13" x14ac:dyDescent="0.2">
      <c r="A15" s="40">
        <v>14</v>
      </c>
      <c r="B15" s="54">
        <f>VLOOKUP(A15,s2CDNASample!A15:E15,5,FALSE)</f>
        <v>0</v>
      </c>
      <c r="C15" s="21">
        <f>VLOOKUP(A15,s2CDNASample!A15:F15,6,FALSE)</f>
        <v>0</v>
      </c>
      <c r="D15" s="23">
        <f>VLOOKUP(A15,s2CDNASample!A15:G15,7,FALSE)</f>
        <v>14</v>
      </c>
      <c r="E15" s="54">
        <f>VLOOKUP(A15,Induction!B17:X17,23,FALSE)</f>
        <v>0</v>
      </c>
      <c r="F15" s="21">
        <f t="shared" si="0"/>
        <v>0</v>
      </c>
      <c r="G15" s="23">
        <f t="shared" si="1"/>
        <v>14</v>
      </c>
      <c r="H15" s="26">
        <f>VLOOKUP(A15,Prep!A23:L23,12,FALSE)</f>
        <v>0</v>
      </c>
      <c r="I15" s="24" t="e">
        <f>VLOOKUP(A15,Prep!A23:M23,13,FALSE)</f>
        <v>#N/A</v>
      </c>
      <c r="J15" s="24">
        <f>VLOOKUP(A15,Prep!A23:N23,14,FALSE)</f>
        <v>0</v>
      </c>
      <c r="K15" s="4" t="e">
        <f>VLOOKUP(A15,Prep!A23:O23,15,FALSE)</f>
        <v>#N/A</v>
      </c>
      <c r="L15" s="21" t="s">
        <v>464</v>
      </c>
      <c r="M15" s="21" t="b">
        <v>0</v>
      </c>
    </row>
    <row r="16" spans="1:13" x14ac:dyDescent="0.2">
      <c r="A16" s="40">
        <v>15</v>
      </c>
      <c r="B16" s="54">
        <f>VLOOKUP(A16,s2CDNASample!A16:E16,5,FALSE)</f>
        <v>0</v>
      </c>
      <c r="C16" s="21">
        <f>VLOOKUP(A16,s2CDNASample!A16:F16,6,FALSE)</f>
        <v>0</v>
      </c>
      <c r="D16" s="23">
        <f>VLOOKUP(A16,s2CDNASample!A16:G16,7,FALSE)</f>
        <v>15</v>
      </c>
      <c r="E16" s="54">
        <f>VLOOKUP(A16,Induction!B18:X18,23,FALSE)</f>
        <v>0</v>
      </c>
      <c r="F16" s="21">
        <f t="shared" si="0"/>
        <v>0</v>
      </c>
      <c r="G16" s="23">
        <f t="shared" si="1"/>
        <v>15</v>
      </c>
      <c r="H16" s="26">
        <f>VLOOKUP(A16,Prep!A24:L24,12,FALSE)</f>
        <v>0</v>
      </c>
      <c r="I16" s="24" t="e">
        <f>VLOOKUP(A16,Prep!A24:M24,13,FALSE)</f>
        <v>#N/A</v>
      </c>
      <c r="J16" s="24">
        <f>VLOOKUP(A16,Prep!A24:N24,14,FALSE)</f>
        <v>0</v>
      </c>
      <c r="K16" s="4" t="e">
        <f>VLOOKUP(A16,Prep!A24:O24,15,FALSE)</f>
        <v>#N/A</v>
      </c>
      <c r="L16" s="21" t="s">
        <v>464</v>
      </c>
      <c r="M16" s="21" t="b">
        <v>0</v>
      </c>
    </row>
    <row r="17" spans="1:13" x14ac:dyDescent="0.2">
      <c r="A17" s="40">
        <v>16</v>
      </c>
      <c r="B17" s="54">
        <f>VLOOKUP(A17,s2CDNASample!A17:E17,5,FALSE)</f>
        <v>0</v>
      </c>
      <c r="C17" s="21">
        <f>VLOOKUP(A17,s2CDNASample!A17:F17,6,FALSE)</f>
        <v>0</v>
      </c>
      <c r="D17" s="23">
        <f>VLOOKUP(A17,s2CDNASample!A17:G17,7,FALSE)</f>
        <v>16</v>
      </c>
      <c r="E17" s="54">
        <f>VLOOKUP(A17,Induction!B19:X19,23,FALSE)</f>
        <v>0</v>
      </c>
      <c r="F17" s="21">
        <f t="shared" si="0"/>
        <v>0</v>
      </c>
      <c r="G17" s="23">
        <f t="shared" si="1"/>
        <v>16</v>
      </c>
      <c r="H17" s="26">
        <f>VLOOKUP(A17,Prep!A25:L25,12,FALSE)</f>
        <v>0</v>
      </c>
      <c r="I17" s="24" t="e">
        <f>VLOOKUP(A17,Prep!A25:M25,13,FALSE)</f>
        <v>#N/A</v>
      </c>
      <c r="J17" s="24">
        <f>VLOOKUP(A17,Prep!A25:N25,14,FALSE)</f>
        <v>0</v>
      </c>
      <c r="K17" s="4" t="e">
        <f>VLOOKUP(A17,Prep!A25:O25,15,FALSE)</f>
        <v>#N/A</v>
      </c>
      <c r="L17" s="21" t="s">
        <v>464</v>
      </c>
      <c r="M17" s="21" t="b">
        <v>0</v>
      </c>
    </row>
    <row r="18" spans="1:13" x14ac:dyDescent="0.2">
      <c r="A18" s="40">
        <v>17</v>
      </c>
      <c r="B18" s="54">
        <f>VLOOKUP(A18,s2CDNASample!A18:E18,5,FALSE)</f>
        <v>0</v>
      </c>
      <c r="C18" s="21">
        <f>VLOOKUP(A18,s2CDNASample!A18:F18,6,FALSE)</f>
        <v>0</v>
      </c>
      <c r="D18" s="23">
        <f>VLOOKUP(A18,s2CDNASample!A18:G18,7,FALSE)</f>
        <v>17</v>
      </c>
      <c r="E18" s="54">
        <f>VLOOKUP(A18,Induction!B20:X20,23,FALSE)</f>
        <v>0</v>
      </c>
      <c r="F18" s="21">
        <f t="shared" si="0"/>
        <v>0</v>
      </c>
      <c r="G18" s="23">
        <f t="shared" si="1"/>
        <v>17</v>
      </c>
      <c r="H18" s="26">
        <f>VLOOKUP(A18,Prep!A26:L26,12,FALSE)</f>
        <v>0</v>
      </c>
      <c r="I18" s="24" t="e">
        <f>VLOOKUP(A18,Prep!A26:M26,13,FALSE)</f>
        <v>#N/A</v>
      </c>
      <c r="J18" s="24">
        <f>VLOOKUP(A18,Prep!A26:N26,14,FALSE)</f>
        <v>0</v>
      </c>
      <c r="K18" s="4" t="e">
        <f>VLOOKUP(A18,Prep!A26:O26,15,FALSE)</f>
        <v>#N/A</v>
      </c>
      <c r="L18" s="21" t="s">
        <v>464</v>
      </c>
      <c r="M18" s="21" t="b">
        <v>0</v>
      </c>
    </row>
    <row r="19" spans="1:13" x14ac:dyDescent="0.2">
      <c r="A19" s="40">
        <v>18</v>
      </c>
      <c r="B19" s="54">
        <f>VLOOKUP(A19,s2CDNASample!A19:E19,5,FALSE)</f>
        <v>0</v>
      </c>
      <c r="C19" s="21">
        <f>VLOOKUP(A19,s2CDNASample!A19:F19,6,FALSE)</f>
        <v>0</v>
      </c>
      <c r="D19" s="23">
        <f>VLOOKUP(A19,s2CDNASample!A19:G19,7,FALSE)</f>
        <v>18</v>
      </c>
      <c r="E19" s="54">
        <f>VLOOKUP(A19,Induction!B21:X21,23,FALSE)</f>
        <v>0</v>
      </c>
      <c r="F19" s="21">
        <f t="shared" si="0"/>
        <v>0</v>
      </c>
      <c r="G19" s="23">
        <f t="shared" si="1"/>
        <v>18</v>
      </c>
      <c r="H19" s="26">
        <f>VLOOKUP(A19,Prep!A27:L27,12,FALSE)</f>
        <v>0</v>
      </c>
      <c r="I19" s="24" t="e">
        <f>VLOOKUP(A19,Prep!A27:M27,13,FALSE)</f>
        <v>#N/A</v>
      </c>
      <c r="J19" s="24">
        <f>VLOOKUP(A19,Prep!A27:N27,14,FALSE)</f>
        <v>0</v>
      </c>
      <c r="K19" s="4" t="e">
        <f>VLOOKUP(A19,Prep!A27:O27,15,FALSE)</f>
        <v>#N/A</v>
      </c>
      <c r="L19" s="21" t="s">
        <v>464</v>
      </c>
      <c r="M19" s="21" t="b">
        <v>0</v>
      </c>
    </row>
    <row r="20" spans="1:13" x14ac:dyDescent="0.2">
      <c r="A20" s="40">
        <v>19</v>
      </c>
      <c r="B20" s="54">
        <f>VLOOKUP(A20,s2CDNASample!A20:E20,5,FALSE)</f>
        <v>0</v>
      </c>
      <c r="C20" s="21">
        <f>VLOOKUP(A20,s2CDNASample!A20:F20,6,FALSE)</f>
        <v>0</v>
      </c>
      <c r="D20" s="23">
        <f>VLOOKUP(A20,s2CDNASample!A20:G20,7,FALSE)</f>
        <v>19</v>
      </c>
      <c r="E20" s="54">
        <f>VLOOKUP(A20,Induction!B22:X22,23,FALSE)</f>
        <v>0</v>
      </c>
      <c r="F20" s="21">
        <f t="shared" si="0"/>
        <v>0</v>
      </c>
      <c r="G20" s="23">
        <f t="shared" si="1"/>
        <v>19</v>
      </c>
      <c r="H20" s="26">
        <f>VLOOKUP(A20,Prep!A28:L28,12,FALSE)</f>
        <v>0</v>
      </c>
      <c r="I20" s="24" t="e">
        <f>VLOOKUP(A20,Prep!A28:M28,13,FALSE)</f>
        <v>#N/A</v>
      </c>
      <c r="J20" s="24">
        <f>VLOOKUP(A20,Prep!A28:N28,14,FALSE)</f>
        <v>0</v>
      </c>
      <c r="K20" s="4" t="e">
        <f>VLOOKUP(A20,Prep!A28:O28,15,FALSE)</f>
        <v>#N/A</v>
      </c>
      <c r="L20" s="21" t="s">
        <v>464</v>
      </c>
      <c r="M20" s="21" t="b">
        <v>0</v>
      </c>
    </row>
    <row r="21" spans="1:13" x14ac:dyDescent="0.2">
      <c r="A21" s="40">
        <v>20</v>
      </c>
      <c r="B21" s="54">
        <f>VLOOKUP(A21,s2CDNASample!A21:E21,5,FALSE)</f>
        <v>0</v>
      </c>
      <c r="C21" s="21">
        <f>VLOOKUP(A21,s2CDNASample!A21:F21,6,FALSE)</f>
        <v>0</v>
      </c>
      <c r="D21" s="23">
        <f>VLOOKUP(A21,s2CDNASample!A21:G21,7,FALSE)</f>
        <v>20</v>
      </c>
      <c r="E21" s="54">
        <f>VLOOKUP(A21,Induction!B23:X23,23,FALSE)</f>
        <v>0</v>
      </c>
      <c r="F21" s="21">
        <f t="shared" si="0"/>
        <v>0</v>
      </c>
      <c r="G21" s="23">
        <f t="shared" si="1"/>
        <v>20</v>
      </c>
      <c r="H21" s="26">
        <f>VLOOKUP(A21,Prep!A29:L29,12,FALSE)</f>
        <v>0</v>
      </c>
      <c r="I21" s="24" t="e">
        <f>VLOOKUP(A21,Prep!A29:M29,13,FALSE)</f>
        <v>#N/A</v>
      </c>
      <c r="J21" s="24">
        <f>VLOOKUP(A21,Prep!A29:N29,14,FALSE)</f>
        <v>0</v>
      </c>
      <c r="K21" s="4" t="e">
        <f>VLOOKUP(A21,Prep!A29:O29,15,FALSE)</f>
        <v>#N/A</v>
      </c>
      <c r="L21" s="21" t="s">
        <v>464</v>
      </c>
      <c r="M21" s="21" t="b">
        <v>0</v>
      </c>
    </row>
    <row r="22" spans="1:13" x14ac:dyDescent="0.2">
      <c r="A22" s="40">
        <v>21</v>
      </c>
      <c r="B22" s="54">
        <f>VLOOKUP(A22,s2CDNASample!A22:E22,5,FALSE)</f>
        <v>0</v>
      </c>
      <c r="C22" s="21">
        <f>VLOOKUP(A22,s2CDNASample!A22:F22,6,FALSE)</f>
        <v>0</v>
      </c>
      <c r="D22" s="23">
        <f>VLOOKUP(A22,s2CDNASample!A22:G22,7,FALSE)</f>
        <v>21</v>
      </c>
      <c r="E22" s="54">
        <f>VLOOKUP(A22,Induction!B24:X24,23,FALSE)</f>
        <v>0</v>
      </c>
      <c r="F22" s="21">
        <f t="shared" si="0"/>
        <v>0</v>
      </c>
      <c r="G22" s="23">
        <f t="shared" ref="G22:G46" si="2">D22</f>
        <v>21</v>
      </c>
      <c r="H22" s="26">
        <f>VLOOKUP(A22,Prep!A30:L30,12,FALSE)</f>
        <v>0</v>
      </c>
      <c r="I22" s="24" t="e">
        <f>VLOOKUP(A22,Prep!A30:M30,13,FALSE)</f>
        <v>#N/A</v>
      </c>
      <c r="J22" s="24">
        <f>VLOOKUP(A22,Prep!A30:N30,14,FALSE)</f>
        <v>0</v>
      </c>
      <c r="K22" s="4" t="e">
        <f>VLOOKUP(A22,Prep!A30:O30,15,FALSE)</f>
        <v>#N/A</v>
      </c>
      <c r="L22" s="21" t="s">
        <v>464</v>
      </c>
      <c r="M22" s="21" t="b">
        <v>0</v>
      </c>
    </row>
    <row r="23" spans="1:13" x14ac:dyDescent="0.2">
      <c r="A23" s="40">
        <v>22</v>
      </c>
      <c r="B23" s="54">
        <f>VLOOKUP(A23,s2CDNASample!A23:E23,5,FALSE)</f>
        <v>0</v>
      </c>
      <c r="C23" s="21">
        <f>VLOOKUP(A23,s2CDNASample!A23:F23,6,FALSE)</f>
        <v>0</v>
      </c>
      <c r="D23" s="23">
        <f>VLOOKUP(A23,s2CDNASample!A23:G23,7,FALSE)</f>
        <v>22</v>
      </c>
      <c r="E23" s="54">
        <f>VLOOKUP(A23,Induction!B25:X25,23,FALSE)</f>
        <v>0</v>
      </c>
      <c r="F23" s="21">
        <f t="shared" si="0"/>
        <v>0</v>
      </c>
      <c r="G23" s="23">
        <f t="shared" si="2"/>
        <v>22</v>
      </c>
      <c r="H23" s="26">
        <f>VLOOKUP(A23,Prep!A31:L31,12,FALSE)</f>
        <v>0</v>
      </c>
      <c r="I23" s="24" t="e">
        <f>VLOOKUP(A23,Prep!A31:M31,13,FALSE)</f>
        <v>#N/A</v>
      </c>
      <c r="J23" s="24">
        <f>VLOOKUP(A23,Prep!A31:N31,14,FALSE)</f>
        <v>0</v>
      </c>
      <c r="K23" s="4" t="e">
        <f>VLOOKUP(A23,Prep!A31:O31,15,FALSE)</f>
        <v>#N/A</v>
      </c>
      <c r="L23" s="21" t="s">
        <v>464</v>
      </c>
      <c r="M23" s="21" t="b">
        <v>0</v>
      </c>
    </row>
    <row r="24" spans="1:13" x14ac:dyDescent="0.2">
      <c r="A24" s="40">
        <v>23</v>
      </c>
      <c r="B24" s="54">
        <f>VLOOKUP(A24,s2CDNASample!A24:E24,5,FALSE)</f>
        <v>0</v>
      </c>
      <c r="C24" s="21">
        <f>VLOOKUP(A24,s2CDNASample!A24:F24,6,FALSE)</f>
        <v>0</v>
      </c>
      <c r="D24" s="23">
        <f>VLOOKUP(A24,s2CDNASample!A24:G24,7,FALSE)</f>
        <v>23</v>
      </c>
      <c r="E24" s="54">
        <f>VLOOKUP(A24,Induction!B26:X26,23,FALSE)</f>
        <v>0</v>
      </c>
      <c r="F24" s="21">
        <f t="shared" si="0"/>
        <v>0</v>
      </c>
      <c r="G24" s="23">
        <f t="shared" si="2"/>
        <v>23</v>
      </c>
      <c r="H24" s="26">
        <f>VLOOKUP(A24,Prep!A32:L32,12,FALSE)</f>
        <v>0</v>
      </c>
      <c r="I24" s="24" t="e">
        <f>VLOOKUP(A24,Prep!A32:M32,13,FALSE)</f>
        <v>#N/A</v>
      </c>
      <c r="J24" s="24">
        <f>VLOOKUP(A24,Prep!A32:N32,14,FALSE)</f>
        <v>0</v>
      </c>
      <c r="K24" s="4" t="e">
        <f>VLOOKUP(A24,Prep!A32:O32,15,FALSE)</f>
        <v>#N/A</v>
      </c>
      <c r="L24" s="21" t="s">
        <v>464</v>
      </c>
      <c r="M24" s="21" t="b">
        <v>0</v>
      </c>
    </row>
    <row r="25" spans="1:13" x14ac:dyDescent="0.2">
      <c r="A25" s="40">
        <v>24</v>
      </c>
      <c r="B25" s="54">
        <f>VLOOKUP(A25,s2CDNASample!A25:E25,5,FALSE)</f>
        <v>0</v>
      </c>
      <c r="C25" s="21">
        <f>VLOOKUP(A25,s2CDNASample!A25:F25,6,FALSE)</f>
        <v>0</v>
      </c>
      <c r="D25" s="23">
        <f>VLOOKUP(A25,s2CDNASample!A25:G25,7,FALSE)</f>
        <v>24</v>
      </c>
      <c r="E25" s="54">
        <f>VLOOKUP(A25,Induction!B27:X27,23,FALSE)</f>
        <v>0</v>
      </c>
      <c r="F25" s="21">
        <f t="shared" si="0"/>
        <v>0</v>
      </c>
      <c r="G25" s="23">
        <f t="shared" si="2"/>
        <v>24</v>
      </c>
      <c r="H25" s="26">
        <f>VLOOKUP(A25,Prep!A33:L33,12,FALSE)</f>
        <v>0</v>
      </c>
      <c r="I25" s="24" t="e">
        <f>VLOOKUP(A25,Prep!A33:M33,13,FALSE)</f>
        <v>#N/A</v>
      </c>
      <c r="J25" s="24">
        <f>VLOOKUP(A25,Prep!A33:N33,14,FALSE)</f>
        <v>0</v>
      </c>
      <c r="K25" s="4" t="e">
        <f>VLOOKUP(A25,Prep!A33:O33,15,FALSE)</f>
        <v>#N/A</v>
      </c>
      <c r="L25" s="21" t="s">
        <v>464</v>
      </c>
      <c r="M25" s="21" t="b">
        <v>0</v>
      </c>
    </row>
    <row r="26" spans="1:13" x14ac:dyDescent="0.2">
      <c r="A26" s="40">
        <v>25</v>
      </c>
      <c r="B26" s="54">
        <f>VLOOKUP(A26,s2CDNASample!A26:E26,5,FALSE)</f>
        <v>0</v>
      </c>
      <c r="C26" s="21">
        <f>VLOOKUP(A26,s2CDNASample!A26:F26,6,FALSE)</f>
        <v>0</v>
      </c>
      <c r="D26" s="23">
        <f>VLOOKUP(A26,s2CDNASample!A26:G26,7,FALSE)</f>
        <v>25</v>
      </c>
      <c r="E26" s="54">
        <f>VLOOKUP(A26,Induction!B28:X28,23,FALSE)</f>
        <v>0</v>
      </c>
      <c r="F26" s="21">
        <f t="shared" si="0"/>
        <v>0</v>
      </c>
      <c r="G26" s="23">
        <f t="shared" si="2"/>
        <v>25</v>
      </c>
      <c r="H26" s="26">
        <f>VLOOKUP(A26,Prep!A34:L34,12,FALSE)</f>
        <v>0</v>
      </c>
      <c r="I26" s="24" t="e">
        <f>VLOOKUP(A26,Prep!A34:M34,13,FALSE)</f>
        <v>#N/A</v>
      </c>
      <c r="J26" s="24">
        <f>VLOOKUP(A26,Prep!A34:N34,14,FALSE)</f>
        <v>0</v>
      </c>
      <c r="K26" s="4" t="e">
        <f>VLOOKUP(A26,Prep!A34:O34,15,FALSE)</f>
        <v>#N/A</v>
      </c>
      <c r="L26" s="21" t="s">
        <v>464</v>
      </c>
      <c r="M26" s="21" t="b">
        <v>0</v>
      </c>
    </row>
    <row r="27" spans="1:13" x14ac:dyDescent="0.2">
      <c r="A27" s="40">
        <v>26</v>
      </c>
      <c r="B27" s="54">
        <f>VLOOKUP(A27,s2CDNASample!A27:E27,5,FALSE)</f>
        <v>0</v>
      </c>
      <c r="C27" s="21">
        <f>VLOOKUP(A27,s2CDNASample!A27:F27,6,FALSE)</f>
        <v>0</v>
      </c>
      <c r="D27" s="23">
        <f>VLOOKUP(A27,s2CDNASample!A27:G27,7,FALSE)</f>
        <v>26</v>
      </c>
      <c r="E27" s="54">
        <f>VLOOKUP(A27,Induction!B29:X29,23,FALSE)</f>
        <v>0</v>
      </c>
      <c r="F27" s="21">
        <f t="shared" si="0"/>
        <v>0</v>
      </c>
      <c r="G27" s="23">
        <f t="shared" si="2"/>
        <v>26</v>
      </c>
      <c r="H27" s="26">
        <f>VLOOKUP(A27,Prep!A35:L35,12,FALSE)</f>
        <v>0</v>
      </c>
      <c r="I27" s="24" t="e">
        <f>VLOOKUP(A27,Prep!A35:M35,13,FALSE)</f>
        <v>#N/A</v>
      </c>
      <c r="J27" s="24">
        <f>VLOOKUP(A27,Prep!A35:N35,14,FALSE)</f>
        <v>0</v>
      </c>
      <c r="K27" s="4" t="e">
        <f>VLOOKUP(A27,Prep!A35:O35,15,FALSE)</f>
        <v>#N/A</v>
      </c>
      <c r="L27" s="21" t="s">
        <v>464</v>
      </c>
      <c r="M27" s="21" t="b">
        <v>0</v>
      </c>
    </row>
    <row r="28" spans="1:13" x14ac:dyDescent="0.2">
      <c r="A28" s="40">
        <v>27</v>
      </c>
      <c r="B28" s="54">
        <f>VLOOKUP(A28,s2CDNASample!A28:E28,5,FALSE)</f>
        <v>0</v>
      </c>
      <c r="C28" s="21">
        <f>VLOOKUP(A28,s2CDNASample!A28:F28,6,FALSE)</f>
        <v>0</v>
      </c>
      <c r="D28" s="23">
        <f>VLOOKUP(A28,s2CDNASample!A28:G28,7,FALSE)</f>
        <v>27</v>
      </c>
      <c r="E28" s="54">
        <f>VLOOKUP(A28,Induction!B30:X30,23,FALSE)</f>
        <v>0</v>
      </c>
      <c r="F28" s="21">
        <f t="shared" si="0"/>
        <v>0</v>
      </c>
      <c r="G28" s="23">
        <f t="shared" si="2"/>
        <v>27</v>
      </c>
      <c r="H28" s="26">
        <f>VLOOKUP(A28,Prep!A36:L36,12,FALSE)</f>
        <v>0</v>
      </c>
      <c r="I28" s="24" t="e">
        <f>VLOOKUP(A28,Prep!A36:M36,13,FALSE)</f>
        <v>#N/A</v>
      </c>
      <c r="J28" s="24">
        <f>VLOOKUP(A28,Prep!A36:N36,14,FALSE)</f>
        <v>0</v>
      </c>
      <c r="K28" s="4" t="e">
        <f>VLOOKUP(A28,Prep!A36:O36,15,FALSE)</f>
        <v>#N/A</v>
      </c>
      <c r="L28" s="21" t="s">
        <v>464</v>
      </c>
      <c r="M28" s="21" t="b">
        <v>0</v>
      </c>
    </row>
    <row r="29" spans="1:13" x14ac:dyDescent="0.2">
      <c r="A29" s="40">
        <v>28</v>
      </c>
      <c r="B29" s="54">
        <f>VLOOKUP(A29,s2CDNASample!A29:E29,5,FALSE)</f>
        <v>0</v>
      </c>
      <c r="C29" s="21">
        <f>VLOOKUP(A29,s2CDNASample!A29:F29,6,FALSE)</f>
        <v>0</v>
      </c>
      <c r="D29" s="23">
        <f>VLOOKUP(A29,s2CDNASample!A29:G29,7,FALSE)</f>
        <v>28</v>
      </c>
      <c r="E29" s="54">
        <f>VLOOKUP(A29,Induction!B31:X31,23,FALSE)</f>
        <v>0</v>
      </c>
      <c r="F29" s="21">
        <f t="shared" si="0"/>
        <v>0</v>
      </c>
      <c r="G29" s="23">
        <f t="shared" si="2"/>
        <v>28</v>
      </c>
      <c r="H29" s="26">
        <f>VLOOKUP(A29,Prep!A37:L37,12,FALSE)</f>
        <v>0</v>
      </c>
      <c r="I29" s="24" t="e">
        <f>VLOOKUP(A29,Prep!A37:M37,13,FALSE)</f>
        <v>#N/A</v>
      </c>
      <c r="J29" s="24">
        <f>VLOOKUP(A29,Prep!A37:N37,14,FALSE)</f>
        <v>0</v>
      </c>
      <c r="K29" s="4" t="e">
        <f>VLOOKUP(A29,Prep!A37:O37,15,FALSE)</f>
        <v>#N/A</v>
      </c>
      <c r="L29" s="21" t="s">
        <v>464</v>
      </c>
      <c r="M29" s="21" t="b">
        <v>0</v>
      </c>
    </row>
    <row r="30" spans="1:13" x14ac:dyDescent="0.2">
      <c r="A30" s="40">
        <v>29</v>
      </c>
      <c r="B30" s="54">
        <f>VLOOKUP(A30,s2CDNASample!A30:E30,5,FALSE)</f>
        <v>0</v>
      </c>
      <c r="C30" s="21">
        <f>VLOOKUP(A30,s2CDNASample!A30:F30,6,FALSE)</f>
        <v>0</v>
      </c>
      <c r="D30" s="23">
        <f>VLOOKUP(A30,s2CDNASample!A30:G30,7,FALSE)</f>
        <v>29</v>
      </c>
      <c r="E30" s="54">
        <f>VLOOKUP(A30,Induction!B32:X32,23,FALSE)</f>
        <v>0</v>
      </c>
      <c r="F30" s="21">
        <f t="shared" si="0"/>
        <v>0</v>
      </c>
      <c r="G30" s="23">
        <f t="shared" si="2"/>
        <v>29</v>
      </c>
      <c r="H30" s="26">
        <f>VLOOKUP(A30,Prep!A38:L38,12,FALSE)</f>
        <v>0</v>
      </c>
      <c r="I30" s="24" t="e">
        <f>VLOOKUP(A30,Prep!A38:M38,13,FALSE)</f>
        <v>#N/A</v>
      </c>
      <c r="J30" s="24">
        <f>VLOOKUP(A30,Prep!A38:N38,14,FALSE)</f>
        <v>0</v>
      </c>
      <c r="K30" s="4" t="e">
        <f>VLOOKUP(A30,Prep!A38:O38,15,FALSE)</f>
        <v>#N/A</v>
      </c>
      <c r="L30" s="21" t="s">
        <v>464</v>
      </c>
      <c r="M30" s="21" t="b">
        <v>0</v>
      </c>
    </row>
    <row r="31" spans="1:13" x14ac:dyDescent="0.2">
      <c r="A31" s="40">
        <v>30</v>
      </c>
      <c r="B31" s="54">
        <f>VLOOKUP(A31,s2CDNASample!A31:E31,5,FALSE)</f>
        <v>0</v>
      </c>
      <c r="C31" s="21">
        <f>VLOOKUP(A31,s2CDNASample!A31:F31,6,FALSE)</f>
        <v>0</v>
      </c>
      <c r="D31" s="23">
        <f>VLOOKUP(A31,s2CDNASample!A31:G31,7,FALSE)</f>
        <v>30</v>
      </c>
      <c r="E31" s="54">
        <f>VLOOKUP(A31,Induction!B33:X33,23,FALSE)</f>
        <v>0</v>
      </c>
      <c r="F31" s="21">
        <f t="shared" si="0"/>
        <v>0</v>
      </c>
      <c r="G31" s="23">
        <f t="shared" si="2"/>
        <v>30</v>
      </c>
      <c r="H31" s="26">
        <f>VLOOKUP(A31,Prep!A39:L39,12,FALSE)</f>
        <v>0</v>
      </c>
      <c r="I31" s="24" t="e">
        <f>VLOOKUP(A31,Prep!A39:M39,13,FALSE)</f>
        <v>#N/A</v>
      </c>
      <c r="J31" s="24">
        <f>VLOOKUP(A31,Prep!A39:N39,14,FALSE)</f>
        <v>0</v>
      </c>
      <c r="K31" s="4" t="e">
        <f>VLOOKUP(A31,Prep!A39:O39,15,FALSE)</f>
        <v>#N/A</v>
      </c>
      <c r="L31" s="21" t="s">
        <v>464</v>
      </c>
      <c r="M31" s="21" t="b">
        <v>0</v>
      </c>
    </row>
    <row r="32" spans="1:13" x14ac:dyDescent="0.2">
      <c r="A32" s="40">
        <v>31</v>
      </c>
      <c r="B32" s="54">
        <f>VLOOKUP(A32,s2CDNASample!A32:E32,5,FALSE)</f>
        <v>0</v>
      </c>
      <c r="C32" s="21">
        <f>VLOOKUP(A32,s2CDNASample!A32:F32,6,FALSE)</f>
        <v>0</v>
      </c>
      <c r="D32" s="23">
        <f>VLOOKUP(A32,s2CDNASample!A32:G32,7,FALSE)</f>
        <v>31</v>
      </c>
      <c r="E32" s="54">
        <f>VLOOKUP(A32,Induction!B34:X34,23,FALSE)</f>
        <v>0</v>
      </c>
      <c r="F32" s="21">
        <f t="shared" si="0"/>
        <v>0</v>
      </c>
      <c r="G32" s="23">
        <f t="shared" si="2"/>
        <v>31</v>
      </c>
      <c r="H32" s="26">
        <f>VLOOKUP(A32,Prep!A40:L40,12,FALSE)</f>
        <v>0</v>
      </c>
      <c r="I32" s="24" t="e">
        <f>VLOOKUP(A32,Prep!A40:M40,13,FALSE)</f>
        <v>#N/A</v>
      </c>
      <c r="J32" s="24">
        <f>VLOOKUP(A32,Prep!A40:N40,14,FALSE)</f>
        <v>0</v>
      </c>
      <c r="K32" s="4" t="e">
        <f>VLOOKUP(A32,Prep!A40:O40,15,FALSE)</f>
        <v>#N/A</v>
      </c>
      <c r="L32" s="21" t="s">
        <v>464</v>
      </c>
      <c r="M32" s="21" t="b">
        <v>0</v>
      </c>
    </row>
    <row r="33" spans="1:13" x14ac:dyDescent="0.2">
      <c r="A33" s="40">
        <v>32</v>
      </c>
      <c r="B33" s="54">
        <f>VLOOKUP(A33,s2CDNASample!A33:E33,5,FALSE)</f>
        <v>0</v>
      </c>
      <c r="C33" s="21">
        <f>VLOOKUP(A33,s2CDNASample!A33:F33,6,FALSE)</f>
        <v>0</v>
      </c>
      <c r="D33" s="23">
        <f>VLOOKUP(A33,s2CDNASample!A33:G33,7,FALSE)</f>
        <v>32</v>
      </c>
      <c r="E33" s="54">
        <f>VLOOKUP(A33,Induction!B35:X35,23,FALSE)</f>
        <v>0</v>
      </c>
      <c r="F33" s="21">
        <f t="shared" si="0"/>
        <v>0</v>
      </c>
      <c r="G33" s="23">
        <f t="shared" si="2"/>
        <v>32</v>
      </c>
      <c r="H33" s="26">
        <f>VLOOKUP(A33,Prep!A41:L41,12,FALSE)</f>
        <v>0</v>
      </c>
      <c r="I33" s="24" t="e">
        <f>VLOOKUP(A33,Prep!A41:M41,13,FALSE)</f>
        <v>#N/A</v>
      </c>
      <c r="J33" s="24">
        <f>VLOOKUP(A33,Prep!A41:N41,14,FALSE)</f>
        <v>0</v>
      </c>
      <c r="K33" s="4" t="e">
        <f>VLOOKUP(A33,Prep!A41:O41,15,FALSE)</f>
        <v>#N/A</v>
      </c>
      <c r="L33" s="21" t="s">
        <v>464</v>
      </c>
      <c r="M33" s="21" t="b">
        <v>0</v>
      </c>
    </row>
    <row r="34" spans="1:13" x14ac:dyDescent="0.2">
      <c r="A34" s="40">
        <v>33</v>
      </c>
      <c r="B34" s="54">
        <f>VLOOKUP(A34,s2CDNASample!A34:E34,5,FALSE)</f>
        <v>0</v>
      </c>
      <c r="C34" s="21">
        <f>VLOOKUP(A34,s2CDNASample!A34:F34,6,FALSE)</f>
        <v>0</v>
      </c>
      <c r="D34" s="23">
        <f>VLOOKUP(A34,s2CDNASample!A34:G34,7,FALSE)</f>
        <v>33</v>
      </c>
      <c r="E34" s="54">
        <f>VLOOKUP(A34,Induction!B36:X36,23,FALSE)</f>
        <v>0</v>
      </c>
      <c r="F34" s="21">
        <f t="shared" si="0"/>
        <v>0</v>
      </c>
      <c r="G34" s="23">
        <f t="shared" si="2"/>
        <v>33</v>
      </c>
      <c r="H34" s="26">
        <f>VLOOKUP(A34,Prep!A42:L42,12,FALSE)</f>
        <v>0</v>
      </c>
      <c r="I34" s="24" t="e">
        <f>VLOOKUP(A34,Prep!A42:M42,13,FALSE)</f>
        <v>#N/A</v>
      </c>
      <c r="J34" s="24">
        <f>VLOOKUP(A34,Prep!A42:N42,14,FALSE)</f>
        <v>0</v>
      </c>
      <c r="K34" s="4" t="e">
        <f>VLOOKUP(A34,Prep!A42:O42,15,FALSE)</f>
        <v>#N/A</v>
      </c>
      <c r="L34" s="21" t="s">
        <v>464</v>
      </c>
      <c r="M34" s="21" t="b">
        <v>0</v>
      </c>
    </row>
    <row r="35" spans="1:13" x14ac:dyDescent="0.2">
      <c r="A35" s="40">
        <v>34</v>
      </c>
      <c r="B35" s="54">
        <f>VLOOKUP(A35,s2CDNASample!A35:E35,5,FALSE)</f>
        <v>0</v>
      </c>
      <c r="C35" s="21">
        <f>VLOOKUP(A35,s2CDNASample!A35:F35,6,FALSE)</f>
        <v>0</v>
      </c>
      <c r="D35" s="23">
        <f>VLOOKUP(A35,s2CDNASample!A35:G35,7,FALSE)</f>
        <v>34</v>
      </c>
      <c r="E35" s="54">
        <f>VLOOKUP(A35,Induction!B37:X37,23,FALSE)</f>
        <v>0</v>
      </c>
      <c r="F35" s="21">
        <f t="shared" si="0"/>
        <v>0</v>
      </c>
      <c r="G35" s="23">
        <f t="shared" si="2"/>
        <v>34</v>
      </c>
      <c r="H35" s="26">
        <f>VLOOKUP(A35,Prep!A43:L43,12,FALSE)</f>
        <v>0</v>
      </c>
      <c r="I35" s="24" t="e">
        <f>VLOOKUP(A35,Prep!A43:M43,13,FALSE)</f>
        <v>#N/A</v>
      </c>
      <c r="J35" s="24">
        <f>VLOOKUP(A35,Prep!A43:N43,14,FALSE)</f>
        <v>0</v>
      </c>
      <c r="K35" s="4" t="e">
        <f>VLOOKUP(A35,Prep!A43:O43,15,FALSE)</f>
        <v>#N/A</v>
      </c>
      <c r="L35" s="21" t="s">
        <v>464</v>
      </c>
      <c r="M35" s="21" t="b">
        <v>0</v>
      </c>
    </row>
    <row r="36" spans="1:13" x14ac:dyDescent="0.2">
      <c r="A36" s="40">
        <v>35</v>
      </c>
      <c r="B36" s="54">
        <f>VLOOKUP(A36,s2CDNASample!A36:E36,5,FALSE)</f>
        <v>0</v>
      </c>
      <c r="C36" s="21">
        <f>VLOOKUP(A36,s2CDNASample!A36:F36,6,FALSE)</f>
        <v>0</v>
      </c>
      <c r="D36" s="23">
        <f>VLOOKUP(A36,s2CDNASample!A36:G36,7,FALSE)</f>
        <v>35</v>
      </c>
      <c r="E36" s="54">
        <f>VLOOKUP(A36,Induction!B38:X38,23,FALSE)</f>
        <v>0</v>
      </c>
      <c r="F36" s="21">
        <f t="shared" si="0"/>
        <v>0</v>
      </c>
      <c r="G36" s="23">
        <f t="shared" si="2"/>
        <v>35</v>
      </c>
      <c r="H36" s="26">
        <f>VLOOKUP(A36,Prep!A44:L44,12,FALSE)</f>
        <v>0</v>
      </c>
      <c r="I36" s="24" t="e">
        <f>VLOOKUP(A36,Prep!A44:M44,13,FALSE)</f>
        <v>#N/A</v>
      </c>
      <c r="J36" s="24">
        <f>VLOOKUP(A36,Prep!A44:N44,14,FALSE)</f>
        <v>0</v>
      </c>
      <c r="K36" s="4" t="e">
        <f>VLOOKUP(A36,Prep!A44:O44,15,FALSE)</f>
        <v>#N/A</v>
      </c>
      <c r="L36" s="21" t="s">
        <v>464</v>
      </c>
      <c r="M36" s="21" t="b">
        <v>0</v>
      </c>
    </row>
    <row r="37" spans="1:13" x14ac:dyDescent="0.2">
      <c r="A37" s="40">
        <v>36</v>
      </c>
      <c r="B37" s="54">
        <f>VLOOKUP(A37,s2CDNASample!A37:E37,5,FALSE)</f>
        <v>0</v>
      </c>
      <c r="C37" s="21">
        <f>VLOOKUP(A37,s2CDNASample!A37:F37,6,FALSE)</f>
        <v>0</v>
      </c>
      <c r="D37" s="23">
        <f>VLOOKUP(A37,s2CDNASample!A37:G37,7,FALSE)</f>
        <v>36</v>
      </c>
      <c r="E37" s="54">
        <f>VLOOKUP(A37,Induction!B39:X39,23,FALSE)</f>
        <v>0</v>
      </c>
      <c r="F37" s="21">
        <f t="shared" si="0"/>
        <v>0</v>
      </c>
      <c r="G37" s="23">
        <f t="shared" si="2"/>
        <v>36</v>
      </c>
      <c r="H37" s="26">
        <f>VLOOKUP(A37,Prep!A45:L45,12,FALSE)</f>
        <v>0</v>
      </c>
      <c r="I37" s="24" t="e">
        <f>VLOOKUP(A37,Prep!A45:M45,13,FALSE)</f>
        <v>#N/A</v>
      </c>
      <c r="J37" s="24">
        <f>VLOOKUP(A37,Prep!A45:N45,14,FALSE)</f>
        <v>0</v>
      </c>
      <c r="K37" s="4" t="e">
        <f>VLOOKUP(A37,Prep!A45:O45,15,FALSE)</f>
        <v>#N/A</v>
      </c>
      <c r="L37" s="21" t="s">
        <v>464</v>
      </c>
      <c r="M37" s="21" t="b">
        <v>0</v>
      </c>
    </row>
    <row r="38" spans="1:13" x14ac:dyDescent="0.2">
      <c r="A38" s="40">
        <v>37</v>
      </c>
      <c r="B38" s="54">
        <f>VLOOKUP(A38,s2CDNASample!A38:E38,5,FALSE)</f>
        <v>0</v>
      </c>
      <c r="C38" s="21">
        <f>VLOOKUP(A38,s2CDNASample!A38:F38,6,FALSE)</f>
        <v>0</v>
      </c>
      <c r="D38" s="23">
        <f>VLOOKUP(A38,s2CDNASample!A38:G38,7,FALSE)</f>
        <v>37</v>
      </c>
      <c r="E38" s="54">
        <f>VLOOKUP(A38,Induction!B40:X40,23,FALSE)</f>
        <v>0</v>
      </c>
      <c r="F38" s="21">
        <f t="shared" si="0"/>
        <v>0</v>
      </c>
      <c r="G38" s="23">
        <f t="shared" si="2"/>
        <v>37</v>
      </c>
      <c r="H38" s="26">
        <f>VLOOKUP(A38,Prep!A46:L46,12,FALSE)</f>
        <v>0</v>
      </c>
      <c r="I38" s="24" t="e">
        <f>VLOOKUP(A38,Prep!A46:M46,13,FALSE)</f>
        <v>#N/A</v>
      </c>
      <c r="J38" s="24">
        <f>VLOOKUP(A38,Prep!A46:N46,14,FALSE)</f>
        <v>0</v>
      </c>
      <c r="K38" s="4" t="e">
        <f>VLOOKUP(A38,Prep!A46:O46,15,FALSE)</f>
        <v>#N/A</v>
      </c>
      <c r="L38" s="21" t="s">
        <v>464</v>
      </c>
      <c r="M38" s="21" t="b">
        <v>0</v>
      </c>
    </row>
    <row r="39" spans="1:13" x14ac:dyDescent="0.2">
      <c r="A39" s="40">
        <v>38</v>
      </c>
      <c r="B39" s="54">
        <f>VLOOKUP(A39,s2CDNASample!A39:E39,5,FALSE)</f>
        <v>0</v>
      </c>
      <c r="C39" s="21">
        <f>VLOOKUP(A39,s2CDNASample!A39:F39,6,FALSE)</f>
        <v>0</v>
      </c>
      <c r="D39" s="23">
        <f>VLOOKUP(A39,s2CDNASample!A39:G39,7,FALSE)</f>
        <v>38</v>
      </c>
      <c r="E39" s="54">
        <f>VLOOKUP(A39,Induction!B41:X41,23,FALSE)</f>
        <v>0</v>
      </c>
      <c r="F39" s="21">
        <f t="shared" si="0"/>
        <v>0</v>
      </c>
      <c r="G39" s="23">
        <f t="shared" si="2"/>
        <v>38</v>
      </c>
      <c r="H39" s="26">
        <f>VLOOKUP(A39,Prep!A47:L47,12,FALSE)</f>
        <v>0</v>
      </c>
      <c r="I39" s="24" t="e">
        <f>VLOOKUP(A39,Prep!A47:M47,13,FALSE)</f>
        <v>#N/A</v>
      </c>
      <c r="J39" s="24">
        <f>VLOOKUP(A39,Prep!A47:N47,14,FALSE)</f>
        <v>0</v>
      </c>
      <c r="K39" s="4" t="e">
        <f>VLOOKUP(A39,Prep!A47:O47,15,FALSE)</f>
        <v>#N/A</v>
      </c>
      <c r="L39" s="21" t="s">
        <v>464</v>
      </c>
      <c r="M39" s="21" t="b">
        <v>0</v>
      </c>
    </row>
    <row r="40" spans="1:13" x14ac:dyDescent="0.2">
      <c r="A40" s="40">
        <v>39</v>
      </c>
      <c r="B40" s="54">
        <f>VLOOKUP(A40,s2CDNASample!A40:E40,5,FALSE)</f>
        <v>0</v>
      </c>
      <c r="C40" s="21">
        <f>VLOOKUP(A40,s2CDNASample!A40:F40,6,FALSE)</f>
        <v>0</v>
      </c>
      <c r="D40" s="23">
        <f>VLOOKUP(A40,s2CDNASample!A40:G40,7,FALSE)</f>
        <v>39</v>
      </c>
      <c r="E40" s="54">
        <f>VLOOKUP(A40,Induction!B42:X42,23,FALSE)</f>
        <v>0</v>
      </c>
      <c r="F40" s="21">
        <f t="shared" si="0"/>
        <v>0</v>
      </c>
      <c r="G40" s="23">
        <f t="shared" si="2"/>
        <v>39</v>
      </c>
      <c r="H40" s="26">
        <f>VLOOKUP(A40,Prep!A48:L48,12,FALSE)</f>
        <v>0</v>
      </c>
      <c r="I40" s="24" t="e">
        <f>VLOOKUP(A40,Prep!A48:M48,13,FALSE)</f>
        <v>#N/A</v>
      </c>
      <c r="J40" s="24">
        <f>VLOOKUP(A40,Prep!A48:N48,14,FALSE)</f>
        <v>0</v>
      </c>
      <c r="K40" s="4" t="e">
        <f>VLOOKUP(A40,Prep!A48:O48,15,FALSE)</f>
        <v>#N/A</v>
      </c>
      <c r="L40" s="21" t="s">
        <v>464</v>
      </c>
      <c r="M40" s="21" t="b">
        <v>0</v>
      </c>
    </row>
    <row r="41" spans="1:13" x14ac:dyDescent="0.2">
      <c r="A41" s="40">
        <v>40</v>
      </c>
      <c r="B41" s="54">
        <f>VLOOKUP(A41,s2CDNASample!A41:E41,5,FALSE)</f>
        <v>0</v>
      </c>
      <c r="C41" s="21">
        <f>VLOOKUP(A41,s2CDNASample!A41:F41,6,FALSE)</f>
        <v>0</v>
      </c>
      <c r="D41" s="23">
        <f>VLOOKUP(A41,s2CDNASample!A41:G41,7,FALSE)</f>
        <v>40</v>
      </c>
      <c r="E41" s="54">
        <f>VLOOKUP(A41,Induction!B43:X43,23,FALSE)</f>
        <v>0</v>
      </c>
      <c r="F41" s="21">
        <f t="shared" si="0"/>
        <v>0</v>
      </c>
      <c r="G41" s="23">
        <f t="shared" si="2"/>
        <v>40</v>
      </c>
      <c r="H41" s="26">
        <f>VLOOKUP(A41,Prep!A49:L49,12,FALSE)</f>
        <v>0</v>
      </c>
      <c r="I41" s="24" t="e">
        <f>VLOOKUP(A41,Prep!A49:M49,13,FALSE)</f>
        <v>#N/A</v>
      </c>
      <c r="J41" s="24">
        <f>VLOOKUP(A41,Prep!A49:N49,14,FALSE)</f>
        <v>0</v>
      </c>
      <c r="K41" s="4" t="e">
        <f>VLOOKUP(A41,Prep!A49:O49,15,FALSE)</f>
        <v>#N/A</v>
      </c>
      <c r="L41" s="21" t="s">
        <v>464</v>
      </c>
      <c r="M41" s="21" t="b">
        <v>0</v>
      </c>
    </row>
    <row r="42" spans="1:13" x14ac:dyDescent="0.2">
      <c r="A42" s="40">
        <v>41</v>
      </c>
      <c r="B42" s="54" t="e">
        <f>VLOOKUP(A42,s2CDNASample!A42:E42,5,FALSE)</f>
        <v>#N/A</v>
      </c>
      <c r="C42" s="21" t="e">
        <f>VLOOKUP(A42,s2CDNASample!A42:F42,6,FALSE)</f>
        <v>#N/A</v>
      </c>
      <c r="D42" s="23" t="e">
        <f>VLOOKUP(A42,s2CDNASample!A42:G42,7,FALSE)</f>
        <v>#N/A</v>
      </c>
      <c r="E42" s="54" t="e">
        <f>VLOOKUP(A42,Induction!B44:X44,23,FALSE)</f>
        <v>#N/A</v>
      </c>
      <c r="F42" s="21" t="e">
        <f t="shared" ref="F42:F46" si="3">C42</f>
        <v>#N/A</v>
      </c>
      <c r="G42" s="23" t="e">
        <f t="shared" si="2"/>
        <v>#N/A</v>
      </c>
      <c r="H42" s="26" t="e">
        <f>VLOOKUP(A42,Prep!A50:L50,12,FALSE)</f>
        <v>#N/A</v>
      </c>
      <c r="I42" s="24" t="e">
        <f>VLOOKUP(A42,Prep!A50:M50,13,FALSE)</f>
        <v>#N/A</v>
      </c>
      <c r="J42" s="24" t="e">
        <f>VLOOKUP(A42,Prep!A50:N50,14,FALSE)</f>
        <v>#N/A</v>
      </c>
      <c r="K42" s="4" t="e">
        <f>VLOOKUP(A42,Prep!A50:O50,15,FALSE)</f>
        <v>#N/A</v>
      </c>
    </row>
    <row r="43" spans="1:13" x14ac:dyDescent="0.2">
      <c r="A43" s="40">
        <v>42</v>
      </c>
      <c r="B43" s="54" t="e">
        <f>VLOOKUP(A43,s2CDNASample!A43:E43,5,FALSE)</f>
        <v>#N/A</v>
      </c>
      <c r="C43" s="21" t="e">
        <f>VLOOKUP(A43,s2CDNASample!A43:F43,6,FALSE)</f>
        <v>#N/A</v>
      </c>
      <c r="D43" s="23" t="e">
        <f>VLOOKUP(A43,s2CDNASample!A43:G43,7,FALSE)</f>
        <v>#N/A</v>
      </c>
      <c r="E43" s="54" t="e">
        <f>VLOOKUP(A43,Induction!B45:X45,23,FALSE)</f>
        <v>#N/A</v>
      </c>
      <c r="F43" s="21" t="e">
        <f t="shared" si="3"/>
        <v>#N/A</v>
      </c>
      <c r="G43" s="23" t="e">
        <f t="shared" si="2"/>
        <v>#N/A</v>
      </c>
      <c r="H43" s="26" t="e">
        <f>VLOOKUP(A43,Prep!A51:L51,12,FALSE)</f>
        <v>#N/A</v>
      </c>
      <c r="I43" s="24" t="e">
        <f>VLOOKUP(A43,Prep!A51:M51,13,FALSE)</f>
        <v>#N/A</v>
      </c>
      <c r="J43" s="24" t="e">
        <f>VLOOKUP(A43,Prep!A51:N51,14,FALSE)</f>
        <v>#N/A</v>
      </c>
      <c r="K43" s="4" t="e">
        <f>VLOOKUP(A43,Prep!A51:O51,15,FALSE)</f>
        <v>#N/A</v>
      </c>
    </row>
    <row r="44" spans="1:13" x14ac:dyDescent="0.2">
      <c r="A44" s="40">
        <v>43</v>
      </c>
      <c r="B44" s="54" t="e">
        <f>VLOOKUP(A44,s2CDNASample!A44:E44,5,FALSE)</f>
        <v>#N/A</v>
      </c>
      <c r="C44" s="21" t="e">
        <f>VLOOKUP(A44,s2CDNASample!A44:F44,6,FALSE)</f>
        <v>#N/A</v>
      </c>
      <c r="D44" s="23" t="e">
        <f>VLOOKUP(A44,s2CDNASample!A44:G44,7,FALSE)</f>
        <v>#N/A</v>
      </c>
      <c r="E44" s="54" t="e">
        <f>VLOOKUP(A44,Induction!B46:X46,23,FALSE)</f>
        <v>#N/A</v>
      </c>
      <c r="F44" s="21" t="e">
        <f t="shared" si="3"/>
        <v>#N/A</v>
      </c>
      <c r="G44" s="23" t="e">
        <f t="shared" si="2"/>
        <v>#N/A</v>
      </c>
      <c r="H44" s="26" t="e">
        <f>VLOOKUP(A44,Prep!A52:L52,12,FALSE)</f>
        <v>#N/A</v>
      </c>
      <c r="I44" s="24" t="e">
        <f>VLOOKUP(A44,Prep!A52:M52,13,FALSE)</f>
        <v>#N/A</v>
      </c>
      <c r="J44" s="24" t="e">
        <f>VLOOKUP(A44,Prep!A52:N52,14,FALSE)</f>
        <v>#N/A</v>
      </c>
      <c r="K44" s="4" t="e">
        <f>VLOOKUP(A44,Prep!A52:O52,15,FALSE)</f>
        <v>#N/A</v>
      </c>
    </row>
    <row r="45" spans="1:13" x14ac:dyDescent="0.2">
      <c r="A45" s="40">
        <v>44</v>
      </c>
      <c r="B45" s="54" t="e">
        <f>VLOOKUP(A45,s2CDNASample!A45:E45,5,FALSE)</f>
        <v>#N/A</v>
      </c>
      <c r="C45" s="21" t="e">
        <f>VLOOKUP(A45,s2CDNASample!A45:F45,6,FALSE)</f>
        <v>#N/A</v>
      </c>
      <c r="D45" s="23" t="e">
        <f>VLOOKUP(A45,s2CDNASample!A45:G45,7,FALSE)</f>
        <v>#N/A</v>
      </c>
      <c r="E45" s="54" t="e">
        <f>VLOOKUP(A45,Induction!B47:X47,23,FALSE)</f>
        <v>#N/A</v>
      </c>
      <c r="F45" s="21" t="e">
        <f t="shared" si="3"/>
        <v>#N/A</v>
      </c>
      <c r="G45" s="23" t="e">
        <f t="shared" si="2"/>
        <v>#N/A</v>
      </c>
      <c r="H45" s="26" t="e">
        <f>VLOOKUP(A45,Prep!A53:L53,12,FALSE)</f>
        <v>#N/A</v>
      </c>
      <c r="I45" s="24" t="e">
        <f>VLOOKUP(A45,Prep!A53:M53,13,FALSE)</f>
        <v>#N/A</v>
      </c>
      <c r="J45" s="24" t="e">
        <f>VLOOKUP(A45,Prep!A53:N53,14,FALSE)</f>
        <v>#N/A</v>
      </c>
      <c r="K45" s="4" t="e">
        <f>VLOOKUP(A45,Prep!A53:O53,15,FALSE)</f>
        <v>#N/A</v>
      </c>
    </row>
    <row r="46" spans="1:13" x14ac:dyDescent="0.2">
      <c r="A46" s="40">
        <v>45</v>
      </c>
      <c r="B46" s="54" t="e">
        <f>VLOOKUP(A46,s2CDNASample!A46:E46,5,FALSE)</f>
        <v>#N/A</v>
      </c>
      <c r="C46" s="21" t="e">
        <f>VLOOKUP(A46,s2CDNASample!A46:F46,6,FALSE)</f>
        <v>#N/A</v>
      </c>
      <c r="D46" s="23" t="e">
        <f>VLOOKUP(A46,s2CDNASample!A46:G46,7,FALSE)</f>
        <v>#N/A</v>
      </c>
      <c r="E46" s="54" t="e">
        <f>VLOOKUP(A46,Induction!B48:X48,23,FALSE)</f>
        <v>#N/A</v>
      </c>
      <c r="F46" s="21" t="e">
        <f t="shared" si="3"/>
        <v>#N/A</v>
      </c>
      <c r="G46" s="23" t="e">
        <f t="shared" si="2"/>
        <v>#N/A</v>
      </c>
      <c r="H46" s="26" t="e">
        <f>VLOOKUP(A46,Prep!A54:L54,12,FALSE)</f>
        <v>#N/A</v>
      </c>
      <c r="I46" s="24" t="e">
        <f>VLOOKUP(A46,Prep!A54:M54,13,FALSE)</f>
        <v>#N/A</v>
      </c>
      <c r="J46" s="24" t="e">
        <f>VLOOKUP(A46,Prep!A54:N54,14,FALSE)</f>
        <v>#N/A</v>
      </c>
      <c r="K46" s="4" t="e">
        <f>VLOOKUP(A46,Prep!A54:O54,15,FALSE)</f>
        <v>#N/A</v>
      </c>
    </row>
    <row r="47" spans="1:13" x14ac:dyDescent="0.2">
      <c r="A47" s="40">
        <v>46</v>
      </c>
    </row>
  </sheetData>
  <dataValidations count="5">
    <dataValidation type="list" allowBlank="1" showInputMessage="1" showErrorMessage="1" sqref="L3:L41" xr:uid="{32CF2FCB-B0EE-1B40-9C20-4609EF65F32F}">
      <formula1>"E7420L"</formula1>
    </dataValidation>
    <dataValidation type="list" allowBlank="1" showInputMessage="1" showErrorMessage="1" sqref="M2:M41" xr:uid="{62EB33D3-F5A1-4843-8058-A14903CBC898}">
      <formula1>"TRUE, FALSE"</formula1>
    </dataValidation>
    <dataValidation type="list" allowBlank="1" showInputMessage="1" showErrorMessage="1" sqref="F2:F41" xr:uid="{BD9BDBCE-AB68-7449-A70C-1F9F8CDB05F1}">
      <formula1>"J.PLAGGENBERG, H.BROWN"</formula1>
    </dataValidation>
    <dataValidation type="list" allowBlank="1" showInputMessage="1" showErrorMessage="1" sqref="H2" xr:uid="{DD9CC7CE-B21E-6B47-A9A0-924CFC7EECFB}">
      <formula1>"Index1_1, Index1_2, Index1_3, Index1_4, Index1_5, Index1_6, Index1_7, Index1_8, Index1_9, Index1_10, Index1_11, Index1_12, Index1_13, Index1_14, Index1_15, Index1_16, Index1_17, Index1_18, Index1_19, Index1_20, Index1_21, Index1_22, Index1_23, Index1_24, "</formula1>
    </dataValidation>
    <dataValidation type="list" allowBlank="1" showInputMessage="1" showErrorMessage="1" sqref="L2" xr:uid="{BBF153C6-3BF4-4043-A28C-D729AABB3E0E}">
      <formula1>"E7420L, SolexaPrep"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Objs.Directions</vt:lpstr>
      <vt:lpstr>Induction</vt:lpstr>
      <vt:lpstr>Prep</vt:lpstr>
      <vt:lpstr>Full Run</vt:lpstr>
      <vt:lpstr>bioSample</vt:lpstr>
      <vt:lpstr>rnaSample</vt:lpstr>
      <vt:lpstr>s1CDNASample</vt:lpstr>
      <vt:lpstr>s2CDNASample</vt:lpstr>
      <vt:lpstr>library</vt:lpstr>
      <vt:lpstr>fastq_spikein</vt:lpstr>
      <vt:lpstr>fastq_fullrun</vt:lpstr>
      <vt:lpstr>Index 1</vt:lpstr>
      <vt:lpstr>Index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2019-10-11T19:39:04Z</cp:lastPrinted>
  <dcterms:created xsi:type="dcterms:W3CDTF">2019-02-13T21:49:07Z</dcterms:created>
  <dcterms:modified xsi:type="dcterms:W3CDTF">2020-06-15T15:06:48Z</dcterms:modified>
</cp:coreProperties>
</file>