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tt\Desktop\Vanderbilt Data Bootcamp Files\Chapter 1- Microsoft Excel\"/>
    </mc:Choice>
  </mc:AlternateContent>
  <xr:revisionPtr revIDLastSave="0" documentId="13_ncr:1_{052352D4-85F8-452C-9EDA-51C5F66DD737}" xr6:coauthVersionLast="45" xr6:coauthVersionMax="45" xr10:uidLastSave="{00000000-0000-0000-0000-000000000000}"/>
  <bookViews>
    <workbookView xWindow="-6012" yWindow="1044" windowWidth="12564" windowHeight="8688" activeTab="4" xr2:uid="{00000000-000D-0000-FFFF-FFFF00000000}"/>
  </bookViews>
  <sheets>
    <sheet name="Kickstarter" sheetId="1" r:id="rId1"/>
    <sheet name="FailedUSKickstarters" sheetId="7" r:id="rId2"/>
    <sheet name="SuccessfulUSKickstarters" sheetId="6" r:id="rId3"/>
    <sheet name="DescriptiveStatistics" sheetId="8" r:id="rId4"/>
    <sheet name="BoxChart" sheetId="9" r:id="rId5"/>
    <sheet name="ParentCategoryVsOutcomes" sheetId="2" r:id="rId6"/>
    <sheet name="SubCategoryVsOutcomes" sheetId="3" r:id="rId7"/>
    <sheet name="DateCreatedVsOutcomes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10" i="8"/>
  <c r="B14" i="8"/>
  <c r="B13" i="8"/>
  <c r="B12" i="8"/>
  <c r="B11" i="8"/>
  <c r="B10" i="8"/>
  <c r="C7" i="8"/>
  <c r="C6" i="8"/>
  <c r="C5" i="8"/>
  <c r="C4" i="8"/>
  <c r="C3" i="8"/>
  <c r="B7" i="8"/>
  <c r="B6" i="8"/>
  <c r="B5" i="8"/>
  <c r="B4" i="8"/>
  <c r="B3" i="8"/>
  <c r="C9" i="8" l="1"/>
  <c r="B9" i="8"/>
  <c r="B2" i="8"/>
  <c r="C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<sst xmlns="http://schemas.openxmlformats.org/spreadsheetml/2006/main" count="37672" uniqueCount="8393">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</sst>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[data-1-1-3-StarterBook.xlsx]ParentCategoryVsOutcomes!PivotTable1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34454112984879187"/>
          <c:y val="5.20571389784928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ParentCategoryVsOutcomes!$B$3:$B$4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ParentCategoryVsOutcomes!$A$5:$A$6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ParentCategoryVsOutcomes!$B$5:$B$6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0-4424-A502-97F52655078C}"/>
            </c:ext>
          </c:extLst>
        </c:ser>
        <c:ser>
          <c:idx val="1"/>
          <c:order val="1"/>
          <c:tx>
            <c:strRef>
              <c:f>ParentCategoryVsOutcomes!$C$3:$C$4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ParentCategoryVsOutcomes!$A$5:$A$6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ParentCategoryVsOutcomes!$C$5:$C$6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0-4424-A502-97F52655078C}"/>
            </c:ext>
          </c:extLst>
        </c:ser>
        <c:ser>
          <c:idx val="2"/>
          <c:order val="2"/>
          <c:tx>
            <c:strRef>
              <c:f>ParentCategoryVsOutcomes!$D$3:$D$4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ParentCategoryVsOutcomes!$A$5:$A$6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ParentCategoryVsOutcomes!$D$5:$D$6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0-4424-A502-97F52655078C}"/>
            </c:ext>
          </c:extLst>
        </c:ser>
        <c:ser>
          <c:idx val="3"/>
          <c:order val="3"/>
          <c:tx>
            <c:strRef>
              <c:f>ParentCategoryVsOutcomes!$E$3:$E$4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ParentCategoryVsOutcomes!$A$5:$A$6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ParentCategoryVsOutcomes!$E$5:$E$6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70-4424-A502-97F526550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716208"/>
        <c:axId val="1784324720"/>
      </c:barChart>
      <c:catAx>
        <c:axId val="2040716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24720"/>
        <c:crosses val="autoZero"/>
        <c:auto val="1"/>
        <c:lblAlgn val="ctr"/>
        <c:lblOffset val="100"/>
        <c:noMultiLvlLbl val="0"/>
      </c:catAx>
      <c:valAx>
        <c:axId val="178432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71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[data-1-1-3-StarterBook.xlsx]SubCategoryVsOutcomes!PivotTable2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7C8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SubCategoryVsOutcomes!$B$4:$B$5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cat>
            <c:strRef>
              <c:f>SubCategoryVsOutcomes!$A$6:$A$7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SubCategoryVsOutcomes!$B$6:$B$7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9A-4A77-A2BA-4A8CA84C4461}"/>
            </c:ext>
          </c:extLst>
        </c:ser>
        <c:ser>
          <c:idx val="1"/>
          <c:order val="1"/>
          <c:tx>
            <c:strRef>
              <c:f>SubCategoryVsOutcomes!$C$4:$C$5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SubCategoryVsOutcomes!$A$6:$A$7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SubCategoryVsOutcomes!$C$6:$C$7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9A-4A77-A2BA-4A8CA84C4461}"/>
            </c:ext>
          </c:extLst>
        </c:ser>
        <c:ser>
          <c:idx val="2"/>
          <c:order val="2"/>
          <c:tx>
            <c:strRef>
              <c:f>SubCategoryVsOutcomes!$D$4:$D$5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SubCategoryVsOutcomes!$A$6:$A$7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SubCategoryVsOutcomes!$D$6:$D$7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9A-4A77-A2BA-4A8CA84C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9957776"/>
        <c:axId val="1703477056"/>
      </c:barChart>
      <c:catAx>
        <c:axId val="178995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477056"/>
        <c:crosses val="autoZero"/>
        <c:auto val="1"/>
        <c:lblAlgn val="ctr"/>
        <c:lblOffset val="100"/>
        <c:noMultiLvlLbl val="0"/>
      </c:catAx>
      <c:valAx>
        <c:axId val="170347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9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[data-1-1-3-StarterBook.xlsx]DateCreatedVsOutcomes!PivotTable3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Date Created</a:t>
            </a:r>
            <a:endParaRPr lang="en-US"/>
          </a:p>
        </c:rich>
      </c:tx>
      <c:layout>
        <c:manualLayout>
          <c:xMode val="edge"/>
          <c:yMode val="edge"/>
          <c:x val="0.4466273652966154"/>
          <c:y val="6.78328037942625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C8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DateCreatedVsOutcomes!$B$4:$B$5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DateCreatedVsOutcomes!$A$6:$A$14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DateCreatedVsOutcomes!$B$6:$B$14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1-4139-BC75-3BB9A85FAC63}"/>
            </c:ext>
          </c:extLst>
        </c:ser>
        <c:ser>
          <c:idx val="1"/>
          <c:order val="1"/>
          <c:tx>
            <c:strRef>
              <c:f>DateCreatedVsOutcomes!$C$4:$C$5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C80"/>
              </a:solidFill>
              <a:round/>
            </a:ln>
            <a:effectLst/>
          </c:spPr>
          <c:marker>
            <c:symbol val="none"/>
          </c:marker>
          <c:cat>
            <c:strRef>
              <c:f>DateCreatedVsOutcomes!$A$6:$A$14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DateCreatedVsOutcomes!$C$6:$C$14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E1-4139-BC75-3BB9A85FAC63}"/>
            </c:ext>
          </c:extLst>
        </c:ser>
        <c:ser>
          <c:idx val="2"/>
          <c:order val="2"/>
          <c:tx>
            <c:strRef>
              <c:f>DateCreatedVsOutcomes!$D$4:$D$5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DateCreatedVsOutcomes!$A$6:$A$14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DateCreatedVsOutcomes!$D$6:$D$14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1-4139-BC75-3BB9A85FAC63}"/>
            </c:ext>
          </c:extLst>
        </c:ser>
        <c:ser>
          <c:idx val="3"/>
          <c:order val="3"/>
          <c:tx>
            <c:strRef>
              <c:f>DateCreatedVsOutcomes!$E$4:$E$5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DateCreatedVsOutcomes!$A$6:$A$14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DateCreatedVsOutcomes!$E$6:$E$14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1-4139-BC75-3BB9A85FA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3420576"/>
        <c:axId val="1778004048"/>
      </c:lineChart>
      <c:catAx>
        <c:axId val="212342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004048"/>
        <c:crosses val="autoZero"/>
        <c:auto val="1"/>
        <c:lblAlgn val="ctr"/>
        <c:lblOffset val="100"/>
        <c:noMultiLvlLbl val="0"/>
      </c:catAx>
      <c:valAx>
        <c:axId val="17780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2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8971DEB-FBE9-475C-B9BE-A6982CD70FF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B87153-0E7E-45A7-A137-D08A9350605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BF43068-04DD-447F-B5E0-AD4495D6EAA8}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10EDF0-44A7-4D44-ACC5-5AEAFB21A44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1C2419-C9C5-41E3-B319-61E3707949B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8465</xdr:colOff>
      <xdr:row>1</xdr:row>
      <xdr:rowOff>182034</xdr:rowOff>
    </xdr:from>
    <xdr:to>
      <xdr:col>17</xdr:col>
      <xdr:colOff>567267</xdr:colOff>
      <xdr:row>21</xdr:row>
      <xdr:rowOff>169333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D3B0D-3FB4-4919-84B6-772548697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2</xdr:row>
      <xdr:rowOff>0</xdr:rowOff>
    </xdr:from>
    <xdr:to>
      <xdr:col>19</xdr:col>
      <xdr:colOff>15240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AD2B7-0E28-446E-B3F7-F9A6E171F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22860</xdr:rowOff>
    </xdr:from>
    <xdr:to>
      <xdr:col>18</xdr:col>
      <xdr:colOff>579120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229B8-9D75-4C9B-9E09-B66C9927A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Huseman" refreshedDate="44083.005230208335" createdVersion="6" refreshedVersion="6" minRefreshableVersion="3" recordCount="4114" xr:uid="{531F3DD5-FDB6-4EA4-B549-3E9B7A551EB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0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Huseman" refreshedDate="44083.026191319441" createdVersion="6" refreshedVersion="6" minRefreshableVersion="3" recordCount="4114" xr:uid="{D743D64F-0EAE-4490-B576-E55F588371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0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72788-778C-4CFB-AF24-595B0A9591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6816F-0B02-4483-814E-AD9C22148AF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18A3AD-5A61-43EF-8865-8014E371282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4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T4115"/>
  <sheetViews>
    <sheetView zoomScale="50" zoomScaleNormal="50" workbookViewId="0">
      <pane xSplit="2" ySplit="2" topLeftCell="C3632" activePane="bottomRight" state="frozen"/>
      <selection pane="topRight" activeCell="C1" sqref="C1"/>
      <selection pane="bottomLeft" activeCell="A3" sqref="A3"/>
      <selection pane="bottomRight" activeCell="D3632" sqref="D1:E1048576"/>
    </sheetView>
  </sheetViews>
  <sheetFormatPr defaultColWidth="8.77734375" defaultRowHeight="14.4" x14ac:dyDescent="0.3"/>
  <cols>
    <col min="1" max="1" width="12.77734375" bestFit="1" customWidth="1"/>
    <col min="2" max="2" width="38.44140625" style="3" customWidth="1"/>
    <col min="3" max="3" width="44" style="3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33203125" customWidth="1"/>
    <col min="13" max="13" width="20.77734375" bestFit="1" customWidth="1"/>
    <col min="14" max="14" width="41" hidden="1" customWidth="1"/>
    <col min="15" max="15" width="21.88671875" bestFit="1" customWidth="1"/>
    <col min="16" max="16" width="24.109375" style="6" bestFit="1" customWidth="1"/>
    <col min="17" max="17" width="41" customWidth="1"/>
    <col min="18" max="18" width="17.88671875" bestFit="1" customWidth="1"/>
    <col min="19" max="19" width="31.44140625" style="15" bestFit="1" customWidth="1"/>
    <col min="20" max="20" width="29.441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IFERROR(ROUND(E2/L2*100,2),"N/A")</f>
        <v>6391.76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IFERROR(ROUND(E3/L3*100,2),"N/A")</f>
        <v>18548.099999999999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28.8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8666.67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IFERROR(ROUND(E67/L67*100,2),"N/A")</f>
        <v>13205.26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9123.08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2119.44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6232.71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3741.18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6971.88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5817.07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5000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1947.1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8595.74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3066.67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6038.46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3860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4026.83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27382.98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5303.57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4000.5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1576.92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7142.86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7171.43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37576.47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10460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6000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12328.57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3137.5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7826.09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12232.56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7373.33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2166.67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2190.48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5058.82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5312.5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5666.67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4077.67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19230.77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11792.31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2789.8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6000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3938.33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18611.11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11137.68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7872.34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4670.21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6538.46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10207.549999999999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6419.75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9038.4599999999991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8857.14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2872.73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6978.95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16748.96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14491.23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9184.0499999999993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1000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100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2516.67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1166.67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10669.23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4750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31116.67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ref="P131:P194" si="9">IFERROR(ROUND(E131/L131*100,2),"N/A")</f>
        <v>N/A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9450.6200000000008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8060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8124.14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4617.8599999999997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1000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5594.59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3755.56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3833.33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2000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1533.33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44943.28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2800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1500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3590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1333.33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11900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400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1000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500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4350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9142.86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550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10833.33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5600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3250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100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4988.46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2571.4299999999998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3084.62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18050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37350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2550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22000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16000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6900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5000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8333.33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566.66999999999996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ref="P195:P258" si="13">IFERROR(ROUND(E195/L195*100,2),"N/A")</f>
        <v>N/A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100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7710.53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4650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8730.83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5428.57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11768.37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7647.06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16384.62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9181.82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18583.330000000002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100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2000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100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1000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33153.83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31428.95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11598.68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12000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6500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12500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3000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1571.43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8020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5000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5000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11784.76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10904.26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7301.98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7819.51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3.2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4739.88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5402.08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6848.88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10814.52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58995.21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4805.1099999999997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7248.28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5707.79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8544.44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21585.71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8938.64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4541.84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6575.64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IFERROR(ROUND(E259/L259*100,2),"N/A")</f>
        <v>6670.41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8334.59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10504.61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12090.91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9763.64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4137.93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3065.45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6494.51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9577.59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3.2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4041.67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7857.84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5018.0200000000004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9225.17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5754.1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10942.16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8189.25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4566.7700000000004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5522.12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6529.82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9522.58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7544.48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9781.69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8768.56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5474.89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8395.34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25438.55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10182.700000000001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5506.64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5690.14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12128.15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9118.9699999999993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11544.81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6777.16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2857.62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4688.28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15442.23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20122.14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10008.200000000001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23008.95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14174.65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5634.44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7334.12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8533.7800000000007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6149.62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43.2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9301.85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5029.2700000000004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10643.24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5171.96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3661.25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4251.74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6271.29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8995.7999999999993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2892.47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13880.22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6130.14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3.2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8020.27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3209.58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20088.89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10801.27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9569.94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4988.03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11047.06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13491.14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IFERROR(ROUND(E323/L323*100,2),"N/A")</f>
        <v>10662.31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14504.3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11458.62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10531.71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7092.12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14717.17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16047.06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15604.58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6317.37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10482.35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9735.6200000000008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20363.060000000001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18831.2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14665.22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10918.75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5924.9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9790.48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7000.02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7286.52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14634.78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6790.91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16985.080000000002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5841.33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11999.3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9986.0300000000007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9057.91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11777.36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8655.4599999999991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7189.93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12981.9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4491.29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4075.52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10352.39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12544.83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24660.61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7940.13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8613.86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19304.87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8402.32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13982.76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10982.19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13953.49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34784.620000000003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6824.16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23993.85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28731.34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8684.8799999999992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8184.91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4287.5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70941.86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16125.52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4177.78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8988.76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4505.17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4285.71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5408.33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10321.799999999999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4039.76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11685.91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11551.02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10431.27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6977.27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4302.08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5854.05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IFERROR(ROUND(E387/L387*100,2),"N/A")</f>
        <v>11179.54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4623.08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14469.04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8884.51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8175.11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7142.86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10425.91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9061.65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15733.05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5871.98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8163.27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14010.45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22485.26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18113.310000000001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71104.11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6588.37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7518.57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13314.39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5520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8616.3700000000008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9231.82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16016.47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4560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18328.57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12578.84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5765.45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7866.08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9148.08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6809.81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4808.68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20242.310000000001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11006.85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483.33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5016.67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3583.33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1176.92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300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1662.5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5200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480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5187.5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6250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100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17054.55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500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39358.82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500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5000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100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4787.5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500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2050.25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IFERROR(ROUND(E451/L451*100,2),"N/A")</f>
        <v>900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5657.14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4000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1300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1640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2250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2033.33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1675.51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2500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1250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11363.64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100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1520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11064.1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2550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3847.65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2820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6150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100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3956.93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8880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5545.71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8714.2900000000009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1000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5122.45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1354.55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6652.01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5000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7166.67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1033.33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100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1000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13609.09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7346.15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43.2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5750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1266.67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6700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371.43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25000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6400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13333.33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1000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3000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550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IFERROR(ROUND(E515/L515*100,2),"N/A")</f>
        <v>10238.24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1666.67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72502.94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6833.33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3922.86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>IFERROR(ROUND(E522/L522,2),"N/A")</f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ref="P523:P541" si="36">IFERROR(ROUND(E523/L523,2),"N/A")</f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6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6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6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6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6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6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6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6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6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6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6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6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6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6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6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6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6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6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100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2500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100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3500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300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40270.589999999997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2600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900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850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13503.57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2050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6436.36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6830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5000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400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2750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3400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3.2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100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100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4900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2000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14200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5300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3844.44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2000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3.2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100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IFERROR(ROUND(E579/L579*100,2),"N/A")</f>
        <v>1000</v>
      </c>
      <c r="Q579" s="10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200</v>
      </c>
      <c r="Q580" s="10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3500</v>
      </c>
      <c r="Q581" s="10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100</v>
      </c>
      <c r="Q582" s="10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t="str">
        <f t="shared" si="38"/>
        <v>N/A</v>
      </c>
      <c r="Q583" s="10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t="str">
        <f t="shared" si="38"/>
        <v>N/A</v>
      </c>
      <c r="Q584" s="10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100</v>
      </c>
      <c r="Q585" s="10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500</v>
      </c>
      <c r="Q586" s="10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t="str">
        <f t="shared" si="38"/>
        <v>N/A</v>
      </c>
      <c r="Q587" s="10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1400</v>
      </c>
      <c r="Q588" s="10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38928.57</v>
      </c>
      <c r="Q589" s="10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15050</v>
      </c>
      <c r="Q590" s="10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100</v>
      </c>
      <c r="Q591" s="10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2477.7800000000002</v>
      </c>
      <c r="Q592" s="10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3050</v>
      </c>
      <c r="Q593" s="10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25000</v>
      </c>
      <c r="Q594" s="10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1642.86</v>
      </c>
      <c r="Q595" s="10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1300</v>
      </c>
      <c r="Q596" s="10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5325</v>
      </c>
      <c r="Q597" s="10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300</v>
      </c>
      <c r="Q598" s="10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1000</v>
      </c>
      <c r="Q599" s="10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12142.86</v>
      </c>
      <c r="Q600" s="10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1550</v>
      </c>
      <c r="Q601" s="10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10000</v>
      </c>
      <c r="Q602" s="10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2333.33</v>
      </c>
      <c r="Q603" s="10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t="str">
        <f t="shared" si="38"/>
        <v>N/A</v>
      </c>
      <c r="Q604" s="10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4538.62</v>
      </c>
      <c r="Q605" s="10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t="str">
        <f t="shared" si="38"/>
        <v>N/A</v>
      </c>
      <c r="Q606" s="10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1637.5</v>
      </c>
      <c r="Q607" s="10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1000</v>
      </c>
      <c r="Q608" s="10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t="str">
        <f t="shared" si="38"/>
        <v>N/A</v>
      </c>
      <c r="Q609" s="10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29220</v>
      </c>
      <c r="Q610" s="10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500</v>
      </c>
      <c r="Q611" s="10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t="str">
        <f t="shared" si="38"/>
        <v>N/A</v>
      </c>
      <c r="Q612" s="10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t="str">
        <f t="shared" si="38"/>
        <v>N/A</v>
      </c>
      <c r="Q613" s="10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t="str">
        <f t="shared" si="38"/>
        <v>N/A</v>
      </c>
      <c r="Q614" s="10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10593.39</v>
      </c>
      <c r="Q615" s="10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t="str">
        <f t="shared" si="38"/>
        <v>N/A</v>
      </c>
      <c r="Q616" s="10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t="str">
        <f t="shared" si="38"/>
        <v>N/A</v>
      </c>
      <c r="Q617" s="10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t="str">
        <f t="shared" si="38"/>
        <v>N/A</v>
      </c>
      <c r="Q618" s="10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2000</v>
      </c>
      <c r="Q619" s="10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t="str">
        <f t="shared" si="38"/>
        <v>N/A</v>
      </c>
      <c r="Q620" s="10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100</v>
      </c>
      <c r="Q621" s="10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30000</v>
      </c>
      <c r="Q622" s="10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8700</v>
      </c>
      <c r="Q623" s="10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3788.89</v>
      </c>
      <c r="Q624" s="10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t="str">
        <f t="shared" si="38"/>
        <v>N/A</v>
      </c>
      <c r="Q625" s="10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t="str">
        <f t="shared" si="38"/>
        <v>N/A</v>
      </c>
      <c r="Q626" s="10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t="str">
        <f t="shared" si="38"/>
        <v>N/A</v>
      </c>
      <c r="Q627" s="10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11141.03</v>
      </c>
      <c r="Q628" s="10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9000</v>
      </c>
      <c r="Q629" s="10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t="str">
        <f t="shared" si="38"/>
        <v>N/A</v>
      </c>
      <c r="Q630" s="10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11666.67</v>
      </c>
      <c r="Q631" s="10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1000</v>
      </c>
      <c r="Q632" s="10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7666.67</v>
      </c>
      <c r="Q633" s="10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t="str">
        <f t="shared" si="38"/>
        <v>N/A</v>
      </c>
      <c r="Q634" s="10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4980</v>
      </c>
      <c r="Q635" s="10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100</v>
      </c>
      <c r="Q636" s="10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200</v>
      </c>
      <c r="Q637" s="10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400</v>
      </c>
      <c r="Q638" s="10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t="str">
        <f t="shared" si="38"/>
        <v>N/A</v>
      </c>
      <c r="Q639" s="10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300</v>
      </c>
      <c r="Q640" s="10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100</v>
      </c>
      <c r="Q641" s="10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5050</v>
      </c>
      <c r="Q642" s="10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IFERROR(ROUND(E643/L643*100,2),"N/A")</f>
        <v>15131.75</v>
      </c>
      <c r="Q643" s="10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13435.92</v>
      </c>
      <c r="Q644" s="10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17402.63</v>
      </c>
      <c r="Q645" s="10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7348.63</v>
      </c>
      <c r="Q646" s="10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2351.9</v>
      </c>
      <c r="Q647" s="10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3907.44</v>
      </c>
      <c r="Q648" s="10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12594.12</v>
      </c>
      <c r="Q649" s="10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164400</v>
      </c>
      <c r="Q650" s="10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4267.07</v>
      </c>
      <c r="Q651" s="10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3512.5</v>
      </c>
      <c r="Q652" s="10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23935.24</v>
      </c>
      <c r="Q653" s="10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10764.29</v>
      </c>
      <c r="Q654" s="10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9583.06</v>
      </c>
      <c r="Q655" s="10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3166.34</v>
      </c>
      <c r="Q656" s="10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4288.6899999999996</v>
      </c>
      <c r="Q657" s="10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12273.56</v>
      </c>
      <c r="Q658" s="10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19045.45</v>
      </c>
      <c r="Q659" s="10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10933.7</v>
      </c>
      <c r="Q660" s="10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14366.67</v>
      </c>
      <c r="Q661" s="10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8494.44</v>
      </c>
      <c r="Q662" s="10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1055.56</v>
      </c>
      <c r="Q663" s="10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3900</v>
      </c>
      <c r="Q664" s="10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10000</v>
      </c>
      <c r="Q665" s="10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3117.24</v>
      </c>
      <c r="Q666" s="10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15533.33</v>
      </c>
      <c r="Q667" s="10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200</v>
      </c>
      <c r="Q668" s="10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17892.86</v>
      </c>
      <c r="Q669" s="10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2736</v>
      </c>
      <c r="Q670" s="10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153625</v>
      </c>
      <c r="Q671" s="10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8499.68</v>
      </c>
      <c r="Q672" s="10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78853.33</v>
      </c>
      <c r="Q673" s="10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5029.7700000000004</v>
      </c>
      <c r="Q674" s="10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6833.33</v>
      </c>
      <c r="Q675" s="10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750</v>
      </c>
      <c r="Q676" s="10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3426.92</v>
      </c>
      <c r="Q677" s="10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6129.17</v>
      </c>
      <c r="Q678" s="10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13325</v>
      </c>
      <c r="Q679" s="10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6517.65</v>
      </c>
      <c r="Q680" s="10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9390.43</v>
      </c>
      <c r="Q681" s="10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15065.12</v>
      </c>
      <c r="Q682" s="10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100</v>
      </c>
      <c r="Q683" s="10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1325</v>
      </c>
      <c r="Q684" s="10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9933.33</v>
      </c>
      <c r="Q685" s="10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17739.259999999998</v>
      </c>
      <c r="Q686" s="10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5530</v>
      </c>
      <c r="Q687" s="10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t="str">
        <f t="shared" si="42"/>
        <v>N/A</v>
      </c>
      <c r="Q688" s="10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59166.67</v>
      </c>
      <c r="Q689" s="10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40550</v>
      </c>
      <c r="Q690" s="10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34314.730000000003</v>
      </c>
      <c r="Q691" s="10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7258.82</v>
      </c>
      <c r="Q692" s="10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2600</v>
      </c>
      <c r="Q693" s="10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649.75</v>
      </c>
      <c r="Q694" s="10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11938.51</v>
      </c>
      <c r="Q695" s="10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8428.57</v>
      </c>
      <c r="Q696" s="10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9085.7099999999991</v>
      </c>
      <c r="Q697" s="10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100</v>
      </c>
      <c r="Q698" s="10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2034.21</v>
      </c>
      <c r="Q699" s="10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53068.97</v>
      </c>
      <c r="Q700" s="10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12039.18</v>
      </c>
      <c r="Q701" s="10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1300</v>
      </c>
      <c r="Q702" s="10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29133.33</v>
      </c>
      <c r="Q703" s="10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12491.92</v>
      </c>
      <c r="Q704" s="10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11957.14</v>
      </c>
      <c r="Q705" s="10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12025</v>
      </c>
      <c r="Q706" s="10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IFERROR(ROUND(E707/L707*100,2),"N/A")</f>
        <v>19540</v>
      </c>
      <c r="Q707" s="10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t="str">
        <f t="shared" si="46"/>
        <v>N/A</v>
      </c>
      <c r="Q708" s="10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11769.87</v>
      </c>
      <c r="Q709" s="10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2394.85</v>
      </c>
      <c r="Q710" s="10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3050</v>
      </c>
      <c r="Q711" s="10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t="str">
        <f t="shared" si="46"/>
        <v>N/A</v>
      </c>
      <c r="Q712" s="10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9997.34</v>
      </c>
      <c r="Q713" s="10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2625</v>
      </c>
      <c r="Q714" s="10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19900</v>
      </c>
      <c r="Q715" s="10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8032.14</v>
      </c>
      <c r="Q716" s="10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11575</v>
      </c>
      <c r="Q717" s="10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4468.75</v>
      </c>
      <c r="Q718" s="10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7625</v>
      </c>
      <c r="Q719" s="10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2250</v>
      </c>
      <c r="Q720" s="10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1940</v>
      </c>
      <c r="Q721" s="10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6670.73</v>
      </c>
      <c r="Q722" s="10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8414.2900000000009</v>
      </c>
      <c r="Q723" s="10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21572.55</v>
      </c>
      <c r="Q724" s="10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5469</v>
      </c>
      <c r="Q725" s="10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5162.9399999999996</v>
      </c>
      <c r="Q726" s="10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14335.71</v>
      </c>
      <c r="Q727" s="10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7242.86</v>
      </c>
      <c r="Q728" s="10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3653.02</v>
      </c>
      <c r="Q729" s="10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6090.35</v>
      </c>
      <c r="Q730" s="10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4355</v>
      </c>
      <c r="Q731" s="10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9976.6</v>
      </c>
      <c r="Q732" s="10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8873.24</v>
      </c>
      <c r="Q733" s="10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492.31</v>
      </c>
      <c r="Q734" s="10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1782.25</v>
      </c>
      <c r="Q735" s="10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18719.3</v>
      </c>
      <c r="Q736" s="10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23480.79</v>
      </c>
      <c r="Q737" s="10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10504.63</v>
      </c>
      <c r="Q738" s="10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5666.67</v>
      </c>
      <c r="Q739" s="10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3904.88</v>
      </c>
      <c r="Q740" s="10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6834.53</v>
      </c>
      <c r="Q741" s="10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16957.89</v>
      </c>
      <c r="Q742" s="10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14142.34</v>
      </c>
      <c r="Q743" s="10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6739.13</v>
      </c>
      <c r="Q744" s="10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5426.67</v>
      </c>
      <c r="Q745" s="10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8251.61</v>
      </c>
      <c r="Q746" s="10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5372.97</v>
      </c>
      <c r="Q747" s="10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3420.62</v>
      </c>
      <c r="Q748" s="10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12732.73</v>
      </c>
      <c r="Q749" s="10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4556.82</v>
      </c>
      <c r="Q750" s="10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9596.36</v>
      </c>
      <c r="Q751" s="10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7727.12</v>
      </c>
      <c r="Q752" s="10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5733.87</v>
      </c>
      <c r="Q753" s="10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5319.05</v>
      </c>
      <c r="Q754" s="10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49230.77</v>
      </c>
      <c r="Q755" s="10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4234.6899999999996</v>
      </c>
      <c r="Q756" s="10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3746.6</v>
      </c>
      <c r="Q757" s="10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3745.45</v>
      </c>
      <c r="Q758" s="10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3305.56</v>
      </c>
      <c r="Q759" s="10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13421.05</v>
      </c>
      <c r="Q760" s="10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5147.47</v>
      </c>
      <c r="Q761" s="10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t="str">
        <f t="shared" si="46"/>
        <v>N/A</v>
      </c>
      <c r="Q762" s="10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3916.67</v>
      </c>
      <c r="Q763" s="10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t="str">
        <f t="shared" si="46"/>
        <v>N/A</v>
      </c>
      <c r="Q764" s="10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500</v>
      </c>
      <c r="Q765" s="10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t="str">
        <f t="shared" si="46"/>
        <v>N/A</v>
      </c>
      <c r="Q766" s="10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5729.55</v>
      </c>
      <c r="Q767" s="10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t="str">
        <f t="shared" si="46"/>
        <v>N/A</v>
      </c>
      <c r="Q768" s="10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5900</v>
      </c>
      <c r="Q769" s="10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 t="str">
        <f t="shared" si="46"/>
        <v>N/A</v>
      </c>
      <c r="Q770" s="10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IFERROR(ROUND(E771/L771*100,2),"N/A")</f>
        <v>3184.62</v>
      </c>
      <c r="Q771" s="10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t="str">
        <f t="shared" si="50"/>
        <v>N/A</v>
      </c>
      <c r="Q772" s="10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1000</v>
      </c>
      <c r="Q773" s="10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5000</v>
      </c>
      <c r="Q774" s="10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1600</v>
      </c>
      <c r="Q775" s="10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3900</v>
      </c>
      <c r="Q776" s="10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3400</v>
      </c>
      <c r="Q777" s="10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6312.28</v>
      </c>
      <c r="Q778" s="10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700</v>
      </c>
      <c r="Q779" s="10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200</v>
      </c>
      <c r="Q780" s="10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6666.67</v>
      </c>
      <c r="Q781" s="10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3851.85</v>
      </c>
      <c r="Q782" s="10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4260.92</v>
      </c>
      <c r="Q783" s="10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5000</v>
      </c>
      <c r="Q784" s="10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6348.57</v>
      </c>
      <c r="Q785" s="10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10250</v>
      </c>
      <c r="Q786" s="10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3114.28</v>
      </c>
      <c r="Q787" s="10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16227.27</v>
      </c>
      <c r="Q788" s="10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8058.82</v>
      </c>
      <c r="Q789" s="10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5985.44</v>
      </c>
      <c r="Q790" s="10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13285.71</v>
      </c>
      <c r="Q791" s="10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9254.7800000000007</v>
      </c>
      <c r="Q792" s="10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6085.94</v>
      </c>
      <c r="Q793" s="10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4185.18</v>
      </c>
      <c r="Q794" s="10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8832.59</v>
      </c>
      <c r="Q795" s="10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15896.23</v>
      </c>
      <c r="Q796" s="10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8505.43</v>
      </c>
      <c r="Q797" s="10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11261.11</v>
      </c>
      <c r="Q798" s="10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4543.66</v>
      </c>
      <c r="Q799" s="10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4621.84</v>
      </c>
      <c r="Q800" s="10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17860.71</v>
      </c>
      <c r="Q801" s="10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4075</v>
      </c>
      <c r="Q802" s="10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4373.3900000000003</v>
      </c>
      <c r="Q803" s="10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8106.67</v>
      </c>
      <c r="Q804" s="10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7460.53</v>
      </c>
      <c r="Q805" s="10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30555.56</v>
      </c>
      <c r="Q806" s="10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5833.33</v>
      </c>
      <c r="Q807" s="10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11767.61</v>
      </c>
      <c r="Q808" s="10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7377.19</v>
      </c>
      <c r="Q809" s="10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10465.120000000001</v>
      </c>
      <c r="Q810" s="10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7982.69</v>
      </c>
      <c r="Q811" s="10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5833.33</v>
      </c>
      <c r="Q812" s="10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8666.67</v>
      </c>
      <c r="Q813" s="10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2760.61</v>
      </c>
      <c r="Q814" s="10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2499.94</v>
      </c>
      <c r="Q815" s="10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4546.43</v>
      </c>
      <c r="Q816" s="10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9953.49</v>
      </c>
      <c r="Q817" s="10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3931</v>
      </c>
      <c r="Q818" s="10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8942</v>
      </c>
      <c r="Q819" s="10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2868.42</v>
      </c>
      <c r="Q820" s="10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3107.14</v>
      </c>
      <c r="Q821" s="10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7055.26</v>
      </c>
      <c r="Q822" s="10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22412.82</v>
      </c>
      <c r="Q823" s="10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5181.16</v>
      </c>
      <c r="Q824" s="10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4351.5200000000004</v>
      </c>
      <c r="Q825" s="10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3981.67</v>
      </c>
      <c r="Q826" s="10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12680.81</v>
      </c>
      <c r="Q827" s="10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11387.76</v>
      </c>
      <c r="Q828" s="10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2818.18</v>
      </c>
      <c r="Q829" s="10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3660.53</v>
      </c>
      <c r="Q830" s="10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3250</v>
      </c>
      <c r="Q831" s="10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6065.63</v>
      </c>
      <c r="Q832" s="10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17500</v>
      </c>
      <c r="Q833" s="10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9799.39</v>
      </c>
      <c r="Q834" s="10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IFERROR(ROUND(E835/L835*100,2),"N/A")</f>
        <v>14878.05</v>
      </c>
      <c r="Q835" s="10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9608</v>
      </c>
      <c r="Q836" s="10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5862.5</v>
      </c>
      <c r="Q837" s="10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10970.7</v>
      </c>
      <c r="Q838" s="10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4911.29</v>
      </c>
      <c r="Q839" s="10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4767.21</v>
      </c>
      <c r="Q840" s="10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6073.78</v>
      </c>
      <c r="Q841" s="10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6337.72</v>
      </c>
      <c r="Q842" s="10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5389.36</v>
      </c>
      <c r="Q843" s="10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6687.18</v>
      </c>
      <c r="Q844" s="10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6310.24</v>
      </c>
      <c r="Q845" s="10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3662.89</v>
      </c>
      <c r="Q846" s="10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3400.57</v>
      </c>
      <c r="Q847" s="10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2855.34</v>
      </c>
      <c r="Q848" s="10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1000</v>
      </c>
      <c r="Q849" s="10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1875</v>
      </c>
      <c r="Q850" s="10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4170.43</v>
      </c>
      <c r="Q851" s="10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4666.92</v>
      </c>
      <c r="Q852" s="10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3727.14</v>
      </c>
      <c r="Q853" s="10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5925.81</v>
      </c>
      <c r="Q854" s="10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3000</v>
      </c>
      <c r="Q855" s="10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6586.23</v>
      </c>
      <c r="Q856" s="10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3191.49</v>
      </c>
      <c r="Q857" s="10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1946.43</v>
      </c>
      <c r="Q858" s="10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5000</v>
      </c>
      <c r="Q859" s="10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2273.7800000000002</v>
      </c>
      <c r="Q860" s="10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4272.45</v>
      </c>
      <c r="Q861" s="10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5291.67</v>
      </c>
      <c r="Q862" s="10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5050</v>
      </c>
      <c r="Q863" s="10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4250</v>
      </c>
      <c r="Q864" s="10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1800</v>
      </c>
      <c r="Q865" s="10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3417.72</v>
      </c>
      <c r="Q866" s="10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2250</v>
      </c>
      <c r="Q867" s="10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5818.18</v>
      </c>
      <c r="Q868" s="10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10918.18</v>
      </c>
      <c r="Q869" s="10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5000</v>
      </c>
      <c r="Q870" s="10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3.2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34666.67</v>
      </c>
      <c r="Q871" s="10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1240</v>
      </c>
      <c r="Q872" s="10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2708.33</v>
      </c>
      <c r="Q873" s="10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3250</v>
      </c>
      <c r="Q874" s="10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900</v>
      </c>
      <c r="Q875" s="10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3476.19</v>
      </c>
      <c r="Q876" s="10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43.2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t="str">
        <f t="shared" si="54"/>
        <v>N/A</v>
      </c>
      <c r="Q877" s="10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2857.78</v>
      </c>
      <c r="Q878" s="10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4658.62</v>
      </c>
      <c r="Q879" s="10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3250</v>
      </c>
      <c r="Q880" s="10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2146.67</v>
      </c>
      <c r="Q881" s="10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1412.5</v>
      </c>
      <c r="Q882" s="10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3000</v>
      </c>
      <c r="Q883" s="10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2157.14</v>
      </c>
      <c r="Q884" s="10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8337.5</v>
      </c>
      <c r="Q885" s="10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1000</v>
      </c>
      <c r="Q886" s="10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3571.43</v>
      </c>
      <c r="Q887" s="10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2928.57</v>
      </c>
      <c r="Q888" s="10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t="str">
        <f t="shared" si="54"/>
        <v>N/A</v>
      </c>
      <c r="Q889" s="10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1800</v>
      </c>
      <c r="Q890" s="10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7376</v>
      </c>
      <c r="Q891" s="10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3125</v>
      </c>
      <c r="Q892" s="10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2888.89</v>
      </c>
      <c r="Q893" s="10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14382.35</v>
      </c>
      <c r="Q894" s="10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4000</v>
      </c>
      <c r="Q895" s="10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14781.13</v>
      </c>
      <c r="Q896" s="10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2785.71</v>
      </c>
      <c r="Q897" s="10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4444.4399999999996</v>
      </c>
      <c r="Q898" s="10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 t="str">
        <f t="shared" ref="P899:P962" si="58">IFERROR(ROUND(E899/L899*100,2),"N/A")</f>
        <v>N/A</v>
      </c>
      <c r="Q899" s="10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3500</v>
      </c>
      <c r="Q900" s="10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3500</v>
      </c>
      <c r="Q901" s="10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1050</v>
      </c>
      <c r="Q902" s="10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t="str">
        <f t="shared" si="58"/>
        <v>N/A</v>
      </c>
      <c r="Q903" s="10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3000</v>
      </c>
      <c r="Q904" s="10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4000</v>
      </c>
      <c r="Q905" s="10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5033.33</v>
      </c>
      <c r="Q906" s="10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3266.67</v>
      </c>
      <c r="Q907" s="10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t="str">
        <f t="shared" si="58"/>
        <v>N/A</v>
      </c>
      <c r="Q908" s="10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t="str">
        <f t="shared" si="58"/>
        <v>N/A</v>
      </c>
      <c r="Q909" s="10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t="str">
        <f t="shared" si="58"/>
        <v>N/A</v>
      </c>
      <c r="Q910" s="10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6500</v>
      </c>
      <c r="Q911" s="10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2460</v>
      </c>
      <c r="Q912" s="10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t="str">
        <f t="shared" si="58"/>
        <v>N/A</v>
      </c>
      <c r="Q913" s="10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1500</v>
      </c>
      <c r="Q914" s="10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8258.33</v>
      </c>
      <c r="Q915" s="10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t="str">
        <f t="shared" si="58"/>
        <v>N/A</v>
      </c>
      <c r="Q916" s="10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4166.67</v>
      </c>
      <c r="Q917" s="10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t="str">
        <f t="shared" si="58"/>
        <v>N/A</v>
      </c>
      <c r="Q918" s="10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3000</v>
      </c>
      <c r="Q919" s="10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1960</v>
      </c>
      <c r="Q920" s="10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10000</v>
      </c>
      <c r="Q921" s="10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t="str">
        <f t="shared" si="58"/>
        <v>N/A</v>
      </c>
      <c r="Q922" s="10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23175</v>
      </c>
      <c r="Q923" s="10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18933.330000000002</v>
      </c>
      <c r="Q924" s="10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5500</v>
      </c>
      <c r="Q925" s="10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2180</v>
      </c>
      <c r="Q926" s="10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3200</v>
      </c>
      <c r="Q927" s="10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43.2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t="str">
        <f t="shared" si="58"/>
        <v>N/A</v>
      </c>
      <c r="Q928" s="10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t="str">
        <f t="shared" si="58"/>
        <v>N/A</v>
      </c>
      <c r="Q929" s="10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5625</v>
      </c>
      <c r="Q930" s="10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t="str">
        <f t="shared" si="58"/>
        <v>N/A</v>
      </c>
      <c r="Q931" s="10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6900</v>
      </c>
      <c r="Q932" s="10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1871.43</v>
      </c>
      <c r="Q933" s="10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4603.33</v>
      </c>
      <c r="Q934" s="10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6000</v>
      </c>
      <c r="Q935" s="10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5066.67</v>
      </c>
      <c r="Q936" s="10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2500</v>
      </c>
      <c r="Q937" s="10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t="str">
        <f t="shared" si="58"/>
        <v>N/A</v>
      </c>
      <c r="Q938" s="10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2000</v>
      </c>
      <c r="Q939" s="10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2500</v>
      </c>
      <c r="Q940" s="10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2000</v>
      </c>
      <c r="Q941" s="10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11028.57</v>
      </c>
      <c r="Q942" s="10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3745.16</v>
      </c>
      <c r="Q943" s="10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4175</v>
      </c>
      <c r="Q944" s="10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2408.33</v>
      </c>
      <c r="Q945" s="10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6940.63</v>
      </c>
      <c r="Q946" s="10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15525</v>
      </c>
      <c r="Q947" s="10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5720</v>
      </c>
      <c r="Q948" s="10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t="str">
        <f t="shared" si="58"/>
        <v>N/A</v>
      </c>
      <c r="Q949" s="10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6000</v>
      </c>
      <c r="Q950" s="10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3900</v>
      </c>
      <c r="Q951" s="10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5841.67</v>
      </c>
      <c r="Q952" s="10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15863.64</v>
      </c>
      <c r="Q953" s="10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9985.7099999999991</v>
      </c>
      <c r="Q954" s="10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2520</v>
      </c>
      <c r="Q955" s="10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8919.18</v>
      </c>
      <c r="Q956" s="10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18262.37</v>
      </c>
      <c r="Q957" s="10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5064.71</v>
      </c>
      <c r="Q958" s="10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3328.57</v>
      </c>
      <c r="Q959" s="10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5182.3500000000004</v>
      </c>
      <c r="Q960" s="10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11362.57</v>
      </c>
      <c r="Q961" s="10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13646.28</v>
      </c>
      <c r="Q962" s="10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IFERROR(ROUND(E963/L963*100,2),"N/A")</f>
        <v>36435.449999999997</v>
      </c>
      <c r="Q963" s="10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1924.32</v>
      </c>
      <c r="Q964" s="10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4188.8900000000003</v>
      </c>
      <c r="Q965" s="10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3031.03</v>
      </c>
      <c r="Q966" s="10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4966.67</v>
      </c>
      <c r="Q967" s="10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5920</v>
      </c>
      <c r="Q968" s="10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4397.53</v>
      </c>
      <c r="Q969" s="10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2650</v>
      </c>
      <c r="Q970" s="10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127272.73</v>
      </c>
      <c r="Q971" s="10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16400</v>
      </c>
      <c r="Q972" s="10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4520</v>
      </c>
      <c r="Q973" s="10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15388.89</v>
      </c>
      <c r="Q974" s="10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5137.5</v>
      </c>
      <c r="Q975" s="10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9333.33</v>
      </c>
      <c r="Q976" s="10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10862.5</v>
      </c>
      <c r="Q977" s="10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16050</v>
      </c>
      <c r="Q978" s="10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7575</v>
      </c>
      <c r="Q979" s="10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79083.740000000005</v>
      </c>
      <c r="Q980" s="10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30193.919999999998</v>
      </c>
      <c r="Q981" s="10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4793.55</v>
      </c>
      <c r="Q982" s="10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275</v>
      </c>
      <c r="Q983" s="10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100</v>
      </c>
      <c r="Q984" s="10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17179.330000000002</v>
      </c>
      <c r="Q985" s="10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3533.33</v>
      </c>
      <c r="Q986" s="10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8208.7000000000007</v>
      </c>
      <c r="Q987" s="10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11086.96</v>
      </c>
      <c r="Q988" s="10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16121.95</v>
      </c>
      <c r="Q989" s="10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t="str">
        <f t="shared" si="62"/>
        <v>N/A</v>
      </c>
      <c r="Q990" s="10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5240.63</v>
      </c>
      <c r="Q991" s="10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1300</v>
      </c>
      <c r="Q992" s="10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3028.57</v>
      </c>
      <c r="Q993" s="10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11675</v>
      </c>
      <c r="Q994" s="10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8959.69</v>
      </c>
      <c r="Q995" s="10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42445.45</v>
      </c>
      <c r="Q996" s="10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8066.67</v>
      </c>
      <c r="Q997" s="10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1300</v>
      </c>
      <c r="Q998" s="10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812.5</v>
      </c>
      <c r="Q999" s="10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15342.79</v>
      </c>
      <c r="Q1000" s="10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29207.5</v>
      </c>
      <c r="Q1001" s="10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330400</v>
      </c>
      <c r="Q1002" s="10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130000</v>
      </c>
      <c r="Q1003" s="10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13454.55</v>
      </c>
      <c r="Q1004" s="10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21406.67</v>
      </c>
      <c r="Q1005" s="10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21633.68</v>
      </c>
      <c r="Q1006" s="10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93231.06</v>
      </c>
      <c r="Q1007" s="10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2925</v>
      </c>
      <c r="Q1008" s="10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17494.740000000002</v>
      </c>
      <c r="Q1009" s="10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25000</v>
      </c>
      <c r="Q1010" s="10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6500</v>
      </c>
      <c r="Q1011" s="10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5500</v>
      </c>
      <c r="Q1012" s="10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7500</v>
      </c>
      <c r="Q1013" s="10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138935.62</v>
      </c>
      <c r="Q1014" s="10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9591.11</v>
      </c>
      <c r="Q1015" s="10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19125</v>
      </c>
      <c r="Q1016" s="10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4000</v>
      </c>
      <c r="Q1017" s="10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7478.95</v>
      </c>
      <c r="Q1018" s="10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16111.83</v>
      </c>
      <c r="Q1019" s="10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8871.43</v>
      </c>
      <c r="Q1020" s="10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5325</v>
      </c>
      <c r="Q1021" s="10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10620</v>
      </c>
      <c r="Q1022" s="10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2207.9699999999998</v>
      </c>
      <c r="Q1023" s="10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3105.41</v>
      </c>
      <c r="Q1024" s="10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3620.61</v>
      </c>
      <c r="Q1025" s="10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38897.620000000003</v>
      </c>
      <c r="Q1026" s="10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IFERROR(ROUND(E1027/L1027*100,2),"N/A")</f>
        <v>7184.86</v>
      </c>
      <c r="Q1027" s="10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5738.18</v>
      </c>
      <c r="Q1028" s="10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6966.67</v>
      </c>
      <c r="Q1029" s="10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4598.82</v>
      </c>
      <c r="Q1030" s="10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7926.24</v>
      </c>
      <c r="Q1031" s="10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4303.1400000000003</v>
      </c>
      <c r="Q1032" s="10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10848.48</v>
      </c>
      <c r="Q1033" s="10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6102.96</v>
      </c>
      <c r="Q1034" s="10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5059.26</v>
      </c>
      <c r="Q1035" s="10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3915.72</v>
      </c>
      <c r="Q1036" s="10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6515.79</v>
      </c>
      <c r="Q1037" s="10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2396.31</v>
      </c>
      <c r="Q1038" s="10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4861.8999999999996</v>
      </c>
      <c r="Q1039" s="10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3573.77</v>
      </c>
      <c r="Q1040" s="10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2136.67</v>
      </c>
      <c r="Q1041" s="10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25000</v>
      </c>
      <c r="Q1042" s="10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t="str">
        <f t="shared" si="66"/>
        <v>N/A</v>
      </c>
      <c r="Q1043" s="10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1000</v>
      </c>
      <c r="Q1044" s="10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2923.63</v>
      </c>
      <c r="Q1045" s="10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300</v>
      </c>
      <c r="Q1046" s="10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3325</v>
      </c>
      <c r="Q1047" s="10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t="str">
        <f t="shared" si="66"/>
        <v>N/A</v>
      </c>
      <c r="Q1048" s="10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100</v>
      </c>
      <c r="Q1049" s="10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5300</v>
      </c>
      <c r="Q1050" s="10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t="str">
        <f t="shared" si="66"/>
        <v>N/A</v>
      </c>
      <c r="Q1051" s="10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t="str">
        <f t="shared" si="66"/>
        <v>N/A</v>
      </c>
      <c r="Q1052" s="10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t="str">
        <f t="shared" si="66"/>
        <v>N/A</v>
      </c>
      <c r="Q1053" s="10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t="str">
        <f t="shared" si="66"/>
        <v>N/A</v>
      </c>
      <c r="Q1054" s="10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1500</v>
      </c>
      <c r="Q1055" s="10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t="str">
        <f t="shared" si="66"/>
        <v>N/A</v>
      </c>
      <c r="Q1056" s="10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t="str">
        <f t="shared" si="66"/>
        <v>N/A</v>
      </c>
      <c r="Q1057" s="10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t="str">
        <f t="shared" si="66"/>
        <v>N/A</v>
      </c>
      <c r="Q1058" s="10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t="str">
        <f t="shared" si="66"/>
        <v>N/A</v>
      </c>
      <c r="Q1059" s="10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t="str">
        <f t="shared" si="66"/>
        <v>N/A</v>
      </c>
      <c r="Q1060" s="10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t="str">
        <f t="shared" si="66"/>
        <v>N/A</v>
      </c>
      <c r="Q1061" s="10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5000</v>
      </c>
      <c r="Q1062" s="10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t="str">
        <f t="shared" si="66"/>
        <v>N/A</v>
      </c>
      <c r="Q1063" s="10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4750</v>
      </c>
      <c r="Q1064" s="10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t="str">
        <f t="shared" si="66"/>
        <v>N/A</v>
      </c>
      <c r="Q1065" s="10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6566.67</v>
      </c>
      <c r="Q1066" s="10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1620</v>
      </c>
      <c r="Q1067" s="10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3412.84</v>
      </c>
      <c r="Q1068" s="10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1300</v>
      </c>
      <c r="Q1069" s="10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1125</v>
      </c>
      <c r="Q1070" s="10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4047.62</v>
      </c>
      <c r="Q1071" s="10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3500</v>
      </c>
      <c r="Q1072" s="10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t="str">
        <f t="shared" si="66"/>
        <v>N/A</v>
      </c>
      <c r="Q1073" s="10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1275</v>
      </c>
      <c r="Q1074" s="10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1000</v>
      </c>
      <c r="Q1075" s="10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11356.67</v>
      </c>
      <c r="Q1076" s="10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1500</v>
      </c>
      <c r="Q1077" s="10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4828.1000000000004</v>
      </c>
      <c r="Q1078" s="10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4397.6000000000004</v>
      </c>
      <c r="Q1079" s="10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900</v>
      </c>
      <c r="Q1080" s="10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3766.67</v>
      </c>
      <c r="Q1081" s="10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1858.16</v>
      </c>
      <c r="Q1082" s="10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300</v>
      </c>
      <c r="Q1083" s="10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1866.67</v>
      </c>
      <c r="Q1084" s="10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41000</v>
      </c>
      <c r="Q1085" s="10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t="str">
        <f t="shared" si="66"/>
        <v>N/A</v>
      </c>
      <c r="Q1086" s="10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11400</v>
      </c>
      <c r="Q1087" s="10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750</v>
      </c>
      <c r="Q1088" s="10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t="str">
        <f t="shared" si="66"/>
        <v>N/A</v>
      </c>
      <c r="Q1089" s="10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4341.7299999999996</v>
      </c>
      <c r="Q1090" s="10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IFERROR(ROUND(E1091/L1091*100,2),"N/A")</f>
        <v>2395.92</v>
      </c>
      <c r="Q1091" s="10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500</v>
      </c>
      <c r="Q1092" s="10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1250</v>
      </c>
      <c r="Q1093" s="10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3.2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300</v>
      </c>
      <c r="Q1094" s="10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1056.25</v>
      </c>
      <c r="Q1095" s="10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12200.04</v>
      </c>
      <c r="Q1096" s="10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26780.85</v>
      </c>
      <c r="Q1097" s="10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7420.69</v>
      </c>
      <c r="Q1098" s="10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671.43</v>
      </c>
      <c r="Q1099" s="10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8195.4500000000007</v>
      </c>
      <c r="Q1100" s="10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2500</v>
      </c>
      <c r="Q1101" s="10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1000</v>
      </c>
      <c r="Q1102" s="10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683.33</v>
      </c>
      <c r="Q1103" s="10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1770.83</v>
      </c>
      <c r="Q1104" s="10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1620</v>
      </c>
      <c r="Q1105" s="10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8029.73</v>
      </c>
      <c r="Q1106" s="10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7155</v>
      </c>
      <c r="Q1107" s="10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2357.14</v>
      </c>
      <c r="Q1108" s="10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t="str">
        <f t="shared" si="70"/>
        <v>N/A</v>
      </c>
      <c r="Q1109" s="10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3488.1</v>
      </c>
      <c r="Q1110" s="10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1500</v>
      </c>
      <c r="Q1111" s="10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2318.1799999999998</v>
      </c>
      <c r="Q1112" s="10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100</v>
      </c>
      <c r="Q1113" s="10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10023.370000000001</v>
      </c>
      <c r="Q1114" s="10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500</v>
      </c>
      <c r="Q1115" s="10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333.33</v>
      </c>
      <c r="Q1116" s="10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1325</v>
      </c>
      <c r="Q1117" s="10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1785.2</v>
      </c>
      <c r="Q1118" s="10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1037.5</v>
      </c>
      <c r="Q1119" s="10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3633.33</v>
      </c>
      <c r="Q1120" s="10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500</v>
      </c>
      <c r="Q1121" s="10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t="str">
        <f t="shared" si="70"/>
        <v>N/A</v>
      </c>
      <c r="Q1122" s="10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580</v>
      </c>
      <c r="Q1123" s="10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t="str">
        <f t="shared" si="70"/>
        <v>N/A</v>
      </c>
      <c r="Q1124" s="10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366.67</v>
      </c>
      <c r="Q1125" s="10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6071.43</v>
      </c>
      <c r="Q1126" s="10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t="str">
        <f t="shared" si="70"/>
        <v>N/A</v>
      </c>
      <c r="Q1127" s="10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500</v>
      </c>
      <c r="Q1128" s="10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2543.48</v>
      </c>
      <c r="Q1129" s="10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100</v>
      </c>
      <c r="Q1130" s="10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1050</v>
      </c>
      <c r="Q1131" s="10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366.67</v>
      </c>
      <c r="Q1132" s="10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t="str">
        <f t="shared" si="70"/>
        <v>N/A</v>
      </c>
      <c r="Q1133" s="10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11061.54</v>
      </c>
      <c r="Q1134" s="10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2000</v>
      </c>
      <c r="Q1135" s="10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100</v>
      </c>
      <c r="Q1136" s="10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5000</v>
      </c>
      <c r="Q1137" s="10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4500</v>
      </c>
      <c r="Q1138" s="10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25320.51</v>
      </c>
      <c r="Q1139" s="10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3125</v>
      </c>
      <c r="Q1140" s="10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500</v>
      </c>
      <c r="Q1141" s="10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t="str">
        <f t="shared" si="70"/>
        <v>N/A</v>
      </c>
      <c r="Q1142" s="10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t="str">
        <f t="shared" si="70"/>
        <v>N/A</v>
      </c>
      <c r="Q1143" s="10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t="str">
        <f t="shared" si="70"/>
        <v>N/A</v>
      </c>
      <c r="Q1144" s="10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2325</v>
      </c>
      <c r="Q1145" s="10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t="str">
        <f t="shared" si="70"/>
        <v>N/A</v>
      </c>
      <c r="Q1146" s="10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10000</v>
      </c>
      <c r="Q1147" s="10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4416.67</v>
      </c>
      <c r="Q1148" s="10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t="str">
        <f t="shared" si="70"/>
        <v>N/A</v>
      </c>
      <c r="Q1149" s="10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2433.33</v>
      </c>
      <c r="Q1150" s="10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3750</v>
      </c>
      <c r="Q1151" s="10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4200</v>
      </c>
      <c r="Q1152" s="10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t="str">
        <f t="shared" si="70"/>
        <v>N/A</v>
      </c>
      <c r="Q1153" s="10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6073.33</v>
      </c>
      <c r="Q1154" s="10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IFERROR(ROUND(E1155/L1155*100,2),"N/A")</f>
        <v>5000</v>
      </c>
      <c r="Q1155" s="10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10833.33</v>
      </c>
      <c r="Q1156" s="10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2350</v>
      </c>
      <c r="Q1157" s="10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t="str">
        <f t="shared" si="74"/>
        <v>N/A</v>
      </c>
      <c r="Q1158" s="10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5033.33</v>
      </c>
      <c r="Q1159" s="10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1166.67</v>
      </c>
      <c r="Q1160" s="10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t="str">
        <f t="shared" si="74"/>
        <v>N/A</v>
      </c>
      <c r="Q1161" s="10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6078.95</v>
      </c>
      <c r="Q1162" s="10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t="str">
        <f t="shared" si="74"/>
        <v>N/A</v>
      </c>
      <c r="Q1163" s="10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1750</v>
      </c>
      <c r="Q1164" s="10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t="str">
        <f t="shared" si="74"/>
        <v>N/A</v>
      </c>
      <c r="Q1165" s="10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t="str">
        <f t="shared" si="74"/>
        <v>N/A</v>
      </c>
      <c r="Q1166" s="10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8282</v>
      </c>
      <c r="Q1167" s="10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35887.5</v>
      </c>
      <c r="Q1168" s="10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6118.75</v>
      </c>
      <c r="Q1169" s="10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34000</v>
      </c>
      <c r="Q1170" s="10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566.66999999999996</v>
      </c>
      <c r="Q1171" s="10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5000</v>
      </c>
      <c r="Q1172" s="10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2500</v>
      </c>
      <c r="Q1173" s="10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t="str">
        <f t="shared" si="74"/>
        <v>N/A</v>
      </c>
      <c r="Q1174" s="10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3000</v>
      </c>
      <c r="Q1175" s="10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4663.16</v>
      </c>
      <c r="Q1176" s="10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6500</v>
      </c>
      <c r="Q1177" s="10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1000</v>
      </c>
      <c r="Q1178" s="10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t="str">
        <f t="shared" si="74"/>
        <v>N/A</v>
      </c>
      <c r="Q1179" s="10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500</v>
      </c>
      <c r="Q1180" s="10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64000</v>
      </c>
      <c r="Q1181" s="10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6911.76</v>
      </c>
      <c r="Q1182" s="10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133.33000000000001</v>
      </c>
      <c r="Q1183" s="10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1050</v>
      </c>
      <c r="Q1184" s="10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3333.33</v>
      </c>
      <c r="Q1185" s="10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6156.27</v>
      </c>
      <c r="Q1186" s="10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3.2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11873.87</v>
      </c>
      <c r="Q1187" s="10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6508.13</v>
      </c>
      <c r="Q1188" s="10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13015.71</v>
      </c>
      <c r="Q1189" s="10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3777.65</v>
      </c>
      <c r="Q1190" s="10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11279.07</v>
      </c>
      <c r="Q1191" s="10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5192.3100000000004</v>
      </c>
      <c r="Q1192" s="10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8924.24</v>
      </c>
      <c r="Q1193" s="10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1933.33</v>
      </c>
      <c r="Q1194" s="10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7996.7</v>
      </c>
      <c r="Q1195" s="10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5641.46</v>
      </c>
      <c r="Q1196" s="10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7941.18</v>
      </c>
      <c r="Q1197" s="10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7643.95</v>
      </c>
      <c r="Q1198" s="10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12100</v>
      </c>
      <c r="Q1199" s="10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5461.68</v>
      </c>
      <c r="Q1200" s="10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29922.22</v>
      </c>
      <c r="Q1201" s="10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5853.4</v>
      </c>
      <c r="Q1202" s="10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5537.18</v>
      </c>
      <c r="Q1203" s="10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18380.439999999999</v>
      </c>
      <c r="Q1204" s="10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16534.650000000001</v>
      </c>
      <c r="Q1205" s="10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23478.95</v>
      </c>
      <c r="Q1206" s="10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21148.39</v>
      </c>
      <c r="Q1207" s="10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3234.38</v>
      </c>
      <c r="Q1208" s="10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12337.59</v>
      </c>
      <c r="Q1209" s="10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20706.669999999998</v>
      </c>
      <c r="Q1210" s="10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13826.09</v>
      </c>
      <c r="Q1211" s="10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49381.55</v>
      </c>
      <c r="Q1212" s="10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16850</v>
      </c>
      <c r="Q1213" s="10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3886.75</v>
      </c>
      <c r="Q1214" s="10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6152.78</v>
      </c>
      <c r="Q1215" s="10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10544</v>
      </c>
      <c r="Q1216" s="10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7159.2</v>
      </c>
      <c r="Q1217" s="10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9188.2900000000009</v>
      </c>
      <c r="Q1218" s="10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IFERROR(ROUND(E1219/L1219*100,2),"N/A")</f>
        <v>14857.38</v>
      </c>
      <c r="Q1219" s="10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17421.349999999999</v>
      </c>
      <c r="Q1220" s="10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10286.17</v>
      </c>
      <c r="Q1221" s="10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11117.86</v>
      </c>
      <c r="Q1222" s="10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2379.62</v>
      </c>
      <c r="Q1223" s="10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8126.81</v>
      </c>
      <c r="Q1224" s="10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11621.47</v>
      </c>
      <c r="Q1225" s="10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5888.89</v>
      </c>
      <c r="Q1226" s="10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4400</v>
      </c>
      <c r="Q1227" s="10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4842.5</v>
      </c>
      <c r="Q1228" s="10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t="str">
        <f t="shared" si="78"/>
        <v>N/A</v>
      </c>
      <c r="Q1229" s="10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6104.17</v>
      </c>
      <c r="Q1230" s="10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2500</v>
      </c>
      <c r="Q1231" s="10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t="str">
        <f t="shared" si="78"/>
        <v>N/A</v>
      </c>
      <c r="Q1232" s="10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t="str">
        <f t="shared" si="78"/>
        <v>N/A</v>
      </c>
      <c r="Q1233" s="10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4000</v>
      </c>
      <c r="Q1234" s="10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1933.33</v>
      </c>
      <c r="Q1235" s="10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t="str">
        <f t="shared" si="78"/>
        <v>N/A</v>
      </c>
      <c r="Q1236" s="10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3500</v>
      </c>
      <c r="Q1237" s="10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t="str">
        <f t="shared" si="78"/>
        <v>N/A</v>
      </c>
      <c r="Q1238" s="10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t="str">
        <f t="shared" si="78"/>
        <v>N/A</v>
      </c>
      <c r="Q1239" s="10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5933.33</v>
      </c>
      <c r="Q1240" s="10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t="str">
        <f t="shared" si="78"/>
        <v>N/A</v>
      </c>
      <c r="Q1241" s="10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3012.5</v>
      </c>
      <c r="Q1242" s="10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7461.76</v>
      </c>
      <c r="Q1243" s="10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500</v>
      </c>
      <c r="Q1244" s="10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4450</v>
      </c>
      <c r="Q1245" s="10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4613.33</v>
      </c>
      <c r="Q1246" s="10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14147.06</v>
      </c>
      <c r="Q1247" s="10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7548.39</v>
      </c>
      <c r="Q1248" s="10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8550</v>
      </c>
      <c r="Q1249" s="10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6425.42</v>
      </c>
      <c r="Q1250" s="10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6446.91</v>
      </c>
      <c r="Q1251" s="10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11820.08</v>
      </c>
      <c r="Q1252" s="10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8254.0499999999993</v>
      </c>
      <c r="Q1253" s="10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3417.02</v>
      </c>
      <c r="Q1254" s="10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4273.32</v>
      </c>
      <c r="Q1255" s="10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9448.94</v>
      </c>
      <c r="Q1256" s="10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5569.72</v>
      </c>
      <c r="Q1257" s="10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9803.08</v>
      </c>
      <c r="Q1258" s="10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9210.23</v>
      </c>
      <c r="Q1259" s="10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3817.55</v>
      </c>
      <c r="Q1260" s="10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2714.58</v>
      </c>
      <c r="Q1261" s="10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5068.92</v>
      </c>
      <c r="Q1262" s="10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3894.23</v>
      </c>
      <c r="Q1263" s="10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7763.81</v>
      </c>
      <c r="Q1264" s="10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4353.66</v>
      </c>
      <c r="Q1265" s="10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3182.35</v>
      </c>
      <c r="Q1266" s="10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6318.44</v>
      </c>
      <c r="Q1267" s="10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19090</v>
      </c>
      <c r="Q1268" s="10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14085.53</v>
      </c>
      <c r="Q1269" s="10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7692.31</v>
      </c>
      <c r="Q1270" s="10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9915.5300000000007</v>
      </c>
      <c r="Q1271" s="10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6788.17</v>
      </c>
      <c r="Q1272" s="10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24629.03</v>
      </c>
      <c r="Q1273" s="10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18928.57</v>
      </c>
      <c r="Q1274" s="10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7666.67</v>
      </c>
      <c r="Q1275" s="10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8296.33</v>
      </c>
      <c r="Q1276" s="10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6252.21</v>
      </c>
      <c r="Q1277" s="10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4606.8100000000004</v>
      </c>
      <c r="Q1278" s="10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3854.39</v>
      </c>
      <c r="Q1279" s="10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5300.53</v>
      </c>
      <c r="Q1280" s="10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7335.54</v>
      </c>
      <c r="Q1281" s="10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12797.52</v>
      </c>
      <c r="Q1282" s="10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IFERROR(ROUND(E1283/L1283*100,2),"N/A")</f>
        <v>10472.969999999999</v>
      </c>
      <c r="Q1283" s="10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6767.15</v>
      </c>
      <c r="Q1284" s="10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9593.18</v>
      </c>
      <c r="Q1285" s="10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6">
        <f t="shared" ref="P1286:P1305" si="85">IFERROR(ROUND(E1286/L1286,2),"N/A")</f>
        <v>65.16</v>
      </c>
      <c r="Q1286" s="10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6">
        <f t="shared" si="85"/>
        <v>32.270000000000003</v>
      </c>
      <c r="Q1287" s="10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6">
        <f t="shared" si="85"/>
        <v>81.25</v>
      </c>
      <c r="Q1288" s="10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6">
        <f t="shared" si="85"/>
        <v>24.2</v>
      </c>
      <c r="Q1289" s="10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6">
        <f t="shared" si="85"/>
        <v>65.87</v>
      </c>
      <c r="Q1290" s="10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6">
        <f t="shared" si="85"/>
        <v>36.08</v>
      </c>
      <c r="Q1291" s="10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6">
        <f t="shared" si="85"/>
        <v>44.19</v>
      </c>
      <c r="Q1292" s="10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6">
        <f t="shared" si="85"/>
        <v>104.07</v>
      </c>
      <c r="Q1293" s="10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6">
        <f t="shared" si="85"/>
        <v>35.96</v>
      </c>
      <c r="Q1294" s="10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3.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6">
        <f t="shared" si="85"/>
        <v>127.79</v>
      </c>
      <c r="Q1295" s="10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6">
        <f t="shared" si="85"/>
        <v>27.73</v>
      </c>
      <c r="Q1296" s="10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6">
        <f t="shared" si="85"/>
        <v>39.83</v>
      </c>
      <c r="Q1297" s="10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3.2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6">
        <f t="shared" si="85"/>
        <v>52.17</v>
      </c>
      <c r="Q1298" s="10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6">
        <f t="shared" si="85"/>
        <v>92.04</v>
      </c>
      <c r="Q1299" s="10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6">
        <f t="shared" si="85"/>
        <v>63.42</v>
      </c>
      <c r="Q1300" s="10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6">
        <f t="shared" si="85"/>
        <v>135.63</v>
      </c>
      <c r="Q1301" s="10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6">
        <f t="shared" si="85"/>
        <v>168.75</v>
      </c>
      <c r="Q1302" s="10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6">
        <f t="shared" si="85"/>
        <v>70.86</v>
      </c>
      <c r="Q1303" s="10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6">
        <f t="shared" si="85"/>
        <v>50</v>
      </c>
      <c r="Q1304" s="10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6">
        <f t="shared" si="85"/>
        <v>42.21</v>
      </c>
      <c r="Q1305" s="10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15241.35</v>
      </c>
      <c r="Q1306" s="10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9061.6299999999992</v>
      </c>
      <c r="Q1307" s="10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20160.39</v>
      </c>
      <c r="Q1308" s="10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12793.33</v>
      </c>
      <c r="Q1309" s="10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2989.47</v>
      </c>
      <c r="Q1310" s="10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36797.14</v>
      </c>
      <c r="Q1311" s="10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12916.67</v>
      </c>
      <c r="Q1312" s="10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80070</v>
      </c>
      <c r="Q1313" s="10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2800</v>
      </c>
      <c r="Q1314" s="10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10201.64</v>
      </c>
      <c r="Q1315" s="10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18436.36</v>
      </c>
      <c r="Q1316" s="10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16291.94</v>
      </c>
      <c r="Q1317" s="10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100</v>
      </c>
      <c r="Q1318" s="10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60352.63</v>
      </c>
      <c r="Q1319" s="10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4540.74</v>
      </c>
      <c r="Q1320" s="10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9733.33</v>
      </c>
      <c r="Q1321" s="10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16766.669999999998</v>
      </c>
      <c r="Q1322" s="10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85985.71</v>
      </c>
      <c r="Q1323" s="10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2650</v>
      </c>
      <c r="Q1324" s="10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3027.27</v>
      </c>
      <c r="Q1325" s="10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5466.67</v>
      </c>
      <c r="Q1326" s="10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6075</v>
      </c>
      <c r="Q1327" s="10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10272.73</v>
      </c>
      <c r="Q1328" s="10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4158.54</v>
      </c>
      <c r="Q1329" s="10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11653.33</v>
      </c>
      <c r="Q1330" s="10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4533.33</v>
      </c>
      <c r="Q1331" s="10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15746</v>
      </c>
      <c r="Q1332" s="10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10050</v>
      </c>
      <c r="Q1333" s="10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t="str">
        <f t="shared" si="82"/>
        <v>N/A</v>
      </c>
      <c r="Q1334" s="10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t="str">
        <f t="shared" si="82"/>
        <v>N/A</v>
      </c>
      <c r="Q1335" s="10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5182.25</v>
      </c>
      <c r="Q1336" s="10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30875</v>
      </c>
      <c r="Q1337" s="10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37922.769999999997</v>
      </c>
      <c r="Q1338" s="10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17636.43</v>
      </c>
      <c r="Q1339" s="10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6606.67</v>
      </c>
      <c r="Q1340" s="10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8964.86</v>
      </c>
      <c r="Q1341" s="10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t="str">
        <f t="shared" si="82"/>
        <v>N/A</v>
      </c>
      <c r="Q1342" s="10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38239.129999999997</v>
      </c>
      <c r="Q1343" s="10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10000</v>
      </c>
      <c r="Q1344" s="10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15835.6</v>
      </c>
      <c r="Q1345" s="10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4076.26</v>
      </c>
      <c r="Q1346" s="10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IFERROR(ROUND(E1347/L1347*100,2),"N/A")</f>
        <v>5357.14</v>
      </c>
      <c r="Q1347" s="10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5">
        <f t="shared" ref="T1347:T1410" si="89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4844.97</v>
      </c>
      <c r="Q1348" s="10" t="s">
        <v>8320</v>
      </c>
      <c r="R1348" t="s">
        <v>8321</v>
      </c>
      <c r="S1348" s="15">
        <f t="shared" si="88"/>
        <v>41422.075821759259</v>
      </c>
      <c r="T1348" s="15">
        <f t="shared" si="89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8241.94</v>
      </c>
      <c r="Q1349" s="10" t="s">
        <v>8320</v>
      </c>
      <c r="R1349" t="s">
        <v>8321</v>
      </c>
      <c r="S1349" s="15">
        <f t="shared" si="88"/>
        <v>42040.638020833328</v>
      </c>
      <c r="T1349" s="15">
        <f t="shared" si="89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23019.23</v>
      </c>
      <c r="Q1350" s="10" t="s">
        <v>8320</v>
      </c>
      <c r="R1350" t="s">
        <v>8321</v>
      </c>
      <c r="S1350" s="15">
        <f t="shared" si="88"/>
        <v>41963.506168981476</v>
      </c>
      <c r="T1350" s="15">
        <f t="shared" si="89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5936.05</v>
      </c>
      <c r="Q1351" s="10" t="s">
        <v>8320</v>
      </c>
      <c r="R1351" t="s">
        <v>8321</v>
      </c>
      <c r="S1351" s="15">
        <f t="shared" si="88"/>
        <v>42317.33258101852</v>
      </c>
      <c r="T1351" s="15">
        <f t="shared" si="89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6669.87</v>
      </c>
      <c r="Q1352" s="10" t="s">
        <v>8320</v>
      </c>
      <c r="R1352" t="s">
        <v>8321</v>
      </c>
      <c r="S1352" s="15">
        <f t="shared" si="88"/>
        <v>42334.013124999998</v>
      </c>
      <c r="T1352" s="15">
        <f t="shared" si="89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16877.5</v>
      </c>
      <c r="Q1353" s="10" t="s">
        <v>8320</v>
      </c>
      <c r="R1353" t="s">
        <v>8321</v>
      </c>
      <c r="S1353" s="15">
        <f t="shared" si="88"/>
        <v>42382.74009259259</v>
      </c>
      <c r="T1353" s="15">
        <f t="shared" si="89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5997.36</v>
      </c>
      <c r="Q1354" s="10" t="s">
        <v>8320</v>
      </c>
      <c r="R1354" t="s">
        <v>8321</v>
      </c>
      <c r="S1354" s="15">
        <f t="shared" si="88"/>
        <v>42200.578310185185</v>
      </c>
      <c r="T1354" s="15">
        <f t="shared" si="89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3180.95</v>
      </c>
      <c r="Q1355" s="10" t="s">
        <v>8320</v>
      </c>
      <c r="R1355" t="s">
        <v>8321</v>
      </c>
      <c r="S1355" s="15">
        <f t="shared" si="88"/>
        <v>41309.11791666667</v>
      </c>
      <c r="T1355" s="15">
        <f t="shared" si="89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2442.19</v>
      </c>
      <c r="Q1356" s="10" t="s">
        <v>8320</v>
      </c>
      <c r="R1356" t="s">
        <v>8321</v>
      </c>
      <c r="S1356" s="15">
        <f t="shared" si="88"/>
        <v>42502.807627314818</v>
      </c>
      <c r="T1356" s="15">
        <f t="shared" si="89"/>
        <v>42532.807627314818</v>
      </c>
    </row>
    <row r="1357" spans="1:20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2534.71</v>
      </c>
      <c r="Q1357" s="10" t="s">
        <v>8320</v>
      </c>
      <c r="R1357" t="s">
        <v>8321</v>
      </c>
      <c r="S1357" s="15">
        <f t="shared" si="88"/>
        <v>41213.254687499997</v>
      </c>
      <c r="T1357" s="15">
        <f t="shared" si="89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7144.32</v>
      </c>
      <c r="Q1358" s="10" t="s">
        <v>8320</v>
      </c>
      <c r="R1358" t="s">
        <v>8321</v>
      </c>
      <c r="S1358" s="15">
        <f t="shared" si="88"/>
        <v>41430.038888888892</v>
      </c>
      <c r="T1358" s="15">
        <f t="shared" si="89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3855.38</v>
      </c>
      <c r="Q1359" s="10" t="s">
        <v>8320</v>
      </c>
      <c r="R1359" t="s">
        <v>8321</v>
      </c>
      <c r="S1359" s="15">
        <f t="shared" si="88"/>
        <v>41304.962233796294</v>
      </c>
      <c r="T1359" s="15">
        <f t="shared" si="89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6836.73</v>
      </c>
      <c r="Q1360" s="10" t="s">
        <v>8320</v>
      </c>
      <c r="R1360" t="s">
        <v>8321</v>
      </c>
      <c r="S1360" s="15">
        <f t="shared" si="88"/>
        <v>40689.570868055554</v>
      </c>
      <c r="T1360" s="15">
        <f t="shared" si="89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4021.05</v>
      </c>
      <c r="Q1361" s="10" t="s">
        <v>8320</v>
      </c>
      <c r="R1361" t="s">
        <v>8321</v>
      </c>
      <c r="S1361" s="15">
        <f t="shared" si="88"/>
        <v>40668.814699074072</v>
      </c>
      <c r="T1361" s="15">
        <f t="shared" si="89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3207.41</v>
      </c>
      <c r="Q1362" s="10" t="s">
        <v>8320</v>
      </c>
      <c r="R1362" t="s">
        <v>8321</v>
      </c>
      <c r="S1362" s="15">
        <f t="shared" si="88"/>
        <v>41095.900694444441</v>
      </c>
      <c r="T1362" s="15">
        <f t="shared" si="89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2863.26</v>
      </c>
      <c r="Q1363" s="10" t="s">
        <v>8320</v>
      </c>
      <c r="R1363" t="s">
        <v>8321</v>
      </c>
      <c r="S1363" s="15">
        <f t="shared" si="88"/>
        <v>41781.717268518521</v>
      </c>
      <c r="T1363" s="15">
        <f t="shared" si="89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4364</v>
      </c>
      <c r="Q1364" s="10" t="s">
        <v>8320</v>
      </c>
      <c r="R1364" t="s">
        <v>8321</v>
      </c>
      <c r="S1364" s="15">
        <f t="shared" si="88"/>
        <v>41464.934386574074</v>
      </c>
      <c r="T1364" s="15">
        <f t="shared" si="89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4000</v>
      </c>
      <c r="Q1365" s="10" t="s">
        <v>8320</v>
      </c>
      <c r="R1365" t="s">
        <v>8321</v>
      </c>
      <c r="S1365" s="15">
        <f t="shared" si="88"/>
        <v>42396.8440625</v>
      </c>
      <c r="T1365" s="15">
        <f t="shared" si="89"/>
        <v>42415.332638888889</v>
      </c>
    </row>
    <row r="1366" spans="1:20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34604.17</v>
      </c>
      <c r="Q1366" s="10" t="s">
        <v>8323</v>
      </c>
      <c r="R1366" t="s">
        <v>8324</v>
      </c>
      <c r="S1366" s="15">
        <f t="shared" si="88"/>
        <v>41951.695671296293</v>
      </c>
      <c r="T1366" s="15">
        <f t="shared" si="89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8173.91</v>
      </c>
      <c r="Q1367" s="10" t="s">
        <v>8323</v>
      </c>
      <c r="R1367" t="s">
        <v>8324</v>
      </c>
      <c r="S1367" s="15">
        <f t="shared" si="88"/>
        <v>42049.733240740738</v>
      </c>
      <c r="T1367" s="15">
        <f t="shared" si="89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6453.53</v>
      </c>
      <c r="Q1368" s="10" t="s">
        <v>8323</v>
      </c>
      <c r="R1368" t="s">
        <v>8324</v>
      </c>
      <c r="S1368" s="15">
        <f t="shared" si="88"/>
        <v>41924.996099537035</v>
      </c>
      <c r="T1368" s="15">
        <f t="shared" si="89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6347.78</v>
      </c>
      <c r="Q1369" s="10" t="s">
        <v>8323</v>
      </c>
      <c r="R1369" t="s">
        <v>8324</v>
      </c>
      <c r="S1369" s="15">
        <f t="shared" si="88"/>
        <v>42292.002893518518</v>
      </c>
      <c r="T1369" s="15">
        <f t="shared" si="89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6362.07</v>
      </c>
      <c r="Q1370" s="10" t="s">
        <v>8323</v>
      </c>
      <c r="R1370" t="s">
        <v>8324</v>
      </c>
      <c r="S1370" s="15">
        <f t="shared" si="88"/>
        <v>42146.190902777773</v>
      </c>
      <c r="T1370" s="15">
        <f t="shared" si="89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8396.7099999999991</v>
      </c>
      <c r="Q1371" s="10" t="s">
        <v>8323</v>
      </c>
      <c r="R1371" t="s">
        <v>8324</v>
      </c>
      <c r="S1371" s="15">
        <f t="shared" si="88"/>
        <v>41710.594282407408</v>
      </c>
      <c r="T1371" s="15">
        <f t="shared" si="89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7775</v>
      </c>
      <c r="Q1372" s="10" t="s">
        <v>8323</v>
      </c>
      <c r="R1372" t="s">
        <v>8324</v>
      </c>
      <c r="S1372" s="15">
        <f t="shared" si="88"/>
        <v>41548.00335648148</v>
      </c>
      <c r="T1372" s="15">
        <f t="shared" si="89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10707.14</v>
      </c>
      <c r="Q1373" s="10" t="s">
        <v>8323</v>
      </c>
      <c r="R1373" t="s">
        <v>8324</v>
      </c>
      <c r="S1373" s="15">
        <f t="shared" si="88"/>
        <v>42101.758587962962</v>
      </c>
      <c r="T1373" s="15">
        <f t="shared" si="89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3875</v>
      </c>
      <c r="Q1374" s="10" t="s">
        <v>8323</v>
      </c>
      <c r="R1374" t="s">
        <v>8324</v>
      </c>
      <c r="S1374" s="15">
        <f t="shared" si="88"/>
        <v>41072.739953703705</v>
      </c>
      <c r="T1374" s="15">
        <f t="shared" si="89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20194.23</v>
      </c>
      <c r="Q1375" s="10" t="s">
        <v>8323</v>
      </c>
      <c r="R1375" t="s">
        <v>8324</v>
      </c>
      <c r="S1375" s="15">
        <f t="shared" si="88"/>
        <v>42704.95177083333</v>
      </c>
      <c r="T1375" s="15">
        <f t="shared" si="89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4306.0600000000004</v>
      </c>
      <c r="Q1376" s="10" t="s">
        <v>8323</v>
      </c>
      <c r="R1376" t="s">
        <v>8324</v>
      </c>
      <c r="S1376" s="15">
        <f t="shared" si="88"/>
        <v>42424.161898148144</v>
      </c>
      <c r="T1376" s="15">
        <f t="shared" si="89"/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6287.16</v>
      </c>
      <c r="Q1377" s="10" t="s">
        <v>8323</v>
      </c>
      <c r="R1377" t="s">
        <v>8324</v>
      </c>
      <c r="S1377" s="15">
        <f t="shared" si="88"/>
        <v>42720.066192129627</v>
      </c>
      <c r="T1377" s="15">
        <f t="shared" si="89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5560.71</v>
      </c>
      <c r="Q1378" s="10" t="s">
        <v>8323</v>
      </c>
      <c r="R1378" t="s">
        <v>8324</v>
      </c>
      <c r="S1378" s="15">
        <f t="shared" si="88"/>
        <v>42677.669050925921</v>
      </c>
      <c r="T1378" s="15">
        <f t="shared" si="89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4870.97</v>
      </c>
      <c r="Q1379" s="10" t="s">
        <v>8323</v>
      </c>
      <c r="R1379" t="s">
        <v>8324</v>
      </c>
      <c r="S1379" s="15">
        <f t="shared" si="88"/>
        <v>42747.219560185185</v>
      </c>
      <c r="T1379" s="15">
        <f t="shared" si="89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3057.89</v>
      </c>
      <c r="Q1380" s="10" t="s">
        <v>8323</v>
      </c>
      <c r="R1380" t="s">
        <v>8324</v>
      </c>
      <c r="S1380" s="15">
        <f t="shared" si="88"/>
        <v>42568.759374999994</v>
      </c>
      <c r="T1380" s="15">
        <f t="shared" si="89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7390.73</v>
      </c>
      <c r="Q1381" s="10" t="s">
        <v>8323</v>
      </c>
      <c r="R1381" t="s">
        <v>8324</v>
      </c>
      <c r="S1381" s="15">
        <f t="shared" si="88"/>
        <v>42130.491620370376</v>
      </c>
      <c r="T1381" s="15">
        <f t="shared" si="89"/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2120</v>
      </c>
      <c r="Q1382" s="10" t="s">
        <v>8323</v>
      </c>
      <c r="R1382" t="s">
        <v>8324</v>
      </c>
      <c r="S1382" s="15">
        <f t="shared" si="88"/>
        <v>42141.762800925921</v>
      </c>
      <c r="T1382" s="15">
        <f t="shared" si="89"/>
        <v>42164.083333333328</v>
      </c>
    </row>
    <row r="1383" spans="1:20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7335.62</v>
      </c>
      <c r="Q1383" s="10" t="s">
        <v>8323</v>
      </c>
      <c r="R1383" t="s">
        <v>8324</v>
      </c>
      <c r="S1383" s="15">
        <f t="shared" si="88"/>
        <v>42703.214409722219</v>
      </c>
      <c r="T1383" s="15">
        <f t="shared" si="89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5641.22</v>
      </c>
      <c r="Q1384" s="10" t="s">
        <v>8323</v>
      </c>
      <c r="R1384" t="s">
        <v>8324</v>
      </c>
      <c r="S1384" s="15">
        <f t="shared" si="88"/>
        <v>41370.800185185188</v>
      </c>
      <c r="T1384" s="15">
        <f t="shared" si="89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5024.7299999999996</v>
      </c>
      <c r="Q1385" s="10" t="s">
        <v>8323</v>
      </c>
      <c r="R1385" t="s">
        <v>8324</v>
      </c>
      <c r="S1385" s="15">
        <f t="shared" si="88"/>
        <v>42707.074976851851</v>
      </c>
      <c r="T1385" s="15">
        <f t="shared" si="89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6893.65</v>
      </c>
      <c r="Q1386" s="10" t="s">
        <v>8323</v>
      </c>
      <c r="R1386" t="s">
        <v>8324</v>
      </c>
      <c r="S1386" s="15">
        <f t="shared" si="88"/>
        <v>42160.735208333332</v>
      </c>
      <c r="T1386" s="15">
        <f t="shared" si="89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6591.41</v>
      </c>
      <c r="Q1387" s="10" t="s">
        <v>8323</v>
      </c>
      <c r="R1387" t="s">
        <v>8324</v>
      </c>
      <c r="S1387" s="15">
        <f t="shared" si="88"/>
        <v>42433.688900462963</v>
      </c>
      <c r="T1387" s="15">
        <f t="shared" si="89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6250</v>
      </c>
      <c r="Q1388" s="10" t="s">
        <v>8323</v>
      </c>
      <c r="R1388" t="s">
        <v>8324</v>
      </c>
      <c r="S1388" s="15">
        <f t="shared" si="88"/>
        <v>42184.646863425922</v>
      </c>
      <c r="T1388" s="15">
        <f t="shared" si="89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7006.41</v>
      </c>
      <c r="Q1389" s="10" t="s">
        <v>8323</v>
      </c>
      <c r="R1389" t="s">
        <v>8324</v>
      </c>
      <c r="S1389" s="15">
        <f t="shared" si="88"/>
        <v>42126.92123842593</v>
      </c>
      <c r="T1389" s="15">
        <f t="shared" si="89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6018.19</v>
      </c>
      <c r="Q1390" s="10" t="s">
        <v>8323</v>
      </c>
      <c r="R1390" t="s">
        <v>8324</v>
      </c>
      <c r="S1390" s="15">
        <f t="shared" si="88"/>
        <v>42634.614780092597</v>
      </c>
      <c r="T1390" s="15">
        <f t="shared" si="89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2138.2399999999998</v>
      </c>
      <c r="Q1391" s="10" t="s">
        <v>8323</v>
      </c>
      <c r="R1391" t="s">
        <v>8324</v>
      </c>
      <c r="S1391" s="15">
        <f t="shared" si="88"/>
        <v>42565.480983796297</v>
      </c>
      <c r="T1391" s="15">
        <f t="shared" si="89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16078.95</v>
      </c>
      <c r="Q1392" s="10" t="s">
        <v>8323</v>
      </c>
      <c r="R1392" t="s">
        <v>8324</v>
      </c>
      <c r="S1392" s="15">
        <f t="shared" si="88"/>
        <v>42087.803310185183</v>
      </c>
      <c r="T1392" s="15">
        <f t="shared" si="89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4238.46</v>
      </c>
      <c r="Q1393" s="10" t="s">
        <v>8323</v>
      </c>
      <c r="R1393" t="s">
        <v>8324</v>
      </c>
      <c r="S1393" s="15">
        <f t="shared" si="88"/>
        <v>42193.650671296295</v>
      </c>
      <c r="T1393" s="15">
        <f t="shared" si="89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2731.73</v>
      </c>
      <c r="Q1394" s="10" t="s">
        <v>8323</v>
      </c>
      <c r="R1394" t="s">
        <v>8324</v>
      </c>
      <c r="S1394" s="15">
        <f t="shared" si="88"/>
        <v>42401.154930555553</v>
      </c>
      <c r="T1394" s="15">
        <f t="shared" si="89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19682.689999999999</v>
      </c>
      <c r="Q1395" s="10" t="s">
        <v>8323</v>
      </c>
      <c r="R1395" t="s">
        <v>8324</v>
      </c>
      <c r="S1395" s="15">
        <f t="shared" si="88"/>
        <v>42553.681979166664</v>
      </c>
      <c r="T1395" s="15">
        <f t="shared" si="89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5388.24</v>
      </c>
      <c r="Q1396" s="10" t="s">
        <v>8323</v>
      </c>
      <c r="R1396" t="s">
        <v>8324</v>
      </c>
      <c r="S1396" s="15">
        <f t="shared" si="88"/>
        <v>42752.144976851851</v>
      </c>
      <c r="T1396" s="15">
        <f t="shared" si="89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4775.6099999999997</v>
      </c>
      <c r="Q1397" s="10" t="s">
        <v>8323</v>
      </c>
      <c r="R1397" t="s">
        <v>8324</v>
      </c>
      <c r="S1397" s="15">
        <f t="shared" si="88"/>
        <v>42719.90834490741</v>
      </c>
      <c r="T1397" s="15">
        <f t="shared" si="89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8819.18</v>
      </c>
      <c r="Q1398" s="10" t="s">
        <v>8323</v>
      </c>
      <c r="R1398" t="s">
        <v>8324</v>
      </c>
      <c r="S1398" s="15">
        <f t="shared" si="88"/>
        <v>42018.99863425926</v>
      </c>
      <c r="T1398" s="15">
        <f t="shared" si="89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7205.7</v>
      </c>
      <c r="Q1399" s="10" t="s">
        <v>8323</v>
      </c>
      <c r="R1399" t="s">
        <v>8324</v>
      </c>
      <c r="S1399" s="15">
        <f t="shared" si="88"/>
        <v>42640.917939814812</v>
      </c>
      <c r="T1399" s="15">
        <f t="shared" si="89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7424.62</v>
      </c>
      <c r="Q1400" s="10" t="s">
        <v>8323</v>
      </c>
      <c r="R1400" t="s">
        <v>8324</v>
      </c>
      <c r="S1400" s="15">
        <f t="shared" si="88"/>
        <v>42526.874236111107</v>
      </c>
      <c r="T1400" s="15">
        <f t="shared" si="89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6170.11</v>
      </c>
      <c r="Q1401" s="10" t="s">
        <v>8323</v>
      </c>
      <c r="R1401" t="s">
        <v>8324</v>
      </c>
      <c r="S1401" s="15">
        <f t="shared" si="88"/>
        <v>41889.004317129627</v>
      </c>
      <c r="T1401" s="15">
        <f t="shared" si="89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1723.53</v>
      </c>
      <c r="Q1402" s="10" t="s">
        <v>8323</v>
      </c>
      <c r="R1402" t="s">
        <v>8324</v>
      </c>
      <c r="S1402" s="15">
        <f t="shared" si="88"/>
        <v>42498.341122685189</v>
      </c>
      <c r="T1402" s="15">
        <f t="shared" si="89"/>
        <v>42533.229166666672</v>
      </c>
    </row>
    <row r="1403" spans="1:20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5172.08</v>
      </c>
      <c r="Q1403" s="10" t="s">
        <v>8323</v>
      </c>
      <c r="R1403" t="s">
        <v>8324</v>
      </c>
      <c r="S1403" s="15">
        <f t="shared" si="88"/>
        <v>41399.99622685185</v>
      </c>
      <c r="T1403" s="15">
        <f t="shared" si="89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2415.04</v>
      </c>
      <c r="Q1404" s="10" t="s">
        <v>8323</v>
      </c>
      <c r="R1404" t="s">
        <v>8324</v>
      </c>
      <c r="S1404" s="15">
        <f t="shared" si="88"/>
        <v>42065.053368055553</v>
      </c>
      <c r="T1404" s="15">
        <f t="shared" si="89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6216.67</v>
      </c>
      <c r="Q1405" s="10" t="s">
        <v>8323</v>
      </c>
      <c r="R1405" t="s">
        <v>8324</v>
      </c>
      <c r="S1405" s="15">
        <f t="shared" si="88"/>
        <v>41451.062905092593</v>
      </c>
      <c r="T1405" s="15">
        <f t="shared" si="89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4820</v>
      </c>
      <c r="Q1406" s="10" t="s">
        <v>8320</v>
      </c>
      <c r="R1406" t="s">
        <v>8339</v>
      </c>
      <c r="S1406" s="15">
        <f t="shared" si="88"/>
        <v>42032.510243055556</v>
      </c>
      <c r="T1406" s="15">
        <f t="shared" si="89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617.65</v>
      </c>
      <c r="Q1407" s="10" t="s">
        <v>8320</v>
      </c>
      <c r="R1407" t="s">
        <v>8339</v>
      </c>
      <c r="S1407" s="15">
        <f t="shared" si="88"/>
        <v>41941.680567129632</v>
      </c>
      <c r="T1407" s="15">
        <f t="shared" si="89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500</v>
      </c>
      <c r="Q1408" s="10" t="s">
        <v>8320</v>
      </c>
      <c r="R1408" t="s">
        <v>8339</v>
      </c>
      <c r="S1408" s="15">
        <f t="shared" si="88"/>
        <v>42297.432951388888</v>
      </c>
      <c r="T1408" s="15">
        <f t="shared" si="89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750</v>
      </c>
      <c r="Q1409" s="10" t="s">
        <v>8320</v>
      </c>
      <c r="R1409" t="s">
        <v>8339</v>
      </c>
      <c r="S1409" s="15">
        <f t="shared" si="88"/>
        <v>41838.536782407406</v>
      </c>
      <c r="T1409" s="15">
        <f t="shared" si="89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1200</v>
      </c>
      <c r="Q1410" s="10" t="s">
        <v>8320</v>
      </c>
      <c r="R1410" t="s">
        <v>8339</v>
      </c>
      <c r="S1410" s="15">
        <f t="shared" si="88"/>
        <v>42291.872175925921</v>
      </c>
      <c r="T1410" s="15">
        <f t="shared" si="89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 t="str">
        <f t="shared" ref="P1411:P1474" si="91">IFERROR(ROUND(E1411/L1411*100,2),"N/A")</f>
        <v>N/A</v>
      </c>
      <c r="Q1411" s="10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5">
        <f t="shared" ref="T1411:T1474" si="93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100</v>
      </c>
      <c r="Q1412" s="10" t="s">
        <v>8320</v>
      </c>
      <c r="R1412" t="s">
        <v>8339</v>
      </c>
      <c r="S1412" s="15">
        <f t="shared" si="92"/>
        <v>42479.318518518514</v>
      </c>
      <c r="T1412" s="15">
        <f t="shared" si="93"/>
        <v>42524.318518518514</v>
      </c>
    </row>
    <row r="1413" spans="1:20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233.33</v>
      </c>
      <c r="Q1413" s="10" t="s">
        <v>8320</v>
      </c>
      <c r="R1413" t="s">
        <v>8339</v>
      </c>
      <c r="S1413" s="15">
        <f t="shared" si="92"/>
        <v>42013.059027777781</v>
      </c>
      <c r="T1413" s="15">
        <f t="shared" si="93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2461.54</v>
      </c>
      <c r="Q1414" s="10" t="s">
        <v>8320</v>
      </c>
      <c r="R1414" t="s">
        <v>8339</v>
      </c>
      <c r="S1414" s="15">
        <f t="shared" si="92"/>
        <v>41947.063645833332</v>
      </c>
      <c r="T1414" s="15">
        <f t="shared" si="93"/>
        <v>41977.063645833332</v>
      </c>
    </row>
    <row r="1415" spans="1:20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10000</v>
      </c>
      <c r="Q1415" s="10" t="s">
        <v>8320</v>
      </c>
      <c r="R1415" t="s">
        <v>8339</v>
      </c>
      <c r="S1415" s="15">
        <f t="shared" si="92"/>
        <v>42360.437152777777</v>
      </c>
      <c r="T1415" s="15">
        <f t="shared" si="93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100</v>
      </c>
      <c r="Q1416" s="10" t="s">
        <v>8320</v>
      </c>
      <c r="R1416" t="s">
        <v>8339</v>
      </c>
      <c r="S1416" s="15">
        <f t="shared" si="92"/>
        <v>42708.25309027778</v>
      </c>
      <c r="T1416" s="15">
        <f t="shared" si="93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8888.89</v>
      </c>
      <c r="Q1417" s="10" t="s">
        <v>8320</v>
      </c>
      <c r="R1417" t="s">
        <v>8339</v>
      </c>
      <c r="S1417" s="15">
        <f t="shared" si="92"/>
        <v>42192.675821759258</v>
      </c>
      <c r="T1417" s="15">
        <f t="shared" si="93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 t="str">
        <f t="shared" si="91"/>
        <v>N/A</v>
      </c>
      <c r="Q1418" s="10" t="s">
        <v>8320</v>
      </c>
      <c r="R1418" t="s">
        <v>8339</v>
      </c>
      <c r="S1418" s="15">
        <f t="shared" si="92"/>
        <v>42299.926145833335</v>
      </c>
      <c r="T1418" s="15">
        <f t="shared" si="93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2750</v>
      </c>
      <c r="Q1419" s="10" t="s">
        <v>8320</v>
      </c>
      <c r="R1419" t="s">
        <v>8339</v>
      </c>
      <c r="S1419" s="15">
        <f t="shared" si="92"/>
        <v>42232.15016203704</v>
      </c>
      <c r="T1419" s="15">
        <f t="shared" si="93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600</v>
      </c>
      <c r="Q1420" s="10" t="s">
        <v>8320</v>
      </c>
      <c r="R1420" t="s">
        <v>8339</v>
      </c>
      <c r="S1420" s="15">
        <f t="shared" si="92"/>
        <v>42395.456412037034</v>
      </c>
      <c r="T1420" s="15">
        <f t="shared" si="93"/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4450</v>
      </c>
      <c r="Q1421" s="10" t="s">
        <v>8320</v>
      </c>
      <c r="R1421" t="s">
        <v>8339</v>
      </c>
      <c r="S1421" s="15">
        <f t="shared" si="92"/>
        <v>42622.456238425926</v>
      </c>
      <c r="T1421" s="15">
        <f t="shared" si="93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100</v>
      </c>
      <c r="Q1422" s="10" t="s">
        <v>8320</v>
      </c>
      <c r="R1422" t="s">
        <v>8339</v>
      </c>
      <c r="S1422" s="15">
        <f t="shared" si="92"/>
        <v>42524.667662037042</v>
      </c>
      <c r="T1422" s="15">
        <f t="shared" si="93"/>
        <v>42549.667662037042</v>
      </c>
    </row>
    <row r="1423" spans="1:20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10000</v>
      </c>
      <c r="Q1423" s="10" t="s">
        <v>8320</v>
      </c>
      <c r="R1423" t="s">
        <v>8339</v>
      </c>
      <c r="S1423" s="15">
        <f t="shared" si="92"/>
        <v>42013.915613425925</v>
      </c>
      <c r="T1423" s="15">
        <f t="shared" si="93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1300</v>
      </c>
      <c r="Q1424" s="10" t="s">
        <v>8320</v>
      </c>
      <c r="R1424" t="s">
        <v>8339</v>
      </c>
      <c r="S1424" s="15">
        <f t="shared" si="92"/>
        <v>42604.239629629628</v>
      </c>
      <c r="T1424" s="15">
        <f t="shared" si="93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10000</v>
      </c>
      <c r="Q1425" s="10" t="s">
        <v>8320</v>
      </c>
      <c r="R1425" t="s">
        <v>8339</v>
      </c>
      <c r="S1425" s="15">
        <f t="shared" si="92"/>
        <v>42340.360312500001</v>
      </c>
      <c r="T1425" s="15">
        <f t="shared" si="93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10907.14</v>
      </c>
      <c r="Q1426" s="10" t="s">
        <v>8320</v>
      </c>
      <c r="R1426" t="s">
        <v>8339</v>
      </c>
      <c r="S1426" s="15">
        <f t="shared" si="92"/>
        <v>42676.717615740738</v>
      </c>
      <c r="T1426" s="15">
        <f t="shared" si="93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 t="str">
        <f t="shared" si="91"/>
        <v>N/A</v>
      </c>
      <c r="Q1427" s="10" t="s">
        <v>8320</v>
      </c>
      <c r="R1427" t="s">
        <v>8339</v>
      </c>
      <c r="S1427" s="15">
        <f t="shared" si="92"/>
        <v>42093.131469907406</v>
      </c>
      <c r="T1427" s="15">
        <f t="shared" si="93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 t="str">
        <f t="shared" si="91"/>
        <v>N/A</v>
      </c>
      <c r="Q1428" s="10" t="s">
        <v>8320</v>
      </c>
      <c r="R1428" t="s">
        <v>8339</v>
      </c>
      <c r="S1428" s="15">
        <f t="shared" si="92"/>
        <v>42180.390277777777</v>
      </c>
      <c r="T1428" s="15">
        <f t="shared" si="93"/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10475</v>
      </c>
      <c r="Q1429" s="10" t="s">
        <v>8320</v>
      </c>
      <c r="R1429" t="s">
        <v>8339</v>
      </c>
      <c r="S1429" s="15">
        <f t="shared" si="92"/>
        <v>42601.851678240739</v>
      </c>
      <c r="T1429" s="15">
        <f t="shared" si="93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1500</v>
      </c>
      <c r="Q1430" s="10" t="s">
        <v>8320</v>
      </c>
      <c r="R1430" t="s">
        <v>8339</v>
      </c>
      <c r="S1430" s="15">
        <f t="shared" si="92"/>
        <v>42432.379826388889</v>
      </c>
      <c r="T1430" s="15">
        <f t="shared" si="93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 t="str">
        <f t="shared" si="91"/>
        <v>N/A</v>
      </c>
      <c r="Q1431" s="10" t="s">
        <v>8320</v>
      </c>
      <c r="R1431" t="s">
        <v>8339</v>
      </c>
      <c r="S1431" s="15">
        <f t="shared" si="92"/>
        <v>42074.060671296291</v>
      </c>
      <c r="T1431" s="15">
        <f t="shared" si="93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8060</v>
      </c>
      <c r="Q1432" s="10" t="s">
        <v>8320</v>
      </c>
      <c r="R1432" t="s">
        <v>8339</v>
      </c>
      <c r="S1432" s="15">
        <f t="shared" si="92"/>
        <v>41961.813518518517</v>
      </c>
      <c r="T1432" s="15">
        <f t="shared" si="93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11555.32</v>
      </c>
      <c r="Q1433" s="10" t="s">
        <v>8320</v>
      </c>
      <c r="R1433" t="s">
        <v>8339</v>
      </c>
      <c r="S1433" s="15">
        <f t="shared" si="92"/>
        <v>42304.210833333331</v>
      </c>
      <c r="T1433" s="15">
        <f t="shared" si="93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 t="str">
        <f t="shared" si="91"/>
        <v>N/A</v>
      </c>
      <c r="Q1434" s="10" t="s">
        <v>8320</v>
      </c>
      <c r="R1434" t="s">
        <v>8339</v>
      </c>
      <c r="S1434" s="15">
        <f t="shared" si="92"/>
        <v>42175.780416666668</v>
      </c>
      <c r="T1434" s="15">
        <f t="shared" si="93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8050</v>
      </c>
      <c r="Q1435" s="10" t="s">
        <v>8320</v>
      </c>
      <c r="R1435" t="s">
        <v>8339</v>
      </c>
      <c r="S1435" s="15">
        <f t="shared" si="92"/>
        <v>42673.625868055555</v>
      </c>
      <c r="T1435" s="15">
        <f t="shared" si="93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74454.55</v>
      </c>
      <c r="Q1436" s="10" t="s">
        <v>8320</v>
      </c>
      <c r="R1436" t="s">
        <v>8339</v>
      </c>
      <c r="S1436" s="15">
        <f t="shared" si="92"/>
        <v>42142.767106481479</v>
      </c>
      <c r="T1436" s="15">
        <f t="shared" si="93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750</v>
      </c>
      <c r="Q1437" s="10" t="s">
        <v>8320</v>
      </c>
      <c r="R1437" t="s">
        <v>8339</v>
      </c>
      <c r="S1437" s="15">
        <f t="shared" si="92"/>
        <v>42258.780324074076</v>
      </c>
      <c r="T1437" s="15">
        <f t="shared" si="93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3850</v>
      </c>
      <c r="Q1438" s="10" t="s">
        <v>8320</v>
      </c>
      <c r="R1438" t="s">
        <v>8339</v>
      </c>
      <c r="S1438" s="15">
        <f t="shared" si="92"/>
        <v>42391.35019675926</v>
      </c>
      <c r="T1438" s="15">
        <f t="shared" si="93"/>
        <v>42421.35019675926</v>
      </c>
    </row>
    <row r="1439" spans="1:20" ht="43.2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3668.18</v>
      </c>
      <c r="Q1439" s="10" t="s">
        <v>8320</v>
      </c>
      <c r="R1439" t="s">
        <v>8339</v>
      </c>
      <c r="S1439" s="15">
        <f t="shared" si="92"/>
        <v>41796.531701388885</v>
      </c>
      <c r="T1439" s="15">
        <f t="shared" si="93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7500</v>
      </c>
      <c r="Q1440" s="10" t="s">
        <v>8320</v>
      </c>
      <c r="R1440" t="s">
        <v>8339</v>
      </c>
      <c r="S1440" s="15">
        <f t="shared" si="92"/>
        <v>42457.871516203704</v>
      </c>
      <c r="T1440" s="15">
        <f t="shared" si="93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3000</v>
      </c>
      <c r="Q1441" s="10" t="s">
        <v>8320</v>
      </c>
      <c r="R1441" t="s">
        <v>8339</v>
      </c>
      <c r="S1441" s="15">
        <f t="shared" si="92"/>
        <v>42040.829872685179</v>
      </c>
      <c r="T1441" s="15">
        <f t="shared" si="93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100</v>
      </c>
      <c r="Q1442" s="10" t="s">
        <v>8320</v>
      </c>
      <c r="R1442" t="s">
        <v>8339</v>
      </c>
      <c r="S1442" s="15">
        <f t="shared" si="92"/>
        <v>42486.748414351852</v>
      </c>
      <c r="T1442" s="15">
        <f t="shared" si="93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67333.33</v>
      </c>
      <c r="Q1443" s="10" t="s">
        <v>8320</v>
      </c>
      <c r="R1443" t="s">
        <v>8339</v>
      </c>
      <c r="S1443" s="15">
        <f t="shared" si="92"/>
        <v>42198.765844907408</v>
      </c>
      <c r="T1443" s="15">
        <f t="shared" si="93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 t="str">
        <f t="shared" si="91"/>
        <v>N/A</v>
      </c>
      <c r="Q1444" s="10" t="s">
        <v>8320</v>
      </c>
      <c r="R1444" t="s">
        <v>8339</v>
      </c>
      <c r="S1444" s="15">
        <f t="shared" si="92"/>
        <v>42485.64534722222</v>
      </c>
      <c r="T1444" s="15">
        <f t="shared" si="93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 t="str">
        <f t="shared" si="91"/>
        <v>N/A</v>
      </c>
      <c r="Q1445" s="10" t="s">
        <v>8320</v>
      </c>
      <c r="R1445" t="s">
        <v>8339</v>
      </c>
      <c r="S1445" s="15">
        <f t="shared" si="92"/>
        <v>42707.926030092596</v>
      </c>
      <c r="T1445" s="15">
        <f t="shared" si="93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 t="str">
        <f t="shared" si="91"/>
        <v>N/A</v>
      </c>
      <c r="Q1446" s="10" t="s">
        <v>8320</v>
      </c>
      <c r="R1446" t="s">
        <v>8339</v>
      </c>
      <c r="S1446" s="15">
        <f t="shared" si="92"/>
        <v>42199.873402777783</v>
      </c>
      <c r="T1446" s="15">
        <f t="shared" si="93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 t="str">
        <f t="shared" si="91"/>
        <v>N/A</v>
      </c>
      <c r="Q1447" s="10" t="s">
        <v>8320</v>
      </c>
      <c r="R1447" t="s">
        <v>8339</v>
      </c>
      <c r="S1447" s="15">
        <f t="shared" si="92"/>
        <v>42139.542303240742</v>
      </c>
      <c r="T1447" s="15">
        <f t="shared" si="93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 t="str">
        <f t="shared" si="91"/>
        <v>N/A</v>
      </c>
      <c r="Q1448" s="10" t="s">
        <v>8320</v>
      </c>
      <c r="R1448" t="s">
        <v>8339</v>
      </c>
      <c r="S1448" s="15">
        <f t="shared" si="92"/>
        <v>42461.447662037041</v>
      </c>
      <c r="T1448" s="15">
        <f t="shared" si="93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2500</v>
      </c>
      <c r="Q1449" s="10" t="s">
        <v>8320</v>
      </c>
      <c r="R1449" t="s">
        <v>8339</v>
      </c>
      <c r="S1449" s="15">
        <f t="shared" si="92"/>
        <v>42529.730717592596</v>
      </c>
      <c r="T1449" s="15">
        <f t="shared" si="93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 t="str">
        <f t="shared" si="91"/>
        <v>N/A</v>
      </c>
      <c r="Q1450" s="10" t="s">
        <v>8320</v>
      </c>
      <c r="R1450" t="s">
        <v>8339</v>
      </c>
      <c r="S1450" s="15">
        <f t="shared" si="92"/>
        <v>42115.936550925922</v>
      </c>
      <c r="T1450" s="15">
        <f t="shared" si="93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 t="str">
        <f t="shared" si="91"/>
        <v>N/A</v>
      </c>
      <c r="Q1451" s="10" t="s">
        <v>8320</v>
      </c>
      <c r="R1451" t="s">
        <v>8339</v>
      </c>
      <c r="S1451" s="15">
        <f t="shared" si="92"/>
        <v>42086.811400462961</v>
      </c>
      <c r="T1451" s="15">
        <f t="shared" si="93"/>
        <v>42134.811400462961</v>
      </c>
    </row>
    <row r="1452" spans="1:20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100</v>
      </c>
      <c r="Q1452" s="10" t="s">
        <v>8320</v>
      </c>
      <c r="R1452" t="s">
        <v>8339</v>
      </c>
      <c r="S1452" s="15">
        <f t="shared" si="92"/>
        <v>42390.171261574069</v>
      </c>
      <c r="T1452" s="15">
        <f t="shared" si="93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100</v>
      </c>
      <c r="Q1453" s="10" t="s">
        <v>8320</v>
      </c>
      <c r="R1453" t="s">
        <v>8339</v>
      </c>
      <c r="S1453" s="15">
        <f t="shared" si="92"/>
        <v>41931.959016203706</v>
      </c>
      <c r="T1453" s="15">
        <f t="shared" si="93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 t="str">
        <f t="shared" si="91"/>
        <v>N/A</v>
      </c>
      <c r="Q1454" s="10" t="s">
        <v>8320</v>
      </c>
      <c r="R1454" t="s">
        <v>8339</v>
      </c>
      <c r="S1454" s="15">
        <f t="shared" si="92"/>
        <v>41818.703275462962</v>
      </c>
      <c r="T1454" s="15">
        <f t="shared" si="93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 t="str">
        <f t="shared" si="91"/>
        <v>N/A</v>
      </c>
      <c r="Q1455" s="10" t="s">
        <v>8320</v>
      </c>
      <c r="R1455" t="s">
        <v>8339</v>
      </c>
      <c r="S1455" s="15">
        <f t="shared" si="92"/>
        <v>42795.696145833332</v>
      </c>
      <c r="T1455" s="15">
        <f t="shared" si="93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1500</v>
      </c>
      <c r="Q1456" s="10" t="s">
        <v>8320</v>
      </c>
      <c r="R1456" t="s">
        <v>8339</v>
      </c>
      <c r="S1456" s="15">
        <f t="shared" si="92"/>
        <v>42463.866666666669</v>
      </c>
      <c r="T1456" s="15">
        <f t="shared" si="93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22500</v>
      </c>
      <c r="Q1457" s="10" t="s">
        <v>8320</v>
      </c>
      <c r="R1457" t="s">
        <v>8339</v>
      </c>
      <c r="S1457" s="15">
        <f t="shared" si="92"/>
        <v>41832.672685185185</v>
      </c>
      <c r="T1457" s="15">
        <f t="shared" si="93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4833.33</v>
      </c>
      <c r="Q1458" s="10" t="s">
        <v>8320</v>
      </c>
      <c r="R1458" t="s">
        <v>8339</v>
      </c>
      <c r="S1458" s="15">
        <f t="shared" si="92"/>
        <v>42708.668576388889</v>
      </c>
      <c r="T1458" s="15">
        <f t="shared" si="93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 t="str">
        <f t="shared" si="91"/>
        <v>N/A</v>
      </c>
      <c r="Q1459" s="10" t="s">
        <v>8320</v>
      </c>
      <c r="R1459" t="s">
        <v>8339</v>
      </c>
      <c r="S1459" s="15">
        <f t="shared" si="92"/>
        <v>42289.89634259259</v>
      </c>
      <c r="T1459" s="15">
        <f t="shared" si="93"/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 t="str">
        <f t="shared" si="91"/>
        <v>N/A</v>
      </c>
      <c r="Q1460" s="10" t="s">
        <v>8320</v>
      </c>
      <c r="R1460" t="s">
        <v>8339</v>
      </c>
      <c r="S1460" s="15">
        <f t="shared" si="92"/>
        <v>41831.705555555556</v>
      </c>
      <c r="T1460" s="15">
        <f t="shared" si="93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 t="str">
        <f t="shared" si="91"/>
        <v>N/A</v>
      </c>
      <c r="Q1461" s="10" t="s">
        <v>8320</v>
      </c>
      <c r="R1461" t="s">
        <v>8339</v>
      </c>
      <c r="S1461" s="15">
        <f t="shared" si="92"/>
        <v>42312.204814814817</v>
      </c>
      <c r="T1461" s="15">
        <f t="shared" si="93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 t="str">
        <f t="shared" si="91"/>
        <v>N/A</v>
      </c>
      <c r="Q1462" s="10" t="s">
        <v>8320</v>
      </c>
      <c r="R1462" t="s">
        <v>8339</v>
      </c>
      <c r="S1462" s="15">
        <f t="shared" si="92"/>
        <v>41915.896967592591</v>
      </c>
      <c r="T1462" s="15">
        <f t="shared" si="93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4466.67</v>
      </c>
      <c r="Q1463" s="10" t="s">
        <v>8320</v>
      </c>
      <c r="R1463" t="s">
        <v>8340</v>
      </c>
      <c r="S1463" s="15">
        <f t="shared" si="92"/>
        <v>41899.645300925928</v>
      </c>
      <c r="T1463" s="15">
        <f t="shared" si="93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2893.8</v>
      </c>
      <c r="Q1464" s="10" t="s">
        <v>8320</v>
      </c>
      <c r="R1464" t="s">
        <v>8340</v>
      </c>
      <c r="S1464" s="15">
        <f t="shared" si="92"/>
        <v>41344.662858796299</v>
      </c>
      <c r="T1464" s="15">
        <f t="shared" si="93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3544</v>
      </c>
      <c r="Q1465" s="10" t="s">
        <v>8320</v>
      </c>
      <c r="R1465" t="s">
        <v>8340</v>
      </c>
      <c r="S1465" s="15">
        <f t="shared" si="92"/>
        <v>41326.911319444444</v>
      </c>
      <c r="T1465" s="15">
        <f t="shared" si="93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3487.18</v>
      </c>
      <c r="Q1466" s="10" t="s">
        <v>8320</v>
      </c>
      <c r="R1466" t="s">
        <v>8340</v>
      </c>
      <c r="S1466" s="15">
        <f t="shared" si="92"/>
        <v>41291.661550925928</v>
      </c>
      <c r="T1466" s="15">
        <f t="shared" si="93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5262.27</v>
      </c>
      <c r="Q1467" s="10" t="s">
        <v>8320</v>
      </c>
      <c r="R1467" t="s">
        <v>8340</v>
      </c>
      <c r="S1467" s="15">
        <f t="shared" si="92"/>
        <v>40959.734398148146</v>
      </c>
      <c r="T1467" s="15">
        <f t="shared" si="93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6959.83</v>
      </c>
      <c r="Q1468" s="10" t="s">
        <v>8320</v>
      </c>
      <c r="R1468" t="s">
        <v>8340</v>
      </c>
      <c r="S1468" s="15">
        <f t="shared" si="92"/>
        <v>42340.172060185185</v>
      </c>
      <c r="T1468" s="15">
        <f t="shared" si="93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7672</v>
      </c>
      <c r="Q1469" s="10" t="s">
        <v>8320</v>
      </c>
      <c r="R1469" t="s">
        <v>8340</v>
      </c>
      <c r="S1469" s="15">
        <f t="shared" si="92"/>
        <v>40933.80190972222</v>
      </c>
      <c r="T1469" s="15">
        <f t="shared" si="93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3319.11</v>
      </c>
      <c r="Q1470" s="10" t="s">
        <v>8320</v>
      </c>
      <c r="R1470" t="s">
        <v>8340</v>
      </c>
      <c r="S1470" s="15">
        <f t="shared" si="92"/>
        <v>40646.014456018522</v>
      </c>
      <c r="T1470" s="15">
        <f t="shared" si="93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14946.42</v>
      </c>
      <c r="Q1471" s="10" t="s">
        <v>8320</v>
      </c>
      <c r="R1471" t="s">
        <v>8340</v>
      </c>
      <c r="S1471" s="15">
        <f t="shared" si="92"/>
        <v>41290.598483796297</v>
      </c>
      <c r="T1471" s="15">
        <f t="shared" si="93"/>
        <v>41320.598483796297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2317.2800000000002</v>
      </c>
      <c r="Q1472" s="10" t="s">
        <v>8320</v>
      </c>
      <c r="R1472" t="s">
        <v>8340</v>
      </c>
      <c r="S1472" s="15">
        <f t="shared" si="92"/>
        <v>41250.827118055553</v>
      </c>
      <c r="T1472" s="15">
        <f t="shared" si="93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9687.76</v>
      </c>
      <c r="Q1473" s="10" t="s">
        <v>8320</v>
      </c>
      <c r="R1473" t="s">
        <v>8340</v>
      </c>
      <c r="S1473" s="15">
        <f t="shared" si="92"/>
        <v>42073.957569444443</v>
      </c>
      <c r="T1473" s="15">
        <f t="shared" si="93"/>
        <v>42103.957569444443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10320.24</v>
      </c>
      <c r="Q1474" s="10" t="s">
        <v>8320</v>
      </c>
      <c r="R1474" t="s">
        <v>8340</v>
      </c>
      <c r="S1474" s="15">
        <f t="shared" si="92"/>
        <v>41533.542858796296</v>
      </c>
      <c r="T1474" s="15">
        <f t="shared" si="93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IFERROR(ROUND(E1475/L1475*100,2),"N/A")</f>
        <v>3846.26</v>
      </c>
      <c r="Q1475" s="10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5">
        <f t="shared" ref="T1475:T1538" si="97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4431.58</v>
      </c>
      <c r="Q1476" s="10" t="s">
        <v>8320</v>
      </c>
      <c r="R1476" t="s">
        <v>8340</v>
      </c>
      <c r="S1476" s="15">
        <f t="shared" si="96"/>
        <v>41500.727916666663</v>
      </c>
      <c r="T1476" s="15">
        <f t="shared" si="97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6417.34</v>
      </c>
      <c r="Q1477" s="10" t="s">
        <v>8320</v>
      </c>
      <c r="R1477" t="s">
        <v>8340</v>
      </c>
      <c r="S1477" s="15">
        <f t="shared" si="96"/>
        <v>41960.722951388889</v>
      </c>
      <c r="T1477" s="15">
        <f t="shared" si="97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4333.33</v>
      </c>
      <c r="Q1478" s="10" t="s">
        <v>8320</v>
      </c>
      <c r="R1478" t="s">
        <v>8340</v>
      </c>
      <c r="S1478" s="15">
        <f t="shared" si="96"/>
        <v>40766.041921296295</v>
      </c>
      <c r="T1478" s="15">
        <f t="shared" si="97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9049.59</v>
      </c>
      <c r="Q1479" s="10" t="s">
        <v>8320</v>
      </c>
      <c r="R1479" t="s">
        <v>8340</v>
      </c>
      <c r="S1479" s="15">
        <f t="shared" si="96"/>
        <v>40840.615787037037</v>
      </c>
      <c r="T1479" s="15">
        <f t="shared" si="97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2918.72</v>
      </c>
      <c r="Q1480" s="10" t="s">
        <v>8320</v>
      </c>
      <c r="R1480" t="s">
        <v>8340</v>
      </c>
      <c r="S1480" s="15">
        <f t="shared" si="96"/>
        <v>41394.871678240743</v>
      </c>
      <c r="T1480" s="15">
        <f t="shared" si="97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3095.77</v>
      </c>
      <c r="Q1481" s="10" t="s">
        <v>8320</v>
      </c>
      <c r="R1481" t="s">
        <v>8340</v>
      </c>
      <c r="S1481" s="15">
        <f t="shared" si="96"/>
        <v>41754.745243055557</v>
      </c>
      <c r="T1481" s="15">
        <f t="shared" si="97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9215.7800000000007</v>
      </c>
      <c r="Q1482" s="10" t="s">
        <v>8320</v>
      </c>
      <c r="R1482" t="s">
        <v>8340</v>
      </c>
      <c r="S1482" s="15">
        <f t="shared" si="96"/>
        <v>41464.934016203704</v>
      </c>
      <c r="T1482" s="15">
        <f t="shared" si="97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1750</v>
      </c>
      <c r="Q1483" s="10" t="s">
        <v>8320</v>
      </c>
      <c r="R1483" t="s">
        <v>8322</v>
      </c>
      <c r="S1483" s="15">
        <f t="shared" si="96"/>
        <v>41550.922974537039</v>
      </c>
      <c r="T1483" s="15">
        <f t="shared" si="97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500</v>
      </c>
      <c r="Q1484" s="10" t="s">
        <v>8320</v>
      </c>
      <c r="R1484" t="s">
        <v>8322</v>
      </c>
      <c r="S1484" s="15">
        <f t="shared" si="96"/>
        <v>41136.85805555556</v>
      </c>
      <c r="T1484" s="15">
        <f t="shared" si="97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2500</v>
      </c>
      <c r="Q1485" s="10" t="s">
        <v>8320</v>
      </c>
      <c r="R1485" t="s">
        <v>8322</v>
      </c>
      <c r="S1485" s="15">
        <f t="shared" si="96"/>
        <v>42548.192997685182</v>
      </c>
      <c r="T1485" s="15">
        <f t="shared" si="97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 t="str">
        <f t="shared" si="95"/>
        <v>N/A</v>
      </c>
      <c r="Q1486" s="10" t="s">
        <v>8320</v>
      </c>
      <c r="R1486" t="s">
        <v>8322</v>
      </c>
      <c r="S1486" s="15">
        <f t="shared" si="96"/>
        <v>41053.200960648144</v>
      </c>
      <c r="T1486" s="15">
        <f t="shared" si="97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5000</v>
      </c>
      <c r="Q1487" s="10" t="s">
        <v>8320</v>
      </c>
      <c r="R1487" t="s">
        <v>8322</v>
      </c>
      <c r="S1487" s="15">
        <f t="shared" si="96"/>
        <v>42130.795983796299</v>
      </c>
      <c r="T1487" s="15">
        <f t="shared" si="97"/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1600</v>
      </c>
      <c r="Q1488" s="10" t="s">
        <v>8320</v>
      </c>
      <c r="R1488" t="s">
        <v>8322</v>
      </c>
      <c r="S1488" s="15">
        <f t="shared" si="96"/>
        <v>42032.168530092589</v>
      </c>
      <c r="T1488" s="15">
        <f t="shared" si="97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 t="str">
        <f t="shared" si="95"/>
        <v>N/A</v>
      </c>
      <c r="Q1489" s="10" t="s">
        <v>8320</v>
      </c>
      <c r="R1489" t="s">
        <v>8322</v>
      </c>
      <c r="S1489" s="15">
        <f t="shared" si="96"/>
        <v>42554.917488425926</v>
      </c>
      <c r="T1489" s="15">
        <f t="shared" si="97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6000</v>
      </c>
      <c r="Q1490" s="10" t="s">
        <v>8320</v>
      </c>
      <c r="R1490" t="s">
        <v>8322</v>
      </c>
      <c r="S1490" s="15">
        <f t="shared" si="96"/>
        <v>41614.563194444447</v>
      </c>
      <c r="T1490" s="15">
        <f t="shared" si="97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 t="str">
        <f t="shared" si="95"/>
        <v>N/A</v>
      </c>
      <c r="Q1491" s="10" t="s">
        <v>8320</v>
      </c>
      <c r="R1491" t="s">
        <v>8322</v>
      </c>
      <c r="S1491" s="15">
        <f t="shared" si="96"/>
        <v>41198.611712962964</v>
      </c>
      <c r="T1491" s="15">
        <f t="shared" si="97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4710.53</v>
      </c>
      <c r="Q1492" s="10" t="s">
        <v>8320</v>
      </c>
      <c r="R1492" t="s">
        <v>8322</v>
      </c>
      <c r="S1492" s="15">
        <f t="shared" si="96"/>
        <v>41520.561041666668</v>
      </c>
      <c r="T1492" s="15">
        <f t="shared" si="97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10000</v>
      </c>
      <c r="Q1493" s="10" t="s">
        <v>8320</v>
      </c>
      <c r="R1493" t="s">
        <v>8322</v>
      </c>
      <c r="S1493" s="15">
        <f t="shared" si="96"/>
        <v>41991.713460648149</v>
      </c>
      <c r="T1493" s="15">
        <f t="shared" si="97"/>
        <v>42050.651388888888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1500</v>
      </c>
      <c r="Q1494" s="10" t="s">
        <v>8320</v>
      </c>
      <c r="R1494" t="s">
        <v>8322</v>
      </c>
      <c r="S1494" s="15">
        <f t="shared" si="96"/>
        <v>40682.884791666671</v>
      </c>
      <c r="T1494" s="15">
        <f t="shared" si="97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 t="str">
        <f t="shared" si="95"/>
        <v>N/A</v>
      </c>
      <c r="Q1495" s="10" t="s">
        <v>8320</v>
      </c>
      <c r="R1495" t="s">
        <v>8322</v>
      </c>
      <c r="S1495" s="15">
        <f t="shared" si="96"/>
        <v>41411.866608796299</v>
      </c>
      <c r="T1495" s="15">
        <f t="shared" si="97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4045.45</v>
      </c>
      <c r="Q1496" s="10" t="s">
        <v>8320</v>
      </c>
      <c r="R1496" t="s">
        <v>8322</v>
      </c>
      <c r="S1496" s="15">
        <f t="shared" si="96"/>
        <v>42067.722372685181</v>
      </c>
      <c r="T1496" s="15">
        <f t="shared" si="97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 t="str">
        <f t="shared" si="95"/>
        <v>N/A</v>
      </c>
      <c r="Q1497" s="10" t="s">
        <v>8320</v>
      </c>
      <c r="R1497" t="s">
        <v>8322</v>
      </c>
      <c r="S1497" s="15">
        <f t="shared" si="96"/>
        <v>40752.789710648147</v>
      </c>
      <c r="T1497" s="15">
        <f t="shared" si="97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 t="str">
        <f t="shared" si="95"/>
        <v>N/A</v>
      </c>
      <c r="Q1498" s="10" t="s">
        <v>8320</v>
      </c>
      <c r="R1498" t="s">
        <v>8322</v>
      </c>
      <c r="S1498" s="15">
        <f t="shared" si="96"/>
        <v>41838.475219907406</v>
      </c>
      <c r="T1498" s="15">
        <f t="shared" si="97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100</v>
      </c>
      <c r="Q1499" s="10" t="s">
        <v>8320</v>
      </c>
      <c r="R1499" t="s">
        <v>8322</v>
      </c>
      <c r="S1499" s="15">
        <f t="shared" si="96"/>
        <v>41444.64261574074</v>
      </c>
      <c r="T1499" s="15">
        <f t="shared" si="97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1900</v>
      </c>
      <c r="Q1500" s="10" t="s">
        <v>8320</v>
      </c>
      <c r="R1500" t="s">
        <v>8322</v>
      </c>
      <c r="S1500" s="15">
        <f t="shared" si="96"/>
        <v>41840.983541666668</v>
      </c>
      <c r="T1500" s="15">
        <f t="shared" si="97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500</v>
      </c>
      <c r="Q1501" s="10" t="s">
        <v>8320</v>
      </c>
      <c r="R1501" t="s">
        <v>8322</v>
      </c>
      <c r="S1501" s="15">
        <f t="shared" si="96"/>
        <v>42527.007326388892</v>
      </c>
      <c r="T1501" s="15">
        <f t="shared" si="97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4673.33</v>
      </c>
      <c r="Q1502" s="10" t="s">
        <v>8320</v>
      </c>
      <c r="R1502" t="s">
        <v>8322</v>
      </c>
      <c r="S1502" s="15">
        <f t="shared" si="96"/>
        <v>41365.904594907406</v>
      </c>
      <c r="T1502" s="15">
        <f t="shared" si="97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9773.11</v>
      </c>
      <c r="Q1503" s="10" t="s">
        <v>8336</v>
      </c>
      <c r="R1503" t="s">
        <v>8337</v>
      </c>
      <c r="S1503" s="15">
        <f t="shared" si="96"/>
        <v>42163.583599537036</v>
      </c>
      <c r="T1503" s="15">
        <f t="shared" si="97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6783.59</v>
      </c>
      <c r="Q1504" s="10" t="s">
        <v>8336</v>
      </c>
      <c r="R1504" t="s">
        <v>8337</v>
      </c>
      <c r="S1504" s="15">
        <f t="shared" si="96"/>
        <v>42426.542592592596</v>
      </c>
      <c r="T1504" s="15">
        <f t="shared" si="97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5698.49</v>
      </c>
      <c r="Q1505" s="10" t="s">
        <v>8336</v>
      </c>
      <c r="R1505" t="s">
        <v>8337</v>
      </c>
      <c r="S1505" s="15">
        <f t="shared" si="96"/>
        <v>42606.347233796296</v>
      </c>
      <c r="T1505" s="15">
        <f t="shared" si="97"/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6715.99</v>
      </c>
      <c r="Q1506" s="10" t="s">
        <v>8336</v>
      </c>
      <c r="R1506" t="s">
        <v>8337</v>
      </c>
      <c r="S1506" s="15">
        <f t="shared" si="96"/>
        <v>41772.657685185186</v>
      </c>
      <c r="T1506" s="15">
        <f t="shared" si="97"/>
        <v>41800.356249999997</v>
      </c>
    </row>
    <row r="1507" spans="1:20" ht="43.2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4803.7700000000004</v>
      </c>
      <c r="Q1507" s="10" t="s">
        <v>8336</v>
      </c>
      <c r="R1507" t="s">
        <v>8337</v>
      </c>
      <c r="S1507" s="15">
        <f t="shared" si="96"/>
        <v>42414.44332175926</v>
      </c>
      <c r="T1507" s="15">
        <f t="shared" si="97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3886.05</v>
      </c>
      <c r="Q1508" s="10" t="s">
        <v>8336</v>
      </c>
      <c r="R1508" t="s">
        <v>8337</v>
      </c>
      <c r="S1508" s="15">
        <f t="shared" si="96"/>
        <v>41814.785925925928</v>
      </c>
      <c r="T1508" s="15">
        <f t="shared" si="97"/>
        <v>41844.785925925928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7818.18</v>
      </c>
      <c r="Q1509" s="10" t="s">
        <v>8336</v>
      </c>
      <c r="R1509" t="s">
        <v>8337</v>
      </c>
      <c r="S1509" s="15">
        <f t="shared" si="96"/>
        <v>40254.450335648151</v>
      </c>
      <c r="T1509" s="15">
        <f t="shared" si="97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9711.3700000000008</v>
      </c>
      <c r="Q1510" s="10" t="s">
        <v>8336</v>
      </c>
      <c r="R1510" t="s">
        <v>8337</v>
      </c>
      <c r="S1510" s="15">
        <f t="shared" si="96"/>
        <v>41786.614363425928</v>
      </c>
      <c r="T1510" s="15">
        <f t="shared" si="97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11039.4</v>
      </c>
      <c r="Q1511" s="10" t="s">
        <v>8336</v>
      </c>
      <c r="R1511" t="s">
        <v>8337</v>
      </c>
      <c r="S1511" s="15">
        <f t="shared" si="96"/>
        <v>42751.533391203702</v>
      </c>
      <c r="T1511" s="15">
        <f t="shared" si="97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3991.51</v>
      </c>
      <c r="Q1512" s="10" t="s">
        <v>8336</v>
      </c>
      <c r="R1512" t="s">
        <v>8337</v>
      </c>
      <c r="S1512" s="15">
        <f t="shared" si="96"/>
        <v>41809.385162037033</v>
      </c>
      <c r="T1512" s="15">
        <f t="shared" si="97"/>
        <v>41839.385162037033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7597.57</v>
      </c>
      <c r="Q1513" s="10" t="s">
        <v>8336</v>
      </c>
      <c r="R1513" t="s">
        <v>8337</v>
      </c>
      <c r="S1513" s="15">
        <f t="shared" si="96"/>
        <v>42296.583379629628</v>
      </c>
      <c r="T1513" s="15">
        <f t="shared" si="97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5837.91</v>
      </c>
      <c r="Q1514" s="10" t="s">
        <v>8336</v>
      </c>
      <c r="R1514" t="s">
        <v>8337</v>
      </c>
      <c r="S1514" s="15">
        <f t="shared" si="96"/>
        <v>42741.684479166666</v>
      </c>
      <c r="T1514" s="15">
        <f t="shared" si="97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5582.09</v>
      </c>
      <c r="Q1515" s="10" t="s">
        <v>8336</v>
      </c>
      <c r="R1515" t="s">
        <v>8337</v>
      </c>
      <c r="S1515" s="15">
        <f t="shared" si="96"/>
        <v>41806.637337962966</v>
      </c>
      <c r="T1515" s="15">
        <f t="shared" si="97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15124.43</v>
      </c>
      <c r="Q1516" s="10" t="s">
        <v>8336</v>
      </c>
      <c r="R1516" t="s">
        <v>8337</v>
      </c>
      <c r="S1516" s="15">
        <f t="shared" si="96"/>
        <v>42234.597685185188</v>
      </c>
      <c r="T1516" s="15">
        <f t="shared" si="97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84967.03</v>
      </c>
      <c r="Q1517" s="10" t="s">
        <v>8336</v>
      </c>
      <c r="R1517" t="s">
        <v>8337</v>
      </c>
      <c r="S1517" s="15">
        <f t="shared" si="96"/>
        <v>42415.253437499996</v>
      </c>
      <c r="T1517" s="15">
        <f t="shared" si="97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15924.14</v>
      </c>
      <c r="Q1518" s="10" t="s">
        <v>8336</v>
      </c>
      <c r="R1518" t="s">
        <v>8337</v>
      </c>
      <c r="S1518" s="15">
        <f t="shared" si="96"/>
        <v>42619.466342592597</v>
      </c>
      <c r="T1518" s="15">
        <f t="shared" si="97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3950.73</v>
      </c>
      <c r="Q1519" s="10" t="s">
        <v>8336</v>
      </c>
      <c r="R1519" t="s">
        <v>8337</v>
      </c>
      <c r="S1519" s="15">
        <f t="shared" si="96"/>
        <v>41948.56658564815</v>
      </c>
      <c r="T1519" s="15">
        <f t="shared" si="97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13052.97</v>
      </c>
      <c r="Q1520" s="10" t="s">
        <v>8336</v>
      </c>
      <c r="R1520" t="s">
        <v>8337</v>
      </c>
      <c r="S1520" s="15">
        <f t="shared" si="96"/>
        <v>41760.8200462963</v>
      </c>
      <c r="T1520" s="15">
        <f t="shared" si="97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6415.69</v>
      </c>
      <c r="Q1521" s="10" t="s">
        <v>8336</v>
      </c>
      <c r="R1521" t="s">
        <v>8337</v>
      </c>
      <c r="S1521" s="15">
        <f t="shared" si="96"/>
        <v>41782.741701388892</v>
      </c>
      <c r="T1521" s="15">
        <f t="shared" si="97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11152.69</v>
      </c>
      <c r="Q1522" s="10" t="s">
        <v>8336</v>
      </c>
      <c r="R1522" t="s">
        <v>8337</v>
      </c>
      <c r="S1522" s="15">
        <f t="shared" si="96"/>
        <v>41955.857789351852</v>
      </c>
      <c r="T1522" s="15">
        <f t="shared" si="97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17044.68</v>
      </c>
      <c r="Q1523" s="10" t="s">
        <v>8336</v>
      </c>
      <c r="R1523" t="s">
        <v>8337</v>
      </c>
      <c r="S1523" s="15">
        <f t="shared" si="96"/>
        <v>42493.167719907404</v>
      </c>
      <c r="T1523" s="15">
        <f t="shared" si="97"/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13373.92</v>
      </c>
      <c r="Q1524" s="10" t="s">
        <v>8336</v>
      </c>
      <c r="R1524" t="s">
        <v>8337</v>
      </c>
      <c r="S1524" s="15">
        <f t="shared" si="96"/>
        <v>41899.830312500002</v>
      </c>
      <c r="T1524" s="15">
        <f t="shared" si="97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9583.4</v>
      </c>
      <c r="Q1525" s="10" t="s">
        <v>8336</v>
      </c>
      <c r="R1525" t="s">
        <v>8337</v>
      </c>
      <c r="S1525" s="15">
        <f t="shared" si="96"/>
        <v>41964.751342592594</v>
      </c>
      <c r="T1525" s="15">
        <f t="shared" si="97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22178.57</v>
      </c>
      <c r="Q1526" s="10" t="s">
        <v>8336</v>
      </c>
      <c r="R1526" t="s">
        <v>8337</v>
      </c>
      <c r="S1526" s="15">
        <f t="shared" si="96"/>
        <v>42756.501041666663</v>
      </c>
      <c r="T1526" s="15">
        <f t="shared" si="97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3231.54</v>
      </c>
      <c r="Q1527" s="10" t="s">
        <v>8336</v>
      </c>
      <c r="R1527" t="s">
        <v>8337</v>
      </c>
      <c r="S1527" s="15">
        <f t="shared" si="96"/>
        <v>42570.702986111108</v>
      </c>
      <c r="T1527" s="15">
        <f t="shared" si="97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9883.93</v>
      </c>
      <c r="Q1528" s="10" t="s">
        <v>8336</v>
      </c>
      <c r="R1528" t="s">
        <v>8337</v>
      </c>
      <c r="S1528" s="15">
        <f t="shared" si="96"/>
        <v>42339.276006944448</v>
      </c>
      <c r="T1528" s="15">
        <f t="shared" si="97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5522.21</v>
      </c>
      <c r="Q1529" s="10" t="s">
        <v>8336</v>
      </c>
      <c r="R1529" t="s">
        <v>8337</v>
      </c>
      <c r="S1529" s="15">
        <f t="shared" si="96"/>
        <v>42780.600532407407</v>
      </c>
      <c r="T1529" s="15">
        <f t="shared" si="97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5279.38</v>
      </c>
      <c r="Q1530" s="10" t="s">
        <v>8336</v>
      </c>
      <c r="R1530" t="s">
        <v>8337</v>
      </c>
      <c r="S1530" s="15">
        <f t="shared" si="96"/>
        <v>42736.732893518521</v>
      </c>
      <c r="T1530" s="15">
        <f t="shared" si="97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13566.67</v>
      </c>
      <c r="Q1531" s="10" t="s">
        <v>8336</v>
      </c>
      <c r="R1531" t="s">
        <v>8337</v>
      </c>
      <c r="S1531" s="15">
        <f t="shared" si="96"/>
        <v>42052.628703703704</v>
      </c>
      <c r="T1531" s="15">
        <f t="shared" si="97"/>
        <v>42082.587037037039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5399.2</v>
      </c>
      <c r="Q1532" s="10" t="s">
        <v>8336</v>
      </c>
      <c r="R1532" t="s">
        <v>8337</v>
      </c>
      <c r="S1532" s="15">
        <f t="shared" si="96"/>
        <v>42275.767303240747</v>
      </c>
      <c r="T1532" s="15">
        <f t="shared" si="97"/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5664.38</v>
      </c>
      <c r="Q1533" s="10" t="s">
        <v>8336</v>
      </c>
      <c r="R1533" t="s">
        <v>8337</v>
      </c>
      <c r="S1533" s="15">
        <f t="shared" si="96"/>
        <v>41941.802384259259</v>
      </c>
      <c r="T1533" s="15">
        <f t="shared" si="97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8231.6299999999992</v>
      </c>
      <c r="Q1534" s="10" t="s">
        <v>8336</v>
      </c>
      <c r="R1534" t="s">
        <v>8337</v>
      </c>
      <c r="S1534" s="15">
        <f t="shared" si="96"/>
        <v>42391.475289351853</v>
      </c>
      <c r="T1534" s="15">
        <f t="shared" si="97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8826.08</v>
      </c>
      <c r="Q1535" s="10" t="s">
        <v>8336</v>
      </c>
      <c r="R1535" t="s">
        <v>8337</v>
      </c>
      <c r="S1535" s="15">
        <f t="shared" si="96"/>
        <v>42443.00204861111</v>
      </c>
      <c r="T1535" s="15">
        <f t="shared" si="97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8490.51</v>
      </c>
      <c r="Q1536" s="10" t="s">
        <v>8336</v>
      </c>
      <c r="R1536" t="s">
        <v>8337</v>
      </c>
      <c r="S1536" s="15">
        <f t="shared" si="96"/>
        <v>42221.67432870371</v>
      </c>
      <c r="T1536" s="15">
        <f t="shared" si="97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4815.45</v>
      </c>
      <c r="Q1537" s="10" t="s">
        <v>8336</v>
      </c>
      <c r="R1537" t="s">
        <v>8337</v>
      </c>
      <c r="S1537" s="15">
        <f t="shared" si="96"/>
        <v>42484.829062500001</v>
      </c>
      <c r="T1537" s="15">
        <f t="shared" si="97"/>
        <v>42513.916666666672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6601.54</v>
      </c>
      <c r="Q1538" s="10" t="s">
        <v>8336</v>
      </c>
      <c r="R1538" t="s">
        <v>8337</v>
      </c>
      <c r="S1538" s="15">
        <f t="shared" si="96"/>
        <v>42213.802199074074</v>
      </c>
      <c r="T1538" s="15">
        <f t="shared" si="97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IFERROR(ROUND(E1539/L1539*100,2),"N/A")</f>
        <v>9637.5</v>
      </c>
      <c r="Q1539" s="10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5">
        <f t="shared" ref="T1539:T1602" si="101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15617.39</v>
      </c>
      <c r="Q1540" s="10" t="s">
        <v>8336</v>
      </c>
      <c r="R1540" t="s">
        <v>8337</v>
      </c>
      <c r="S1540" s="15">
        <f t="shared" si="100"/>
        <v>41981.782060185185</v>
      </c>
      <c r="T1540" s="15">
        <f t="shared" si="101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9576.49</v>
      </c>
      <c r="Q1541" s="10" t="s">
        <v>8336</v>
      </c>
      <c r="R1541" t="s">
        <v>8337</v>
      </c>
      <c r="S1541" s="15">
        <f t="shared" si="100"/>
        <v>42705.919201388882</v>
      </c>
      <c r="T1541" s="15">
        <f t="shared" si="101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18040.82</v>
      </c>
      <c r="Q1542" s="10" t="s">
        <v>8336</v>
      </c>
      <c r="R1542" t="s">
        <v>8337</v>
      </c>
      <c r="S1542" s="15">
        <f t="shared" si="100"/>
        <v>41939.00712962963</v>
      </c>
      <c r="T1542" s="15">
        <f t="shared" si="101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300</v>
      </c>
      <c r="Q1543" s="10" t="s">
        <v>8336</v>
      </c>
      <c r="R1543" t="s">
        <v>8341</v>
      </c>
      <c r="S1543" s="15">
        <f t="shared" si="100"/>
        <v>41974.712245370371</v>
      </c>
      <c r="T1543" s="15">
        <f t="shared" si="101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2000</v>
      </c>
      <c r="Q1544" s="10" t="s">
        <v>8336</v>
      </c>
      <c r="R1544" t="s">
        <v>8341</v>
      </c>
      <c r="S1544" s="15">
        <f t="shared" si="100"/>
        <v>42170.996527777781</v>
      </c>
      <c r="T1544" s="15">
        <f t="shared" si="101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1000</v>
      </c>
      <c r="Q1545" s="10" t="s">
        <v>8336</v>
      </c>
      <c r="R1545" t="s">
        <v>8341</v>
      </c>
      <c r="S1545" s="15">
        <f t="shared" si="100"/>
        <v>41935.509652777779</v>
      </c>
      <c r="T1545" s="15">
        <f t="shared" si="101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 t="str">
        <f t="shared" si="99"/>
        <v>N/A</v>
      </c>
      <c r="Q1546" s="10" t="s">
        <v>8336</v>
      </c>
      <c r="R1546" t="s">
        <v>8341</v>
      </c>
      <c r="S1546" s="15">
        <f t="shared" si="100"/>
        <v>42053.051203703704</v>
      </c>
      <c r="T1546" s="15">
        <f t="shared" si="101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100</v>
      </c>
      <c r="Q1547" s="10" t="s">
        <v>8336</v>
      </c>
      <c r="R1547" t="s">
        <v>8341</v>
      </c>
      <c r="S1547" s="15">
        <f t="shared" si="100"/>
        <v>42031.884652777779</v>
      </c>
      <c r="T1547" s="15">
        <f t="shared" si="101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2627.27</v>
      </c>
      <c r="Q1548" s="10" t="s">
        <v>8336</v>
      </c>
      <c r="R1548" t="s">
        <v>8341</v>
      </c>
      <c r="S1548" s="15">
        <f t="shared" si="100"/>
        <v>41839.212951388887</v>
      </c>
      <c r="T1548" s="15">
        <f t="shared" si="101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 t="str">
        <f t="shared" si="99"/>
        <v>N/A</v>
      </c>
      <c r="Q1549" s="10" t="s">
        <v>8336</v>
      </c>
      <c r="R1549" t="s">
        <v>8341</v>
      </c>
      <c r="S1549" s="15">
        <f t="shared" si="100"/>
        <v>42782.426875000005</v>
      </c>
      <c r="T1549" s="15">
        <f t="shared" si="101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6000</v>
      </c>
      <c r="Q1550" s="10" t="s">
        <v>8336</v>
      </c>
      <c r="R1550" t="s">
        <v>8341</v>
      </c>
      <c r="S1550" s="15">
        <f t="shared" si="100"/>
        <v>42286.88217592593</v>
      </c>
      <c r="T1550" s="15">
        <f t="shared" si="101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2833.33</v>
      </c>
      <c r="Q1551" s="10" t="s">
        <v>8336</v>
      </c>
      <c r="R1551" t="s">
        <v>8341</v>
      </c>
      <c r="S1551" s="15">
        <f t="shared" si="100"/>
        <v>42281.136099537034</v>
      </c>
      <c r="T1551" s="15">
        <f t="shared" si="101"/>
        <v>42311.177766203706</v>
      </c>
    </row>
    <row r="1552" spans="1:20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1442.86</v>
      </c>
      <c r="Q1552" s="10" t="s">
        <v>8336</v>
      </c>
      <c r="R1552" t="s">
        <v>8341</v>
      </c>
      <c r="S1552" s="15">
        <f t="shared" si="100"/>
        <v>42472.449467592596</v>
      </c>
      <c r="T1552" s="15">
        <f t="shared" si="101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 t="str">
        <f t="shared" si="99"/>
        <v>N/A</v>
      </c>
      <c r="Q1553" s="10" t="s">
        <v>8336</v>
      </c>
      <c r="R1553" t="s">
        <v>8341</v>
      </c>
      <c r="S1553" s="15">
        <f t="shared" si="100"/>
        <v>42121.824525462958</v>
      </c>
      <c r="T1553" s="15">
        <f t="shared" si="101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13218.75</v>
      </c>
      <c r="Q1554" s="10" t="s">
        <v>8336</v>
      </c>
      <c r="R1554" t="s">
        <v>8341</v>
      </c>
      <c r="S1554" s="15">
        <f t="shared" si="100"/>
        <v>41892.688750000001</v>
      </c>
      <c r="T1554" s="15">
        <f t="shared" si="101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 t="str">
        <f t="shared" si="99"/>
        <v>N/A</v>
      </c>
      <c r="Q1555" s="10" t="s">
        <v>8336</v>
      </c>
      <c r="R1555" t="s">
        <v>8341</v>
      </c>
      <c r="S1555" s="15">
        <f t="shared" si="100"/>
        <v>42219.282951388886</v>
      </c>
      <c r="T1555" s="15">
        <f t="shared" si="101"/>
        <v>42249.282951388886</v>
      </c>
    </row>
    <row r="1556" spans="1:20" ht="43.2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 t="str">
        <f t="shared" si="99"/>
        <v>N/A</v>
      </c>
      <c r="Q1556" s="10" t="s">
        <v>8336</v>
      </c>
      <c r="R1556" t="s">
        <v>8341</v>
      </c>
      <c r="S1556" s="15">
        <f t="shared" si="100"/>
        <v>42188.252199074079</v>
      </c>
      <c r="T1556" s="15">
        <f t="shared" si="101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 t="str">
        <f t="shared" si="99"/>
        <v>N/A</v>
      </c>
      <c r="Q1557" s="10" t="s">
        <v>8336</v>
      </c>
      <c r="R1557" t="s">
        <v>8341</v>
      </c>
      <c r="S1557" s="15">
        <f t="shared" si="100"/>
        <v>42241.613796296297</v>
      </c>
      <c r="T1557" s="15">
        <f t="shared" si="101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5641.67</v>
      </c>
      <c r="Q1558" s="10" t="s">
        <v>8336</v>
      </c>
      <c r="R1558" t="s">
        <v>8341</v>
      </c>
      <c r="S1558" s="15">
        <f t="shared" si="100"/>
        <v>42525.153055555551</v>
      </c>
      <c r="T1558" s="15">
        <f t="shared" si="101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10000</v>
      </c>
      <c r="Q1559" s="10" t="s">
        <v>8336</v>
      </c>
      <c r="R1559" t="s">
        <v>8341</v>
      </c>
      <c r="S1559" s="15">
        <f t="shared" si="100"/>
        <v>41871.65315972222</v>
      </c>
      <c r="T1559" s="15">
        <f t="shared" si="101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1166.67</v>
      </c>
      <c r="Q1560" s="10" t="s">
        <v>8336</v>
      </c>
      <c r="R1560" t="s">
        <v>8341</v>
      </c>
      <c r="S1560" s="15">
        <f t="shared" si="100"/>
        <v>42185.397673611107</v>
      </c>
      <c r="T1560" s="15">
        <f t="shared" si="101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5000</v>
      </c>
      <c r="Q1561" s="10" t="s">
        <v>8336</v>
      </c>
      <c r="R1561" t="s">
        <v>8341</v>
      </c>
      <c r="S1561" s="15">
        <f t="shared" si="100"/>
        <v>42108.05322916666</v>
      </c>
      <c r="T1561" s="15">
        <f t="shared" si="101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2350</v>
      </c>
      <c r="Q1562" s="10" t="s">
        <v>8336</v>
      </c>
      <c r="R1562" t="s">
        <v>8341</v>
      </c>
      <c r="S1562" s="15">
        <f t="shared" si="100"/>
        <v>41936.020752314813</v>
      </c>
      <c r="T1562" s="15">
        <f t="shared" si="101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6700</v>
      </c>
      <c r="Q1563" s="10" t="s">
        <v>8320</v>
      </c>
      <c r="R1563" t="s">
        <v>8342</v>
      </c>
      <c r="S1563" s="15">
        <f t="shared" si="100"/>
        <v>41555.041701388887</v>
      </c>
      <c r="T1563" s="15">
        <f t="shared" si="101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 t="str">
        <f t="shared" si="99"/>
        <v>N/A</v>
      </c>
      <c r="Q1564" s="10" t="s">
        <v>8320</v>
      </c>
      <c r="R1564" t="s">
        <v>8342</v>
      </c>
      <c r="S1564" s="15">
        <f t="shared" si="100"/>
        <v>40079.566157407404</v>
      </c>
      <c r="T1564" s="15">
        <f t="shared" si="101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4250</v>
      </c>
      <c r="Q1565" s="10" t="s">
        <v>8320</v>
      </c>
      <c r="R1565" t="s">
        <v>8342</v>
      </c>
      <c r="S1565" s="15">
        <f t="shared" si="100"/>
        <v>41652.742488425924</v>
      </c>
      <c r="T1565" s="15">
        <f t="shared" si="101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1000</v>
      </c>
      <c r="Q1566" s="10" t="s">
        <v>8320</v>
      </c>
      <c r="R1566" t="s">
        <v>8342</v>
      </c>
      <c r="S1566" s="15">
        <f t="shared" si="100"/>
        <v>42121.367002314815</v>
      </c>
      <c r="T1566" s="15">
        <f t="shared" si="101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10000</v>
      </c>
      <c r="Q1567" s="10" t="s">
        <v>8320</v>
      </c>
      <c r="R1567" t="s">
        <v>8342</v>
      </c>
      <c r="S1567" s="15">
        <f t="shared" si="100"/>
        <v>40672.729872685188</v>
      </c>
      <c r="T1567" s="15">
        <f t="shared" si="101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10805.08</v>
      </c>
      <c r="Q1568" s="10" t="s">
        <v>8320</v>
      </c>
      <c r="R1568" t="s">
        <v>8342</v>
      </c>
      <c r="S1568" s="15">
        <f t="shared" si="100"/>
        <v>42549.916712962964</v>
      </c>
      <c r="T1568" s="15">
        <f t="shared" si="101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2692.31</v>
      </c>
      <c r="Q1569" s="10" t="s">
        <v>8320</v>
      </c>
      <c r="R1569" t="s">
        <v>8342</v>
      </c>
      <c r="S1569" s="15">
        <f t="shared" si="100"/>
        <v>41671.936863425923</v>
      </c>
      <c r="T1569" s="15">
        <f t="shared" si="101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15500</v>
      </c>
      <c r="Q1570" s="10" t="s">
        <v>8320</v>
      </c>
      <c r="R1570" t="s">
        <v>8342</v>
      </c>
      <c r="S1570" s="15">
        <f t="shared" si="100"/>
        <v>41962.062326388885</v>
      </c>
      <c r="T1570" s="15">
        <f t="shared" si="101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 t="str">
        <f t="shared" si="99"/>
        <v>N/A</v>
      </c>
      <c r="Q1571" s="10" t="s">
        <v>8320</v>
      </c>
      <c r="R1571" t="s">
        <v>8342</v>
      </c>
      <c r="S1571" s="15">
        <f t="shared" si="100"/>
        <v>41389.679560185185</v>
      </c>
      <c r="T1571" s="15">
        <f t="shared" si="101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4776.92</v>
      </c>
      <c r="Q1572" s="10" t="s">
        <v>8320</v>
      </c>
      <c r="R1572" t="s">
        <v>8342</v>
      </c>
      <c r="S1572" s="15">
        <f t="shared" si="100"/>
        <v>42438.813449074078</v>
      </c>
      <c r="T1572" s="15">
        <f t="shared" si="101"/>
        <v>42468.771782407406</v>
      </c>
    </row>
    <row r="1573" spans="1:20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2000</v>
      </c>
      <c r="Q1573" s="10" t="s">
        <v>8320</v>
      </c>
      <c r="R1573" t="s">
        <v>8342</v>
      </c>
      <c r="S1573" s="15">
        <f t="shared" si="100"/>
        <v>42144.769479166673</v>
      </c>
      <c r="T1573" s="15">
        <f t="shared" si="101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4166.67</v>
      </c>
      <c r="Q1574" s="10" t="s">
        <v>8320</v>
      </c>
      <c r="R1574" t="s">
        <v>8342</v>
      </c>
      <c r="S1574" s="15">
        <f t="shared" si="100"/>
        <v>42404.033090277779</v>
      </c>
      <c r="T1574" s="15">
        <f t="shared" si="101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7433.33</v>
      </c>
      <c r="Q1575" s="10" t="s">
        <v>8320</v>
      </c>
      <c r="R1575" t="s">
        <v>8342</v>
      </c>
      <c r="S1575" s="15">
        <f t="shared" si="100"/>
        <v>42786.000023148154</v>
      </c>
      <c r="T1575" s="15">
        <f t="shared" si="101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8433.33</v>
      </c>
      <c r="Q1576" s="10" t="s">
        <v>8320</v>
      </c>
      <c r="R1576" t="s">
        <v>8342</v>
      </c>
      <c r="S1576" s="15">
        <f t="shared" si="100"/>
        <v>42017.927418981482</v>
      </c>
      <c r="T1576" s="15">
        <f t="shared" si="101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6545.71</v>
      </c>
      <c r="Q1577" s="10" t="s">
        <v>8320</v>
      </c>
      <c r="R1577" t="s">
        <v>8342</v>
      </c>
      <c r="S1577" s="15">
        <f t="shared" si="100"/>
        <v>41799.524259259262</v>
      </c>
      <c r="T1577" s="15">
        <f t="shared" si="101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6500</v>
      </c>
      <c r="Q1578" s="10" t="s">
        <v>8320</v>
      </c>
      <c r="R1578" t="s">
        <v>8342</v>
      </c>
      <c r="S1578" s="15">
        <f t="shared" si="100"/>
        <v>42140.879259259258</v>
      </c>
      <c r="T1578" s="15">
        <f t="shared" si="101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2750</v>
      </c>
      <c r="Q1579" s="10" t="s">
        <v>8320</v>
      </c>
      <c r="R1579" t="s">
        <v>8342</v>
      </c>
      <c r="S1579" s="15">
        <f t="shared" si="100"/>
        <v>41054.847777777781</v>
      </c>
      <c r="T1579" s="15">
        <f t="shared" si="101"/>
        <v>41114.847777777781</v>
      </c>
    </row>
    <row r="1580" spans="1:20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5125</v>
      </c>
      <c r="Q1580" s="10" t="s">
        <v>8320</v>
      </c>
      <c r="R1580" t="s">
        <v>8342</v>
      </c>
      <c r="S1580" s="15">
        <f t="shared" si="100"/>
        <v>40399.065868055557</v>
      </c>
      <c r="T1580" s="15">
        <f t="shared" si="101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1400</v>
      </c>
      <c r="Q1581" s="10" t="s">
        <v>8320</v>
      </c>
      <c r="R1581" t="s">
        <v>8342</v>
      </c>
      <c r="S1581" s="15">
        <f t="shared" si="100"/>
        <v>41481.996423611112</v>
      </c>
      <c r="T1581" s="15">
        <f t="shared" si="101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 t="str">
        <f t="shared" si="99"/>
        <v>N/A</v>
      </c>
      <c r="Q1582" s="10" t="s">
        <v>8320</v>
      </c>
      <c r="R1582" t="s">
        <v>8342</v>
      </c>
      <c r="S1582" s="15">
        <f t="shared" si="100"/>
        <v>40990.050069444449</v>
      </c>
      <c r="T1582" s="15">
        <f t="shared" si="101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500</v>
      </c>
      <c r="Q1583" s="10" t="s">
        <v>8336</v>
      </c>
      <c r="R1583" t="s">
        <v>8343</v>
      </c>
      <c r="S1583" s="15">
        <f t="shared" si="100"/>
        <v>42325.448958333334</v>
      </c>
      <c r="T1583" s="15">
        <f t="shared" si="101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3100</v>
      </c>
      <c r="Q1584" s="10" t="s">
        <v>8336</v>
      </c>
      <c r="R1584" t="s">
        <v>8343</v>
      </c>
      <c r="S1584" s="15">
        <f t="shared" si="100"/>
        <v>42246.789965277778</v>
      </c>
      <c r="T1584" s="15">
        <f t="shared" si="101"/>
        <v>42303.888888888891</v>
      </c>
    </row>
    <row r="1585" spans="1:20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1500</v>
      </c>
      <c r="Q1585" s="10" t="s">
        <v>8336</v>
      </c>
      <c r="R1585" t="s">
        <v>8343</v>
      </c>
      <c r="S1585" s="15">
        <f t="shared" si="100"/>
        <v>41877.904988425929</v>
      </c>
      <c r="T1585" s="15">
        <f t="shared" si="101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 t="str">
        <f t="shared" si="99"/>
        <v>N/A</v>
      </c>
      <c r="Q1586" s="10" t="s">
        <v>8336</v>
      </c>
      <c r="R1586" t="s">
        <v>8343</v>
      </c>
      <c r="S1586" s="15">
        <f t="shared" si="100"/>
        <v>41779.649317129632</v>
      </c>
      <c r="T1586" s="15">
        <f t="shared" si="101"/>
        <v>41789.649317129632</v>
      </c>
    </row>
    <row r="1587" spans="1:20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13166.67</v>
      </c>
      <c r="Q1587" s="10" t="s">
        <v>8336</v>
      </c>
      <c r="R1587" t="s">
        <v>8343</v>
      </c>
      <c r="S1587" s="15">
        <f t="shared" si="100"/>
        <v>42707.895462962959</v>
      </c>
      <c r="T1587" s="15">
        <f t="shared" si="101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 t="str">
        <f t="shared" si="99"/>
        <v>N/A</v>
      </c>
      <c r="Q1588" s="10" t="s">
        <v>8336</v>
      </c>
      <c r="R1588" t="s">
        <v>8343</v>
      </c>
      <c r="S1588" s="15">
        <f t="shared" si="100"/>
        <v>42069.104421296302</v>
      </c>
      <c r="T1588" s="15">
        <f t="shared" si="101"/>
        <v>42099.062754629631</v>
      </c>
    </row>
    <row r="1589" spans="1:20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100</v>
      </c>
      <c r="Q1589" s="10" t="s">
        <v>8336</v>
      </c>
      <c r="R1589" t="s">
        <v>8343</v>
      </c>
      <c r="S1589" s="15">
        <f t="shared" si="100"/>
        <v>41956.950983796298</v>
      </c>
      <c r="T1589" s="15">
        <f t="shared" si="101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 t="str">
        <f t="shared" si="99"/>
        <v>N/A</v>
      </c>
      <c r="Q1590" s="10" t="s">
        <v>8336</v>
      </c>
      <c r="R1590" t="s">
        <v>8343</v>
      </c>
      <c r="S1590" s="15">
        <f t="shared" si="100"/>
        <v>42005.24998842593</v>
      </c>
      <c r="T1590" s="15">
        <f t="shared" si="101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 t="str">
        <f t="shared" si="99"/>
        <v>N/A</v>
      </c>
      <c r="Q1591" s="10" t="s">
        <v>8336</v>
      </c>
      <c r="R1591" t="s">
        <v>8343</v>
      </c>
      <c r="S1591" s="15">
        <f t="shared" si="100"/>
        <v>42256.984791666662</v>
      </c>
      <c r="T1591" s="15">
        <f t="shared" si="101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51000</v>
      </c>
      <c r="Q1592" s="10" t="s">
        <v>8336</v>
      </c>
      <c r="R1592" t="s">
        <v>8343</v>
      </c>
      <c r="S1592" s="15">
        <f t="shared" si="100"/>
        <v>42240.857222222221</v>
      </c>
      <c r="T1592" s="15">
        <f t="shared" si="101"/>
        <v>42270.857222222221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4447.83</v>
      </c>
      <c r="Q1593" s="10" t="s">
        <v>8336</v>
      </c>
      <c r="R1593" t="s">
        <v>8343</v>
      </c>
      <c r="S1593" s="15">
        <f t="shared" si="100"/>
        <v>42433.726168981477</v>
      </c>
      <c r="T1593" s="15">
        <f t="shared" si="101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 t="str">
        <f t="shared" si="99"/>
        <v>N/A</v>
      </c>
      <c r="Q1594" s="10" t="s">
        <v>8336</v>
      </c>
      <c r="R1594" t="s">
        <v>8343</v>
      </c>
      <c r="S1594" s="15">
        <f t="shared" si="100"/>
        <v>42046.072743055556</v>
      </c>
      <c r="T1594" s="15">
        <f t="shared" si="101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100</v>
      </c>
      <c r="Q1595" s="10" t="s">
        <v>8336</v>
      </c>
      <c r="R1595" t="s">
        <v>8343</v>
      </c>
      <c r="S1595" s="15">
        <f t="shared" si="100"/>
        <v>42033.845543981486</v>
      </c>
      <c r="T1595" s="15">
        <f t="shared" si="101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2050</v>
      </c>
      <c r="Q1596" s="10" t="s">
        <v>8336</v>
      </c>
      <c r="R1596" t="s">
        <v>8343</v>
      </c>
      <c r="S1596" s="15">
        <f t="shared" si="100"/>
        <v>42445.712754629625</v>
      </c>
      <c r="T1596" s="15">
        <f t="shared" si="101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4000</v>
      </c>
      <c r="Q1597" s="10" t="s">
        <v>8336</v>
      </c>
      <c r="R1597" t="s">
        <v>8343</v>
      </c>
      <c r="S1597" s="15">
        <f t="shared" si="100"/>
        <v>41780.050092592595</v>
      </c>
      <c r="T1597" s="15">
        <f t="shared" si="101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2500</v>
      </c>
      <c r="Q1598" s="10" t="s">
        <v>8336</v>
      </c>
      <c r="R1598" t="s">
        <v>8343</v>
      </c>
      <c r="S1598" s="15">
        <f t="shared" si="100"/>
        <v>41941.430196759262</v>
      </c>
      <c r="T1598" s="15">
        <f t="shared" si="101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 t="str">
        <f t="shared" si="99"/>
        <v>N/A</v>
      </c>
      <c r="Q1599" s="10" t="s">
        <v>8336</v>
      </c>
      <c r="R1599" t="s">
        <v>8343</v>
      </c>
      <c r="S1599" s="15">
        <f t="shared" si="100"/>
        <v>42603.354131944448</v>
      </c>
      <c r="T1599" s="15">
        <f t="shared" si="101"/>
        <v>42633.354131944448</v>
      </c>
    </row>
    <row r="1600" spans="1:20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100</v>
      </c>
      <c r="Q1600" s="10" t="s">
        <v>8336</v>
      </c>
      <c r="R1600" t="s">
        <v>8343</v>
      </c>
      <c r="S1600" s="15">
        <f t="shared" si="100"/>
        <v>42151.667337962965</v>
      </c>
      <c r="T1600" s="15">
        <f t="shared" si="101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 t="str">
        <f t="shared" si="99"/>
        <v>N/A</v>
      </c>
      <c r="Q1601" s="10" t="s">
        <v>8336</v>
      </c>
      <c r="R1601" t="s">
        <v>8343</v>
      </c>
      <c r="S1601" s="15">
        <f t="shared" si="100"/>
        <v>42438.53907407407</v>
      </c>
      <c r="T1601" s="15">
        <f t="shared" si="101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4077.78</v>
      </c>
      <c r="Q1602" s="10" t="s">
        <v>8336</v>
      </c>
      <c r="R1602" t="s">
        <v>8343</v>
      </c>
      <c r="S1602" s="15">
        <f t="shared" si="100"/>
        <v>41791.057314814818</v>
      </c>
      <c r="T1602" s="15">
        <f t="shared" si="101"/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IFERROR(ROUND(E1603/L1603*100,2),"N/A")</f>
        <v>4832.55</v>
      </c>
      <c r="Q1603" s="10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5">
        <f t="shared" ref="T1603:T1666" si="105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4695.3100000000004</v>
      </c>
      <c r="Q1604" s="10" t="s">
        <v>8323</v>
      </c>
      <c r="R1604" t="s">
        <v>8324</v>
      </c>
      <c r="S1604" s="15">
        <f t="shared" si="104"/>
        <v>40788.297650462962</v>
      </c>
      <c r="T1604" s="15">
        <f t="shared" si="105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6668.87</v>
      </c>
      <c r="Q1605" s="10" t="s">
        <v>8323</v>
      </c>
      <c r="R1605" t="s">
        <v>8324</v>
      </c>
      <c r="S1605" s="15">
        <f t="shared" si="104"/>
        <v>40876.169664351852</v>
      </c>
      <c r="T1605" s="15">
        <f t="shared" si="105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4884.29</v>
      </c>
      <c r="Q1606" s="10" t="s">
        <v>8323</v>
      </c>
      <c r="R1606" t="s">
        <v>8324</v>
      </c>
      <c r="S1606" s="15">
        <f t="shared" si="104"/>
        <v>40945.845312500001</v>
      </c>
      <c r="T1606" s="15">
        <f t="shared" si="105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13730.91</v>
      </c>
      <c r="Q1607" s="10" t="s">
        <v>8323</v>
      </c>
      <c r="R1607" t="s">
        <v>8324</v>
      </c>
      <c r="S1607" s="15">
        <f t="shared" si="104"/>
        <v>40747.012881944444</v>
      </c>
      <c r="T1607" s="15">
        <f t="shared" si="105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8782.9699999999993</v>
      </c>
      <c r="Q1608" s="10" t="s">
        <v>8323</v>
      </c>
      <c r="R1608" t="s">
        <v>8324</v>
      </c>
      <c r="S1608" s="15">
        <f t="shared" si="104"/>
        <v>40536.111550925925</v>
      </c>
      <c r="T1608" s="15">
        <f t="shared" si="105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7078.54</v>
      </c>
      <c r="Q1609" s="10" t="s">
        <v>8323</v>
      </c>
      <c r="R1609" t="s">
        <v>8324</v>
      </c>
      <c r="S1609" s="15">
        <f t="shared" si="104"/>
        <v>41053.80846064815</v>
      </c>
      <c r="T1609" s="15">
        <f t="shared" si="105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5282.61</v>
      </c>
      <c r="Q1610" s="10" t="s">
        <v>8323</v>
      </c>
      <c r="R1610" t="s">
        <v>8324</v>
      </c>
      <c r="S1610" s="15">
        <f t="shared" si="104"/>
        <v>41607.83085648148</v>
      </c>
      <c r="T1610" s="15">
        <f t="shared" si="105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44375</v>
      </c>
      <c r="Q1611" s="10" t="s">
        <v>8323</v>
      </c>
      <c r="R1611" t="s">
        <v>8324</v>
      </c>
      <c r="S1611" s="15">
        <f t="shared" si="104"/>
        <v>40796.001261574071</v>
      </c>
      <c r="T1611" s="15">
        <f t="shared" si="105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4854.46</v>
      </c>
      <c r="Q1612" s="10" t="s">
        <v>8323</v>
      </c>
      <c r="R1612" t="s">
        <v>8324</v>
      </c>
      <c r="S1612" s="15">
        <f t="shared" si="104"/>
        <v>41228.924884259257</v>
      </c>
      <c r="T1612" s="15">
        <f t="shared" si="105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3707.41</v>
      </c>
      <c r="Q1613" s="10" t="s">
        <v>8323</v>
      </c>
      <c r="R1613" t="s">
        <v>8324</v>
      </c>
      <c r="S1613" s="15">
        <f t="shared" si="104"/>
        <v>41409.00037037037</v>
      </c>
      <c r="T1613" s="15">
        <f t="shared" si="105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5000</v>
      </c>
      <c r="Q1614" s="10" t="s">
        <v>8323</v>
      </c>
      <c r="R1614" t="s">
        <v>8324</v>
      </c>
      <c r="S1614" s="15">
        <f t="shared" si="104"/>
        <v>41246.874814814815</v>
      </c>
      <c r="T1614" s="15">
        <f t="shared" si="105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3903.85</v>
      </c>
      <c r="Q1615" s="10" t="s">
        <v>8323</v>
      </c>
      <c r="R1615" t="s">
        <v>8324</v>
      </c>
      <c r="S1615" s="15">
        <f t="shared" si="104"/>
        <v>41082.069467592592</v>
      </c>
      <c r="T1615" s="15">
        <f t="shared" si="105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6668.83</v>
      </c>
      <c r="Q1616" s="10" t="s">
        <v>8323</v>
      </c>
      <c r="R1616" t="s">
        <v>8324</v>
      </c>
      <c r="S1616" s="15">
        <f t="shared" si="104"/>
        <v>41794.981122685182</v>
      </c>
      <c r="T1616" s="15">
        <f t="shared" si="105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6713.24</v>
      </c>
      <c r="Q1617" s="10" t="s">
        <v>8323</v>
      </c>
      <c r="R1617" t="s">
        <v>8324</v>
      </c>
      <c r="S1617" s="15">
        <f t="shared" si="104"/>
        <v>40845.050879629627</v>
      </c>
      <c r="T1617" s="15">
        <f t="shared" si="105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6636.94</v>
      </c>
      <c r="Q1618" s="10" t="s">
        <v>8323</v>
      </c>
      <c r="R1618" t="s">
        <v>8324</v>
      </c>
      <c r="S1618" s="15">
        <f t="shared" si="104"/>
        <v>41194.715520833335</v>
      </c>
      <c r="T1618" s="15">
        <f t="shared" si="105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6462.03</v>
      </c>
      <c r="Q1619" s="10" t="s">
        <v>8323</v>
      </c>
      <c r="R1619" t="s">
        <v>8324</v>
      </c>
      <c r="S1619" s="15">
        <f t="shared" si="104"/>
        <v>41546.664212962962</v>
      </c>
      <c r="T1619" s="15">
        <f t="shared" si="105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5837.04</v>
      </c>
      <c r="Q1620" s="10" t="s">
        <v>8323</v>
      </c>
      <c r="R1620" t="s">
        <v>8324</v>
      </c>
      <c r="S1620" s="15">
        <f t="shared" si="104"/>
        <v>41301.654340277775</v>
      </c>
      <c r="T1620" s="15">
        <f t="shared" si="105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8695.65</v>
      </c>
      <c r="Q1621" s="10" t="s">
        <v>8323</v>
      </c>
      <c r="R1621" t="s">
        <v>8324</v>
      </c>
      <c r="S1621" s="15">
        <f t="shared" si="104"/>
        <v>41876.18618055556</v>
      </c>
      <c r="T1621" s="15">
        <f t="shared" si="105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6647.06</v>
      </c>
      <c r="Q1622" s="10" t="s">
        <v>8323</v>
      </c>
      <c r="R1622" t="s">
        <v>8324</v>
      </c>
      <c r="S1622" s="15">
        <f t="shared" si="104"/>
        <v>41321.339583333334</v>
      </c>
      <c r="T1622" s="15">
        <f t="shared" si="105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16378.38</v>
      </c>
      <c r="Q1623" s="10" t="s">
        <v>8323</v>
      </c>
      <c r="R1623" t="s">
        <v>8324</v>
      </c>
      <c r="S1623" s="15">
        <f t="shared" si="104"/>
        <v>41003.60665509259</v>
      </c>
      <c r="T1623" s="15">
        <f t="shared" si="105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10798.46</v>
      </c>
      <c r="Q1624" s="10" t="s">
        <v>8323</v>
      </c>
      <c r="R1624" t="s">
        <v>8324</v>
      </c>
      <c r="S1624" s="15">
        <f t="shared" si="104"/>
        <v>41950.29483796296</v>
      </c>
      <c r="T1624" s="15">
        <f t="shared" si="105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4211.1099999999997</v>
      </c>
      <c r="Q1625" s="10" t="s">
        <v>8323</v>
      </c>
      <c r="R1625" t="s">
        <v>8324</v>
      </c>
      <c r="S1625" s="15">
        <f t="shared" si="104"/>
        <v>41453.688530092593</v>
      </c>
      <c r="T1625" s="15">
        <f t="shared" si="105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4720</v>
      </c>
      <c r="Q1626" s="10" t="s">
        <v>8323</v>
      </c>
      <c r="R1626" t="s">
        <v>8324</v>
      </c>
      <c r="S1626" s="15">
        <f t="shared" si="104"/>
        <v>41243.367303240739</v>
      </c>
      <c r="T1626" s="15">
        <f t="shared" si="105"/>
        <v>41283.367303240739</v>
      </c>
    </row>
    <row r="1627" spans="1:20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11201.92</v>
      </c>
      <c r="Q1627" s="10" t="s">
        <v>8323</v>
      </c>
      <c r="R1627" t="s">
        <v>8324</v>
      </c>
      <c r="S1627" s="15">
        <f t="shared" si="104"/>
        <v>41135.699687500004</v>
      </c>
      <c r="T1627" s="15">
        <f t="shared" si="105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7495.37</v>
      </c>
      <c r="Q1628" s="10" t="s">
        <v>8323</v>
      </c>
      <c r="R1628" t="s">
        <v>8324</v>
      </c>
      <c r="S1628" s="15">
        <f t="shared" si="104"/>
        <v>41579.847997685189</v>
      </c>
      <c r="T1628" s="15">
        <f t="shared" si="105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6157.89</v>
      </c>
      <c r="Q1629" s="10" t="s">
        <v>8323</v>
      </c>
      <c r="R1629" t="s">
        <v>8324</v>
      </c>
      <c r="S1629" s="15">
        <f t="shared" si="104"/>
        <v>41205.707048611112</v>
      </c>
      <c r="T1629" s="15">
        <f t="shared" si="105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4587.5</v>
      </c>
      <c r="Q1630" s="10" t="s">
        <v>8323</v>
      </c>
      <c r="R1630" t="s">
        <v>8324</v>
      </c>
      <c r="S1630" s="15">
        <f t="shared" si="104"/>
        <v>41774.737060185187</v>
      </c>
      <c r="T1630" s="15">
        <f t="shared" si="105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7585.37</v>
      </c>
      <c r="Q1631" s="10" t="s">
        <v>8323</v>
      </c>
      <c r="R1631" t="s">
        <v>8324</v>
      </c>
      <c r="S1631" s="15">
        <f t="shared" si="104"/>
        <v>41645.867280092592</v>
      </c>
      <c r="T1631" s="15">
        <f t="shared" si="105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8420.6299999999992</v>
      </c>
      <c r="Q1632" s="10" t="s">
        <v>8323</v>
      </c>
      <c r="R1632" t="s">
        <v>8324</v>
      </c>
      <c r="S1632" s="15">
        <f t="shared" si="104"/>
        <v>40939.837673611109</v>
      </c>
      <c r="T1632" s="15">
        <f t="shared" si="105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11722.56</v>
      </c>
      <c r="Q1633" s="10" t="s">
        <v>8323</v>
      </c>
      <c r="R1633" t="s">
        <v>8324</v>
      </c>
      <c r="S1633" s="15">
        <f t="shared" si="104"/>
        <v>41164.859502314815</v>
      </c>
      <c r="T1633" s="15">
        <f t="shared" si="105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8648.94</v>
      </c>
      <c r="Q1634" s="10" t="s">
        <v>8323</v>
      </c>
      <c r="R1634" t="s">
        <v>8324</v>
      </c>
      <c r="S1634" s="15">
        <f t="shared" si="104"/>
        <v>40750.340902777774</v>
      </c>
      <c r="T1634" s="15">
        <f t="shared" si="105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17241.38</v>
      </c>
      <c r="Q1635" s="10" t="s">
        <v>8323</v>
      </c>
      <c r="R1635" t="s">
        <v>8324</v>
      </c>
      <c r="S1635" s="15">
        <f t="shared" si="104"/>
        <v>40896.883750000001</v>
      </c>
      <c r="T1635" s="15">
        <f t="shared" si="105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6281.25</v>
      </c>
      <c r="Q1636" s="10" t="s">
        <v>8323</v>
      </c>
      <c r="R1636" t="s">
        <v>8324</v>
      </c>
      <c r="S1636" s="15">
        <f t="shared" si="104"/>
        <v>40658.189826388887</v>
      </c>
      <c r="T1636" s="15">
        <f t="shared" si="105"/>
        <v>40696.249305555553</v>
      </c>
    </row>
    <row r="1637" spans="1:20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6772.97</v>
      </c>
      <c r="Q1637" s="10" t="s">
        <v>8323</v>
      </c>
      <c r="R1637" t="s">
        <v>8324</v>
      </c>
      <c r="S1637" s="15">
        <f t="shared" si="104"/>
        <v>42502.868761574078</v>
      </c>
      <c r="T1637" s="15">
        <f t="shared" si="105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5356.32</v>
      </c>
      <c r="Q1638" s="10" t="s">
        <v>8323</v>
      </c>
      <c r="R1638" t="s">
        <v>8324</v>
      </c>
      <c r="S1638" s="15">
        <f t="shared" si="104"/>
        <v>40663.08666666667</v>
      </c>
      <c r="T1638" s="15">
        <f t="shared" si="105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3460</v>
      </c>
      <c r="Q1639" s="10" t="s">
        <v>8323</v>
      </c>
      <c r="R1639" t="s">
        <v>8324</v>
      </c>
      <c r="S1639" s="15">
        <f t="shared" si="104"/>
        <v>40122.751620370371</v>
      </c>
      <c r="T1639" s="15">
        <f t="shared" si="105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3888.89</v>
      </c>
      <c r="Q1640" s="10" t="s">
        <v>8323</v>
      </c>
      <c r="R1640" t="s">
        <v>8324</v>
      </c>
      <c r="S1640" s="15">
        <f t="shared" si="104"/>
        <v>41288.68712962963</v>
      </c>
      <c r="T1640" s="15">
        <f t="shared" si="105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9473.68</v>
      </c>
      <c r="Q1641" s="10" t="s">
        <v>8323</v>
      </c>
      <c r="R1641" t="s">
        <v>8324</v>
      </c>
      <c r="S1641" s="15">
        <f t="shared" si="104"/>
        <v>40941.652372685188</v>
      </c>
      <c r="T1641" s="15">
        <f t="shared" si="105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3996.71</v>
      </c>
      <c r="Q1642" s="10" t="s">
        <v>8323</v>
      </c>
      <c r="R1642" t="s">
        <v>8324</v>
      </c>
      <c r="S1642" s="15">
        <f t="shared" si="104"/>
        <v>40379.23096064815</v>
      </c>
      <c r="T1642" s="15">
        <f t="shared" si="105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9750</v>
      </c>
      <c r="Q1643" s="10" t="s">
        <v>8323</v>
      </c>
      <c r="R1643" t="s">
        <v>8344</v>
      </c>
      <c r="S1643" s="15">
        <f t="shared" si="104"/>
        <v>41962.596574074079</v>
      </c>
      <c r="T1643" s="15">
        <f t="shared" si="105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4285.71</v>
      </c>
      <c r="Q1644" s="10" t="s">
        <v>8323</v>
      </c>
      <c r="R1644" t="s">
        <v>8344</v>
      </c>
      <c r="S1644" s="15">
        <f t="shared" si="104"/>
        <v>40688.024618055555</v>
      </c>
      <c r="T1644" s="15">
        <f t="shared" si="105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16851.349999999999</v>
      </c>
      <c r="Q1645" s="10" t="s">
        <v>8323</v>
      </c>
      <c r="R1645" t="s">
        <v>8344</v>
      </c>
      <c r="S1645" s="15">
        <f t="shared" si="104"/>
        <v>41146.824212962965</v>
      </c>
      <c r="T1645" s="15">
        <f t="shared" si="105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8554.69</v>
      </c>
      <c r="Q1646" s="10" t="s">
        <v>8323</v>
      </c>
      <c r="R1646" t="s">
        <v>8344</v>
      </c>
      <c r="S1646" s="15">
        <f t="shared" si="104"/>
        <v>41175.05972222222</v>
      </c>
      <c r="T1646" s="15">
        <f t="shared" si="105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55400</v>
      </c>
      <c r="Q1647" s="10" t="s">
        <v>8323</v>
      </c>
      <c r="R1647" t="s">
        <v>8344</v>
      </c>
      <c r="S1647" s="15">
        <f t="shared" si="104"/>
        <v>41521.617361111108</v>
      </c>
      <c r="T1647" s="15">
        <f t="shared" si="105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2655.42</v>
      </c>
      <c r="Q1648" s="10" t="s">
        <v>8323</v>
      </c>
      <c r="R1648" t="s">
        <v>8344</v>
      </c>
      <c r="S1648" s="15">
        <f t="shared" si="104"/>
        <v>41833.450266203705</v>
      </c>
      <c r="T1648" s="15">
        <f t="shared" si="105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11382.61</v>
      </c>
      <c r="Q1649" s="10" t="s">
        <v>8323</v>
      </c>
      <c r="R1649" t="s">
        <v>8344</v>
      </c>
      <c r="S1649" s="15">
        <f t="shared" si="104"/>
        <v>41039.409456018519</v>
      </c>
      <c r="T1649" s="15">
        <f t="shared" si="105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3201.11</v>
      </c>
      <c r="Q1650" s="10" t="s">
        <v>8323</v>
      </c>
      <c r="R1650" t="s">
        <v>8344</v>
      </c>
      <c r="S1650" s="15">
        <f t="shared" si="104"/>
        <v>40592.704652777778</v>
      </c>
      <c r="T1650" s="15">
        <f t="shared" si="105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4718.93</v>
      </c>
      <c r="Q1651" s="10" t="s">
        <v>8323</v>
      </c>
      <c r="R1651" t="s">
        <v>8344</v>
      </c>
      <c r="S1651" s="15">
        <f t="shared" si="104"/>
        <v>41737.684664351851</v>
      </c>
      <c r="T1651" s="15">
        <f t="shared" si="105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8846.8799999999992</v>
      </c>
      <c r="Q1652" s="10" t="s">
        <v>8323</v>
      </c>
      <c r="R1652" t="s">
        <v>8344</v>
      </c>
      <c r="S1652" s="15">
        <f t="shared" si="104"/>
        <v>41526.435613425929</v>
      </c>
      <c r="T1652" s="15">
        <f t="shared" si="105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10075</v>
      </c>
      <c r="Q1653" s="10" t="s">
        <v>8323</v>
      </c>
      <c r="R1653" t="s">
        <v>8344</v>
      </c>
      <c r="S1653" s="15">
        <f t="shared" si="104"/>
        <v>40625.900694444441</v>
      </c>
      <c r="T1653" s="15">
        <f t="shared" si="105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6471.43</v>
      </c>
      <c r="Q1654" s="10" t="s">
        <v>8323</v>
      </c>
      <c r="R1654" t="s">
        <v>8344</v>
      </c>
      <c r="S1654" s="15">
        <f t="shared" si="104"/>
        <v>41572.492974537039</v>
      </c>
      <c r="T1654" s="15">
        <f t="shared" si="105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5185.43</v>
      </c>
      <c r="Q1655" s="10" t="s">
        <v>8323</v>
      </c>
      <c r="R1655" t="s">
        <v>8344</v>
      </c>
      <c r="S1655" s="15">
        <f t="shared" si="104"/>
        <v>40626.834444444445</v>
      </c>
      <c r="T1655" s="15">
        <f t="shared" si="105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3879.41</v>
      </c>
      <c r="Q1656" s="10" t="s">
        <v>8323</v>
      </c>
      <c r="R1656" t="s">
        <v>8344</v>
      </c>
      <c r="S1656" s="15">
        <f t="shared" si="104"/>
        <v>40987.890740740739</v>
      </c>
      <c r="T1656" s="15">
        <f t="shared" si="105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4464.58</v>
      </c>
      <c r="Q1657" s="10" t="s">
        <v>8323</v>
      </c>
      <c r="R1657" t="s">
        <v>8344</v>
      </c>
      <c r="S1657" s="15">
        <f t="shared" si="104"/>
        <v>40974.791898148149</v>
      </c>
      <c r="T1657" s="15">
        <f t="shared" si="105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15677.33</v>
      </c>
      <c r="Q1658" s="10" t="s">
        <v>8323</v>
      </c>
      <c r="R1658" t="s">
        <v>8344</v>
      </c>
      <c r="S1658" s="15">
        <f t="shared" si="104"/>
        <v>41226.928842592592</v>
      </c>
      <c r="T1658" s="15">
        <f t="shared" si="105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11870.34</v>
      </c>
      <c r="Q1659" s="10" t="s">
        <v>8323</v>
      </c>
      <c r="R1659" t="s">
        <v>8344</v>
      </c>
      <c r="S1659" s="15">
        <f t="shared" si="104"/>
        <v>41023.782037037039</v>
      </c>
      <c r="T1659" s="15">
        <f t="shared" si="105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7414.95</v>
      </c>
      <c r="Q1660" s="10" t="s">
        <v>8323</v>
      </c>
      <c r="R1660" t="s">
        <v>8344</v>
      </c>
      <c r="S1660" s="15">
        <f t="shared" si="104"/>
        <v>41223.22184027778</v>
      </c>
      <c r="T1660" s="15">
        <f t="shared" si="105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1253.33</v>
      </c>
      <c r="Q1661" s="10" t="s">
        <v>8323</v>
      </c>
      <c r="R1661" t="s">
        <v>8344</v>
      </c>
      <c r="S1661" s="15">
        <f t="shared" si="104"/>
        <v>41596.913437499999</v>
      </c>
      <c r="T1661" s="15">
        <f t="shared" si="105"/>
        <v>41625.5</v>
      </c>
    </row>
    <row r="1662" spans="1:20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2786.11</v>
      </c>
      <c r="Q1662" s="10" t="s">
        <v>8323</v>
      </c>
      <c r="R1662" t="s">
        <v>8344</v>
      </c>
      <c r="S1662" s="15">
        <f t="shared" si="104"/>
        <v>42459.693865740745</v>
      </c>
      <c r="T1662" s="15">
        <f t="shared" si="105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8017.82</v>
      </c>
      <c r="Q1663" s="10" t="s">
        <v>8323</v>
      </c>
      <c r="R1663" t="s">
        <v>8344</v>
      </c>
      <c r="S1663" s="15">
        <f t="shared" si="104"/>
        <v>42343.998043981483</v>
      </c>
      <c r="T1663" s="15">
        <f t="shared" si="105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13243.55</v>
      </c>
      <c r="Q1664" s="10" t="s">
        <v>8323</v>
      </c>
      <c r="R1664" t="s">
        <v>8344</v>
      </c>
      <c r="S1664" s="15">
        <f t="shared" si="104"/>
        <v>40848.198333333334</v>
      </c>
      <c r="T1664" s="15">
        <f t="shared" si="105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3375</v>
      </c>
      <c r="Q1665" s="10" t="s">
        <v>8323</v>
      </c>
      <c r="R1665" t="s">
        <v>8344</v>
      </c>
      <c r="S1665" s="15">
        <f t="shared" si="104"/>
        <v>42006.02207175926</v>
      </c>
      <c r="T1665" s="15">
        <f t="shared" si="105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3438.45</v>
      </c>
      <c r="Q1666" s="10" t="s">
        <v>8323</v>
      </c>
      <c r="R1666" t="s">
        <v>8344</v>
      </c>
      <c r="S1666" s="15">
        <f t="shared" si="104"/>
        <v>40939.761782407404</v>
      </c>
      <c r="T1666" s="15">
        <f t="shared" si="105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IFERROR(ROUND(E1667/L1667*100,2),"N/A")</f>
        <v>4495.7</v>
      </c>
      <c r="Q1667" s="10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5">
        <f t="shared" ref="T1667:T1730" si="109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4104.08</v>
      </c>
      <c r="Q1668" s="10" t="s">
        <v>8323</v>
      </c>
      <c r="R1668" t="s">
        <v>8344</v>
      </c>
      <c r="S1668" s="15">
        <f t="shared" si="108"/>
        <v>41331.253159722226</v>
      </c>
      <c r="T1668" s="15">
        <f t="shared" si="109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5259.76</v>
      </c>
      <c r="Q1669" s="10" t="s">
        <v>8323</v>
      </c>
      <c r="R1669" t="s">
        <v>8344</v>
      </c>
      <c r="S1669" s="15">
        <f t="shared" si="108"/>
        <v>41682.0705787037</v>
      </c>
      <c r="T1669" s="15">
        <f t="shared" si="109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7078.45</v>
      </c>
      <c r="Q1670" s="10" t="s">
        <v>8323</v>
      </c>
      <c r="R1670" t="s">
        <v>8344</v>
      </c>
      <c r="S1670" s="15">
        <f t="shared" si="108"/>
        <v>40845.14975694444</v>
      </c>
      <c r="T1670" s="15">
        <f t="shared" si="109"/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5375</v>
      </c>
      <c r="Q1671" s="10" t="s">
        <v>8323</v>
      </c>
      <c r="R1671" t="s">
        <v>8344</v>
      </c>
      <c r="S1671" s="15">
        <f t="shared" si="108"/>
        <v>42461.885138888887</v>
      </c>
      <c r="T1671" s="15">
        <f t="shared" si="109"/>
        <v>42521.885138888887</v>
      </c>
    </row>
    <row r="1672" spans="1:20" ht="43.2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4460.87</v>
      </c>
      <c r="Q1672" s="10" t="s">
        <v>8323</v>
      </c>
      <c r="R1672" t="s">
        <v>8344</v>
      </c>
      <c r="S1672" s="15">
        <f t="shared" si="108"/>
        <v>40313.930543981485</v>
      </c>
      <c r="T1672" s="15">
        <f t="shared" si="109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2614.9</v>
      </c>
      <c r="Q1673" s="10" t="s">
        <v>8323</v>
      </c>
      <c r="R1673" t="s">
        <v>8344</v>
      </c>
      <c r="S1673" s="15">
        <f t="shared" si="108"/>
        <v>42553.54414351852</v>
      </c>
      <c r="T1673" s="15">
        <f t="shared" si="109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3918.37</v>
      </c>
      <c r="Q1674" s="10" t="s">
        <v>8323</v>
      </c>
      <c r="R1674" t="s">
        <v>8344</v>
      </c>
      <c r="S1674" s="15">
        <f t="shared" si="108"/>
        <v>41034.656597222223</v>
      </c>
      <c r="T1674" s="15">
        <f t="shared" si="109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4559.32</v>
      </c>
      <c r="Q1675" s="10" t="s">
        <v>8323</v>
      </c>
      <c r="R1675" t="s">
        <v>8344</v>
      </c>
      <c r="S1675" s="15">
        <f t="shared" si="108"/>
        <v>42039.878379629634</v>
      </c>
      <c r="T1675" s="15">
        <f t="shared" si="109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8924.7800000000007</v>
      </c>
      <c r="Q1676" s="10" t="s">
        <v>8323</v>
      </c>
      <c r="R1676" t="s">
        <v>8344</v>
      </c>
      <c r="S1676" s="15">
        <f t="shared" si="108"/>
        <v>42569.605393518519</v>
      </c>
      <c r="T1676" s="15">
        <f t="shared" si="109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4041.65</v>
      </c>
      <c r="Q1677" s="10" t="s">
        <v>8323</v>
      </c>
      <c r="R1677" t="s">
        <v>8344</v>
      </c>
      <c r="S1677" s="15">
        <f t="shared" si="108"/>
        <v>40802.733101851853</v>
      </c>
      <c r="T1677" s="15">
        <f t="shared" si="109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8238.1</v>
      </c>
      <c r="Q1678" s="10" t="s">
        <v>8323</v>
      </c>
      <c r="R1678" t="s">
        <v>8344</v>
      </c>
      <c r="S1678" s="15">
        <f t="shared" si="108"/>
        <v>40973.72623842593</v>
      </c>
      <c r="T1678" s="15">
        <f t="shared" si="109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15952.38</v>
      </c>
      <c r="Q1679" s="10" t="s">
        <v>8323</v>
      </c>
      <c r="R1679" t="s">
        <v>8344</v>
      </c>
      <c r="S1679" s="15">
        <f t="shared" si="108"/>
        <v>42416.407129629632</v>
      </c>
      <c r="T1679" s="15">
        <f t="shared" si="109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3624.49</v>
      </c>
      <c r="Q1680" s="10" t="s">
        <v>8323</v>
      </c>
      <c r="R1680" t="s">
        <v>8344</v>
      </c>
      <c r="S1680" s="15">
        <f t="shared" si="108"/>
        <v>41662.854988425926</v>
      </c>
      <c r="T1680" s="15">
        <f t="shared" si="109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6250</v>
      </c>
      <c r="Q1681" s="10" t="s">
        <v>8323</v>
      </c>
      <c r="R1681" t="s">
        <v>8344</v>
      </c>
      <c r="S1681" s="15">
        <f t="shared" si="108"/>
        <v>40723.068807870368</v>
      </c>
      <c r="T1681" s="15">
        <f t="shared" si="109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4700</v>
      </c>
      <c r="Q1682" s="10" t="s">
        <v>8323</v>
      </c>
      <c r="R1682" t="s">
        <v>8344</v>
      </c>
      <c r="S1682" s="15">
        <f t="shared" si="108"/>
        <v>41802.757719907408</v>
      </c>
      <c r="T1682" s="15">
        <f t="shared" si="109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7457.51</v>
      </c>
      <c r="Q1683" s="10" t="s">
        <v>8323</v>
      </c>
      <c r="R1683" t="s">
        <v>8345</v>
      </c>
      <c r="S1683" s="15">
        <f t="shared" si="108"/>
        <v>42774.121342592596</v>
      </c>
      <c r="T1683" s="15">
        <f t="shared" si="109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 t="str">
        <f t="shared" si="107"/>
        <v>N/A</v>
      </c>
      <c r="Q1684" s="10" t="s">
        <v>8323</v>
      </c>
      <c r="R1684" t="s">
        <v>8345</v>
      </c>
      <c r="S1684" s="15">
        <f t="shared" si="108"/>
        <v>42779.21365740741</v>
      </c>
      <c r="T1684" s="15">
        <f t="shared" si="109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7600</v>
      </c>
      <c r="Q1685" s="10" t="s">
        <v>8323</v>
      </c>
      <c r="R1685" t="s">
        <v>8345</v>
      </c>
      <c r="S1685" s="15">
        <f t="shared" si="108"/>
        <v>42808.781689814816</v>
      </c>
      <c r="T1685" s="15">
        <f t="shared" si="109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8643.56</v>
      </c>
      <c r="Q1686" s="10" t="s">
        <v>8323</v>
      </c>
      <c r="R1686" t="s">
        <v>8345</v>
      </c>
      <c r="S1686" s="15">
        <f t="shared" si="108"/>
        <v>42783.815289351856</v>
      </c>
      <c r="T1686" s="15">
        <f t="shared" si="109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2400</v>
      </c>
      <c r="Q1687" s="10" t="s">
        <v>8323</v>
      </c>
      <c r="R1687" t="s">
        <v>8345</v>
      </c>
      <c r="S1687" s="15">
        <f t="shared" si="108"/>
        <v>42788.2502662037</v>
      </c>
      <c r="T1687" s="15">
        <f t="shared" si="109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1800</v>
      </c>
      <c r="Q1688" s="10" t="s">
        <v>8323</v>
      </c>
      <c r="R1688" t="s">
        <v>8345</v>
      </c>
      <c r="S1688" s="15">
        <f t="shared" si="108"/>
        <v>42792.843969907408</v>
      </c>
      <c r="T1688" s="15">
        <f t="shared" si="109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8012.82</v>
      </c>
      <c r="Q1689" s="10" t="s">
        <v>8323</v>
      </c>
      <c r="R1689" t="s">
        <v>8345</v>
      </c>
      <c r="S1689" s="15">
        <f t="shared" si="108"/>
        <v>42802.046817129631</v>
      </c>
      <c r="T1689" s="15">
        <f t="shared" si="109"/>
        <v>42835.84375</v>
      </c>
    </row>
    <row r="1690" spans="1:20" ht="43.2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25314.29</v>
      </c>
      <c r="Q1690" s="10" t="s">
        <v>8323</v>
      </c>
      <c r="R1690" t="s">
        <v>8345</v>
      </c>
      <c r="S1690" s="15">
        <f t="shared" si="108"/>
        <v>42804.534652777773</v>
      </c>
      <c r="T1690" s="15">
        <f t="shared" si="109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17142.86</v>
      </c>
      <c r="Q1691" s="10" t="s">
        <v>8323</v>
      </c>
      <c r="R1691" t="s">
        <v>8345</v>
      </c>
      <c r="S1691" s="15">
        <f t="shared" si="108"/>
        <v>42780.942476851851</v>
      </c>
      <c r="T1691" s="15">
        <f t="shared" si="109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5772.73</v>
      </c>
      <c r="Q1692" s="10" t="s">
        <v>8323</v>
      </c>
      <c r="R1692" t="s">
        <v>8345</v>
      </c>
      <c r="S1692" s="15">
        <f t="shared" si="108"/>
        <v>42801.43104166667</v>
      </c>
      <c r="T1692" s="15">
        <f t="shared" si="109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26426.32</v>
      </c>
      <c r="Q1693" s="10" t="s">
        <v>8323</v>
      </c>
      <c r="R1693" t="s">
        <v>8345</v>
      </c>
      <c r="S1693" s="15">
        <f t="shared" si="108"/>
        <v>42795.701481481476</v>
      </c>
      <c r="T1693" s="15">
        <f t="shared" si="109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15933.33</v>
      </c>
      <c r="Q1694" s="10" t="s">
        <v>8323</v>
      </c>
      <c r="R1694" t="s">
        <v>8345</v>
      </c>
      <c r="S1694" s="15">
        <f t="shared" si="108"/>
        <v>42788.151238425926</v>
      </c>
      <c r="T1694" s="15">
        <f t="shared" si="109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3500</v>
      </c>
      <c r="Q1695" s="10" t="s">
        <v>8323</v>
      </c>
      <c r="R1695" t="s">
        <v>8345</v>
      </c>
      <c r="S1695" s="15">
        <f t="shared" si="108"/>
        <v>42803.920277777783</v>
      </c>
      <c r="T1695" s="15">
        <f t="shared" si="109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500</v>
      </c>
      <c r="Q1696" s="10" t="s">
        <v>8323</v>
      </c>
      <c r="R1696" t="s">
        <v>8345</v>
      </c>
      <c r="S1696" s="15">
        <f t="shared" si="108"/>
        <v>42791.669837962967</v>
      </c>
      <c r="T1696" s="15">
        <f t="shared" si="109"/>
        <v>42821.191666666666</v>
      </c>
    </row>
    <row r="1697" spans="1:20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6108.7</v>
      </c>
      <c r="Q1697" s="10" t="s">
        <v>8323</v>
      </c>
      <c r="R1697" t="s">
        <v>8345</v>
      </c>
      <c r="S1697" s="15">
        <f t="shared" si="108"/>
        <v>42801.031412037039</v>
      </c>
      <c r="T1697" s="15">
        <f t="shared" si="109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 t="str">
        <f t="shared" si="107"/>
        <v>N/A</v>
      </c>
      <c r="Q1698" s="10" t="s">
        <v>8323</v>
      </c>
      <c r="R1698" t="s">
        <v>8345</v>
      </c>
      <c r="S1698" s="15">
        <f t="shared" si="108"/>
        <v>42796.069571759261</v>
      </c>
      <c r="T1698" s="15">
        <f t="shared" si="109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11481.82</v>
      </c>
      <c r="Q1699" s="10" t="s">
        <v>8323</v>
      </c>
      <c r="R1699" t="s">
        <v>8345</v>
      </c>
      <c r="S1699" s="15">
        <f t="shared" si="108"/>
        <v>42805.032962962956</v>
      </c>
      <c r="T1699" s="15">
        <f t="shared" si="109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 t="str">
        <f t="shared" si="107"/>
        <v>N/A</v>
      </c>
      <c r="Q1700" s="10" t="s">
        <v>8323</v>
      </c>
      <c r="R1700" t="s">
        <v>8345</v>
      </c>
      <c r="S1700" s="15">
        <f t="shared" si="108"/>
        <v>42796.207870370374</v>
      </c>
      <c r="T1700" s="15">
        <f t="shared" si="109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5400</v>
      </c>
      <c r="Q1701" s="10" t="s">
        <v>8323</v>
      </c>
      <c r="R1701" t="s">
        <v>8345</v>
      </c>
      <c r="S1701" s="15">
        <f t="shared" si="108"/>
        <v>42806.863946759258</v>
      </c>
      <c r="T1701" s="15">
        <f t="shared" si="109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6597.47</v>
      </c>
      <c r="Q1702" s="10" t="s">
        <v>8323</v>
      </c>
      <c r="R1702" t="s">
        <v>8345</v>
      </c>
      <c r="S1702" s="15">
        <f t="shared" si="108"/>
        <v>42796.071643518517</v>
      </c>
      <c r="T1702" s="15">
        <f t="shared" si="109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500</v>
      </c>
      <c r="Q1703" s="10" t="s">
        <v>8323</v>
      </c>
      <c r="R1703" t="s">
        <v>8345</v>
      </c>
      <c r="S1703" s="15">
        <f t="shared" si="108"/>
        <v>41989.664409722223</v>
      </c>
      <c r="T1703" s="15">
        <f t="shared" si="109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100</v>
      </c>
      <c r="Q1704" s="10" t="s">
        <v>8323</v>
      </c>
      <c r="R1704" t="s">
        <v>8345</v>
      </c>
      <c r="S1704" s="15">
        <f t="shared" si="108"/>
        <v>42063.869791666672</v>
      </c>
      <c r="T1704" s="15">
        <f t="shared" si="109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2550</v>
      </c>
      <c r="Q1705" s="10" t="s">
        <v>8323</v>
      </c>
      <c r="R1705" t="s">
        <v>8345</v>
      </c>
      <c r="S1705" s="15">
        <f t="shared" si="108"/>
        <v>42187.281678240746</v>
      </c>
      <c r="T1705" s="15">
        <f t="shared" si="109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11836.36</v>
      </c>
      <c r="Q1706" s="10" t="s">
        <v>8323</v>
      </c>
      <c r="R1706" t="s">
        <v>8345</v>
      </c>
      <c r="S1706" s="15">
        <f t="shared" si="108"/>
        <v>42021.139733796299</v>
      </c>
      <c r="T1706" s="15">
        <f t="shared" si="109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 t="str">
        <f t="shared" si="107"/>
        <v>N/A</v>
      </c>
      <c r="Q1707" s="10" t="s">
        <v>8323</v>
      </c>
      <c r="R1707" t="s">
        <v>8345</v>
      </c>
      <c r="S1707" s="15">
        <f t="shared" si="108"/>
        <v>42245.016736111109</v>
      </c>
      <c r="T1707" s="15">
        <f t="shared" si="109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 t="str">
        <f t="shared" si="107"/>
        <v>N/A</v>
      </c>
      <c r="Q1708" s="10" t="s">
        <v>8323</v>
      </c>
      <c r="R1708" t="s">
        <v>8345</v>
      </c>
      <c r="S1708" s="15">
        <f t="shared" si="108"/>
        <v>42179.306388888886</v>
      </c>
      <c r="T1708" s="15">
        <f t="shared" si="109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5411.11</v>
      </c>
      <c r="Q1709" s="10" t="s">
        <v>8323</v>
      </c>
      <c r="R1709" t="s">
        <v>8345</v>
      </c>
      <c r="S1709" s="15">
        <f t="shared" si="108"/>
        <v>42427.721006944441</v>
      </c>
      <c r="T1709" s="15">
        <f t="shared" si="109"/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 t="str">
        <f t="shared" si="107"/>
        <v>N/A</v>
      </c>
      <c r="Q1710" s="10" t="s">
        <v>8323</v>
      </c>
      <c r="R1710" t="s">
        <v>8345</v>
      </c>
      <c r="S1710" s="15">
        <f t="shared" si="108"/>
        <v>42451.866967592592</v>
      </c>
      <c r="T1710" s="15">
        <f t="shared" si="109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2125</v>
      </c>
      <c r="Q1711" s="10" t="s">
        <v>8323</v>
      </c>
      <c r="R1711" t="s">
        <v>8345</v>
      </c>
      <c r="S1711" s="15">
        <f t="shared" si="108"/>
        <v>41841.56381944444</v>
      </c>
      <c r="T1711" s="15">
        <f t="shared" si="109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3400</v>
      </c>
      <c r="Q1712" s="10" t="s">
        <v>8323</v>
      </c>
      <c r="R1712" t="s">
        <v>8345</v>
      </c>
      <c r="S1712" s="15">
        <f t="shared" si="108"/>
        <v>42341.59129629629</v>
      </c>
      <c r="T1712" s="15">
        <f t="shared" si="109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52500</v>
      </c>
      <c r="Q1713" s="10" t="s">
        <v>8323</v>
      </c>
      <c r="R1713" t="s">
        <v>8345</v>
      </c>
      <c r="S1713" s="15">
        <f t="shared" si="108"/>
        <v>41852.646226851852</v>
      </c>
      <c r="T1713" s="15">
        <f t="shared" si="109"/>
        <v>41883.646226851852</v>
      </c>
    </row>
    <row r="1714" spans="1:20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 t="str">
        <f t="shared" si="107"/>
        <v>N/A</v>
      </c>
      <c r="Q1714" s="10" t="s">
        <v>8323</v>
      </c>
      <c r="R1714" t="s">
        <v>8345</v>
      </c>
      <c r="S1714" s="15">
        <f t="shared" si="108"/>
        <v>42125.913807870369</v>
      </c>
      <c r="T1714" s="15">
        <f t="shared" si="109"/>
        <v>42185.913807870369</v>
      </c>
    </row>
    <row r="1715" spans="1:20" ht="43.2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5000</v>
      </c>
      <c r="Q1715" s="10" t="s">
        <v>8323</v>
      </c>
      <c r="R1715" t="s">
        <v>8345</v>
      </c>
      <c r="S1715" s="15">
        <f t="shared" si="108"/>
        <v>41887.801064814819</v>
      </c>
      <c r="T1715" s="15">
        <f t="shared" si="109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11570.59</v>
      </c>
      <c r="Q1716" s="10" t="s">
        <v>8323</v>
      </c>
      <c r="R1716" t="s">
        <v>8345</v>
      </c>
      <c r="S1716" s="15">
        <f t="shared" si="108"/>
        <v>42095.918530092589</v>
      </c>
      <c r="T1716" s="15">
        <f t="shared" si="109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550</v>
      </c>
      <c r="Q1717" s="10" t="s">
        <v>8323</v>
      </c>
      <c r="R1717" t="s">
        <v>8345</v>
      </c>
      <c r="S1717" s="15">
        <f t="shared" si="108"/>
        <v>42064.217418981483</v>
      </c>
      <c r="T1717" s="15">
        <f t="shared" si="109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5000</v>
      </c>
      <c r="Q1718" s="10" t="s">
        <v>8323</v>
      </c>
      <c r="R1718" t="s">
        <v>8345</v>
      </c>
      <c r="S1718" s="15">
        <f t="shared" si="108"/>
        <v>42673.577534722222</v>
      </c>
      <c r="T1718" s="15">
        <f t="shared" si="109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3402.44</v>
      </c>
      <c r="Q1719" s="10" t="s">
        <v>8323</v>
      </c>
      <c r="R1719" t="s">
        <v>8345</v>
      </c>
      <c r="S1719" s="15">
        <f t="shared" si="108"/>
        <v>42460.98192129629</v>
      </c>
      <c r="T1719" s="15">
        <f t="shared" si="109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3750</v>
      </c>
      <c r="Q1720" s="10" t="s">
        <v>8323</v>
      </c>
      <c r="R1720" t="s">
        <v>8345</v>
      </c>
      <c r="S1720" s="15">
        <f t="shared" si="108"/>
        <v>42460.610520833332</v>
      </c>
      <c r="T1720" s="15">
        <f t="shared" si="109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1166.67</v>
      </c>
      <c r="Q1721" s="10" t="s">
        <v>8323</v>
      </c>
      <c r="R1721" t="s">
        <v>8345</v>
      </c>
      <c r="S1721" s="15">
        <f t="shared" si="108"/>
        <v>41869.534618055557</v>
      </c>
      <c r="T1721" s="15">
        <f t="shared" si="109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2812.5</v>
      </c>
      <c r="Q1722" s="10" t="s">
        <v>8323</v>
      </c>
      <c r="R1722" t="s">
        <v>8345</v>
      </c>
      <c r="S1722" s="15">
        <f t="shared" si="108"/>
        <v>41922.783229166671</v>
      </c>
      <c r="T1722" s="15">
        <f t="shared" si="109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 t="str">
        <f t="shared" si="107"/>
        <v>N/A</v>
      </c>
      <c r="Q1723" s="10" t="s">
        <v>8323</v>
      </c>
      <c r="R1723" t="s">
        <v>8345</v>
      </c>
      <c r="S1723" s="15">
        <f t="shared" si="108"/>
        <v>42319.461377314816</v>
      </c>
      <c r="T1723" s="15">
        <f t="shared" si="109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100</v>
      </c>
      <c r="Q1724" s="10" t="s">
        <v>8323</v>
      </c>
      <c r="R1724" t="s">
        <v>8345</v>
      </c>
      <c r="S1724" s="15">
        <f t="shared" si="108"/>
        <v>42425.960983796293</v>
      </c>
      <c r="T1724" s="15">
        <f t="shared" si="109"/>
        <v>42463.006944444445</v>
      </c>
    </row>
    <row r="1725" spans="1:20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21666.67</v>
      </c>
      <c r="Q1725" s="10" t="s">
        <v>8323</v>
      </c>
      <c r="R1725" t="s">
        <v>8345</v>
      </c>
      <c r="S1725" s="15">
        <f t="shared" si="108"/>
        <v>42129.82540509259</v>
      </c>
      <c r="T1725" s="15">
        <f t="shared" si="109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875</v>
      </c>
      <c r="Q1726" s="10" t="s">
        <v>8323</v>
      </c>
      <c r="R1726" t="s">
        <v>8345</v>
      </c>
      <c r="S1726" s="15">
        <f t="shared" si="108"/>
        <v>41912.932430555556</v>
      </c>
      <c r="T1726" s="15">
        <f t="shared" si="109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6222.22</v>
      </c>
      <c r="Q1727" s="10" t="s">
        <v>8323</v>
      </c>
      <c r="R1727" t="s">
        <v>8345</v>
      </c>
      <c r="S1727" s="15">
        <f t="shared" si="108"/>
        <v>41845.968159722222</v>
      </c>
      <c r="T1727" s="15">
        <f t="shared" si="109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13725</v>
      </c>
      <c r="Q1728" s="10" t="s">
        <v>8323</v>
      </c>
      <c r="R1728" t="s">
        <v>8345</v>
      </c>
      <c r="S1728" s="15">
        <f t="shared" si="108"/>
        <v>41788.919722222221</v>
      </c>
      <c r="T1728" s="15">
        <f t="shared" si="109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100</v>
      </c>
      <c r="Q1729" s="10" t="s">
        <v>8323</v>
      </c>
      <c r="R1729" t="s">
        <v>8345</v>
      </c>
      <c r="S1729" s="15">
        <f t="shared" si="108"/>
        <v>42044.927974537044</v>
      </c>
      <c r="T1729" s="15">
        <f t="shared" si="109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12214.29</v>
      </c>
      <c r="Q1730" s="10" t="s">
        <v>8323</v>
      </c>
      <c r="R1730" t="s">
        <v>8345</v>
      </c>
      <c r="S1730" s="15">
        <f t="shared" si="108"/>
        <v>42268.625856481478</v>
      </c>
      <c r="T1730" s="15">
        <f t="shared" si="109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 t="str">
        <f t="shared" ref="P1731:P1794" si="111">IFERROR(ROUND(E1731/L1731*100,2),"N/A")</f>
        <v>N/A</v>
      </c>
      <c r="Q1731" s="10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5">
        <f t="shared" ref="T1731:T1794" si="11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 t="str">
        <f t="shared" si="111"/>
        <v>N/A</v>
      </c>
      <c r="Q1732" s="10" t="s">
        <v>8323</v>
      </c>
      <c r="R1732" t="s">
        <v>8345</v>
      </c>
      <c r="S1732" s="15">
        <f t="shared" si="112"/>
        <v>42272.087766203709</v>
      </c>
      <c r="T1732" s="15">
        <f t="shared" si="11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 t="str">
        <f t="shared" si="111"/>
        <v>N/A</v>
      </c>
      <c r="Q1733" s="10" t="s">
        <v>8323</v>
      </c>
      <c r="R1733" t="s">
        <v>8345</v>
      </c>
      <c r="S1733" s="15">
        <f t="shared" si="112"/>
        <v>42152.906851851847</v>
      </c>
      <c r="T1733" s="15">
        <f t="shared" si="11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 t="str">
        <f t="shared" si="111"/>
        <v>N/A</v>
      </c>
      <c r="Q1734" s="10" t="s">
        <v>8323</v>
      </c>
      <c r="R1734" t="s">
        <v>8345</v>
      </c>
      <c r="S1734" s="15">
        <f t="shared" si="112"/>
        <v>42325.683807870373</v>
      </c>
      <c r="T1734" s="15">
        <f t="shared" si="11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 t="str">
        <f t="shared" si="111"/>
        <v>N/A</v>
      </c>
      <c r="Q1735" s="10" t="s">
        <v>8323</v>
      </c>
      <c r="R1735" t="s">
        <v>8345</v>
      </c>
      <c r="S1735" s="15">
        <f t="shared" si="112"/>
        <v>42614.675625000003</v>
      </c>
      <c r="T1735" s="15">
        <f t="shared" si="11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100</v>
      </c>
      <c r="Q1736" s="10" t="s">
        <v>8323</v>
      </c>
      <c r="R1736" t="s">
        <v>8345</v>
      </c>
      <c r="S1736" s="15">
        <f t="shared" si="112"/>
        <v>42102.036527777775</v>
      </c>
      <c r="T1736" s="15">
        <f t="shared" si="11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5500</v>
      </c>
      <c r="Q1737" s="10" t="s">
        <v>8323</v>
      </c>
      <c r="R1737" t="s">
        <v>8345</v>
      </c>
      <c r="S1737" s="15">
        <f t="shared" si="112"/>
        <v>42559.814178240747</v>
      </c>
      <c r="T1737" s="15">
        <f t="shared" si="11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2200</v>
      </c>
      <c r="Q1738" s="10" t="s">
        <v>8323</v>
      </c>
      <c r="R1738" t="s">
        <v>8345</v>
      </c>
      <c r="S1738" s="15">
        <f t="shared" si="112"/>
        <v>42286.861493055556</v>
      </c>
      <c r="T1738" s="15">
        <f t="shared" si="11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5666.67</v>
      </c>
      <c r="Q1739" s="10" t="s">
        <v>8323</v>
      </c>
      <c r="R1739" t="s">
        <v>8345</v>
      </c>
      <c r="S1739" s="15">
        <f t="shared" si="112"/>
        <v>42175.948981481488</v>
      </c>
      <c r="T1739" s="15">
        <f t="shared" si="11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2000</v>
      </c>
      <c r="Q1740" s="10" t="s">
        <v>8323</v>
      </c>
      <c r="R1740" t="s">
        <v>8345</v>
      </c>
      <c r="S1740" s="15">
        <f t="shared" si="112"/>
        <v>41884.874328703707</v>
      </c>
      <c r="T1740" s="15">
        <f t="shared" si="11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100</v>
      </c>
      <c r="Q1741" s="10" t="s">
        <v>8323</v>
      </c>
      <c r="R1741" t="s">
        <v>8345</v>
      </c>
      <c r="S1741" s="15">
        <f t="shared" si="112"/>
        <v>42435.874212962968</v>
      </c>
      <c r="T1741" s="15">
        <f t="shared" si="11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 t="str">
        <f t="shared" si="111"/>
        <v>N/A</v>
      </c>
      <c r="Q1742" s="10" t="s">
        <v>8323</v>
      </c>
      <c r="R1742" t="s">
        <v>8345</v>
      </c>
      <c r="S1742" s="15">
        <f t="shared" si="112"/>
        <v>42171.817384259266</v>
      </c>
      <c r="T1742" s="15">
        <f t="shared" si="11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2557.69</v>
      </c>
      <c r="Q1743" s="10" t="s">
        <v>8336</v>
      </c>
      <c r="R1743" t="s">
        <v>8337</v>
      </c>
      <c r="S1743" s="15">
        <f t="shared" si="112"/>
        <v>42120.628136574072</v>
      </c>
      <c r="T1743" s="15">
        <f t="shared" si="11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6397.06</v>
      </c>
      <c r="Q1744" s="10" t="s">
        <v>8336</v>
      </c>
      <c r="R1744" t="s">
        <v>8337</v>
      </c>
      <c r="S1744" s="15">
        <f t="shared" si="112"/>
        <v>42710.876967592587</v>
      </c>
      <c r="T1744" s="15">
        <f t="shared" si="11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8992.5400000000009</v>
      </c>
      <c r="Q1745" s="10" t="s">
        <v>8336</v>
      </c>
      <c r="R1745" t="s">
        <v>8337</v>
      </c>
      <c r="S1745" s="15">
        <f t="shared" si="112"/>
        <v>42586.925636574073</v>
      </c>
      <c r="T1745" s="15">
        <f t="shared" si="11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9307.14</v>
      </c>
      <c r="Q1746" s="10" t="s">
        <v>8336</v>
      </c>
      <c r="R1746" t="s">
        <v>8337</v>
      </c>
      <c r="S1746" s="15">
        <f t="shared" si="112"/>
        <v>42026.605057870373</v>
      </c>
      <c r="T1746" s="15">
        <f t="shared" si="11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8967.42</v>
      </c>
      <c r="Q1747" s="10" t="s">
        <v>8336</v>
      </c>
      <c r="R1747" t="s">
        <v>8337</v>
      </c>
      <c r="S1747" s="15">
        <f t="shared" si="112"/>
        <v>42690.259699074071</v>
      </c>
      <c r="T1747" s="15">
        <f t="shared" si="113"/>
        <v>42726.083333333328</v>
      </c>
    </row>
    <row r="1748" spans="1:20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20761.68</v>
      </c>
      <c r="Q1748" s="10" t="s">
        <v>8336</v>
      </c>
      <c r="R1748" t="s">
        <v>8337</v>
      </c>
      <c r="S1748" s="15">
        <f t="shared" si="112"/>
        <v>42668.176701388889</v>
      </c>
      <c r="T1748" s="15">
        <f t="shared" si="11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5940.88</v>
      </c>
      <c r="Q1749" s="10" t="s">
        <v>8336</v>
      </c>
      <c r="R1749" t="s">
        <v>8337</v>
      </c>
      <c r="S1749" s="15">
        <f t="shared" si="112"/>
        <v>42292.435532407413</v>
      </c>
      <c r="T1749" s="15">
        <f t="shared" si="11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35897.24</v>
      </c>
      <c r="Q1750" s="10" t="s">
        <v>8336</v>
      </c>
      <c r="R1750" t="s">
        <v>8337</v>
      </c>
      <c r="S1750" s="15">
        <f t="shared" si="112"/>
        <v>42219.950729166667</v>
      </c>
      <c r="T1750" s="15">
        <f t="shared" si="11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9473.66</v>
      </c>
      <c r="Q1751" s="10" t="s">
        <v>8336</v>
      </c>
      <c r="R1751" t="s">
        <v>8337</v>
      </c>
      <c r="S1751" s="15">
        <f t="shared" si="112"/>
        <v>42758.975937499999</v>
      </c>
      <c r="T1751" s="15">
        <f t="shared" si="11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8064.8</v>
      </c>
      <c r="Q1752" s="10" t="s">
        <v>8336</v>
      </c>
      <c r="R1752" t="s">
        <v>8337</v>
      </c>
      <c r="S1752" s="15">
        <f t="shared" si="112"/>
        <v>42454.836851851855</v>
      </c>
      <c r="T1752" s="15">
        <f t="shared" si="11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16868.849999999999</v>
      </c>
      <c r="Q1753" s="10" t="s">
        <v>8336</v>
      </c>
      <c r="R1753" t="s">
        <v>8337</v>
      </c>
      <c r="S1753" s="15">
        <f t="shared" si="112"/>
        <v>42052.7815162037</v>
      </c>
      <c r="T1753" s="15">
        <f t="shared" si="11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3468.89</v>
      </c>
      <c r="Q1754" s="10" t="s">
        <v>8336</v>
      </c>
      <c r="R1754" t="s">
        <v>8337</v>
      </c>
      <c r="S1754" s="15">
        <f t="shared" si="112"/>
        <v>42627.253263888888</v>
      </c>
      <c r="T1754" s="15">
        <f t="shared" si="11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46285.71</v>
      </c>
      <c r="Q1755" s="10" t="s">
        <v>8336</v>
      </c>
      <c r="R1755" t="s">
        <v>8337</v>
      </c>
      <c r="S1755" s="15">
        <f t="shared" si="112"/>
        <v>42420.74962962963</v>
      </c>
      <c r="T1755" s="15">
        <f t="shared" si="11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10438.89</v>
      </c>
      <c r="Q1756" s="10" t="s">
        <v>8336</v>
      </c>
      <c r="R1756" t="s">
        <v>8337</v>
      </c>
      <c r="S1756" s="15">
        <f t="shared" si="112"/>
        <v>42067.876770833333</v>
      </c>
      <c r="T1756" s="15">
        <f t="shared" si="11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750</v>
      </c>
      <c r="Q1757" s="10" t="s">
        <v>8336</v>
      </c>
      <c r="R1757" t="s">
        <v>8337</v>
      </c>
      <c r="S1757" s="15">
        <f t="shared" si="112"/>
        <v>42252.788900462961</v>
      </c>
      <c r="T1757" s="15">
        <f t="shared" si="11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4713</v>
      </c>
      <c r="Q1758" s="10" t="s">
        <v>8336</v>
      </c>
      <c r="R1758" t="s">
        <v>8337</v>
      </c>
      <c r="S1758" s="15">
        <f t="shared" si="112"/>
        <v>42571.167465277773</v>
      </c>
      <c r="T1758" s="15">
        <f t="shared" si="11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41428.57</v>
      </c>
      <c r="Q1759" s="10" t="s">
        <v>8336</v>
      </c>
      <c r="R1759" t="s">
        <v>8337</v>
      </c>
      <c r="S1759" s="15">
        <f t="shared" si="112"/>
        <v>42733.827349537038</v>
      </c>
      <c r="T1759" s="15">
        <f t="shared" si="113"/>
        <v>42763.811805555553</v>
      </c>
    </row>
    <row r="1760" spans="1:20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4248.1499999999996</v>
      </c>
      <c r="Q1760" s="10" t="s">
        <v>8336</v>
      </c>
      <c r="R1760" t="s">
        <v>8337</v>
      </c>
      <c r="S1760" s="15">
        <f t="shared" si="112"/>
        <v>42505.955925925926</v>
      </c>
      <c r="T1760" s="15">
        <f t="shared" si="11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10877.55</v>
      </c>
      <c r="Q1761" s="10" t="s">
        <v>8336</v>
      </c>
      <c r="R1761" t="s">
        <v>8337</v>
      </c>
      <c r="S1761" s="15">
        <f t="shared" si="112"/>
        <v>42068.829039351855</v>
      </c>
      <c r="T1761" s="15">
        <f t="shared" si="11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8109.8</v>
      </c>
      <c r="Q1762" s="10" t="s">
        <v>8336</v>
      </c>
      <c r="R1762" t="s">
        <v>8337</v>
      </c>
      <c r="S1762" s="15">
        <f t="shared" si="112"/>
        <v>42405.67260416667</v>
      </c>
      <c r="T1762" s="15">
        <f t="shared" si="11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5166.67</v>
      </c>
      <c r="Q1763" s="10" t="s">
        <v>8336</v>
      </c>
      <c r="R1763" t="s">
        <v>8337</v>
      </c>
      <c r="S1763" s="15">
        <f t="shared" si="112"/>
        <v>42209.567824074074</v>
      </c>
      <c r="T1763" s="15">
        <f t="shared" si="113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3540</v>
      </c>
      <c r="Q1764" s="10" t="s">
        <v>8336</v>
      </c>
      <c r="R1764" t="s">
        <v>8337</v>
      </c>
      <c r="S1764" s="15">
        <f t="shared" si="112"/>
        <v>42410.982002314813</v>
      </c>
      <c r="T1764" s="15">
        <f t="shared" si="113"/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10363.56</v>
      </c>
      <c r="Q1765" s="10" t="s">
        <v>8336</v>
      </c>
      <c r="R1765" t="s">
        <v>8337</v>
      </c>
      <c r="S1765" s="15">
        <f t="shared" si="112"/>
        <v>42636.868518518517</v>
      </c>
      <c r="T1765" s="15">
        <f t="shared" si="11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5528.21</v>
      </c>
      <c r="Q1766" s="10" t="s">
        <v>8336</v>
      </c>
      <c r="R1766" t="s">
        <v>8337</v>
      </c>
      <c r="S1766" s="15">
        <f t="shared" si="112"/>
        <v>41825.485868055555</v>
      </c>
      <c r="T1766" s="15">
        <f t="shared" si="11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7216.97</v>
      </c>
      <c r="Q1767" s="10" t="s">
        <v>8336</v>
      </c>
      <c r="R1767" t="s">
        <v>8337</v>
      </c>
      <c r="S1767" s="15">
        <f t="shared" si="112"/>
        <v>41834.980462962965</v>
      </c>
      <c r="T1767" s="15">
        <f t="shared" si="11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 t="str">
        <f t="shared" si="111"/>
        <v>N/A</v>
      </c>
      <c r="Q1768" s="10" t="s">
        <v>8336</v>
      </c>
      <c r="R1768" t="s">
        <v>8337</v>
      </c>
      <c r="S1768" s="15">
        <f t="shared" si="112"/>
        <v>41855.859814814816</v>
      </c>
      <c r="T1768" s="15">
        <f t="shared" si="11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5861.54</v>
      </c>
      <c r="Q1769" s="10" t="s">
        <v>8336</v>
      </c>
      <c r="R1769" t="s">
        <v>8337</v>
      </c>
      <c r="S1769" s="15">
        <f t="shared" si="112"/>
        <v>41824.658379629633</v>
      </c>
      <c r="T1769" s="15">
        <f t="shared" si="11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1246.67</v>
      </c>
      <c r="Q1770" s="10" t="s">
        <v>8336</v>
      </c>
      <c r="R1770" t="s">
        <v>8337</v>
      </c>
      <c r="S1770" s="15">
        <f t="shared" si="112"/>
        <v>41849.560694444444</v>
      </c>
      <c r="T1770" s="15">
        <f t="shared" si="11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4913.6400000000003</v>
      </c>
      <c r="Q1771" s="10" t="s">
        <v>8336</v>
      </c>
      <c r="R1771" t="s">
        <v>8337</v>
      </c>
      <c r="S1771" s="15">
        <f t="shared" si="112"/>
        <v>41987.818969907406</v>
      </c>
      <c r="T1771" s="15">
        <f t="shared" si="11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15050</v>
      </c>
      <c r="Q1772" s="10" t="s">
        <v>8336</v>
      </c>
      <c r="R1772" t="s">
        <v>8337</v>
      </c>
      <c r="S1772" s="15">
        <f t="shared" si="112"/>
        <v>41891.780023148152</v>
      </c>
      <c r="T1772" s="15">
        <f t="shared" si="11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3580</v>
      </c>
      <c r="Q1773" s="10" t="s">
        <v>8336</v>
      </c>
      <c r="R1773" t="s">
        <v>8337</v>
      </c>
      <c r="S1773" s="15">
        <f t="shared" si="112"/>
        <v>41905.979629629634</v>
      </c>
      <c r="T1773" s="15">
        <f t="shared" si="113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4515.79</v>
      </c>
      <c r="Q1774" s="10" t="s">
        <v>8336</v>
      </c>
      <c r="R1774" t="s">
        <v>8337</v>
      </c>
      <c r="S1774" s="15">
        <f t="shared" si="112"/>
        <v>41766.718009259261</v>
      </c>
      <c r="T1774" s="15">
        <f t="shared" si="11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9878.9500000000007</v>
      </c>
      <c r="Q1775" s="10" t="s">
        <v>8336</v>
      </c>
      <c r="R1775" t="s">
        <v>8337</v>
      </c>
      <c r="S1775" s="15">
        <f t="shared" si="112"/>
        <v>41978.760393518518</v>
      </c>
      <c r="T1775" s="15">
        <f t="shared" si="11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8830.77</v>
      </c>
      <c r="Q1776" s="10" t="s">
        <v>8336</v>
      </c>
      <c r="R1776" t="s">
        <v>8337</v>
      </c>
      <c r="S1776" s="15">
        <f t="shared" si="112"/>
        <v>41930.218657407408</v>
      </c>
      <c r="T1776" s="15">
        <f t="shared" si="11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17062.900000000001</v>
      </c>
      <c r="Q1777" s="10" t="s">
        <v>8336</v>
      </c>
      <c r="R1777" t="s">
        <v>8337</v>
      </c>
      <c r="S1777" s="15">
        <f t="shared" si="112"/>
        <v>41891.976388888892</v>
      </c>
      <c r="T1777" s="15">
        <f t="shared" si="11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8375</v>
      </c>
      <c r="Q1778" s="10" t="s">
        <v>8336</v>
      </c>
      <c r="R1778" t="s">
        <v>8337</v>
      </c>
      <c r="S1778" s="15">
        <f t="shared" si="112"/>
        <v>41905.95684027778</v>
      </c>
      <c r="T1778" s="15">
        <f t="shared" si="11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6510</v>
      </c>
      <c r="Q1779" s="10" t="s">
        <v>8336</v>
      </c>
      <c r="R1779" t="s">
        <v>8337</v>
      </c>
      <c r="S1779" s="15">
        <f t="shared" si="112"/>
        <v>42025.357094907406</v>
      </c>
      <c r="T1779" s="15">
        <f t="shared" si="11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6633.33</v>
      </c>
      <c r="Q1780" s="10" t="s">
        <v>8336</v>
      </c>
      <c r="R1780" t="s">
        <v>8337</v>
      </c>
      <c r="S1780" s="15">
        <f t="shared" si="112"/>
        <v>42045.86336805555</v>
      </c>
      <c r="T1780" s="15">
        <f t="shared" si="11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10489.47</v>
      </c>
      <c r="Q1781" s="10" t="s">
        <v>8336</v>
      </c>
      <c r="R1781" t="s">
        <v>8337</v>
      </c>
      <c r="S1781" s="15">
        <f t="shared" si="112"/>
        <v>42585.691898148143</v>
      </c>
      <c r="T1781" s="15">
        <f t="shared" si="11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7844.08</v>
      </c>
      <c r="Q1782" s="10" t="s">
        <v>8336</v>
      </c>
      <c r="R1782" t="s">
        <v>8337</v>
      </c>
      <c r="S1782" s="15">
        <f t="shared" si="112"/>
        <v>42493.600810185191</v>
      </c>
      <c r="T1782" s="15">
        <f t="shared" si="11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5904.17</v>
      </c>
      <c r="Q1783" s="10" t="s">
        <v>8336</v>
      </c>
      <c r="R1783" t="s">
        <v>8337</v>
      </c>
      <c r="S1783" s="15">
        <f t="shared" si="112"/>
        <v>42597.617418981477</v>
      </c>
      <c r="T1783" s="15">
        <f t="shared" si="113"/>
        <v>42628.617418981477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7134.21</v>
      </c>
      <c r="Q1784" s="10" t="s">
        <v>8336</v>
      </c>
      <c r="R1784" t="s">
        <v>8337</v>
      </c>
      <c r="S1784" s="15">
        <f t="shared" si="112"/>
        <v>42388.575104166666</v>
      </c>
      <c r="T1784" s="15">
        <f t="shared" si="11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5122.7</v>
      </c>
      <c r="Q1785" s="10" t="s">
        <v>8336</v>
      </c>
      <c r="R1785" t="s">
        <v>8337</v>
      </c>
      <c r="S1785" s="15">
        <f t="shared" si="112"/>
        <v>42115.949976851851</v>
      </c>
      <c r="T1785" s="15">
        <f t="shared" si="11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6024.24</v>
      </c>
      <c r="Q1786" s="10" t="s">
        <v>8336</v>
      </c>
      <c r="R1786" t="s">
        <v>8337</v>
      </c>
      <c r="S1786" s="15">
        <f t="shared" si="112"/>
        <v>42003.655555555553</v>
      </c>
      <c r="T1786" s="15">
        <f t="shared" si="11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4493.5200000000004</v>
      </c>
      <c r="Q1787" s="10" t="s">
        <v>8336</v>
      </c>
      <c r="R1787" t="s">
        <v>8337</v>
      </c>
      <c r="S1787" s="15">
        <f t="shared" si="112"/>
        <v>41897.134895833333</v>
      </c>
      <c r="T1787" s="15">
        <f t="shared" si="11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3120.69</v>
      </c>
      <c r="Q1788" s="10" t="s">
        <v>8336</v>
      </c>
      <c r="R1788" t="s">
        <v>8337</v>
      </c>
      <c r="S1788" s="15">
        <f t="shared" si="112"/>
        <v>41958.550659722227</v>
      </c>
      <c r="T1788" s="15">
        <f t="shared" si="113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6387.5</v>
      </c>
      <c r="Q1789" s="10" t="s">
        <v>8336</v>
      </c>
      <c r="R1789" t="s">
        <v>8337</v>
      </c>
      <c r="S1789" s="15">
        <f t="shared" si="112"/>
        <v>42068.65552083333</v>
      </c>
      <c r="T1789" s="15">
        <f t="shared" si="11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1900</v>
      </c>
      <c r="Q1790" s="10" t="s">
        <v>8336</v>
      </c>
      <c r="R1790" t="s">
        <v>8337</v>
      </c>
      <c r="S1790" s="15">
        <f t="shared" si="112"/>
        <v>41913.94840277778</v>
      </c>
      <c r="T1790" s="15">
        <f t="shared" si="11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1000</v>
      </c>
      <c r="Q1791" s="10" t="s">
        <v>8336</v>
      </c>
      <c r="R1791" t="s">
        <v>8337</v>
      </c>
      <c r="S1791" s="15">
        <f t="shared" si="112"/>
        <v>41956.250034722223</v>
      </c>
      <c r="T1791" s="15">
        <f t="shared" si="11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10906.67</v>
      </c>
      <c r="Q1792" s="10" t="s">
        <v>8336</v>
      </c>
      <c r="R1792" t="s">
        <v>8337</v>
      </c>
      <c r="S1792" s="15">
        <f t="shared" si="112"/>
        <v>42010.674513888895</v>
      </c>
      <c r="T1792" s="15">
        <f t="shared" si="11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2675</v>
      </c>
      <c r="Q1793" s="10" t="s">
        <v>8336</v>
      </c>
      <c r="R1793" t="s">
        <v>8337</v>
      </c>
      <c r="S1793" s="15">
        <f t="shared" si="112"/>
        <v>41973.740335648152</v>
      </c>
      <c r="T1793" s="15">
        <f t="shared" si="11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10993.53</v>
      </c>
      <c r="Q1794" s="10" t="s">
        <v>8336</v>
      </c>
      <c r="R1794" t="s">
        <v>8337</v>
      </c>
      <c r="S1794" s="15">
        <f t="shared" si="112"/>
        <v>42189.031041666662</v>
      </c>
      <c r="T1794" s="15">
        <f t="shared" si="11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IFERROR(ROUND(E1795/L1795*100,2),"N/A")</f>
        <v>2000</v>
      </c>
      <c r="Q1795" s="10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5">
        <f t="shared" ref="T1795:T1858" si="117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5538.89</v>
      </c>
      <c r="Q1796" s="10" t="s">
        <v>8336</v>
      </c>
      <c r="R1796" t="s">
        <v>8337</v>
      </c>
      <c r="S1796" s="15">
        <f t="shared" si="116"/>
        <v>42011.551180555558</v>
      </c>
      <c r="T1796" s="15">
        <f t="shared" si="117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13390.12</v>
      </c>
      <c r="Q1797" s="10" t="s">
        <v>8336</v>
      </c>
      <c r="R1797" t="s">
        <v>8337</v>
      </c>
      <c r="S1797" s="15">
        <f t="shared" si="116"/>
        <v>42628.288668981477</v>
      </c>
      <c r="T1797" s="15">
        <f t="shared" si="117"/>
        <v>42657.666666666672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4872.09</v>
      </c>
      <c r="Q1798" s="10" t="s">
        <v>8336</v>
      </c>
      <c r="R1798" t="s">
        <v>8337</v>
      </c>
      <c r="S1798" s="15">
        <f t="shared" si="116"/>
        <v>42515.439421296294</v>
      </c>
      <c r="T1798" s="15">
        <f t="shared" si="117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4825</v>
      </c>
      <c r="Q1799" s="10" t="s">
        <v>8336</v>
      </c>
      <c r="R1799" t="s">
        <v>8337</v>
      </c>
      <c r="S1799" s="15">
        <f t="shared" si="116"/>
        <v>42689.56931712963</v>
      </c>
      <c r="T1799" s="15">
        <f t="shared" si="117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5897.3</v>
      </c>
      <c r="Q1800" s="10" t="s">
        <v>8336</v>
      </c>
      <c r="R1800" t="s">
        <v>8337</v>
      </c>
      <c r="S1800" s="15">
        <f t="shared" si="116"/>
        <v>42344.32677083333</v>
      </c>
      <c r="T1800" s="15">
        <f t="shared" si="117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1163.83</v>
      </c>
      <c r="Q1801" s="10" t="s">
        <v>8336</v>
      </c>
      <c r="R1801" t="s">
        <v>8337</v>
      </c>
      <c r="S1801" s="15">
        <f t="shared" si="116"/>
        <v>41934.842685185184</v>
      </c>
      <c r="T1801" s="15">
        <f t="shared" si="117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8371.68</v>
      </c>
      <c r="Q1802" s="10" t="s">
        <v>8336</v>
      </c>
      <c r="R1802" t="s">
        <v>8337</v>
      </c>
      <c r="S1802" s="15">
        <f t="shared" si="116"/>
        <v>42623.606134259258</v>
      </c>
      <c r="T1802" s="15">
        <f t="shared" si="117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6364.86</v>
      </c>
      <c r="Q1803" s="10" t="s">
        <v>8336</v>
      </c>
      <c r="R1803" t="s">
        <v>8337</v>
      </c>
      <c r="S1803" s="15">
        <f t="shared" si="116"/>
        <v>42321.660509259258</v>
      </c>
      <c r="T1803" s="15">
        <f t="shared" si="117"/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9427.7800000000007</v>
      </c>
      <c r="Q1804" s="10" t="s">
        <v>8336</v>
      </c>
      <c r="R1804" t="s">
        <v>8337</v>
      </c>
      <c r="S1804" s="15">
        <f t="shared" si="116"/>
        <v>42159.47256944445</v>
      </c>
      <c r="T1804" s="15">
        <f t="shared" si="117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7186.67</v>
      </c>
      <c r="Q1805" s="10" t="s">
        <v>8336</v>
      </c>
      <c r="R1805" t="s">
        <v>8337</v>
      </c>
      <c r="S1805" s="15">
        <f t="shared" si="116"/>
        <v>42018.071550925932</v>
      </c>
      <c r="T1805" s="15">
        <f t="shared" si="117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10484.620000000001</v>
      </c>
      <c r="Q1806" s="10" t="s">
        <v>8336</v>
      </c>
      <c r="R1806" t="s">
        <v>8337</v>
      </c>
      <c r="S1806" s="15">
        <f t="shared" si="116"/>
        <v>42282.678287037037</v>
      </c>
      <c r="T1806" s="15">
        <f t="shared" si="117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6713.93</v>
      </c>
      <c r="Q1807" s="10" t="s">
        <v>8336</v>
      </c>
      <c r="R1807" t="s">
        <v>8337</v>
      </c>
      <c r="S1807" s="15">
        <f t="shared" si="116"/>
        <v>42247.803912037038</v>
      </c>
      <c r="T1807" s="15">
        <f t="shared" si="117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7387.5</v>
      </c>
      <c r="Q1808" s="10" t="s">
        <v>8336</v>
      </c>
      <c r="R1808" t="s">
        <v>8337</v>
      </c>
      <c r="S1808" s="15">
        <f t="shared" si="116"/>
        <v>41877.638298611113</v>
      </c>
      <c r="T1808" s="15">
        <f t="shared" si="117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6912.5</v>
      </c>
      <c r="Q1809" s="10" t="s">
        <v>8336</v>
      </c>
      <c r="R1809" t="s">
        <v>8337</v>
      </c>
      <c r="S1809" s="15">
        <f t="shared" si="116"/>
        <v>41880.068437499998</v>
      </c>
      <c r="T1809" s="15">
        <f t="shared" si="117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12077.08</v>
      </c>
      <c r="Q1810" s="10" t="s">
        <v>8336</v>
      </c>
      <c r="R1810" t="s">
        <v>8337</v>
      </c>
      <c r="S1810" s="15">
        <f t="shared" si="116"/>
        <v>42742.680902777778</v>
      </c>
      <c r="T1810" s="15">
        <f t="shared" si="117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4222.22</v>
      </c>
      <c r="Q1811" s="10" t="s">
        <v>8336</v>
      </c>
      <c r="R1811" t="s">
        <v>8337</v>
      </c>
      <c r="S1811" s="15">
        <f t="shared" si="116"/>
        <v>42029.907858796301</v>
      </c>
      <c r="T1811" s="15">
        <f t="shared" si="117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750</v>
      </c>
      <c r="Q1812" s="10" t="s">
        <v>8336</v>
      </c>
      <c r="R1812" t="s">
        <v>8337</v>
      </c>
      <c r="S1812" s="15">
        <f t="shared" si="116"/>
        <v>41860.91002314815</v>
      </c>
      <c r="T1812" s="15">
        <f t="shared" si="117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153.85</v>
      </c>
      <c r="Q1813" s="10" t="s">
        <v>8336</v>
      </c>
      <c r="R1813" t="s">
        <v>8337</v>
      </c>
      <c r="S1813" s="15">
        <f t="shared" si="116"/>
        <v>41876.433680555558</v>
      </c>
      <c r="T1813" s="15">
        <f t="shared" si="117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3760.87</v>
      </c>
      <c r="Q1814" s="10" t="s">
        <v>8336</v>
      </c>
      <c r="R1814" t="s">
        <v>8337</v>
      </c>
      <c r="S1814" s="15">
        <f t="shared" si="116"/>
        <v>42524.318703703699</v>
      </c>
      <c r="T1814" s="15">
        <f t="shared" si="117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 t="str">
        <f t="shared" si="115"/>
        <v>N/A</v>
      </c>
      <c r="Q1815" s="10" t="s">
        <v>8336</v>
      </c>
      <c r="R1815" t="s">
        <v>8337</v>
      </c>
      <c r="S1815" s="15">
        <f t="shared" si="116"/>
        <v>41829.889027777775</v>
      </c>
      <c r="T1815" s="15">
        <f t="shared" si="117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4215.71</v>
      </c>
      <c r="Q1816" s="10" t="s">
        <v>8336</v>
      </c>
      <c r="R1816" t="s">
        <v>8337</v>
      </c>
      <c r="S1816" s="15">
        <f t="shared" si="116"/>
        <v>42033.314074074078</v>
      </c>
      <c r="T1816" s="15">
        <f t="shared" si="117"/>
        <v>42063.314074074078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 t="str">
        <f t="shared" si="115"/>
        <v>N/A</v>
      </c>
      <c r="Q1817" s="10" t="s">
        <v>8336</v>
      </c>
      <c r="R1817" t="s">
        <v>8337</v>
      </c>
      <c r="S1817" s="15">
        <f t="shared" si="116"/>
        <v>42172.906678240746</v>
      </c>
      <c r="T1817" s="15">
        <f t="shared" si="117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8483.33</v>
      </c>
      <c r="Q1818" s="10" t="s">
        <v>8336</v>
      </c>
      <c r="R1818" t="s">
        <v>8337</v>
      </c>
      <c r="S1818" s="15">
        <f t="shared" si="116"/>
        <v>42548.876192129625</v>
      </c>
      <c r="T1818" s="15">
        <f t="shared" si="117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9419</v>
      </c>
      <c r="Q1819" s="10" t="s">
        <v>8336</v>
      </c>
      <c r="R1819" t="s">
        <v>8337</v>
      </c>
      <c r="S1819" s="15">
        <f t="shared" si="116"/>
        <v>42705.662118055552</v>
      </c>
      <c r="T1819" s="15">
        <f t="shared" si="117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 t="str">
        <f t="shared" si="115"/>
        <v>N/A</v>
      </c>
      <c r="Q1820" s="10" t="s">
        <v>8336</v>
      </c>
      <c r="R1820" t="s">
        <v>8337</v>
      </c>
      <c r="S1820" s="15">
        <f t="shared" si="116"/>
        <v>42067.234375</v>
      </c>
      <c r="T1820" s="15">
        <f t="shared" si="117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625</v>
      </c>
      <c r="Q1821" s="10" t="s">
        <v>8336</v>
      </c>
      <c r="R1821" t="s">
        <v>8337</v>
      </c>
      <c r="S1821" s="15">
        <f t="shared" si="116"/>
        <v>41820.752268518518</v>
      </c>
      <c r="T1821" s="15">
        <f t="shared" si="117"/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21337.5</v>
      </c>
      <c r="Q1822" s="10" t="s">
        <v>8336</v>
      </c>
      <c r="R1822" t="s">
        <v>8337</v>
      </c>
      <c r="S1822" s="15">
        <f t="shared" si="116"/>
        <v>42065.084375000006</v>
      </c>
      <c r="T1822" s="15">
        <f t="shared" si="117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5916.23</v>
      </c>
      <c r="Q1823" s="10" t="s">
        <v>8323</v>
      </c>
      <c r="R1823" t="s">
        <v>8324</v>
      </c>
      <c r="S1823" s="15">
        <f t="shared" si="116"/>
        <v>40926.319062499999</v>
      </c>
      <c r="T1823" s="15">
        <f t="shared" si="117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2727.27</v>
      </c>
      <c r="Q1824" s="10" t="s">
        <v>8323</v>
      </c>
      <c r="R1824" t="s">
        <v>8324</v>
      </c>
      <c r="S1824" s="15">
        <f t="shared" si="116"/>
        <v>41634.797013888885</v>
      </c>
      <c r="T1824" s="15">
        <f t="shared" si="117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2457.58</v>
      </c>
      <c r="Q1825" s="10" t="s">
        <v>8323</v>
      </c>
      <c r="R1825" t="s">
        <v>8324</v>
      </c>
      <c r="S1825" s="15">
        <f t="shared" si="116"/>
        <v>41176.684907407405</v>
      </c>
      <c r="T1825" s="15">
        <f t="shared" si="117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7505</v>
      </c>
      <c r="Q1826" s="10" t="s">
        <v>8323</v>
      </c>
      <c r="R1826" t="s">
        <v>8324</v>
      </c>
      <c r="S1826" s="15">
        <f t="shared" si="116"/>
        <v>41626.916284722225</v>
      </c>
      <c r="T1826" s="15">
        <f t="shared" si="117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4202</v>
      </c>
      <c r="Q1827" s="10" t="s">
        <v>8323</v>
      </c>
      <c r="R1827" t="s">
        <v>8324</v>
      </c>
      <c r="S1827" s="15">
        <f t="shared" si="116"/>
        <v>41443.83452546296</v>
      </c>
      <c r="T1827" s="15">
        <f t="shared" si="117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5315.79</v>
      </c>
      <c r="Q1828" s="10" t="s">
        <v>8323</v>
      </c>
      <c r="R1828" t="s">
        <v>8324</v>
      </c>
      <c r="S1828" s="15">
        <f t="shared" si="116"/>
        <v>41657.923807870371</v>
      </c>
      <c r="T1828" s="15">
        <f t="shared" si="117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8388.5400000000009</v>
      </c>
      <c r="Q1829" s="10" t="s">
        <v>8323</v>
      </c>
      <c r="R1829" t="s">
        <v>8324</v>
      </c>
      <c r="S1829" s="15">
        <f t="shared" si="116"/>
        <v>40555.325937499998</v>
      </c>
      <c r="T1829" s="15">
        <f t="shared" si="117"/>
        <v>40605.325937499998</v>
      </c>
    </row>
    <row r="1830" spans="1:20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41733.33</v>
      </c>
      <c r="Q1830" s="10" t="s">
        <v>8323</v>
      </c>
      <c r="R1830" t="s">
        <v>8324</v>
      </c>
      <c r="S1830" s="15">
        <f t="shared" si="116"/>
        <v>41736.899652777778</v>
      </c>
      <c r="T1830" s="15">
        <f t="shared" si="117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7576.52</v>
      </c>
      <c r="Q1831" s="10" t="s">
        <v>8323</v>
      </c>
      <c r="R1831" t="s">
        <v>8324</v>
      </c>
      <c r="S1831" s="15">
        <f t="shared" si="116"/>
        <v>40516.087627314817</v>
      </c>
      <c r="T1831" s="15">
        <f t="shared" si="117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6738.94</v>
      </c>
      <c r="Q1832" s="10" t="s">
        <v>8323</v>
      </c>
      <c r="R1832" t="s">
        <v>8324</v>
      </c>
      <c r="S1832" s="15">
        <f t="shared" si="116"/>
        <v>41664.684108796297</v>
      </c>
      <c r="T1832" s="15">
        <f t="shared" si="117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7357.14</v>
      </c>
      <c r="Q1833" s="10" t="s">
        <v>8323</v>
      </c>
      <c r="R1833" t="s">
        <v>8324</v>
      </c>
      <c r="S1833" s="15">
        <f t="shared" si="116"/>
        <v>41026.996099537035</v>
      </c>
      <c r="T1833" s="15">
        <f t="shared" si="117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2500</v>
      </c>
      <c r="Q1834" s="10" t="s">
        <v>8323</v>
      </c>
      <c r="R1834" t="s">
        <v>8324</v>
      </c>
      <c r="S1834" s="15">
        <f t="shared" si="116"/>
        <v>40576.539664351854</v>
      </c>
      <c r="T1834" s="15">
        <f t="shared" si="117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4200</v>
      </c>
      <c r="Q1835" s="10" t="s">
        <v>8323</v>
      </c>
      <c r="R1835" t="s">
        <v>8324</v>
      </c>
      <c r="S1835" s="15">
        <f t="shared" si="116"/>
        <v>41303.044016203705</v>
      </c>
      <c r="T1835" s="15">
        <f t="shared" si="117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13116.67</v>
      </c>
      <c r="Q1836" s="10" t="s">
        <v>8323</v>
      </c>
      <c r="R1836" t="s">
        <v>8324</v>
      </c>
      <c r="S1836" s="15">
        <f t="shared" si="116"/>
        <v>41988.964062500003</v>
      </c>
      <c r="T1836" s="15">
        <f t="shared" si="117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4727.2700000000004</v>
      </c>
      <c r="Q1837" s="10" t="s">
        <v>8323</v>
      </c>
      <c r="R1837" t="s">
        <v>8324</v>
      </c>
      <c r="S1837" s="15">
        <f t="shared" si="116"/>
        <v>42430.702210648145</v>
      </c>
      <c r="T1837" s="15">
        <f t="shared" si="117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18212.73</v>
      </c>
      <c r="Q1838" s="10" t="s">
        <v>8323</v>
      </c>
      <c r="R1838" t="s">
        <v>8324</v>
      </c>
      <c r="S1838" s="15">
        <f t="shared" si="116"/>
        <v>41305.809363425928</v>
      </c>
      <c r="T1838" s="15">
        <f t="shared" si="117"/>
        <v>41322.809363425928</v>
      </c>
    </row>
    <row r="1839" spans="1:20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6136.67</v>
      </c>
      <c r="Q1839" s="10" t="s">
        <v>8323</v>
      </c>
      <c r="R1839" t="s">
        <v>8324</v>
      </c>
      <c r="S1839" s="15">
        <f t="shared" si="116"/>
        <v>40926.047858796301</v>
      </c>
      <c r="T1839" s="15">
        <f t="shared" si="117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3576.75</v>
      </c>
      <c r="Q1840" s="10" t="s">
        <v>8323</v>
      </c>
      <c r="R1840" t="s">
        <v>8324</v>
      </c>
      <c r="S1840" s="15">
        <f t="shared" si="116"/>
        <v>40788.786539351851</v>
      </c>
      <c r="T1840" s="15">
        <f t="shared" si="117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4562.22</v>
      </c>
      <c r="Q1841" s="10" t="s">
        <v>8323</v>
      </c>
      <c r="R1841" t="s">
        <v>8324</v>
      </c>
      <c r="S1841" s="15">
        <f t="shared" si="116"/>
        <v>42614.722013888888</v>
      </c>
      <c r="T1841" s="15">
        <f t="shared" si="117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7538.46</v>
      </c>
      <c r="Q1842" s="10" t="s">
        <v>8323</v>
      </c>
      <c r="R1842" t="s">
        <v>8324</v>
      </c>
      <c r="S1842" s="15">
        <f t="shared" si="116"/>
        <v>41382.096180555556</v>
      </c>
      <c r="T1842" s="15">
        <f t="shared" si="117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5087.5</v>
      </c>
      <c r="Q1843" s="10" t="s">
        <v>8323</v>
      </c>
      <c r="R1843" t="s">
        <v>8324</v>
      </c>
      <c r="S1843" s="15">
        <f t="shared" si="116"/>
        <v>41745.84542824074</v>
      </c>
      <c r="T1843" s="15">
        <f t="shared" si="117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11928.57</v>
      </c>
      <c r="Q1844" s="10" t="s">
        <v>8323</v>
      </c>
      <c r="R1844" t="s">
        <v>8324</v>
      </c>
      <c r="S1844" s="15">
        <f t="shared" si="116"/>
        <v>42031.631724537037</v>
      </c>
      <c r="T1844" s="15">
        <f t="shared" si="117"/>
        <v>42065.249305555553</v>
      </c>
    </row>
    <row r="1845" spans="1:20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9254.19</v>
      </c>
      <c r="Q1845" s="10" t="s">
        <v>8323</v>
      </c>
      <c r="R1845" t="s">
        <v>8324</v>
      </c>
      <c r="S1845" s="15">
        <f t="shared" si="116"/>
        <v>40564.994837962964</v>
      </c>
      <c r="T1845" s="15">
        <f t="shared" si="117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7605</v>
      </c>
      <c r="Q1846" s="10" t="s">
        <v>8323</v>
      </c>
      <c r="R1846" t="s">
        <v>8324</v>
      </c>
      <c r="S1846" s="15">
        <f t="shared" si="116"/>
        <v>40666.973541666666</v>
      </c>
      <c r="T1846" s="15">
        <f t="shared" si="117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5263.16</v>
      </c>
      <c r="Q1847" s="10" t="s">
        <v>8323</v>
      </c>
      <c r="R1847" t="s">
        <v>8324</v>
      </c>
      <c r="S1847" s="15">
        <f t="shared" si="116"/>
        <v>42523.333310185189</v>
      </c>
      <c r="T1847" s="15">
        <f t="shared" si="117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9899.0400000000009</v>
      </c>
      <c r="Q1848" s="10" t="s">
        <v>8323</v>
      </c>
      <c r="R1848" t="s">
        <v>8324</v>
      </c>
      <c r="S1848" s="15">
        <f t="shared" si="116"/>
        <v>41228.650196759263</v>
      </c>
      <c r="T1848" s="15">
        <f t="shared" si="117"/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7952.63</v>
      </c>
      <c r="Q1849" s="10" t="s">
        <v>8323</v>
      </c>
      <c r="R1849" t="s">
        <v>8324</v>
      </c>
      <c r="S1849" s="15">
        <f t="shared" si="116"/>
        <v>42094.236481481479</v>
      </c>
      <c r="T1849" s="15">
        <f t="shared" si="117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13420.83</v>
      </c>
      <c r="Q1850" s="10" t="s">
        <v>8323</v>
      </c>
      <c r="R1850" t="s">
        <v>8324</v>
      </c>
      <c r="S1850" s="15">
        <f t="shared" si="116"/>
        <v>40691.788055555553</v>
      </c>
      <c r="T1850" s="15">
        <f t="shared" si="117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3762.5</v>
      </c>
      <c r="Q1851" s="10" t="s">
        <v>8323</v>
      </c>
      <c r="R1851" t="s">
        <v>8324</v>
      </c>
      <c r="S1851" s="15">
        <f t="shared" si="116"/>
        <v>41169.845590277779</v>
      </c>
      <c r="T1851" s="15">
        <f t="shared" si="117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5104.47</v>
      </c>
      <c r="Q1852" s="10" t="s">
        <v>8323</v>
      </c>
      <c r="R1852" t="s">
        <v>8324</v>
      </c>
      <c r="S1852" s="15">
        <f t="shared" si="116"/>
        <v>41800.959490740745</v>
      </c>
      <c r="T1852" s="15">
        <f t="shared" si="117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5003.8500000000004</v>
      </c>
      <c r="Q1853" s="10" t="s">
        <v>8323</v>
      </c>
      <c r="R1853" t="s">
        <v>8324</v>
      </c>
      <c r="S1853" s="15">
        <f t="shared" si="116"/>
        <v>41827.906689814816</v>
      </c>
      <c r="T1853" s="15">
        <f t="shared" si="117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13393.13</v>
      </c>
      <c r="Q1854" s="10" t="s">
        <v>8323</v>
      </c>
      <c r="R1854" t="s">
        <v>8324</v>
      </c>
      <c r="S1854" s="15">
        <f t="shared" si="116"/>
        <v>42081.77143518519</v>
      </c>
      <c r="T1854" s="15">
        <f t="shared" si="117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5821.43</v>
      </c>
      <c r="Q1855" s="10" t="s">
        <v>8323</v>
      </c>
      <c r="R1855" t="s">
        <v>8324</v>
      </c>
      <c r="S1855" s="15">
        <f t="shared" si="116"/>
        <v>41177.060381944444</v>
      </c>
      <c r="T1855" s="15">
        <f t="shared" si="117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8803.76</v>
      </c>
      <c r="Q1856" s="10" t="s">
        <v>8323</v>
      </c>
      <c r="R1856" t="s">
        <v>8324</v>
      </c>
      <c r="S1856" s="15">
        <f t="shared" si="116"/>
        <v>41388.021261574075</v>
      </c>
      <c r="T1856" s="15">
        <f t="shared" si="117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7057.68</v>
      </c>
      <c r="Q1857" s="10" t="s">
        <v>8323</v>
      </c>
      <c r="R1857" t="s">
        <v>8324</v>
      </c>
      <c r="S1857" s="15">
        <f t="shared" si="116"/>
        <v>41600.538657407407</v>
      </c>
      <c r="T1857" s="15">
        <f t="shared" si="117"/>
        <v>41645.538657407407</v>
      </c>
    </row>
    <row r="1858" spans="1:20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5328.95</v>
      </c>
      <c r="Q1858" s="10" t="s">
        <v>8323</v>
      </c>
      <c r="R1858" t="s">
        <v>8324</v>
      </c>
      <c r="S1858" s="15">
        <f t="shared" si="116"/>
        <v>41817.854999999996</v>
      </c>
      <c r="T1858" s="15">
        <f t="shared" si="117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IFERROR(ROUND(E1859/L1859*100,2),"N/A")</f>
        <v>13636.36</v>
      </c>
      <c r="Q1859" s="10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5">
        <f t="shared" ref="T1859:T1922" si="121">(((I1859/60)/60)/24)+DATE(1970,1,1)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4054.73</v>
      </c>
      <c r="Q1860" s="10" t="s">
        <v>8323</v>
      </c>
      <c r="R1860" t="s">
        <v>8324</v>
      </c>
      <c r="S1860" s="15">
        <f t="shared" si="120"/>
        <v>40833.200474537036</v>
      </c>
      <c r="T1860" s="15">
        <f t="shared" si="121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7062.5</v>
      </c>
      <c r="Q1861" s="10" t="s">
        <v>8323</v>
      </c>
      <c r="R1861" t="s">
        <v>8324</v>
      </c>
      <c r="S1861" s="15">
        <f t="shared" si="120"/>
        <v>40778.770011574074</v>
      </c>
      <c r="T1861" s="15">
        <f t="shared" si="121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5268.42</v>
      </c>
      <c r="Q1862" s="10" t="s">
        <v>8323</v>
      </c>
      <c r="R1862" t="s">
        <v>8324</v>
      </c>
      <c r="S1862" s="15">
        <f t="shared" si="120"/>
        <v>41655.709305555552</v>
      </c>
      <c r="T1862" s="15">
        <f t="shared" si="121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 t="str">
        <f t="shared" si="119"/>
        <v>N/A</v>
      </c>
      <c r="Q1863" s="10" t="s">
        <v>8331</v>
      </c>
      <c r="R1863" t="s">
        <v>8333</v>
      </c>
      <c r="S1863" s="15">
        <f t="shared" si="120"/>
        <v>42000.300243055557</v>
      </c>
      <c r="T1863" s="15">
        <f t="shared" si="121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9093.75</v>
      </c>
      <c r="Q1864" s="10" t="s">
        <v>8331</v>
      </c>
      <c r="R1864" t="s">
        <v>8333</v>
      </c>
      <c r="S1864" s="15">
        <f t="shared" si="120"/>
        <v>42755.492754629624</v>
      </c>
      <c r="T1864" s="15">
        <f t="shared" si="121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500</v>
      </c>
      <c r="Q1865" s="10" t="s">
        <v>8331</v>
      </c>
      <c r="R1865" t="s">
        <v>8333</v>
      </c>
      <c r="S1865" s="15">
        <f t="shared" si="120"/>
        <v>41772.797280092593</v>
      </c>
      <c r="T1865" s="15">
        <f t="shared" si="121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5808.33</v>
      </c>
      <c r="Q1866" s="10" t="s">
        <v>8331</v>
      </c>
      <c r="R1866" t="s">
        <v>8333</v>
      </c>
      <c r="S1866" s="15">
        <f t="shared" si="120"/>
        <v>41733.716435185182</v>
      </c>
      <c r="T1866" s="15">
        <f t="shared" si="121"/>
        <v>41763.716435185182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200</v>
      </c>
      <c r="Q1867" s="10" t="s">
        <v>8331</v>
      </c>
      <c r="R1867" t="s">
        <v>8333</v>
      </c>
      <c r="S1867" s="15">
        <f t="shared" si="120"/>
        <v>42645.367442129631</v>
      </c>
      <c r="T1867" s="15">
        <f t="shared" si="121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6250</v>
      </c>
      <c r="Q1868" s="10" t="s">
        <v>8331</v>
      </c>
      <c r="R1868" t="s">
        <v>8333</v>
      </c>
      <c r="S1868" s="15">
        <f t="shared" si="120"/>
        <v>42742.246493055558</v>
      </c>
      <c r="T1868" s="15">
        <f t="shared" si="121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1000</v>
      </c>
      <c r="Q1869" s="10" t="s">
        <v>8331</v>
      </c>
      <c r="R1869" t="s">
        <v>8333</v>
      </c>
      <c r="S1869" s="15">
        <f t="shared" si="120"/>
        <v>42649.924907407403</v>
      </c>
      <c r="T1869" s="15">
        <f t="shared" si="121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7158.82</v>
      </c>
      <c r="Q1870" s="10" t="s">
        <v>8331</v>
      </c>
      <c r="R1870" t="s">
        <v>8333</v>
      </c>
      <c r="S1870" s="15">
        <f t="shared" si="120"/>
        <v>42328.779224537036</v>
      </c>
      <c r="T1870" s="15">
        <f t="shared" si="121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 t="str">
        <f t="shared" si="119"/>
        <v>N/A</v>
      </c>
      <c r="Q1871" s="10" t="s">
        <v>8331</v>
      </c>
      <c r="R1871" t="s">
        <v>8333</v>
      </c>
      <c r="S1871" s="15">
        <f t="shared" si="120"/>
        <v>42709.002881944441</v>
      </c>
      <c r="T1871" s="15">
        <f t="shared" si="121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3281.82</v>
      </c>
      <c r="Q1872" s="10" t="s">
        <v>8331</v>
      </c>
      <c r="R1872" t="s">
        <v>8333</v>
      </c>
      <c r="S1872" s="15">
        <f t="shared" si="120"/>
        <v>42371.355729166666</v>
      </c>
      <c r="T1872" s="15">
        <f t="shared" si="121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4911.58</v>
      </c>
      <c r="Q1873" s="10" t="s">
        <v>8331</v>
      </c>
      <c r="R1873" t="s">
        <v>8333</v>
      </c>
      <c r="S1873" s="15">
        <f t="shared" si="120"/>
        <v>41923.783576388887</v>
      </c>
      <c r="T1873" s="15">
        <f t="shared" si="121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1630.77</v>
      </c>
      <c r="Q1874" s="10" t="s">
        <v>8331</v>
      </c>
      <c r="R1874" t="s">
        <v>8333</v>
      </c>
      <c r="S1874" s="15">
        <f t="shared" si="120"/>
        <v>42155.129652777774</v>
      </c>
      <c r="T1874" s="15">
        <f t="shared" si="121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1800</v>
      </c>
      <c r="Q1875" s="10" t="s">
        <v>8331</v>
      </c>
      <c r="R1875" t="s">
        <v>8333</v>
      </c>
      <c r="S1875" s="15">
        <f t="shared" si="120"/>
        <v>42164.615856481483</v>
      </c>
      <c r="T1875" s="15">
        <f t="shared" si="121"/>
        <v>42193.697916666672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1300</v>
      </c>
      <c r="Q1876" s="10" t="s">
        <v>8331</v>
      </c>
      <c r="R1876" t="s">
        <v>8333</v>
      </c>
      <c r="S1876" s="15">
        <f t="shared" si="120"/>
        <v>42529.969131944439</v>
      </c>
      <c r="T1876" s="15">
        <f t="shared" si="121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1700</v>
      </c>
      <c r="Q1877" s="10" t="s">
        <v>8331</v>
      </c>
      <c r="R1877" t="s">
        <v>8333</v>
      </c>
      <c r="S1877" s="15">
        <f t="shared" si="120"/>
        <v>42528.899398148147</v>
      </c>
      <c r="T1877" s="15">
        <f t="shared" si="121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 t="str">
        <f t="shared" si="119"/>
        <v>N/A</v>
      </c>
      <c r="Q1878" s="10" t="s">
        <v>8331</v>
      </c>
      <c r="R1878" t="s">
        <v>8333</v>
      </c>
      <c r="S1878" s="15">
        <f t="shared" si="120"/>
        <v>41776.284780092588</v>
      </c>
      <c r="T1878" s="15">
        <f t="shared" si="121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 t="str">
        <f t="shared" si="119"/>
        <v>N/A</v>
      </c>
      <c r="Q1879" s="10" t="s">
        <v>8331</v>
      </c>
      <c r="R1879" t="s">
        <v>8333</v>
      </c>
      <c r="S1879" s="15">
        <f t="shared" si="120"/>
        <v>42035.029224537036</v>
      </c>
      <c r="T1879" s="15">
        <f t="shared" si="121"/>
        <v>42064.029224537036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 t="str">
        <f t="shared" si="119"/>
        <v>N/A</v>
      </c>
      <c r="Q1880" s="10" t="s">
        <v>8331</v>
      </c>
      <c r="R1880" t="s">
        <v>8333</v>
      </c>
      <c r="S1880" s="15">
        <f t="shared" si="120"/>
        <v>41773.008738425924</v>
      </c>
      <c r="T1880" s="15">
        <f t="shared" si="121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300</v>
      </c>
      <c r="Q1881" s="10" t="s">
        <v>8331</v>
      </c>
      <c r="R1881" t="s">
        <v>8333</v>
      </c>
      <c r="S1881" s="15">
        <f t="shared" si="120"/>
        <v>42413.649641203709</v>
      </c>
      <c r="T1881" s="15">
        <f t="shared" si="121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4183.33</v>
      </c>
      <c r="Q1882" s="10" t="s">
        <v>8331</v>
      </c>
      <c r="R1882" t="s">
        <v>8333</v>
      </c>
      <c r="S1882" s="15">
        <f t="shared" si="120"/>
        <v>42430.566898148143</v>
      </c>
      <c r="T1882" s="15">
        <f t="shared" si="121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4933.84</v>
      </c>
      <c r="Q1883" s="10" t="s">
        <v>8323</v>
      </c>
      <c r="R1883" t="s">
        <v>8327</v>
      </c>
      <c r="S1883" s="15">
        <f t="shared" si="120"/>
        <v>42043.152650462958</v>
      </c>
      <c r="T1883" s="15">
        <f t="shared" si="121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4172.84</v>
      </c>
      <c r="Q1884" s="10" t="s">
        <v>8323</v>
      </c>
      <c r="R1884" t="s">
        <v>8327</v>
      </c>
      <c r="S1884" s="15">
        <f t="shared" si="120"/>
        <v>41067.949212962965</v>
      </c>
      <c r="T1884" s="15">
        <f t="shared" si="121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3271.88</v>
      </c>
      <c r="Q1885" s="10" t="s">
        <v>8323</v>
      </c>
      <c r="R1885" t="s">
        <v>8327</v>
      </c>
      <c r="S1885" s="15">
        <f t="shared" si="120"/>
        <v>40977.948009259257</v>
      </c>
      <c r="T1885" s="15">
        <f t="shared" si="121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5196.1499999999996</v>
      </c>
      <c r="Q1886" s="10" t="s">
        <v>8323</v>
      </c>
      <c r="R1886" t="s">
        <v>8327</v>
      </c>
      <c r="S1886" s="15">
        <f t="shared" si="120"/>
        <v>41205.198321759257</v>
      </c>
      <c r="T1886" s="15">
        <f t="shared" si="121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5068.57</v>
      </c>
      <c r="Q1887" s="10" t="s">
        <v>8323</v>
      </c>
      <c r="R1887" t="s">
        <v>8327</v>
      </c>
      <c r="S1887" s="15">
        <f t="shared" si="120"/>
        <v>41099.093865740739</v>
      </c>
      <c r="T1887" s="15">
        <f t="shared" si="121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4224.1400000000003</v>
      </c>
      <c r="Q1888" s="10" t="s">
        <v>8323</v>
      </c>
      <c r="R1888" t="s">
        <v>8327</v>
      </c>
      <c r="S1888" s="15">
        <f t="shared" si="120"/>
        <v>41925.906689814816</v>
      </c>
      <c r="T1888" s="15">
        <f t="shared" si="121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41687.5</v>
      </c>
      <c r="Q1889" s="10" t="s">
        <v>8323</v>
      </c>
      <c r="R1889" t="s">
        <v>8327</v>
      </c>
      <c r="S1889" s="15">
        <f t="shared" si="120"/>
        <v>42323.800138888888</v>
      </c>
      <c r="T1889" s="15">
        <f t="shared" si="121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4665.17</v>
      </c>
      <c r="Q1890" s="10" t="s">
        <v>8323</v>
      </c>
      <c r="R1890" t="s">
        <v>8327</v>
      </c>
      <c r="S1890" s="15">
        <f t="shared" si="120"/>
        <v>40299.239953703705</v>
      </c>
      <c r="T1890" s="15">
        <f t="shared" si="121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4845.45</v>
      </c>
      <c r="Q1891" s="10" t="s">
        <v>8323</v>
      </c>
      <c r="R1891" t="s">
        <v>8327</v>
      </c>
      <c r="S1891" s="15">
        <f t="shared" si="120"/>
        <v>41299.793356481481</v>
      </c>
      <c r="T1891" s="15">
        <f t="shared" si="121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7052.9</v>
      </c>
      <c r="Q1892" s="10" t="s">
        <v>8323</v>
      </c>
      <c r="R1892" t="s">
        <v>8327</v>
      </c>
      <c r="S1892" s="15">
        <f t="shared" si="120"/>
        <v>41228.786203703705</v>
      </c>
      <c r="T1892" s="15">
        <f t="shared" si="121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8795.83</v>
      </c>
      <c r="Q1893" s="10" t="s">
        <v>8323</v>
      </c>
      <c r="R1893" t="s">
        <v>8327</v>
      </c>
      <c r="S1893" s="15">
        <f t="shared" si="120"/>
        <v>40335.798078703701</v>
      </c>
      <c r="T1893" s="15">
        <f t="shared" si="121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2626.92</v>
      </c>
      <c r="Q1894" s="10" t="s">
        <v>8323</v>
      </c>
      <c r="R1894" t="s">
        <v>8327</v>
      </c>
      <c r="S1894" s="15">
        <f t="shared" si="120"/>
        <v>40671.637511574074</v>
      </c>
      <c r="T1894" s="15">
        <f t="shared" si="121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5777.78</v>
      </c>
      <c r="Q1895" s="10" t="s">
        <v>8323</v>
      </c>
      <c r="R1895" t="s">
        <v>8327</v>
      </c>
      <c r="S1895" s="15">
        <f t="shared" si="120"/>
        <v>40632.94195601852</v>
      </c>
      <c r="T1895" s="15">
        <f t="shared" si="121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5725</v>
      </c>
      <c r="Q1896" s="10" t="s">
        <v>8323</v>
      </c>
      <c r="R1896" t="s">
        <v>8327</v>
      </c>
      <c r="S1896" s="15">
        <f t="shared" si="120"/>
        <v>40920.904895833337</v>
      </c>
      <c r="T1896" s="15">
        <f t="shared" si="121"/>
        <v>40951.904895833337</v>
      </c>
    </row>
    <row r="1897" spans="1:20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19634.04</v>
      </c>
      <c r="Q1897" s="10" t="s">
        <v>8323</v>
      </c>
      <c r="R1897" t="s">
        <v>8327</v>
      </c>
      <c r="S1897" s="15">
        <f t="shared" si="120"/>
        <v>42267.746782407412</v>
      </c>
      <c r="T1897" s="15">
        <f t="shared" si="121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4300</v>
      </c>
      <c r="Q1898" s="10" t="s">
        <v>8323</v>
      </c>
      <c r="R1898" t="s">
        <v>8327</v>
      </c>
      <c r="S1898" s="15">
        <f t="shared" si="120"/>
        <v>40981.710243055553</v>
      </c>
      <c r="T1898" s="15">
        <f t="shared" si="121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3555.19</v>
      </c>
      <c r="Q1899" s="10" t="s">
        <v>8323</v>
      </c>
      <c r="R1899" t="s">
        <v>8327</v>
      </c>
      <c r="S1899" s="15">
        <f t="shared" si="120"/>
        <v>41680.583402777782</v>
      </c>
      <c r="T1899" s="15">
        <f t="shared" si="121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6880.95</v>
      </c>
      <c r="Q1900" s="10" t="s">
        <v>8323</v>
      </c>
      <c r="R1900" t="s">
        <v>8327</v>
      </c>
      <c r="S1900" s="15">
        <f t="shared" si="120"/>
        <v>42366.192974537036</v>
      </c>
      <c r="T1900" s="15">
        <f t="shared" si="121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2857.14</v>
      </c>
      <c r="Q1901" s="10" t="s">
        <v>8323</v>
      </c>
      <c r="R1901" t="s">
        <v>8327</v>
      </c>
      <c r="S1901" s="15">
        <f t="shared" si="120"/>
        <v>42058.941736111112</v>
      </c>
      <c r="T1901" s="15">
        <f t="shared" si="121"/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5063.17</v>
      </c>
      <c r="Q1902" s="10" t="s">
        <v>8323</v>
      </c>
      <c r="R1902" t="s">
        <v>8327</v>
      </c>
      <c r="S1902" s="15">
        <f t="shared" si="120"/>
        <v>41160.871886574074</v>
      </c>
      <c r="T1902" s="15">
        <f t="shared" si="121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10680</v>
      </c>
      <c r="Q1903" s="10" t="s">
        <v>8317</v>
      </c>
      <c r="R1903" t="s">
        <v>8346</v>
      </c>
      <c r="S1903" s="15">
        <f t="shared" si="120"/>
        <v>42116.54315972222</v>
      </c>
      <c r="T1903" s="15">
        <f t="shared" si="121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400</v>
      </c>
      <c r="Q1904" s="10" t="s">
        <v>8317</v>
      </c>
      <c r="R1904" t="s">
        <v>8346</v>
      </c>
      <c r="S1904" s="15">
        <f t="shared" si="120"/>
        <v>42037.789895833332</v>
      </c>
      <c r="T1904" s="15">
        <f t="shared" si="121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3409.76</v>
      </c>
      <c r="Q1905" s="10" t="s">
        <v>8317</v>
      </c>
      <c r="R1905" t="s">
        <v>8346</v>
      </c>
      <c r="S1905" s="15">
        <f t="shared" si="120"/>
        <v>42702.770729166667</v>
      </c>
      <c r="T1905" s="15">
        <f t="shared" si="121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2500</v>
      </c>
      <c r="Q1906" s="10" t="s">
        <v>8317</v>
      </c>
      <c r="R1906" t="s">
        <v>8346</v>
      </c>
      <c r="S1906" s="15">
        <f t="shared" si="120"/>
        <v>42326.685428240744</v>
      </c>
      <c r="T1906" s="15">
        <f t="shared" si="121"/>
        <v>42371.685428240744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1050</v>
      </c>
      <c r="Q1907" s="10" t="s">
        <v>8317</v>
      </c>
      <c r="R1907" t="s">
        <v>8346</v>
      </c>
      <c r="S1907" s="15">
        <f t="shared" si="120"/>
        <v>41859.925856481481</v>
      </c>
      <c r="T1907" s="15">
        <f t="shared" si="121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21595.96</v>
      </c>
      <c r="Q1908" s="10" t="s">
        <v>8317</v>
      </c>
      <c r="R1908" t="s">
        <v>8346</v>
      </c>
      <c r="S1908" s="15">
        <f t="shared" si="120"/>
        <v>42514.671099537038</v>
      </c>
      <c r="T1908" s="15">
        <f t="shared" si="121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2125</v>
      </c>
      <c r="Q1909" s="10" t="s">
        <v>8317</v>
      </c>
      <c r="R1909" t="s">
        <v>8346</v>
      </c>
      <c r="S1909" s="15">
        <f t="shared" si="120"/>
        <v>41767.587094907409</v>
      </c>
      <c r="T1909" s="15">
        <f t="shared" si="121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10825</v>
      </c>
      <c r="Q1910" s="10" t="s">
        <v>8317</v>
      </c>
      <c r="R1910" t="s">
        <v>8346</v>
      </c>
      <c r="S1910" s="15">
        <f t="shared" si="120"/>
        <v>42703.917824074073</v>
      </c>
      <c r="T1910" s="15">
        <f t="shared" si="121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12997.37</v>
      </c>
      <c r="Q1911" s="10" t="s">
        <v>8317</v>
      </c>
      <c r="R1911" t="s">
        <v>8346</v>
      </c>
      <c r="S1911" s="15">
        <f t="shared" si="120"/>
        <v>41905.429155092592</v>
      </c>
      <c r="T1911" s="15">
        <f t="shared" si="121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11749.47</v>
      </c>
      <c r="Q1912" s="10" t="s">
        <v>8317</v>
      </c>
      <c r="R1912" t="s">
        <v>8346</v>
      </c>
      <c r="S1912" s="15">
        <f t="shared" si="120"/>
        <v>42264.963159722218</v>
      </c>
      <c r="T1912" s="15">
        <f t="shared" si="121"/>
        <v>42308.947916666672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1000</v>
      </c>
      <c r="Q1913" s="10" t="s">
        <v>8317</v>
      </c>
      <c r="R1913" t="s">
        <v>8346</v>
      </c>
      <c r="S1913" s="15">
        <f t="shared" si="120"/>
        <v>41830.033958333333</v>
      </c>
      <c r="T1913" s="15">
        <f t="shared" si="121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7059.52</v>
      </c>
      <c r="Q1914" s="10" t="s">
        <v>8317</v>
      </c>
      <c r="R1914" t="s">
        <v>8346</v>
      </c>
      <c r="S1914" s="15">
        <f t="shared" si="120"/>
        <v>42129.226388888885</v>
      </c>
      <c r="T1914" s="15">
        <f t="shared" si="121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2450</v>
      </c>
      <c r="Q1915" s="10" t="s">
        <v>8317</v>
      </c>
      <c r="R1915" t="s">
        <v>8346</v>
      </c>
      <c r="S1915" s="15">
        <f t="shared" si="120"/>
        <v>41890.511319444442</v>
      </c>
      <c r="T1915" s="15">
        <f t="shared" si="121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3000</v>
      </c>
      <c r="Q1916" s="10" t="s">
        <v>8317</v>
      </c>
      <c r="R1916" t="s">
        <v>8346</v>
      </c>
      <c r="S1916" s="15">
        <f t="shared" si="120"/>
        <v>41929.174456018518</v>
      </c>
      <c r="T1916" s="15">
        <f t="shared" si="121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200</v>
      </c>
      <c r="Q1917" s="10" t="s">
        <v>8317</v>
      </c>
      <c r="R1917" t="s">
        <v>8346</v>
      </c>
      <c r="S1917" s="15">
        <f t="shared" si="120"/>
        <v>41864.04886574074</v>
      </c>
      <c r="T1917" s="15">
        <f t="shared" si="121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1700</v>
      </c>
      <c r="Q1918" s="10" t="s">
        <v>8317</v>
      </c>
      <c r="R1918" t="s">
        <v>8346</v>
      </c>
      <c r="S1918" s="15">
        <f t="shared" si="120"/>
        <v>42656.717303240745</v>
      </c>
      <c r="T1918" s="15">
        <f t="shared" si="121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292892.86</v>
      </c>
      <c r="Q1919" s="10" t="s">
        <v>8317</v>
      </c>
      <c r="R1919" t="s">
        <v>8346</v>
      </c>
      <c r="S1919" s="15">
        <f t="shared" si="120"/>
        <v>42746.270057870366</v>
      </c>
      <c r="T1919" s="15">
        <f t="shared" si="121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2888.89</v>
      </c>
      <c r="Q1920" s="10" t="s">
        <v>8317</v>
      </c>
      <c r="R1920" t="s">
        <v>8346</v>
      </c>
      <c r="S1920" s="15">
        <f t="shared" si="120"/>
        <v>41828.789942129632</v>
      </c>
      <c r="T1920" s="15">
        <f t="shared" si="121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2962.5</v>
      </c>
      <c r="Q1921" s="10" t="s">
        <v>8317</v>
      </c>
      <c r="R1921" t="s">
        <v>8346</v>
      </c>
      <c r="S1921" s="15">
        <f t="shared" si="120"/>
        <v>42113.875567129624</v>
      </c>
      <c r="T1921" s="15">
        <f t="shared" si="121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4098.1000000000004</v>
      </c>
      <c r="Q1922" s="10" t="s">
        <v>8317</v>
      </c>
      <c r="R1922" t="s">
        <v>8346</v>
      </c>
      <c r="S1922" s="15">
        <f t="shared" si="120"/>
        <v>42270.875706018516</v>
      </c>
      <c r="T1922" s="15">
        <f t="shared" si="121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IFERROR(ROUND(E1923/L1923*100,2),"N/A")</f>
        <v>5400</v>
      </c>
      <c r="Q1923" s="10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5">
        <f t="shared" ref="T1923:T1986" si="125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3610.94</v>
      </c>
      <c r="Q1924" s="10" t="s">
        <v>8323</v>
      </c>
      <c r="R1924" t="s">
        <v>8327</v>
      </c>
      <c r="S1924" s="15">
        <f t="shared" si="124"/>
        <v>41590.255868055552</v>
      </c>
      <c r="T1924" s="15">
        <f t="shared" si="125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2315.38</v>
      </c>
      <c r="Q1925" s="10" t="s">
        <v>8323</v>
      </c>
      <c r="R1925" t="s">
        <v>8327</v>
      </c>
      <c r="S1925" s="15">
        <f t="shared" si="124"/>
        <v>40772.848749999997</v>
      </c>
      <c r="T1925" s="15">
        <f t="shared" si="125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10400</v>
      </c>
      <c r="Q1926" s="10" t="s">
        <v>8323</v>
      </c>
      <c r="R1926" t="s">
        <v>8327</v>
      </c>
      <c r="S1926" s="15">
        <f t="shared" si="124"/>
        <v>41626.761053240742</v>
      </c>
      <c r="T1926" s="15">
        <f t="shared" si="125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3182.69</v>
      </c>
      <c r="Q1927" s="10" t="s">
        <v>8323</v>
      </c>
      <c r="R1927" t="s">
        <v>8327</v>
      </c>
      <c r="S1927" s="15">
        <f t="shared" si="124"/>
        <v>41535.90148148148</v>
      </c>
      <c r="T1927" s="15">
        <f t="shared" si="125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2738.96</v>
      </c>
      <c r="Q1928" s="10" t="s">
        <v>8323</v>
      </c>
      <c r="R1928" t="s">
        <v>8327</v>
      </c>
      <c r="S1928" s="15">
        <f t="shared" si="124"/>
        <v>40456.954351851848</v>
      </c>
      <c r="T1928" s="15">
        <f t="shared" si="125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5636.36</v>
      </c>
      <c r="Q1929" s="10" t="s">
        <v>8323</v>
      </c>
      <c r="R1929" t="s">
        <v>8327</v>
      </c>
      <c r="S1929" s="15">
        <f t="shared" si="124"/>
        <v>40960.861562500002</v>
      </c>
      <c r="T1929" s="15">
        <f t="shared" si="125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7735.29</v>
      </c>
      <c r="Q1930" s="10" t="s">
        <v>8323</v>
      </c>
      <c r="R1930" t="s">
        <v>8327</v>
      </c>
      <c r="S1930" s="15">
        <f t="shared" si="124"/>
        <v>41371.648078703707</v>
      </c>
      <c r="T1930" s="15">
        <f t="shared" si="125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4280</v>
      </c>
      <c r="Q1931" s="10" t="s">
        <v>8323</v>
      </c>
      <c r="R1931" t="s">
        <v>8327</v>
      </c>
      <c r="S1931" s="15">
        <f t="shared" si="124"/>
        <v>40687.021597222221</v>
      </c>
      <c r="T1931" s="15">
        <f t="shared" si="125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4884.62</v>
      </c>
      <c r="Q1932" s="10" t="s">
        <v>8323</v>
      </c>
      <c r="R1932" t="s">
        <v>8327</v>
      </c>
      <c r="S1932" s="15">
        <f t="shared" si="124"/>
        <v>41402.558819444443</v>
      </c>
      <c r="T1932" s="15">
        <f t="shared" si="125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4824.04</v>
      </c>
      <c r="Q1933" s="10" t="s">
        <v>8323</v>
      </c>
      <c r="R1933" t="s">
        <v>8327</v>
      </c>
      <c r="S1933" s="15">
        <f t="shared" si="124"/>
        <v>41037.892465277779</v>
      </c>
      <c r="T1933" s="15">
        <f t="shared" si="125"/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7021.25</v>
      </c>
      <c r="Q1934" s="10" t="s">
        <v>8323</v>
      </c>
      <c r="R1934" t="s">
        <v>8327</v>
      </c>
      <c r="S1934" s="15">
        <f t="shared" si="124"/>
        <v>40911.809872685182</v>
      </c>
      <c r="T1934" s="15">
        <f t="shared" si="125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9405.4500000000007</v>
      </c>
      <c r="Q1935" s="10" t="s">
        <v>8323</v>
      </c>
      <c r="R1935" t="s">
        <v>8327</v>
      </c>
      <c r="S1935" s="15">
        <f t="shared" si="124"/>
        <v>41879.130868055552</v>
      </c>
      <c r="T1935" s="15">
        <f t="shared" si="125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8027.27</v>
      </c>
      <c r="Q1936" s="10" t="s">
        <v>8323</v>
      </c>
      <c r="R1936" t="s">
        <v>8327</v>
      </c>
      <c r="S1936" s="15">
        <f t="shared" si="124"/>
        <v>40865.867141203707</v>
      </c>
      <c r="T1936" s="15">
        <f t="shared" si="125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5420</v>
      </c>
      <c r="Q1937" s="10" t="s">
        <v>8323</v>
      </c>
      <c r="R1937" t="s">
        <v>8327</v>
      </c>
      <c r="S1937" s="15">
        <f t="shared" si="124"/>
        <v>41773.932534722226</v>
      </c>
      <c r="T1937" s="15">
        <f t="shared" si="125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6026.9</v>
      </c>
      <c r="Q1938" s="10" t="s">
        <v>8323</v>
      </c>
      <c r="R1938" t="s">
        <v>8327</v>
      </c>
      <c r="S1938" s="15">
        <f t="shared" si="124"/>
        <v>40852.889699074076</v>
      </c>
      <c r="T1938" s="15">
        <f t="shared" si="125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3874.03</v>
      </c>
      <c r="Q1939" s="10" t="s">
        <v>8323</v>
      </c>
      <c r="R1939" t="s">
        <v>8327</v>
      </c>
      <c r="S1939" s="15">
        <f t="shared" si="124"/>
        <v>41059.118993055556</v>
      </c>
      <c r="T1939" s="15">
        <f t="shared" si="125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15254.39</v>
      </c>
      <c r="Q1940" s="10" t="s">
        <v>8323</v>
      </c>
      <c r="R1940" t="s">
        <v>8327</v>
      </c>
      <c r="S1940" s="15">
        <f t="shared" si="124"/>
        <v>41426.259618055556</v>
      </c>
      <c r="T1940" s="15">
        <f t="shared" si="125"/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11531.25</v>
      </c>
      <c r="Q1941" s="10" t="s">
        <v>8323</v>
      </c>
      <c r="R1941" t="s">
        <v>8327</v>
      </c>
      <c r="S1941" s="15">
        <f t="shared" si="124"/>
        <v>41313.985046296293</v>
      </c>
      <c r="T1941" s="15">
        <f t="shared" si="125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3583.87</v>
      </c>
      <c r="Q1942" s="10" t="s">
        <v>8323</v>
      </c>
      <c r="R1942" t="s">
        <v>8327</v>
      </c>
      <c r="S1942" s="15">
        <f t="shared" si="124"/>
        <v>40670.507326388892</v>
      </c>
      <c r="T1942" s="15">
        <f t="shared" si="125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6457.01</v>
      </c>
      <c r="Q1943" s="10" t="s">
        <v>8317</v>
      </c>
      <c r="R1943" t="s">
        <v>8347</v>
      </c>
      <c r="S1943" s="15">
        <f t="shared" si="124"/>
        <v>41744.290868055556</v>
      </c>
      <c r="T1943" s="15">
        <f t="shared" si="125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8743.6</v>
      </c>
      <c r="Q1944" s="10" t="s">
        <v>8317</v>
      </c>
      <c r="R1944" t="s">
        <v>8347</v>
      </c>
      <c r="S1944" s="15">
        <f t="shared" si="124"/>
        <v>40638.828009259261</v>
      </c>
      <c r="T1944" s="15">
        <f t="shared" si="125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6881.56</v>
      </c>
      <c r="Q1945" s="10" t="s">
        <v>8317</v>
      </c>
      <c r="R1945" t="s">
        <v>8347</v>
      </c>
      <c r="S1945" s="15">
        <f t="shared" si="124"/>
        <v>42548.269861111112</v>
      </c>
      <c r="T1945" s="15">
        <f t="shared" si="125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17620.02</v>
      </c>
      <c r="Q1946" s="10" t="s">
        <v>8317</v>
      </c>
      <c r="R1946" t="s">
        <v>8347</v>
      </c>
      <c r="S1946" s="15">
        <f t="shared" si="124"/>
        <v>41730.584374999999</v>
      </c>
      <c r="T1946" s="15">
        <f t="shared" si="125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51179.12</v>
      </c>
      <c r="Q1947" s="10" t="s">
        <v>8317</v>
      </c>
      <c r="R1947" t="s">
        <v>8347</v>
      </c>
      <c r="S1947" s="15">
        <f t="shared" si="124"/>
        <v>42157.251828703709</v>
      </c>
      <c r="T1947" s="15">
        <f t="shared" si="125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16044.29</v>
      </c>
      <c r="Q1948" s="10" t="s">
        <v>8317</v>
      </c>
      <c r="R1948" t="s">
        <v>8347</v>
      </c>
      <c r="S1948" s="15">
        <f t="shared" si="124"/>
        <v>41689.150011574071</v>
      </c>
      <c r="T1948" s="15">
        <f t="shared" si="125"/>
        <v>41749.108344907407</v>
      </c>
    </row>
    <row r="1949" spans="1:20" ht="43.2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3500.3</v>
      </c>
      <c r="Q1949" s="10" t="s">
        <v>8317</v>
      </c>
      <c r="R1949" t="s">
        <v>8347</v>
      </c>
      <c r="S1949" s="15">
        <f t="shared" si="124"/>
        <v>40102.918055555558</v>
      </c>
      <c r="T1949" s="15">
        <f t="shared" si="125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18850.669999999998</v>
      </c>
      <c r="Q1950" s="10" t="s">
        <v>8317</v>
      </c>
      <c r="R1950" t="s">
        <v>8347</v>
      </c>
      <c r="S1950" s="15">
        <f t="shared" si="124"/>
        <v>42473.604270833333</v>
      </c>
      <c r="T1950" s="15">
        <f t="shared" si="125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5620.5</v>
      </c>
      <c r="Q1951" s="10" t="s">
        <v>8317</v>
      </c>
      <c r="R1951" t="s">
        <v>8347</v>
      </c>
      <c r="S1951" s="15">
        <f t="shared" si="124"/>
        <v>41800.423043981478</v>
      </c>
      <c r="T1951" s="15">
        <f t="shared" si="125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5130.54</v>
      </c>
      <c r="Q1952" s="10" t="s">
        <v>8317</v>
      </c>
      <c r="R1952" t="s">
        <v>8347</v>
      </c>
      <c r="S1952" s="15">
        <f t="shared" si="124"/>
        <v>40624.181400462963</v>
      </c>
      <c r="T1952" s="15">
        <f t="shared" si="125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12736.45</v>
      </c>
      <c r="Q1953" s="10" t="s">
        <v>8317</v>
      </c>
      <c r="R1953" t="s">
        <v>8347</v>
      </c>
      <c r="S1953" s="15">
        <f t="shared" si="124"/>
        <v>42651.420567129629</v>
      </c>
      <c r="T1953" s="15">
        <f t="shared" si="125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10185.530000000001</v>
      </c>
      <c r="Q1954" s="10" t="s">
        <v>8317</v>
      </c>
      <c r="R1954" t="s">
        <v>8347</v>
      </c>
      <c r="S1954" s="15">
        <f t="shared" si="124"/>
        <v>41526.60665509259</v>
      </c>
      <c r="T1954" s="15">
        <f t="shared" si="125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23055.78</v>
      </c>
      <c r="Q1955" s="10" t="s">
        <v>8317</v>
      </c>
      <c r="R1955" t="s">
        <v>8347</v>
      </c>
      <c r="S1955" s="15">
        <f t="shared" si="124"/>
        <v>40941.199826388889</v>
      </c>
      <c r="T1955" s="15">
        <f t="shared" si="125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84210.6</v>
      </c>
      <c r="Q1956" s="10" t="s">
        <v>8317</v>
      </c>
      <c r="R1956" t="s">
        <v>8347</v>
      </c>
      <c r="S1956" s="15">
        <f t="shared" si="124"/>
        <v>42394.580740740741</v>
      </c>
      <c r="T1956" s="15">
        <f t="shared" si="125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57727.59</v>
      </c>
      <c r="Q1957" s="10" t="s">
        <v>8317</v>
      </c>
      <c r="R1957" t="s">
        <v>8347</v>
      </c>
      <c r="S1957" s="15">
        <f t="shared" si="124"/>
        <v>41020.271770833337</v>
      </c>
      <c r="T1957" s="15">
        <f t="shared" si="125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48334.25</v>
      </c>
      <c r="Q1958" s="10" t="s">
        <v>8317</v>
      </c>
      <c r="R1958" t="s">
        <v>8347</v>
      </c>
      <c r="S1958" s="15">
        <f t="shared" si="124"/>
        <v>42067.923668981486</v>
      </c>
      <c r="T1958" s="15">
        <f t="shared" si="125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7613.85</v>
      </c>
      <c r="Q1959" s="10" t="s">
        <v>8317</v>
      </c>
      <c r="R1959" t="s">
        <v>8347</v>
      </c>
      <c r="S1959" s="15">
        <f t="shared" si="124"/>
        <v>41179.098530092589</v>
      </c>
      <c r="T1959" s="15">
        <f t="shared" si="125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7410.77</v>
      </c>
      <c r="Q1960" s="10" t="s">
        <v>8317</v>
      </c>
      <c r="R1960" t="s">
        <v>8347</v>
      </c>
      <c r="S1960" s="15">
        <f t="shared" si="124"/>
        <v>41326.987974537034</v>
      </c>
      <c r="T1960" s="15">
        <f t="shared" si="125"/>
        <v>41356.94630787037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3696.57</v>
      </c>
      <c r="Q1961" s="10" t="s">
        <v>8317</v>
      </c>
      <c r="R1961" t="s">
        <v>8347</v>
      </c>
      <c r="S1961" s="15">
        <f t="shared" si="124"/>
        <v>41871.845601851855</v>
      </c>
      <c r="T1961" s="15">
        <f t="shared" si="125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250096.97</v>
      </c>
      <c r="Q1962" s="10" t="s">
        <v>8317</v>
      </c>
      <c r="R1962" t="s">
        <v>8347</v>
      </c>
      <c r="S1962" s="15">
        <f t="shared" si="124"/>
        <v>41964.362743055557</v>
      </c>
      <c r="T1962" s="15">
        <f t="shared" si="125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6769.02</v>
      </c>
      <c r="Q1963" s="10" t="s">
        <v>8317</v>
      </c>
      <c r="R1963" t="s">
        <v>8347</v>
      </c>
      <c r="S1963" s="15">
        <f t="shared" si="124"/>
        <v>41148.194641203707</v>
      </c>
      <c r="T1963" s="15">
        <f t="shared" si="125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6304.74</v>
      </c>
      <c r="Q1964" s="10" t="s">
        <v>8317</v>
      </c>
      <c r="R1964" t="s">
        <v>8347</v>
      </c>
      <c r="S1964" s="15">
        <f t="shared" si="124"/>
        <v>41742.780509259261</v>
      </c>
      <c r="T1964" s="15">
        <f t="shared" si="125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11760</v>
      </c>
      <c r="Q1965" s="10" t="s">
        <v>8317</v>
      </c>
      <c r="R1965" t="s">
        <v>8347</v>
      </c>
      <c r="S1965" s="15">
        <f t="shared" si="124"/>
        <v>41863.429791666669</v>
      </c>
      <c r="T1965" s="15">
        <f t="shared" si="125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18075.189999999999</v>
      </c>
      <c r="Q1966" s="10" t="s">
        <v>8317</v>
      </c>
      <c r="R1966" t="s">
        <v>8347</v>
      </c>
      <c r="S1966" s="15">
        <f t="shared" si="124"/>
        <v>42452.272824074069</v>
      </c>
      <c r="T1966" s="15">
        <f t="shared" si="125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12732.04</v>
      </c>
      <c r="Q1967" s="10" t="s">
        <v>8317</v>
      </c>
      <c r="R1967" t="s">
        <v>8347</v>
      </c>
      <c r="S1967" s="15">
        <f t="shared" si="124"/>
        <v>40898.089236111111</v>
      </c>
      <c r="T1967" s="15">
        <f t="shared" si="125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13664.45</v>
      </c>
      <c r="Q1968" s="10" t="s">
        <v>8317</v>
      </c>
      <c r="R1968" t="s">
        <v>8347</v>
      </c>
      <c r="S1968" s="15">
        <f t="shared" si="124"/>
        <v>41835.540486111109</v>
      </c>
      <c r="T1968" s="15">
        <f t="shared" si="125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18278.02</v>
      </c>
      <c r="Q1969" s="10" t="s">
        <v>8317</v>
      </c>
      <c r="R1969" t="s">
        <v>8347</v>
      </c>
      <c r="S1969" s="15">
        <f t="shared" si="124"/>
        <v>41730.663530092592</v>
      </c>
      <c r="T1969" s="15">
        <f t="shared" si="125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27937.84</v>
      </c>
      <c r="Q1970" s="10" t="s">
        <v>8317</v>
      </c>
      <c r="R1970" t="s">
        <v>8347</v>
      </c>
      <c r="S1970" s="15">
        <f t="shared" si="124"/>
        <v>42676.586979166663</v>
      </c>
      <c r="T1970" s="15">
        <f t="shared" si="125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6137.57</v>
      </c>
      <c r="Q1971" s="10" t="s">
        <v>8317</v>
      </c>
      <c r="R1971" t="s">
        <v>8347</v>
      </c>
      <c r="S1971" s="15">
        <f t="shared" si="124"/>
        <v>42557.792453703703</v>
      </c>
      <c r="T1971" s="15">
        <f t="shared" si="125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8072.75</v>
      </c>
      <c r="Q1972" s="10" t="s">
        <v>8317</v>
      </c>
      <c r="R1972" t="s">
        <v>8347</v>
      </c>
      <c r="S1972" s="15">
        <f t="shared" si="124"/>
        <v>41324.193298611113</v>
      </c>
      <c r="T1972" s="15">
        <f t="shared" si="125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27235.59</v>
      </c>
      <c r="Q1973" s="10" t="s">
        <v>8317</v>
      </c>
      <c r="R1973" t="s">
        <v>8347</v>
      </c>
      <c r="S1973" s="15">
        <f t="shared" si="124"/>
        <v>41561.500706018516</v>
      </c>
      <c r="T1973" s="15">
        <f t="shared" si="125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7084.87</v>
      </c>
      <c r="Q1974" s="10" t="s">
        <v>8317</v>
      </c>
      <c r="R1974" t="s">
        <v>8347</v>
      </c>
      <c r="S1974" s="15">
        <f t="shared" si="124"/>
        <v>41201.012083333335</v>
      </c>
      <c r="T1974" s="15">
        <f t="shared" si="125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24794</v>
      </c>
      <c r="Q1975" s="10" t="s">
        <v>8317</v>
      </c>
      <c r="R1975" t="s">
        <v>8347</v>
      </c>
      <c r="S1975" s="15">
        <f t="shared" si="124"/>
        <v>42549.722962962958</v>
      </c>
      <c r="T1975" s="15">
        <f t="shared" si="125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18681.39</v>
      </c>
      <c r="Q1976" s="10" t="s">
        <v>8317</v>
      </c>
      <c r="R1976" t="s">
        <v>8347</v>
      </c>
      <c r="S1976" s="15">
        <f t="shared" si="124"/>
        <v>41445.334131944444</v>
      </c>
      <c r="T1976" s="15">
        <f t="shared" si="125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13198.95</v>
      </c>
      <c r="Q1977" s="10" t="s">
        <v>8317</v>
      </c>
      <c r="R1977" t="s">
        <v>8347</v>
      </c>
      <c r="S1977" s="15">
        <f t="shared" si="124"/>
        <v>41313.755219907405</v>
      </c>
      <c r="T1977" s="15">
        <f t="shared" si="125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2931.08</v>
      </c>
      <c r="Q1978" s="10" t="s">
        <v>8317</v>
      </c>
      <c r="R1978" t="s">
        <v>8347</v>
      </c>
      <c r="S1978" s="15">
        <f t="shared" si="124"/>
        <v>41438.899594907409</v>
      </c>
      <c r="T1978" s="15">
        <f t="shared" si="125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24502.44</v>
      </c>
      <c r="Q1979" s="10" t="s">
        <v>8317</v>
      </c>
      <c r="R1979" t="s">
        <v>8347</v>
      </c>
      <c r="S1979" s="15">
        <f t="shared" si="124"/>
        <v>42311.216898148152</v>
      </c>
      <c r="T1979" s="15">
        <f t="shared" si="125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132325.4</v>
      </c>
      <c r="Q1980" s="10" t="s">
        <v>8317</v>
      </c>
      <c r="R1980" t="s">
        <v>8347</v>
      </c>
      <c r="S1980" s="15">
        <f t="shared" si="124"/>
        <v>41039.225601851853</v>
      </c>
      <c r="T1980" s="15">
        <f t="shared" si="125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28265.97</v>
      </c>
      <c r="Q1981" s="10" t="s">
        <v>8317</v>
      </c>
      <c r="R1981" t="s">
        <v>8347</v>
      </c>
      <c r="S1981" s="15">
        <f t="shared" si="124"/>
        <v>42290.460023148145</v>
      </c>
      <c r="T1981" s="15">
        <f t="shared" si="125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9121.44</v>
      </c>
      <c r="Q1982" s="10" t="s">
        <v>8317</v>
      </c>
      <c r="R1982" t="s">
        <v>8347</v>
      </c>
      <c r="S1982" s="15">
        <f t="shared" si="124"/>
        <v>42423.542384259257</v>
      </c>
      <c r="T1982" s="15">
        <f t="shared" si="125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3175</v>
      </c>
      <c r="Q1983" s="10" t="s">
        <v>8336</v>
      </c>
      <c r="R1983" t="s">
        <v>8348</v>
      </c>
      <c r="S1983" s="15">
        <f t="shared" si="124"/>
        <v>41799.725289351853</v>
      </c>
      <c r="T1983" s="15">
        <f t="shared" si="125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 t="str">
        <f t="shared" si="123"/>
        <v>N/A</v>
      </c>
      <c r="Q1984" s="10" t="s">
        <v>8336</v>
      </c>
      <c r="R1984" t="s">
        <v>8348</v>
      </c>
      <c r="S1984" s="15">
        <f t="shared" si="124"/>
        <v>42678.586655092593</v>
      </c>
      <c r="T1984" s="15">
        <f t="shared" si="125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8868.75</v>
      </c>
      <c r="Q1985" s="10" t="s">
        <v>8336</v>
      </c>
      <c r="R1985" t="s">
        <v>8348</v>
      </c>
      <c r="S1985" s="15">
        <f t="shared" si="124"/>
        <v>42593.011782407411</v>
      </c>
      <c r="T1985" s="15">
        <f t="shared" si="125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45314.29</v>
      </c>
      <c r="Q1986" s="10" t="s">
        <v>8336</v>
      </c>
      <c r="R1986" t="s">
        <v>8348</v>
      </c>
      <c r="S1986" s="15">
        <f t="shared" si="124"/>
        <v>41913.790289351848</v>
      </c>
      <c r="T1986" s="15">
        <f t="shared" si="125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IFERROR(ROUND(E1987/L1987*100,2),"N/A")</f>
        <v>1275</v>
      </c>
      <c r="Q1987" s="10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5">
        <f t="shared" ref="T1987:T2050" si="129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100</v>
      </c>
      <c r="Q1988" s="10" t="s">
        <v>8336</v>
      </c>
      <c r="R1988" t="s">
        <v>8348</v>
      </c>
      <c r="S1988" s="15">
        <f t="shared" si="128"/>
        <v>42413.433831018512</v>
      </c>
      <c r="T1988" s="15">
        <f t="shared" si="129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8342.86</v>
      </c>
      <c r="Q1989" s="10" t="s">
        <v>8336</v>
      </c>
      <c r="R1989" t="s">
        <v>8348</v>
      </c>
      <c r="S1989" s="15">
        <f t="shared" si="128"/>
        <v>42034.639768518522</v>
      </c>
      <c r="T1989" s="15">
        <f t="shared" si="129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2500</v>
      </c>
      <c r="Q1990" s="10" t="s">
        <v>8336</v>
      </c>
      <c r="R1990" t="s">
        <v>8348</v>
      </c>
      <c r="S1990" s="15">
        <f t="shared" si="128"/>
        <v>42206.763217592597</v>
      </c>
      <c r="T1990" s="15">
        <f t="shared" si="129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5000</v>
      </c>
      <c r="Q1991" s="10" t="s">
        <v>8336</v>
      </c>
      <c r="R1991" t="s">
        <v>8348</v>
      </c>
      <c r="S1991" s="15">
        <f t="shared" si="128"/>
        <v>42685.680648148147</v>
      </c>
      <c r="T1991" s="15">
        <f t="shared" si="129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10180</v>
      </c>
      <c r="Q1992" s="10" t="s">
        <v>8336</v>
      </c>
      <c r="R1992" t="s">
        <v>8348</v>
      </c>
      <c r="S1992" s="15">
        <f t="shared" si="128"/>
        <v>42398.195972222224</v>
      </c>
      <c r="T1992" s="15">
        <f t="shared" si="129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4666.67</v>
      </c>
      <c r="Q1993" s="10" t="s">
        <v>8336</v>
      </c>
      <c r="R1993" t="s">
        <v>8348</v>
      </c>
      <c r="S1993" s="15">
        <f t="shared" si="128"/>
        <v>42167.89335648148</v>
      </c>
      <c r="T1993" s="15">
        <f t="shared" si="129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100</v>
      </c>
      <c r="Q1994" s="10" t="s">
        <v>8336</v>
      </c>
      <c r="R1994" t="s">
        <v>8348</v>
      </c>
      <c r="S1994" s="15">
        <f t="shared" si="128"/>
        <v>42023.143414351856</v>
      </c>
      <c r="T1994" s="15">
        <f t="shared" si="129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 t="str">
        <f t="shared" si="127"/>
        <v>N/A</v>
      </c>
      <c r="Q1995" s="10" t="s">
        <v>8336</v>
      </c>
      <c r="R1995" t="s">
        <v>8348</v>
      </c>
      <c r="S1995" s="15">
        <f t="shared" si="128"/>
        <v>42329.58839120371</v>
      </c>
      <c r="T1995" s="15">
        <f t="shared" si="129"/>
        <v>42359.58839120371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 t="str">
        <f t="shared" si="127"/>
        <v>N/A</v>
      </c>
      <c r="Q1996" s="10" t="s">
        <v>8336</v>
      </c>
      <c r="R1996" t="s">
        <v>8348</v>
      </c>
      <c r="S1996" s="15">
        <f t="shared" si="128"/>
        <v>42651.006273148145</v>
      </c>
      <c r="T1996" s="15">
        <f t="shared" si="129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2600</v>
      </c>
      <c r="Q1997" s="10" t="s">
        <v>8336</v>
      </c>
      <c r="R1997" t="s">
        <v>8348</v>
      </c>
      <c r="S1997" s="15">
        <f t="shared" si="128"/>
        <v>42181.902037037042</v>
      </c>
      <c r="T1997" s="15">
        <f t="shared" si="129"/>
        <v>42201.902037037042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 t="str">
        <f t="shared" si="127"/>
        <v>N/A</v>
      </c>
      <c r="Q1998" s="10" t="s">
        <v>8336</v>
      </c>
      <c r="R1998" t="s">
        <v>8348</v>
      </c>
      <c r="S1998" s="15">
        <f t="shared" si="128"/>
        <v>41800.819571759261</v>
      </c>
      <c r="T1998" s="15">
        <f t="shared" si="129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 t="str">
        <f t="shared" si="127"/>
        <v>N/A</v>
      </c>
      <c r="Q1999" s="10" t="s">
        <v>8336</v>
      </c>
      <c r="R1999" t="s">
        <v>8348</v>
      </c>
      <c r="S1999" s="15">
        <f t="shared" si="128"/>
        <v>41847.930694444447</v>
      </c>
      <c r="T1999" s="15">
        <f t="shared" si="129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21833.33</v>
      </c>
      <c r="Q2000" s="10" t="s">
        <v>8336</v>
      </c>
      <c r="R2000" t="s">
        <v>8348</v>
      </c>
      <c r="S2000" s="15">
        <f t="shared" si="128"/>
        <v>41807.118495370371</v>
      </c>
      <c r="T2000" s="15">
        <f t="shared" si="129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3371.43</v>
      </c>
      <c r="Q2001" s="10" t="s">
        <v>8336</v>
      </c>
      <c r="R2001" t="s">
        <v>8348</v>
      </c>
      <c r="S2001" s="15">
        <f t="shared" si="128"/>
        <v>41926.482731481483</v>
      </c>
      <c r="T2001" s="15">
        <f t="shared" si="129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2500</v>
      </c>
      <c r="Q2002" s="10" t="s">
        <v>8336</v>
      </c>
      <c r="R2002" t="s">
        <v>8348</v>
      </c>
      <c r="S2002" s="15">
        <f t="shared" si="128"/>
        <v>42345.951539351852</v>
      </c>
      <c r="T2002" s="15">
        <f t="shared" si="129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12838.79</v>
      </c>
      <c r="Q2003" s="10" t="s">
        <v>8317</v>
      </c>
      <c r="R2003" t="s">
        <v>8347</v>
      </c>
      <c r="S2003" s="15">
        <f t="shared" si="128"/>
        <v>42136.209675925929</v>
      </c>
      <c r="T2003" s="15">
        <f t="shared" si="129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7883.43</v>
      </c>
      <c r="Q2004" s="10" t="s">
        <v>8317</v>
      </c>
      <c r="R2004" t="s">
        <v>8347</v>
      </c>
      <c r="S2004" s="15">
        <f t="shared" si="128"/>
        <v>42728.71230324074</v>
      </c>
      <c r="T2004" s="15">
        <f t="shared" si="129"/>
        <v>42758.71230324074</v>
      </c>
    </row>
    <row r="2005" spans="1:20" ht="43.2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9176.4699999999993</v>
      </c>
      <c r="Q2005" s="10" t="s">
        <v>8317</v>
      </c>
      <c r="R2005" t="s">
        <v>8347</v>
      </c>
      <c r="S2005" s="15">
        <f t="shared" si="128"/>
        <v>40347.125601851854</v>
      </c>
      <c r="T2005" s="15">
        <f t="shared" si="129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33110.239999999998</v>
      </c>
      <c r="Q2006" s="10" t="s">
        <v>8317</v>
      </c>
      <c r="R2006" t="s">
        <v>8347</v>
      </c>
      <c r="S2006" s="15">
        <f t="shared" si="128"/>
        <v>41800.604895833334</v>
      </c>
      <c r="T2006" s="15">
        <f t="shared" si="129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19426.189999999999</v>
      </c>
      <c r="Q2007" s="10" t="s">
        <v>8317</v>
      </c>
      <c r="R2007" t="s">
        <v>8347</v>
      </c>
      <c r="S2007" s="15">
        <f t="shared" si="128"/>
        <v>41535.812708333331</v>
      </c>
      <c r="T2007" s="15">
        <f t="shared" si="129"/>
        <v>41563.165972222225</v>
      </c>
    </row>
    <row r="2008" spans="1:20" ht="43.2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40897.69</v>
      </c>
      <c r="Q2008" s="10" t="s">
        <v>8317</v>
      </c>
      <c r="R2008" t="s">
        <v>8347</v>
      </c>
      <c r="S2008" s="15">
        <f t="shared" si="128"/>
        <v>41941.500520833331</v>
      </c>
      <c r="T2008" s="15">
        <f t="shared" si="129"/>
        <v>41976.542187500003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8445.93</v>
      </c>
      <c r="Q2009" s="10" t="s">
        <v>8317</v>
      </c>
      <c r="R2009" t="s">
        <v>8347</v>
      </c>
      <c r="S2009" s="15">
        <f t="shared" si="128"/>
        <v>40347.837800925925</v>
      </c>
      <c r="T2009" s="15">
        <f t="shared" si="129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4485.37</v>
      </c>
      <c r="Q2010" s="10" t="s">
        <v>8317</v>
      </c>
      <c r="R2010" t="s">
        <v>8347</v>
      </c>
      <c r="S2010" s="15">
        <f t="shared" si="128"/>
        <v>40761.604421296295</v>
      </c>
      <c r="T2010" s="15">
        <f t="shared" si="129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38336.43</v>
      </c>
      <c r="Q2011" s="10" t="s">
        <v>8317</v>
      </c>
      <c r="R2011" t="s">
        <v>8347</v>
      </c>
      <c r="S2011" s="15">
        <f t="shared" si="128"/>
        <v>42661.323414351849</v>
      </c>
      <c r="T2011" s="15">
        <f t="shared" si="129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5527.69</v>
      </c>
      <c r="Q2012" s="10" t="s">
        <v>8317</v>
      </c>
      <c r="R2012" t="s">
        <v>8347</v>
      </c>
      <c r="S2012" s="15">
        <f t="shared" si="128"/>
        <v>42570.996423611112</v>
      </c>
      <c r="T2012" s="15">
        <f t="shared" si="129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42202.06</v>
      </c>
      <c r="Q2013" s="10" t="s">
        <v>8317</v>
      </c>
      <c r="R2013" t="s">
        <v>8347</v>
      </c>
      <c r="S2013" s="15">
        <f t="shared" si="128"/>
        <v>42347.358483796299</v>
      </c>
      <c r="T2013" s="15">
        <f t="shared" si="129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6418.03</v>
      </c>
      <c r="Q2014" s="10" t="s">
        <v>8317</v>
      </c>
      <c r="R2014" t="s">
        <v>8347</v>
      </c>
      <c r="S2014" s="15">
        <f t="shared" si="128"/>
        <v>42010.822233796294</v>
      </c>
      <c r="T2014" s="15">
        <f t="shared" si="129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17357.78</v>
      </c>
      <c r="Q2015" s="10" t="s">
        <v>8317</v>
      </c>
      <c r="R2015" t="s">
        <v>8347</v>
      </c>
      <c r="S2015" s="15">
        <f t="shared" si="128"/>
        <v>42499.960810185185</v>
      </c>
      <c r="T2015" s="15">
        <f t="shared" si="129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8860.17</v>
      </c>
      <c r="Q2016" s="10" t="s">
        <v>8317</v>
      </c>
      <c r="R2016" t="s">
        <v>8347</v>
      </c>
      <c r="S2016" s="15">
        <f t="shared" si="128"/>
        <v>41324.214571759258</v>
      </c>
      <c r="T2016" s="15">
        <f t="shared" si="129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5022.2299999999996</v>
      </c>
      <c r="Q2017" s="10" t="s">
        <v>8317</v>
      </c>
      <c r="R2017" t="s">
        <v>8347</v>
      </c>
      <c r="S2017" s="15">
        <f t="shared" si="128"/>
        <v>40765.876886574071</v>
      </c>
      <c r="T2017" s="15">
        <f t="shared" si="129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19238.88</v>
      </c>
      <c r="Q2018" s="10" t="s">
        <v>8317</v>
      </c>
      <c r="R2018" t="s">
        <v>8347</v>
      </c>
      <c r="S2018" s="15">
        <f t="shared" si="128"/>
        <v>41312.88077546296</v>
      </c>
      <c r="T2018" s="15">
        <f t="shared" si="129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7341.69</v>
      </c>
      <c r="Q2019" s="10" t="s">
        <v>8317</v>
      </c>
      <c r="R2019" t="s">
        <v>8347</v>
      </c>
      <c r="S2019" s="15">
        <f t="shared" si="128"/>
        <v>40961.057349537034</v>
      </c>
      <c r="T2019" s="15">
        <f t="shared" si="129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14768.5</v>
      </c>
      <c r="Q2020" s="10" t="s">
        <v>8317</v>
      </c>
      <c r="R2020" t="s">
        <v>8347</v>
      </c>
      <c r="S2020" s="15">
        <f t="shared" si="128"/>
        <v>42199.365844907406</v>
      </c>
      <c r="T2020" s="15">
        <f t="shared" si="129"/>
        <v>42229.365844907406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10896.85</v>
      </c>
      <c r="Q2021" s="10" t="s">
        <v>8317</v>
      </c>
      <c r="R2021" t="s">
        <v>8347</v>
      </c>
      <c r="S2021" s="15">
        <f t="shared" si="128"/>
        <v>42605.70857638889</v>
      </c>
      <c r="T2021" s="15">
        <f t="shared" si="129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2364.75</v>
      </c>
      <c r="Q2022" s="10" t="s">
        <v>8317</v>
      </c>
      <c r="R2022" t="s">
        <v>8347</v>
      </c>
      <c r="S2022" s="15">
        <f t="shared" si="128"/>
        <v>41737.097499999996</v>
      </c>
      <c r="T2022" s="15">
        <f t="shared" si="129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14794.74</v>
      </c>
      <c r="Q2023" s="10" t="s">
        <v>8317</v>
      </c>
      <c r="R2023" t="s">
        <v>8347</v>
      </c>
      <c r="S2023" s="15">
        <f t="shared" si="128"/>
        <v>41861.070567129631</v>
      </c>
      <c r="T2023" s="15">
        <f t="shared" si="129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38503.69</v>
      </c>
      <c r="Q2024" s="10" t="s">
        <v>8317</v>
      </c>
      <c r="R2024" t="s">
        <v>8347</v>
      </c>
      <c r="S2024" s="15">
        <f t="shared" si="128"/>
        <v>42502.569120370375</v>
      </c>
      <c r="T2024" s="15">
        <f t="shared" si="129"/>
        <v>42532.569120370375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45739.09</v>
      </c>
      <c r="Q2025" s="10" t="s">
        <v>8317</v>
      </c>
      <c r="R2025" t="s">
        <v>8347</v>
      </c>
      <c r="S2025" s="15">
        <f t="shared" si="128"/>
        <v>42136.420752314814</v>
      </c>
      <c r="T2025" s="15">
        <f t="shared" si="129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22299.05</v>
      </c>
      <c r="Q2026" s="10" t="s">
        <v>8317</v>
      </c>
      <c r="R2026" t="s">
        <v>8347</v>
      </c>
      <c r="S2026" s="15">
        <f t="shared" si="128"/>
        <v>41099.966944444444</v>
      </c>
      <c r="T2026" s="15">
        <f t="shared" si="129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22074.07</v>
      </c>
      <c r="Q2027" s="10" t="s">
        <v>8317</v>
      </c>
      <c r="R2027" t="s">
        <v>8347</v>
      </c>
      <c r="S2027" s="15">
        <f t="shared" si="128"/>
        <v>42136.184560185182</v>
      </c>
      <c r="T2027" s="15">
        <f t="shared" si="129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7350.39</v>
      </c>
      <c r="Q2028" s="10" t="s">
        <v>8317</v>
      </c>
      <c r="R2028" t="s">
        <v>8347</v>
      </c>
      <c r="S2028" s="15">
        <f t="shared" si="128"/>
        <v>41704.735937500001</v>
      </c>
      <c r="T2028" s="15">
        <f t="shared" si="129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22309.65</v>
      </c>
      <c r="Q2029" s="10" t="s">
        <v>8317</v>
      </c>
      <c r="R2029" t="s">
        <v>8347</v>
      </c>
      <c r="S2029" s="15">
        <f t="shared" si="128"/>
        <v>42048.813877314817</v>
      </c>
      <c r="T2029" s="15">
        <f t="shared" si="129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4791.1400000000003</v>
      </c>
      <c r="Q2030" s="10" t="s">
        <v>8317</v>
      </c>
      <c r="R2030" t="s">
        <v>8347</v>
      </c>
      <c r="S2030" s="15">
        <f t="shared" si="128"/>
        <v>40215.919050925928</v>
      </c>
      <c r="T2030" s="15">
        <f t="shared" si="129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9606.3799999999992</v>
      </c>
      <c r="Q2031" s="10" t="s">
        <v>8317</v>
      </c>
      <c r="R2031" t="s">
        <v>8347</v>
      </c>
      <c r="S2031" s="15">
        <f t="shared" si="128"/>
        <v>41848.021770833337</v>
      </c>
      <c r="T2031" s="15">
        <f t="shared" si="129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11861.44</v>
      </c>
      <c r="Q2032" s="10" t="s">
        <v>8317</v>
      </c>
      <c r="R2032" t="s">
        <v>8347</v>
      </c>
      <c r="S2032" s="15">
        <f t="shared" si="128"/>
        <v>41212.996481481481</v>
      </c>
      <c r="T2032" s="15">
        <f t="shared" si="129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11845.47</v>
      </c>
      <c r="Q2033" s="10" t="s">
        <v>8317</v>
      </c>
      <c r="R2033" t="s">
        <v>8347</v>
      </c>
      <c r="S2033" s="15">
        <f t="shared" si="128"/>
        <v>41975.329317129625</v>
      </c>
      <c r="T2033" s="15">
        <f t="shared" si="129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14321.47</v>
      </c>
      <c r="Q2034" s="10" t="s">
        <v>8317</v>
      </c>
      <c r="R2034" t="s">
        <v>8347</v>
      </c>
      <c r="S2034" s="15">
        <f t="shared" si="128"/>
        <v>42689.565671296295</v>
      </c>
      <c r="T2034" s="15">
        <f t="shared" si="129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28271.52</v>
      </c>
      <c r="Q2035" s="10" t="s">
        <v>8317</v>
      </c>
      <c r="R2035" t="s">
        <v>8347</v>
      </c>
      <c r="S2035" s="15">
        <f t="shared" si="128"/>
        <v>41725.082384259258</v>
      </c>
      <c r="T2035" s="15">
        <f t="shared" si="129"/>
        <v>41755.082384259258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59393.62</v>
      </c>
      <c r="Q2036" s="10" t="s">
        <v>8317</v>
      </c>
      <c r="R2036" t="s">
        <v>8347</v>
      </c>
      <c r="S2036" s="15">
        <f t="shared" si="128"/>
        <v>42076.130011574074</v>
      </c>
      <c r="T2036" s="15">
        <f t="shared" si="129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26215.7</v>
      </c>
      <c r="Q2037" s="10" t="s">
        <v>8317</v>
      </c>
      <c r="R2037" t="s">
        <v>8347</v>
      </c>
      <c r="S2037" s="15">
        <f t="shared" si="128"/>
        <v>42311.625081018516</v>
      </c>
      <c r="T2037" s="15">
        <f t="shared" si="129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4658.08</v>
      </c>
      <c r="Q2038" s="10" t="s">
        <v>8317</v>
      </c>
      <c r="R2038" t="s">
        <v>8347</v>
      </c>
      <c r="S2038" s="15">
        <f t="shared" si="128"/>
        <v>41738.864803240744</v>
      </c>
      <c r="T2038" s="15">
        <f t="shared" si="129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7004.11</v>
      </c>
      <c r="Q2039" s="10" t="s">
        <v>8317</v>
      </c>
      <c r="R2039" t="s">
        <v>8347</v>
      </c>
      <c r="S2039" s="15">
        <f t="shared" si="128"/>
        <v>41578.210104166668</v>
      </c>
      <c r="T2039" s="15">
        <f t="shared" si="129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16490.689999999999</v>
      </c>
      <c r="Q2040" s="10" t="s">
        <v>8317</v>
      </c>
      <c r="R2040" t="s">
        <v>8347</v>
      </c>
      <c r="S2040" s="15">
        <f t="shared" si="128"/>
        <v>41424.27107638889</v>
      </c>
      <c r="T2040" s="15">
        <f t="shared" si="129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44926.39</v>
      </c>
      <c r="Q2041" s="10" t="s">
        <v>8317</v>
      </c>
      <c r="R2041" t="s">
        <v>8347</v>
      </c>
      <c r="S2041" s="15">
        <f t="shared" si="128"/>
        <v>42675.438946759255</v>
      </c>
      <c r="T2041" s="15">
        <f t="shared" si="129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2747.28</v>
      </c>
      <c r="Q2042" s="10" t="s">
        <v>8317</v>
      </c>
      <c r="R2042" t="s">
        <v>8347</v>
      </c>
      <c r="S2042" s="15">
        <f t="shared" si="128"/>
        <v>41578.927118055559</v>
      </c>
      <c r="T2042" s="15">
        <f t="shared" si="129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14397.5</v>
      </c>
      <c r="Q2043" s="10" t="s">
        <v>8317</v>
      </c>
      <c r="R2043" t="s">
        <v>8347</v>
      </c>
      <c r="S2043" s="15">
        <f t="shared" si="128"/>
        <v>42654.525775462964</v>
      </c>
      <c r="T2043" s="15">
        <f t="shared" si="129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8823.57</v>
      </c>
      <c r="Q2044" s="10" t="s">
        <v>8317</v>
      </c>
      <c r="R2044" t="s">
        <v>8347</v>
      </c>
      <c r="S2044" s="15">
        <f t="shared" si="128"/>
        <v>42331.708032407405</v>
      </c>
      <c r="T2044" s="15">
        <f t="shared" si="129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3632.64</v>
      </c>
      <c r="Q2045" s="10" t="s">
        <v>8317</v>
      </c>
      <c r="R2045" t="s">
        <v>8347</v>
      </c>
      <c r="S2045" s="15">
        <f t="shared" si="128"/>
        <v>42661.176817129628</v>
      </c>
      <c r="T2045" s="15">
        <f t="shared" si="129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9017.7800000000007</v>
      </c>
      <c r="Q2046" s="10" t="s">
        <v>8317</v>
      </c>
      <c r="R2046" t="s">
        <v>8347</v>
      </c>
      <c r="S2046" s="15">
        <f t="shared" si="128"/>
        <v>42138.684189814812</v>
      </c>
      <c r="T2046" s="15">
        <f t="shared" si="129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15262.36</v>
      </c>
      <c r="Q2047" s="10" t="s">
        <v>8317</v>
      </c>
      <c r="R2047" t="s">
        <v>8347</v>
      </c>
      <c r="S2047" s="15">
        <f t="shared" si="128"/>
        <v>41069.088506944441</v>
      </c>
      <c r="T2047" s="15">
        <f t="shared" si="129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5580.65</v>
      </c>
      <c r="Q2048" s="10" t="s">
        <v>8317</v>
      </c>
      <c r="R2048" t="s">
        <v>8347</v>
      </c>
      <c r="S2048" s="15">
        <f t="shared" si="128"/>
        <v>41387.171805555554</v>
      </c>
      <c r="T2048" s="15">
        <f t="shared" si="129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22785.33</v>
      </c>
      <c r="Q2049" s="10" t="s">
        <v>8317</v>
      </c>
      <c r="R2049" t="s">
        <v>8347</v>
      </c>
      <c r="S2049" s="15">
        <f t="shared" si="128"/>
        <v>42081.903587962966</v>
      </c>
      <c r="T2049" s="15">
        <f t="shared" si="129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9182.99</v>
      </c>
      <c r="Q2050" s="10" t="s">
        <v>8317</v>
      </c>
      <c r="R2050" t="s">
        <v>8347</v>
      </c>
      <c r="S2050" s="15">
        <f t="shared" si="128"/>
        <v>41387.651516203703</v>
      </c>
      <c r="T2050" s="15">
        <f t="shared" si="129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IFERROR(ROUND(E2051/L2051*100,2),"N/A")</f>
        <v>8099.1</v>
      </c>
      <c r="Q2051" s="10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5">
        <f t="shared" ref="T2051:T2114" si="133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27839.41</v>
      </c>
      <c r="Q2052" s="10" t="s">
        <v>8317</v>
      </c>
      <c r="R2052" t="s">
        <v>8347</v>
      </c>
      <c r="S2052" s="15">
        <f t="shared" si="132"/>
        <v>42115.071504629625</v>
      </c>
      <c r="T2052" s="15">
        <f t="shared" si="133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4309.5</v>
      </c>
      <c r="Q2053" s="10" t="s">
        <v>8317</v>
      </c>
      <c r="R2053" t="s">
        <v>8347</v>
      </c>
      <c r="S2053" s="15">
        <f t="shared" si="132"/>
        <v>41604.022418981483</v>
      </c>
      <c r="T2053" s="15">
        <f t="shared" si="133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32629.21</v>
      </c>
      <c r="Q2054" s="10" t="s">
        <v>8317</v>
      </c>
      <c r="R2054" t="s">
        <v>8347</v>
      </c>
      <c r="S2054" s="15">
        <f t="shared" si="132"/>
        <v>42375.08394675926</v>
      </c>
      <c r="T2054" s="15">
        <f t="shared" si="133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4174.38</v>
      </c>
      <c r="Q2055" s="10" t="s">
        <v>8317</v>
      </c>
      <c r="R2055" t="s">
        <v>8347</v>
      </c>
      <c r="S2055" s="15">
        <f t="shared" si="132"/>
        <v>42303.617488425924</v>
      </c>
      <c r="T2055" s="15">
        <f t="shared" si="133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6402.09</v>
      </c>
      <c r="Q2056" s="10" t="s">
        <v>8317</v>
      </c>
      <c r="R2056" t="s">
        <v>8347</v>
      </c>
      <c r="S2056" s="15">
        <f t="shared" si="132"/>
        <v>41731.520949074074</v>
      </c>
      <c r="T2056" s="15">
        <f t="shared" si="133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9945.5400000000009</v>
      </c>
      <c r="Q2057" s="10" t="s">
        <v>8317</v>
      </c>
      <c r="R2057" t="s">
        <v>8347</v>
      </c>
      <c r="S2057" s="15">
        <f t="shared" si="132"/>
        <v>41946.674108796295</v>
      </c>
      <c r="T2057" s="15">
        <f t="shared" si="133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13849.46</v>
      </c>
      <c r="Q2058" s="10" t="s">
        <v>8317</v>
      </c>
      <c r="R2058" t="s">
        <v>8347</v>
      </c>
      <c r="S2058" s="15">
        <f t="shared" si="132"/>
        <v>41351.76090277778</v>
      </c>
      <c r="T2058" s="15">
        <f t="shared" si="133"/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4554.78</v>
      </c>
      <c r="Q2059" s="10" t="s">
        <v>8317</v>
      </c>
      <c r="R2059" t="s">
        <v>8347</v>
      </c>
      <c r="S2059" s="15">
        <f t="shared" si="132"/>
        <v>42396.494583333333</v>
      </c>
      <c r="T2059" s="15">
        <f t="shared" si="133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1050.73</v>
      </c>
      <c r="Q2060" s="10" t="s">
        <v>8317</v>
      </c>
      <c r="R2060" t="s">
        <v>8347</v>
      </c>
      <c r="S2060" s="15">
        <f t="shared" si="132"/>
        <v>42026.370717592596</v>
      </c>
      <c r="T2060" s="15">
        <f t="shared" si="133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11476.53</v>
      </c>
      <c r="Q2061" s="10" t="s">
        <v>8317</v>
      </c>
      <c r="R2061" t="s">
        <v>8347</v>
      </c>
      <c r="S2061" s="15">
        <f t="shared" si="132"/>
        <v>42361.602476851855</v>
      </c>
      <c r="T2061" s="15">
        <f t="shared" si="133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3599.71</v>
      </c>
      <c r="Q2062" s="10" t="s">
        <v>8317</v>
      </c>
      <c r="R2062" t="s">
        <v>8347</v>
      </c>
      <c r="S2062" s="15">
        <f t="shared" si="132"/>
        <v>41783.642939814818</v>
      </c>
      <c r="T2062" s="15">
        <f t="shared" si="133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15417.14</v>
      </c>
      <c r="Q2063" s="10" t="s">
        <v>8317</v>
      </c>
      <c r="R2063" t="s">
        <v>8347</v>
      </c>
      <c r="S2063" s="15">
        <f t="shared" si="132"/>
        <v>42705.764513888891</v>
      </c>
      <c r="T2063" s="15">
        <f t="shared" si="133"/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56638.92</v>
      </c>
      <c r="Q2064" s="10" t="s">
        <v>8317</v>
      </c>
      <c r="R2064" t="s">
        <v>8347</v>
      </c>
      <c r="S2064" s="15">
        <f t="shared" si="132"/>
        <v>42423.3830787037</v>
      </c>
      <c r="T2064" s="15">
        <f t="shared" si="133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12085.71</v>
      </c>
      <c r="Q2065" s="10" t="s">
        <v>8317</v>
      </c>
      <c r="R2065" t="s">
        <v>8347</v>
      </c>
      <c r="S2065" s="15">
        <f t="shared" si="132"/>
        <v>42472.73265046296</v>
      </c>
      <c r="T2065" s="15">
        <f t="shared" si="133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8616.3799999999992</v>
      </c>
      <c r="Q2066" s="10" t="s">
        <v>8317</v>
      </c>
      <c r="R2066" t="s">
        <v>8347</v>
      </c>
      <c r="S2066" s="15">
        <f t="shared" si="132"/>
        <v>41389.364849537036</v>
      </c>
      <c r="T2066" s="15">
        <f t="shared" si="133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5121.21</v>
      </c>
      <c r="Q2067" s="10" t="s">
        <v>8317</v>
      </c>
      <c r="R2067" t="s">
        <v>8347</v>
      </c>
      <c r="S2067" s="15">
        <f t="shared" si="132"/>
        <v>41603.333668981482</v>
      </c>
      <c r="T2067" s="15">
        <f t="shared" si="133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6726.15</v>
      </c>
      <c r="Q2068" s="10" t="s">
        <v>8317</v>
      </c>
      <c r="R2068" t="s">
        <v>8347</v>
      </c>
      <c r="S2068" s="15">
        <f t="shared" si="132"/>
        <v>41844.771793981483</v>
      </c>
      <c r="T2068" s="15">
        <f t="shared" si="133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6280</v>
      </c>
      <c r="Q2069" s="10" t="s">
        <v>8317</v>
      </c>
      <c r="R2069" t="s">
        <v>8347</v>
      </c>
      <c r="S2069" s="15">
        <f t="shared" si="132"/>
        <v>42115.853888888887</v>
      </c>
      <c r="T2069" s="15">
        <f t="shared" si="133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34613.120000000003</v>
      </c>
      <c r="Q2070" s="10" t="s">
        <v>8317</v>
      </c>
      <c r="R2070" t="s">
        <v>8347</v>
      </c>
      <c r="S2070" s="15">
        <f t="shared" si="132"/>
        <v>42633.841608796298</v>
      </c>
      <c r="T2070" s="15">
        <f t="shared" si="133"/>
        <v>42663.841608796298</v>
      </c>
    </row>
    <row r="2071" spans="1:20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24411.91</v>
      </c>
      <c r="Q2071" s="10" t="s">
        <v>8317</v>
      </c>
      <c r="R2071" t="s">
        <v>8347</v>
      </c>
      <c r="S2071" s="15">
        <f t="shared" si="132"/>
        <v>42340.972118055557</v>
      </c>
      <c r="T2071" s="15">
        <f t="shared" si="133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25925.42</v>
      </c>
      <c r="Q2072" s="10" t="s">
        <v>8317</v>
      </c>
      <c r="R2072" t="s">
        <v>8347</v>
      </c>
      <c r="S2072" s="15">
        <f t="shared" si="132"/>
        <v>42519.6565162037</v>
      </c>
      <c r="T2072" s="15">
        <f t="shared" si="133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20196.400000000001</v>
      </c>
      <c r="Q2073" s="10" t="s">
        <v>8317</v>
      </c>
      <c r="R2073" t="s">
        <v>8347</v>
      </c>
      <c r="S2073" s="15">
        <f t="shared" si="132"/>
        <v>42600.278749999998</v>
      </c>
      <c r="T2073" s="15">
        <f t="shared" si="133"/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22620.86</v>
      </c>
      <c r="Q2074" s="10" t="s">
        <v>8317</v>
      </c>
      <c r="R2074" t="s">
        <v>8347</v>
      </c>
      <c r="S2074" s="15">
        <f t="shared" si="132"/>
        <v>42467.581388888888</v>
      </c>
      <c r="T2074" s="15">
        <f t="shared" si="133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32469</v>
      </c>
      <c r="Q2075" s="10" t="s">
        <v>8317</v>
      </c>
      <c r="R2075" t="s">
        <v>8347</v>
      </c>
      <c r="S2075" s="15">
        <f t="shared" si="132"/>
        <v>42087.668032407411</v>
      </c>
      <c r="T2075" s="15">
        <f t="shared" si="133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20500</v>
      </c>
      <c r="Q2076" s="10" t="s">
        <v>8317</v>
      </c>
      <c r="R2076" t="s">
        <v>8347</v>
      </c>
      <c r="S2076" s="15">
        <f t="shared" si="132"/>
        <v>42466.826180555552</v>
      </c>
      <c r="T2076" s="15">
        <f t="shared" si="133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2046.59</v>
      </c>
      <c r="Q2077" s="10" t="s">
        <v>8317</v>
      </c>
      <c r="R2077" t="s">
        <v>8347</v>
      </c>
      <c r="S2077" s="15">
        <f t="shared" si="132"/>
        <v>41450.681574074071</v>
      </c>
      <c r="T2077" s="15">
        <f t="shared" si="133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11635.3</v>
      </c>
      <c r="Q2078" s="10" t="s">
        <v>8317</v>
      </c>
      <c r="R2078" t="s">
        <v>8347</v>
      </c>
      <c r="S2078" s="15">
        <f t="shared" si="132"/>
        <v>41803.880659722221</v>
      </c>
      <c r="T2078" s="15">
        <f t="shared" si="133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30720.21</v>
      </c>
      <c r="Q2079" s="10" t="s">
        <v>8317</v>
      </c>
      <c r="R2079" t="s">
        <v>8347</v>
      </c>
      <c r="S2079" s="15">
        <f t="shared" si="132"/>
        <v>42103.042546296296</v>
      </c>
      <c r="T2079" s="15">
        <f t="shared" si="133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54668.75</v>
      </c>
      <c r="Q2080" s="10" t="s">
        <v>8317</v>
      </c>
      <c r="R2080" t="s">
        <v>8347</v>
      </c>
      <c r="S2080" s="15">
        <f t="shared" si="132"/>
        <v>42692.771493055552</v>
      </c>
      <c r="T2080" s="15">
        <f t="shared" si="133"/>
        <v>42722.771493055552</v>
      </c>
    </row>
    <row r="2081" spans="1:20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4747.45</v>
      </c>
      <c r="Q2081" s="10" t="s">
        <v>8317</v>
      </c>
      <c r="R2081" t="s">
        <v>8347</v>
      </c>
      <c r="S2081" s="15">
        <f t="shared" si="132"/>
        <v>42150.71056712963</v>
      </c>
      <c r="T2081" s="15">
        <f t="shared" si="133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10156</v>
      </c>
      <c r="Q2082" s="10" t="s">
        <v>8317</v>
      </c>
      <c r="R2082" t="s">
        <v>8347</v>
      </c>
      <c r="S2082" s="15">
        <f t="shared" si="132"/>
        <v>42289.957175925927</v>
      </c>
      <c r="T2082" s="15">
        <f t="shared" si="133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7290.91</v>
      </c>
      <c r="Q2083" s="10" t="s">
        <v>8323</v>
      </c>
      <c r="R2083" t="s">
        <v>8327</v>
      </c>
      <c r="S2083" s="15">
        <f t="shared" si="132"/>
        <v>41004.156886574077</v>
      </c>
      <c r="T2083" s="15">
        <f t="shared" si="133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4371.05</v>
      </c>
      <c r="Q2084" s="10" t="s">
        <v>8323</v>
      </c>
      <c r="R2084" t="s">
        <v>8327</v>
      </c>
      <c r="S2084" s="15">
        <f t="shared" si="132"/>
        <v>40811.120324074072</v>
      </c>
      <c r="T2084" s="15">
        <f t="shared" si="133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3400</v>
      </c>
      <c r="Q2085" s="10" t="s">
        <v>8323</v>
      </c>
      <c r="R2085" t="s">
        <v>8327</v>
      </c>
      <c r="S2085" s="15">
        <f t="shared" si="132"/>
        <v>41034.72216435185</v>
      </c>
      <c r="T2085" s="15">
        <f t="shared" si="133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7065.22</v>
      </c>
      <c r="Q2086" s="10" t="s">
        <v>8323</v>
      </c>
      <c r="R2086" t="s">
        <v>8327</v>
      </c>
      <c r="S2086" s="15">
        <f t="shared" si="132"/>
        <v>41731.833124999997</v>
      </c>
      <c r="T2086" s="15">
        <f t="shared" si="133"/>
        <v>41763.290972222225</v>
      </c>
    </row>
    <row r="2087" spans="1:20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8930.1200000000008</v>
      </c>
      <c r="Q2087" s="10" t="s">
        <v>8323</v>
      </c>
      <c r="R2087" t="s">
        <v>8327</v>
      </c>
      <c r="S2087" s="15">
        <f t="shared" si="132"/>
        <v>41075.835497685184</v>
      </c>
      <c r="T2087" s="15">
        <f t="shared" si="133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11508.57</v>
      </c>
      <c r="Q2088" s="10" t="s">
        <v>8323</v>
      </c>
      <c r="R2088" t="s">
        <v>8327</v>
      </c>
      <c r="S2088" s="15">
        <f t="shared" si="132"/>
        <v>40860.67050925926</v>
      </c>
      <c r="T2088" s="15">
        <f t="shared" si="133"/>
        <v>40891.207638888889</v>
      </c>
    </row>
    <row r="2089" spans="1:20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6212</v>
      </c>
      <c r="Q2089" s="10" t="s">
        <v>8323</v>
      </c>
      <c r="R2089" t="s">
        <v>8327</v>
      </c>
      <c r="S2089" s="15">
        <f t="shared" si="132"/>
        <v>40764.204375000001</v>
      </c>
      <c r="T2089" s="15">
        <f t="shared" si="133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4620.43</v>
      </c>
      <c r="Q2090" s="10" t="s">
        <v>8323</v>
      </c>
      <c r="R2090" t="s">
        <v>8327</v>
      </c>
      <c r="S2090" s="15">
        <f t="shared" si="132"/>
        <v>40395.714722222219</v>
      </c>
      <c r="T2090" s="15">
        <f t="shared" si="133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4854.8500000000004</v>
      </c>
      <c r="Q2091" s="10" t="s">
        <v>8323</v>
      </c>
      <c r="R2091" t="s">
        <v>8327</v>
      </c>
      <c r="S2091" s="15">
        <f t="shared" si="132"/>
        <v>41453.076319444444</v>
      </c>
      <c r="T2091" s="15">
        <f t="shared" si="133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5752.02</v>
      </c>
      <c r="Q2092" s="10" t="s">
        <v>8323</v>
      </c>
      <c r="R2092" t="s">
        <v>8327</v>
      </c>
      <c r="S2092" s="15">
        <f t="shared" si="132"/>
        <v>41299.381423611114</v>
      </c>
      <c r="T2092" s="15">
        <f t="shared" si="133"/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8814.7199999999993</v>
      </c>
      <c r="Q2093" s="10" t="s">
        <v>8323</v>
      </c>
      <c r="R2093" t="s">
        <v>8327</v>
      </c>
      <c r="S2093" s="15">
        <f t="shared" si="132"/>
        <v>40555.322662037033</v>
      </c>
      <c r="T2093" s="15">
        <f t="shared" si="133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11049.09</v>
      </c>
      <c r="Q2094" s="10" t="s">
        <v>8323</v>
      </c>
      <c r="R2094" t="s">
        <v>8327</v>
      </c>
      <c r="S2094" s="15">
        <f t="shared" si="132"/>
        <v>40763.707546296297</v>
      </c>
      <c r="T2094" s="15">
        <f t="shared" si="133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6682.61</v>
      </c>
      <c r="Q2095" s="10" t="s">
        <v>8323</v>
      </c>
      <c r="R2095" t="s">
        <v>8327</v>
      </c>
      <c r="S2095" s="15">
        <f t="shared" si="132"/>
        <v>41205.854537037041</v>
      </c>
      <c r="T2095" s="15">
        <f t="shared" si="133"/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5859.72</v>
      </c>
      <c r="Q2096" s="10" t="s">
        <v>8323</v>
      </c>
      <c r="R2096" t="s">
        <v>8327</v>
      </c>
      <c r="S2096" s="15">
        <f t="shared" si="132"/>
        <v>40939.02002314815</v>
      </c>
      <c r="T2096" s="15">
        <f t="shared" si="133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11363.64</v>
      </c>
      <c r="Q2097" s="10" t="s">
        <v>8323</v>
      </c>
      <c r="R2097" t="s">
        <v>8327</v>
      </c>
      <c r="S2097" s="15">
        <f t="shared" si="132"/>
        <v>40758.733483796292</v>
      </c>
      <c r="T2097" s="15">
        <f t="shared" si="133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4357.1400000000003</v>
      </c>
      <c r="Q2098" s="10" t="s">
        <v>8323</v>
      </c>
      <c r="R2098" t="s">
        <v>8327</v>
      </c>
      <c r="S2098" s="15">
        <f t="shared" si="132"/>
        <v>41192.758506944447</v>
      </c>
      <c r="T2098" s="15">
        <f t="shared" si="133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7894.74</v>
      </c>
      <c r="Q2099" s="10" t="s">
        <v>8323</v>
      </c>
      <c r="R2099" t="s">
        <v>8327</v>
      </c>
      <c r="S2099" s="15">
        <f t="shared" si="132"/>
        <v>40818.58489583333</v>
      </c>
      <c r="T2099" s="15">
        <f t="shared" si="133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18812.5</v>
      </c>
      <c r="Q2100" s="10" t="s">
        <v>8323</v>
      </c>
      <c r="R2100" t="s">
        <v>8327</v>
      </c>
      <c r="S2100" s="15">
        <f t="shared" si="132"/>
        <v>40946.11383101852</v>
      </c>
      <c r="T2100" s="15">
        <f t="shared" si="133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6303.17</v>
      </c>
      <c r="Q2101" s="10" t="s">
        <v>8323</v>
      </c>
      <c r="R2101" t="s">
        <v>8327</v>
      </c>
      <c r="S2101" s="15">
        <f t="shared" si="132"/>
        <v>42173.746342592596</v>
      </c>
      <c r="T2101" s="15">
        <f t="shared" si="133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3037.04</v>
      </c>
      <c r="Q2102" s="10" t="s">
        <v>8323</v>
      </c>
      <c r="R2102" t="s">
        <v>8327</v>
      </c>
      <c r="S2102" s="15">
        <f t="shared" si="132"/>
        <v>41074.834965277776</v>
      </c>
      <c r="T2102" s="15">
        <f t="shared" si="133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5147.7299999999996</v>
      </c>
      <c r="Q2103" s="10" t="s">
        <v>8323</v>
      </c>
      <c r="R2103" t="s">
        <v>8327</v>
      </c>
      <c r="S2103" s="15">
        <f t="shared" si="132"/>
        <v>40892.149467592593</v>
      </c>
      <c r="T2103" s="15">
        <f t="shared" si="133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3578.95</v>
      </c>
      <c r="Q2104" s="10" t="s">
        <v>8323</v>
      </c>
      <c r="R2104" t="s">
        <v>8327</v>
      </c>
      <c r="S2104" s="15">
        <f t="shared" si="132"/>
        <v>40638.868611111109</v>
      </c>
      <c r="T2104" s="15">
        <f t="shared" si="133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9881.74</v>
      </c>
      <c r="Q2105" s="10" t="s">
        <v>8323</v>
      </c>
      <c r="R2105" t="s">
        <v>8327</v>
      </c>
      <c r="S2105" s="15">
        <f t="shared" si="132"/>
        <v>41192.754942129628</v>
      </c>
      <c r="T2105" s="15">
        <f t="shared" si="133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2800</v>
      </c>
      <c r="Q2106" s="10" t="s">
        <v>8323</v>
      </c>
      <c r="R2106" t="s">
        <v>8327</v>
      </c>
      <c r="S2106" s="15">
        <f t="shared" si="132"/>
        <v>41394.074467592596</v>
      </c>
      <c r="T2106" s="15">
        <f t="shared" si="133"/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5131.3100000000004</v>
      </c>
      <c r="Q2107" s="10" t="s">
        <v>8323</v>
      </c>
      <c r="R2107" t="s">
        <v>8327</v>
      </c>
      <c r="S2107" s="15">
        <f t="shared" si="132"/>
        <v>41951.788807870369</v>
      </c>
      <c r="T2107" s="15">
        <f t="shared" si="133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5352.27</v>
      </c>
      <c r="Q2108" s="10" t="s">
        <v>8323</v>
      </c>
      <c r="R2108" t="s">
        <v>8327</v>
      </c>
      <c r="S2108" s="15">
        <f t="shared" si="132"/>
        <v>41270.21497685185</v>
      </c>
      <c r="T2108" s="15">
        <f t="shared" si="133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3714.93</v>
      </c>
      <c r="Q2109" s="10" t="s">
        <v>8323</v>
      </c>
      <c r="R2109" t="s">
        <v>8327</v>
      </c>
      <c r="S2109" s="15">
        <f t="shared" si="132"/>
        <v>41934.71056712963</v>
      </c>
      <c r="T2109" s="15">
        <f t="shared" si="133"/>
        <v>41955.752233796295</v>
      </c>
    </row>
    <row r="2110" spans="1:20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8989.5300000000007</v>
      </c>
      <c r="Q2110" s="10" t="s">
        <v>8323</v>
      </c>
      <c r="R2110" t="s">
        <v>8327</v>
      </c>
      <c r="S2110" s="15">
        <f t="shared" si="132"/>
        <v>41135.175694444442</v>
      </c>
      <c r="T2110" s="15">
        <f t="shared" si="133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10652.5</v>
      </c>
      <c r="Q2111" s="10" t="s">
        <v>8323</v>
      </c>
      <c r="R2111" t="s">
        <v>8327</v>
      </c>
      <c r="S2111" s="15">
        <f t="shared" si="132"/>
        <v>42160.708530092597</v>
      </c>
      <c r="T2111" s="15">
        <f t="shared" si="133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5281.58</v>
      </c>
      <c r="Q2112" s="10" t="s">
        <v>8323</v>
      </c>
      <c r="R2112" t="s">
        <v>8327</v>
      </c>
      <c r="S2112" s="15">
        <f t="shared" si="132"/>
        <v>41759.670937499999</v>
      </c>
      <c r="T2112" s="15">
        <f t="shared" si="133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5461.54</v>
      </c>
      <c r="Q2113" s="10" t="s">
        <v>8323</v>
      </c>
      <c r="R2113" t="s">
        <v>8327</v>
      </c>
      <c r="S2113" s="15">
        <f t="shared" si="132"/>
        <v>40703.197048611109</v>
      </c>
      <c r="T2113" s="15">
        <f t="shared" si="133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2727.27</v>
      </c>
      <c r="Q2114" s="10" t="s">
        <v>8323</v>
      </c>
      <c r="R2114" t="s">
        <v>8327</v>
      </c>
      <c r="S2114" s="15">
        <f t="shared" si="132"/>
        <v>41365.928159722222</v>
      </c>
      <c r="T2114" s="15">
        <f t="shared" si="133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IFERROR(ROUND(E2115/L2115*100,2),"N/A")</f>
        <v>6859.81</v>
      </c>
      <c r="Q2115" s="10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5">
        <f t="shared" ref="T2115:T2178" si="137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3561.22</v>
      </c>
      <c r="Q2116" s="10" t="s">
        <v>8323</v>
      </c>
      <c r="R2116" t="s">
        <v>8327</v>
      </c>
      <c r="S2116" s="15">
        <f t="shared" si="136"/>
        <v>40458.815625000003</v>
      </c>
      <c r="T2116" s="15">
        <f t="shared" si="137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9402.7800000000007</v>
      </c>
      <c r="Q2117" s="10" t="s">
        <v>8323</v>
      </c>
      <c r="R2117" t="s">
        <v>8327</v>
      </c>
      <c r="S2117" s="15">
        <f t="shared" si="136"/>
        <v>40564.081030092595</v>
      </c>
      <c r="T2117" s="15">
        <f t="shared" si="137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52645.65</v>
      </c>
      <c r="Q2118" s="10" t="s">
        <v>8323</v>
      </c>
      <c r="R2118" t="s">
        <v>8327</v>
      </c>
      <c r="S2118" s="15">
        <f t="shared" si="136"/>
        <v>41136.777812500004</v>
      </c>
      <c r="T2118" s="15">
        <f t="shared" si="137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5065.71</v>
      </c>
      <c r="Q2119" s="10" t="s">
        <v>8323</v>
      </c>
      <c r="R2119" t="s">
        <v>8327</v>
      </c>
      <c r="S2119" s="15">
        <f t="shared" si="136"/>
        <v>42290.059594907405</v>
      </c>
      <c r="T2119" s="15">
        <f t="shared" si="137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7918.29</v>
      </c>
      <c r="Q2120" s="10" t="s">
        <v>8323</v>
      </c>
      <c r="R2120" t="s">
        <v>8327</v>
      </c>
      <c r="S2120" s="15">
        <f t="shared" si="136"/>
        <v>40718.839537037034</v>
      </c>
      <c r="T2120" s="15">
        <f t="shared" si="137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9159.09</v>
      </c>
      <c r="Q2121" s="10" t="s">
        <v>8323</v>
      </c>
      <c r="R2121" t="s">
        <v>8327</v>
      </c>
      <c r="S2121" s="15">
        <f t="shared" si="136"/>
        <v>41107.130150462966</v>
      </c>
      <c r="T2121" s="15">
        <f t="shared" si="137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11696.28</v>
      </c>
      <c r="Q2122" s="10" t="s">
        <v>8323</v>
      </c>
      <c r="R2122" t="s">
        <v>8327</v>
      </c>
      <c r="S2122" s="15">
        <f t="shared" si="136"/>
        <v>41591.964537037034</v>
      </c>
      <c r="T2122" s="15">
        <f t="shared" si="137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2840</v>
      </c>
      <c r="Q2123" s="10" t="s">
        <v>8331</v>
      </c>
      <c r="R2123" t="s">
        <v>8332</v>
      </c>
      <c r="S2123" s="15">
        <f t="shared" si="136"/>
        <v>42716.7424537037</v>
      </c>
      <c r="T2123" s="15">
        <f t="shared" si="137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10333.33</v>
      </c>
      <c r="Q2124" s="10" t="s">
        <v>8331</v>
      </c>
      <c r="R2124" t="s">
        <v>8332</v>
      </c>
      <c r="S2124" s="15">
        <f t="shared" si="136"/>
        <v>42712.300567129627</v>
      </c>
      <c r="T2124" s="15">
        <f t="shared" si="137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1000</v>
      </c>
      <c r="Q2125" s="10" t="s">
        <v>8331</v>
      </c>
      <c r="R2125" t="s">
        <v>8332</v>
      </c>
      <c r="S2125" s="15">
        <f t="shared" si="136"/>
        <v>40198.424849537041</v>
      </c>
      <c r="T2125" s="15">
        <f t="shared" si="137"/>
        <v>40252.290972222225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2300</v>
      </c>
      <c r="Q2126" s="10" t="s">
        <v>8331</v>
      </c>
      <c r="R2126" t="s">
        <v>8332</v>
      </c>
      <c r="S2126" s="15">
        <f t="shared" si="136"/>
        <v>40464.028182870366</v>
      </c>
      <c r="T2126" s="15">
        <f t="shared" si="137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3155.56</v>
      </c>
      <c r="Q2127" s="10" t="s">
        <v>8331</v>
      </c>
      <c r="R2127" t="s">
        <v>8332</v>
      </c>
      <c r="S2127" s="15">
        <f t="shared" si="136"/>
        <v>42191.023530092592</v>
      </c>
      <c r="T2127" s="15">
        <f t="shared" si="137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500</v>
      </c>
      <c r="Q2128" s="10" t="s">
        <v>8331</v>
      </c>
      <c r="R2128" t="s">
        <v>8332</v>
      </c>
      <c r="S2128" s="15">
        <f t="shared" si="136"/>
        <v>41951.973229166666</v>
      </c>
      <c r="T2128" s="15">
        <f t="shared" si="137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3422.03</v>
      </c>
      <c r="Q2129" s="10" t="s">
        <v>8331</v>
      </c>
      <c r="R2129" t="s">
        <v>8332</v>
      </c>
      <c r="S2129" s="15">
        <f t="shared" si="136"/>
        <v>42045.50535879629</v>
      </c>
      <c r="T2129" s="15">
        <f t="shared" si="137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2500</v>
      </c>
      <c r="Q2130" s="10" t="s">
        <v>8331</v>
      </c>
      <c r="R2130" t="s">
        <v>8332</v>
      </c>
      <c r="S2130" s="15">
        <f t="shared" si="136"/>
        <v>41843.772789351853</v>
      </c>
      <c r="T2130" s="15">
        <f t="shared" si="137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1966.67</v>
      </c>
      <c r="Q2131" s="10" t="s">
        <v>8331</v>
      </c>
      <c r="R2131" t="s">
        <v>8332</v>
      </c>
      <c r="S2131" s="15">
        <f t="shared" si="136"/>
        <v>42409.024305555555</v>
      </c>
      <c r="T2131" s="15">
        <f t="shared" si="137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2125</v>
      </c>
      <c r="Q2132" s="10" t="s">
        <v>8331</v>
      </c>
      <c r="R2132" t="s">
        <v>8332</v>
      </c>
      <c r="S2132" s="15">
        <f t="shared" si="136"/>
        <v>41832.086377314816</v>
      </c>
      <c r="T2132" s="15">
        <f t="shared" si="137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833.33</v>
      </c>
      <c r="Q2133" s="10" t="s">
        <v>8331</v>
      </c>
      <c r="R2133" t="s">
        <v>8332</v>
      </c>
      <c r="S2133" s="15">
        <f t="shared" si="136"/>
        <v>42167.207071759258</v>
      </c>
      <c r="T2133" s="15">
        <f t="shared" si="137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2134.33</v>
      </c>
      <c r="Q2134" s="10" t="s">
        <v>8331</v>
      </c>
      <c r="R2134" t="s">
        <v>8332</v>
      </c>
      <c r="S2134" s="15">
        <f t="shared" si="136"/>
        <v>41643.487175925926</v>
      </c>
      <c r="T2134" s="15">
        <f t="shared" si="137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533.33000000000004</v>
      </c>
      <c r="Q2135" s="10" t="s">
        <v>8331</v>
      </c>
      <c r="R2135" t="s">
        <v>8332</v>
      </c>
      <c r="S2135" s="15">
        <f t="shared" si="136"/>
        <v>40619.097210648149</v>
      </c>
      <c r="T2135" s="15">
        <f t="shared" si="137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3466.67</v>
      </c>
      <c r="Q2136" s="10" t="s">
        <v>8331</v>
      </c>
      <c r="R2136" t="s">
        <v>8332</v>
      </c>
      <c r="S2136" s="15">
        <f t="shared" si="136"/>
        <v>41361.886469907404</v>
      </c>
      <c r="T2136" s="15">
        <f t="shared" si="137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2172.73</v>
      </c>
      <c r="Q2137" s="10" t="s">
        <v>8331</v>
      </c>
      <c r="R2137" t="s">
        <v>8332</v>
      </c>
      <c r="S2137" s="15">
        <f t="shared" si="136"/>
        <v>41156.963344907403</v>
      </c>
      <c r="T2137" s="15">
        <f t="shared" si="137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1192.25</v>
      </c>
      <c r="Q2138" s="10" t="s">
        <v>8331</v>
      </c>
      <c r="R2138" t="s">
        <v>8332</v>
      </c>
      <c r="S2138" s="15">
        <f t="shared" si="136"/>
        <v>41536.509097222224</v>
      </c>
      <c r="T2138" s="15">
        <f t="shared" si="137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2659.74</v>
      </c>
      <c r="Q2139" s="10" t="s">
        <v>8331</v>
      </c>
      <c r="R2139" t="s">
        <v>8332</v>
      </c>
      <c r="S2139" s="15">
        <f t="shared" si="136"/>
        <v>41948.771168981482</v>
      </c>
      <c r="T2139" s="15">
        <f t="shared" si="137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1066.67</v>
      </c>
      <c r="Q2140" s="10" t="s">
        <v>8331</v>
      </c>
      <c r="R2140" t="s">
        <v>8332</v>
      </c>
      <c r="S2140" s="15">
        <f t="shared" si="136"/>
        <v>41557.013182870374</v>
      </c>
      <c r="T2140" s="15">
        <f t="shared" si="137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2903.57</v>
      </c>
      <c r="Q2141" s="10" t="s">
        <v>8331</v>
      </c>
      <c r="R2141" t="s">
        <v>8332</v>
      </c>
      <c r="S2141" s="15">
        <f t="shared" si="136"/>
        <v>42647.750092592592</v>
      </c>
      <c r="T2141" s="15">
        <f t="shared" si="137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5090.91</v>
      </c>
      <c r="Q2142" s="10" t="s">
        <v>8331</v>
      </c>
      <c r="R2142" t="s">
        <v>8332</v>
      </c>
      <c r="S2142" s="15">
        <f t="shared" si="136"/>
        <v>41255.833611111113</v>
      </c>
      <c r="T2142" s="15">
        <f t="shared" si="137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 t="str">
        <f t="shared" si="135"/>
        <v>N/A</v>
      </c>
      <c r="Q2143" s="10" t="s">
        <v>8331</v>
      </c>
      <c r="R2143" t="s">
        <v>8332</v>
      </c>
      <c r="S2143" s="15">
        <f t="shared" si="136"/>
        <v>41927.235636574071</v>
      </c>
      <c r="T2143" s="15">
        <f t="shared" si="137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5008.33</v>
      </c>
      <c r="Q2144" s="10" t="s">
        <v>8331</v>
      </c>
      <c r="R2144" t="s">
        <v>8332</v>
      </c>
      <c r="S2144" s="15">
        <f t="shared" si="136"/>
        <v>42340.701504629629</v>
      </c>
      <c r="T2144" s="15">
        <f t="shared" si="137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4500</v>
      </c>
      <c r="Q2145" s="10" t="s">
        <v>8331</v>
      </c>
      <c r="R2145" t="s">
        <v>8332</v>
      </c>
      <c r="S2145" s="15">
        <f t="shared" si="136"/>
        <v>40332.886712962965</v>
      </c>
      <c r="T2145" s="15">
        <f t="shared" si="137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2529.17</v>
      </c>
      <c r="Q2146" s="10" t="s">
        <v>8331</v>
      </c>
      <c r="R2146" t="s">
        <v>8332</v>
      </c>
      <c r="S2146" s="15">
        <f t="shared" si="136"/>
        <v>41499.546759259261</v>
      </c>
      <c r="T2146" s="15">
        <f t="shared" si="137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5129.21</v>
      </c>
      <c r="Q2147" s="10" t="s">
        <v>8331</v>
      </c>
      <c r="R2147" t="s">
        <v>8332</v>
      </c>
      <c r="S2147" s="15">
        <f t="shared" si="136"/>
        <v>41575.237430555557</v>
      </c>
      <c r="T2147" s="15">
        <f t="shared" si="137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100</v>
      </c>
      <c r="Q2148" s="10" t="s">
        <v>8331</v>
      </c>
      <c r="R2148" t="s">
        <v>8332</v>
      </c>
      <c r="S2148" s="15">
        <f t="shared" si="136"/>
        <v>42397.679513888885</v>
      </c>
      <c r="T2148" s="15">
        <f t="shared" si="137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4938.18</v>
      </c>
      <c r="Q2149" s="10" t="s">
        <v>8331</v>
      </c>
      <c r="R2149" t="s">
        <v>8332</v>
      </c>
      <c r="S2149" s="15">
        <f t="shared" si="136"/>
        <v>41927.295694444445</v>
      </c>
      <c r="T2149" s="15">
        <f t="shared" si="137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100</v>
      </c>
      <c r="Q2150" s="10" t="s">
        <v>8331</v>
      </c>
      <c r="R2150" t="s">
        <v>8332</v>
      </c>
      <c r="S2150" s="15">
        <f t="shared" si="136"/>
        <v>42066.733587962968</v>
      </c>
      <c r="T2150" s="15">
        <f t="shared" si="137"/>
        <v>42096.691921296297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 t="str">
        <f t="shared" si="135"/>
        <v>N/A</v>
      </c>
      <c r="Q2151" s="10" t="s">
        <v>8331</v>
      </c>
      <c r="R2151" t="s">
        <v>8332</v>
      </c>
      <c r="S2151" s="15">
        <f t="shared" si="136"/>
        <v>40355.024953703702</v>
      </c>
      <c r="T2151" s="15">
        <f t="shared" si="137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10125</v>
      </c>
      <c r="Q2152" s="10" t="s">
        <v>8331</v>
      </c>
      <c r="R2152" t="s">
        <v>8332</v>
      </c>
      <c r="S2152" s="15">
        <f t="shared" si="136"/>
        <v>42534.284710648149</v>
      </c>
      <c r="T2152" s="15">
        <f t="shared" si="137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1966.67</v>
      </c>
      <c r="Q2153" s="10" t="s">
        <v>8331</v>
      </c>
      <c r="R2153" t="s">
        <v>8332</v>
      </c>
      <c r="S2153" s="15">
        <f t="shared" si="136"/>
        <v>42520.847384259265</v>
      </c>
      <c r="T2153" s="15">
        <f t="shared" si="137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1250</v>
      </c>
      <c r="Q2154" s="10" t="s">
        <v>8331</v>
      </c>
      <c r="R2154" t="s">
        <v>8332</v>
      </c>
      <c r="S2154" s="15">
        <f t="shared" si="136"/>
        <v>41683.832280092596</v>
      </c>
      <c r="T2154" s="15">
        <f t="shared" si="137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850</v>
      </c>
      <c r="Q2155" s="10" t="s">
        <v>8331</v>
      </c>
      <c r="R2155" t="s">
        <v>8332</v>
      </c>
      <c r="S2155" s="15">
        <f t="shared" si="136"/>
        <v>41974.911087962959</v>
      </c>
      <c r="T2155" s="15">
        <f t="shared" si="137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100</v>
      </c>
      <c r="Q2156" s="10" t="s">
        <v>8331</v>
      </c>
      <c r="R2156" t="s">
        <v>8332</v>
      </c>
      <c r="S2156" s="15">
        <f t="shared" si="136"/>
        <v>41647.632256944446</v>
      </c>
      <c r="T2156" s="15">
        <f t="shared" si="137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2300</v>
      </c>
      <c r="Q2157" s="10" t="s">
        <v>8331</v>
      </c>
      <c r="R2157" t="s">
        <v>8332</v>
      </c>
      <c r="S2157" s="15">
        <f t="shared" si="136"/>
        <v>42430.747511574074</v>
      </c>
      <c r="T2157" s="15">
        <f t="shared" si="137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1798.8</v>
      </c>
      <c r="Q2158" s="10" t="s">
        <v>8331</v>
      </c>
      <c r="R2158" t="s">
        <v>8332</v>
      </c>
      <c r="S2158" s="15">
        <f t="shared" si="136"/>
        <v>41488.85423611111</v>
      </c>
      <c r="T2158" s="15">
        <f t="shared" si="137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37094.74</v>
      </c>
      <c r="Q2159" s="10" t="s">
        <v>8331</v>
      </c>
      <c r="R2159" t="s">
        <v>8332</v>
      </c>
      <c r="S2159" s="15">
        <f t="shared" si="136"/>
        <v>42694.98128472222</v>
      </c>
      <c r="T2159" s="15">
        <f t="shared" si="137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6356.95</v>
      </c>
      <c r="Q2160" s="10" t="s">
        <v>8331</v>
      </c>
      <c r="R2160" t="s">
        <v>8332</v>
      </c>
      <c r="S2160" s="15">
        <f t="shared" si="136"/>
        <v>41264.853865740741</v>
      </c>
      <c r="T2160" s="15">
        <f t="shared" si="137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1300</v>
      </c>
      <c r="Q2161" s="10" t="s">
        <v>8331</v>
      </c>
      <c r="R2161" t="s">
        <v>8332</v>
      </c>
      <c r="S2161" s="15">
        <f t="shared" si="136"/>
        <v>40710.731180555551</v>
      </c>
      <c r="T2161" s="15">
        <f t="shared" si="137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531.25</v>
      </c>
      <c r="Q2162" s="10" t="s">
        <v>8331</v>
      </c>
      <c r="R2162" t="s">
        <v>8332</v>
      </c>
      <c r="S2162" s="15">
        <f t="shared" si="136"/>
        <v>41018.711863425924</v>
      </c>
      <c r="T2162" s="15">
        <f t="shared" si="137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3561.54</v>
      </c>
      <c r="Q2163" s="10" t="s">
        <v>8323</v>
      </c>
      <c r="R2163" t="s">
        <v>8324</v>
      </c>
      <c r="S2163" s="15">
        <f t="shared" si="136"/>
        <v>42240.852534722217</v>
      </c>
      <c r="T2163" s="15">
        <f t="shared" si="137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8710.34</v>
      </c>
      <c r="Q2164" s="10" t="s">
        <v>8323</v>
      </c>
      <c r="R2164" t="s">
        <v>8324</v>
      </c>
      <c r="S2164" s="15">
        <f t="shared" si="136"/>
        <v>41813.766099537039</v>
      </c>
      <c r="T2164" s="15">
        <f t="shared" si="137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7511.36</v>
      </c>
      <c r="Q2165" s="10" t="s">
        <v>8323</v>
      </c>
      <c r="R2165" t="s">
        <v>8324</v>
      </c>
      <c r="S2165" s="15">
        <f t="shared" si="136"/>
        <v>42111.899537037039</v>
      </c>
      <c r="T2165" s="15">
        <f t="shared" si="137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6801.2</v>
      </c>
      <c r="Q2166" s="10" t="s">
        <v>8323</v>
      </c>
      <c r="R2166" t="s">
        <v>8324</v>
      </c>
      <c r="S2166" s="15">
        <f t="shared" si="136"/>
        <v>42515.71775462963</v>
      </c>
      <c r="T2166" s="15">
        <f t="shared" si="137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2962.39</v>
      </c>
      <c r="Q2167" s="10" t="s">
        <v>8323</v>
      </c>
      <c r="R2167" t="s">
        <v>8324</v>
      </c>
      <c r="S2167" s="15">
        <f t="shared" si="136"/>
        <v>42438.667071759264</v>
      </c>
      <c r="T2167" s="15">
        <f t="shared" si="137"/>
        <v>42468.625405092593</v>
      </c>
    </row>
    <row r="2168" spans="1:20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9162.5</v>
      </c>
      <c r="Q2168" s="10" t="s">
        <v>8323</v>
      </c>
      <c r="R2168" t="s">
        <v>8324</v>
      </c>
      <c r="S2168" s="15">
        <f t="shared" si="136"/>
        <v>41933.838171296295</v>
      </c>
      <c r="T2168" s="15">
        <f t="shared" si="137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2250</v>
      </c>
      <c r="Q2169" s="10" t="s">
        <v>8323</v>
      </c>
      <c r="R2169" t="s">
        <v>8324</v>
      </c>
      <c r="S2169" s="15">
        <f t="shared" si="136"/>
        <v>41153.066400462965</v>
      </c>
      <c r="T2169" s="15">
        <f t="shared" si="137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6436.67</v>
      </c>
      <c r="Q2170" s="10" t="s">
        <v>8323</v>
      </c>
      <c r="R2170" t="s">
        <v>8324</v>
      </c>
      <c r="S2170" s="15">
        <f t="shared" si="136"/>
        <v>42745.600243055553</v>
      </c>
      <c r="T2170" s="15">
        <f t="shared" si="137"/>
        <v>42776.208333333328</v>
      </c>
    </row>
    <row r="2171" spans="1:20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2185.71</v>
      </c>
      <c r="Q2171" s="10" t="s">
        <v>8323</v>
      </c>
      <c r="R2171" t="s">
        <v>8324</v>
      </c>
      <c r="S2171" s="15">
        <f t="shared" si="136"/>
        <v>42793.700821759259</v>
      </c>
      <c r="T2171" s="15">
        <f t="shared" si="137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3331.58</v>
      </c>
      <c r="Q2172" s="10" t="s">
        <v>8323</v>
      </c>
      <c r="R2172" t="s">
        <v>8324</v>
      </c>
      <c r="S2172" s="15">
        <f t="shared" si="136"/>
        <v>42198.750254629631</v>
      </c>
      <c r="T2172" s="15">
        <f t="shared" si="137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9027.66</v>
      </c>
      <c r="Q2173" s="10" t="s">
        <v>8323</v>
      </c>
      <c r="R2173" t="s">
        <v>8324</v>
      </c>
      <c r="S2173" s="15">
        <f t="shared" si="136"/>
        <v>42141.95711805555</v>
      </c>
      <c r="T2173" s="15">
        <f t="shared" si="137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7692.31</v>
      </c>
      <c r="Q2174" s="10" t="s">
        <v>8323</v>
      </c>
      <c r="R2174" t="s">
        <v>8324</v>
      </c>
      <c r="S2174" s="15">
        <f t="shared" si="136"/>
        <v>42082.580092592587</v>
      </c>
      <c r="T2174" s="15">
        <f t="shared" si="137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5923.33</v>
      </c>
      <c r="Q2175" s="10" t="s">
        <v>8323</v>
      </c>
      <c r="R2175" t="s">
        <v>8324</v>
      </c>
      <c r="S2175" s="15">
        <f t="shared" si="136"/>
        <v>41495.692627314813</v>
      </c>
      <c r="T2175" s="15">
        <f t="shared" si="137"/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6538.1</v>
      </c>
      <c r="Q2176" s="10" t="s">
        <v>8323</v>
      </c>
      <c r="R2176" t="s">
        <v>8324</v>
      </c>
      <c r="S2176" s="15">
        <f t="shared" si="136"/>
        <v>42465.542905092589</v>
      </c>
      <c r="T2176" s="15">
        <f t="shared" si="137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6730.77</v>
      </c>
      <c r="Q2177" s="10" t="s">
        <v>8323</v>
      </c>
      <c r="R2177" t="s">
        <v>8324</v>
      </c>
      <c r="S2177" s="15">
        <f t="shared" si="136"/>
        <v>42565.009097222224</v>
      </c>
      <c r="T2177" s="15">
        <f t="shared" si="137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8874.65</v>
      </c>
      <c r="Q2178" s="10" t="s">
        <v>8323</v>
      </c>
      <c r="R2178" t="s">
        <v>8324</v>
      </c>
      <c r="S2178" s="15">
        <f t="shared" si="136"/>
        <v>42096.633206018523</v>
      </c>
      <c r="T2178" s="15">
        <f t="shared" si="137"/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IFERROR(ROUND(E2179/L2179*100,2),"N/A")</f>
        <v>6586.84</v>
      </c>
      <c r="Q2179" s="10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5">
        <f t="shared" ref="T2179:T2242" si="141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4034.92</v>
      </c>
      <c r="Q2180" s="10" t="s">
        <v>8323</v>
      </c>
      <c r="R2180" t="s">
        <v>8324</v>
      </c>
      <c r="S2180" s="15">
        <f t="shared" si="140"/>
        <v>42723.63653935185</v>
      </c>
      <c r="T2180" s="15">
        <f t="shared" si="141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7685.71</v>
      </c>
      <c r="Q2181" s="10" t="s">
        <v>8323</v>
      </c>
      <c r="R2181" t="s">
        <v>8324</v>
      </c>
      <c r="S2181" s="15">
        <f t="shared" si="140"/>
        <v>42075.171203703707</v>
      </c>
      <c r="T2181" s="15">
        <f t="shared" si="141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6870.78</v>
      </c>
      <c r="Q2182" s="10" t="s">
        <v>8323</v>
      </c>
      <c r="R2182" t="s">
        <v>8324</v>
      </c>
      <c r="S2182" s="15">
        <f t="shared" si="140"/>
        <v>42279.669768518521</v>
      </c>
      <c r="T2182" s="15">
        <f t="shared" si="141"/>
        <v>42321.711435185185</v>
      </c>
    </row>
    <row r="2183" spans="1:20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5777.36</v>
      </c>
      <c r="Q2183" s="10" t="s">
        <v>8331</v>
      </c>
      <c r="R2183" t="s">
        <v>8349</v>
      </c>
      <c r="S2183" s="15">
        <f t="shared" si="140"/>
        <v>42773.005243055552</v>
      </c>
      <c r="T2183" s="15">
        <f t="shared" si="141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4417.13</v>
      </c>
      <c r="Q2184" s="10" t="s">
        <v>8331</v>
      </c>
      <c r="R2184" t="s">
        <v>8349</v>
      </c>
      <c r="S2184" s="15">
        <f t="shared" si="140"/>
        <v>41879.900752314818</v>
      </c>
      <c r="T2184" s="15">
        <f t="shared" si="141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3156.63</v>
      </c>
      <c r="Q2185" s="10" t="s">
        <v>8331</v>
      </c>
      <c r="R2185" t="s">
        <v>8349</v>
      </c>
      <c r="S2185" s="15">
        <f t="shared" si="140"/>
        <v>42745.365474537044</v>
      </c>
      <c r="T2185" s="15">
        <f t="shared" si="141"/>
        <v>42775.208333333328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10704.51</v>
      </c>
      <c r="Q2186" s="10" t="s">
        <v>8331</v>
      </c>
      <c r="R2186" t="s">
        <v>8349</v>
      </c>
      <c r="S2186" s="15">
        <f t="shared" si="140"/>
        <v>42380.690289351856</v>
      </c>
      <c r="T2186" s="15">
        <f t="shared" si="141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14903.45</v>
      </c>
      <c r="Q2187" s="10" t="s">
        <v>8331</v>
      </c>
      <c r="R2187" t="s">
        <v>8349</v>
      </c>
      <c r="S2187" s="15">
        <f t="shared" si="140"/>
        <v>41319.349988425929</v>
      </c>
      <c r="T2187" s="15">
        <f t="shared" si="141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5595.66</v>
      </c>
      <c r="Q2188" s="10" t="s">
        <v>8331</v>
      </c>
      <c r="R2188" t="s">
        <v>8349</v>
      </c>
      <c r="S2188" s="15">
        <f t="shared" si="140"/>
        <v>42583.615081018521</v>
      </c>
      <c r="T2188" s="15">
        <f t="shared" si="141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5697.04</v>
      </c>
      <c r="Q2189" s="10" t="s">
        <v>8331</v>
      </c>
      <c r="R2189" t="s">
        <v>8349</v>
      </c>
      <c r="S2189" s="15">
        <f t="shared" si="140"/>
        <v>42068.209097222221</v>
      </c>
      <c r="T2189" s="15">
        <f t="shared" si="141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4405.6400000000003</v>
      </c>
      <c r="Q2190" s="10" t="s">
        <v>8331</v>
      </c>
      <c r="R2190" t="s">
        <v>8349</v>
      </c>
      <c r="S2190" s="15">
        <f t="shared" si="140"/>
        <v>42633.586122685185</v>
      </c>
      <c r="T2190" s="15">
        <f t="shared" si="141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6862.5</v>
      </c>
      <c r="Q2191" s="10" t="s">
        <v>8331</v>
      </c>
      <c r="R2191" t="s">
        <v>8349</v>
      </c>
      <c r="S2191" s="15">
        <f t="shared" si="140"/>
        <v>42467.788194444445</v>
      </c>
      <c r="T2191" s="15">
        <f t="shared" si="141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6531.84</v>
      </c>
      <c r="Q2192" s="10" t="s">
        <v>8331</v>
      </c>
      <c r="R2192" t="s">
        <v>8349</v>
      </c>
      <c r="S2192" s="15">
        <f t="shared" si="140"/>
        <v>42417.625046296293</v>
      </c>
      <c r="T2192" s="15">
        <f t="shared" si="141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3592</v>
      </c>
      <c r="Q2193" s="10" t="s">
        <v>8331</v>
      </c>
      <c r="R2193" t="s">
        <v>8349</v>
      </c>
      <c r="S2193" s="15">
        <f t="shared" si="140"/>
        <v>42768.833645833336</v>
      </c>
      <c r="T2193" s="15">
        <f t="shared" si="141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4007.07</v>
      </c>
      <c r="Q2194" s="10" t="s">
        <v>8331</v>
      </c>
      <c r="R2194" t="s">
        <v>8349</v>
      </c>
      <c r="S2194" s="15">
        <f t="shared" si="140"/>
        <v>42691.8512037037</v>
      </c>
      <c r="T2194" s="15">
        <f t="shared" si="141"/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7564.77</v>
      </c>
      <c r="Q2195" s="10" t="s">
        <v>8331</v>
      </c>
      <c r="R2195" t="s">
        <v>8349</v>
      </c>
      <c r="S2195" s="15">
        <f t="shared" si="140"/>
        <v>42664.405925925923</v>
      </c>
      <c r="T2195" s="15">
        <f t="shared" si="141"/>
        <v>42695.207638888889</v>
      </c>
    </row>
    <row r="2196" spans="1:20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6120.39</v>
      </c>
      <c r="Q2196" s="10" t="s">
        <v>8331</v>
      </c>
      <c r="R2196" t="s">
        <v>8349</v>
      </c>
      <c r="S2196" s="15">
        <f t="shared" si="140"/>
        <v>42425.757986111115</v>
      </c>
      <c r="T2196" s="15">
        <f t="shared" si="141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4813.04</v>
      </c>
      <c r="Q2197" s="10" t="s">
        <v>8331</v>
      </c>
      <c r="R2197" t="s">
        <v>8349</v>
      </c>
      <c r="S2197" s="15">
        <f t="shared" si="140"/>
        <v>42197.771990740745</v>
      </c>
      <c r="T2197" s="15">
        <f t="shared" si="141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6810.68</v>
      </c>
      <c r="Q2198" s="10" t="s">
        <v>8331</v>
      </c>
      <c r="R2198" t="s">
        <v>8349</v>
      </c>
      <c r="S2198" s="15">
        <f t="shared" si="140"/>
        <v>42675.487291666665</v>
      </c>
      <c r="T2198" s="15">
        <f t="shared" si="141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6589.13</v>
      </c>
      <c r="Q2199" s="10" t="s">
        <v>8331</v>
      </c>
      <c r="R2199" t="s">
        <v>8349</v>
      </c>
      <c r="S2199" s="15">
        <f t="shared" si="140"/>
        <v>42033.584016203706</v>
      </c>
      <c r="T2199" s="15">
        <f t="shared" si="141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8165.44</v>
      </c>
      <c r="Q2200" s="10" t="s">
        <v>8331</v>
      </c>
      <c r="R2200" t="s">
        <v>8349</v>
      </c>
      <c r="S2200" s="15">
        <f t="shared" si="140"/>
        <v>42292.513888888891</v>
      </c>
      <c r="T2200" s="15">
        <f t="shared" si="141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5270.12</v>
      </c>
      <c r="Q2201" s="10" t="s">
        <v>8331</v>
      </c>
      <c r="R2201" t="s">
        <v>8349</v>
      </c>
      <c r="S2201" s="15">
        <f t="shared" si="140"/>
        <v>42262.416643518518</v>
      </c>
      <c r="T2201" s="15">
        <f t="shared" si="141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4122.8100000000004</v>
      </c>
      <c r="Q2202" s="10" t="s">
        <v>8331</v>
      </c>
      <c r="R2202" t="s">
        <v>8349</v>
      </c>
      <c r="S2202" s="15">
        <f t="shared" si="140"/>
        <v>42163.625787037032</v>
      </c>
      <c r="T2202" s="15">
        <f t="shared" si="141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1503.54</v>
      </c>
      <c r="Q2203" s="10" t="s">
        <v>8323</v>
      </c>
      <c r="R2203" t="s">
        <v>8328</v>
      </c>
      <c r="S2203" s="15">
        <f t="shared" si="140"/>
        <v>41276.846817129634</v>
      </c>
      <c r="T2203" s="15">
        <f t="shared" si="141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3906.69</v>
      </c>
      <c r="Q2204" s="10" t="s">
        <v>8323</v>
      </c>
      <c r="R2204" t="s">
        <v>8328</v>
      </c>
      <c r="S2204" s="15">
        <f t="shared" si="140"/>
        <v>41184.849166666667</v>
      </c>
      <c r="T2204" s="15">
        <f t="shared" si="141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4382</v>
      </c>
      <c r="Q2205" s="10" t="s">
        <v>8323</v>
      </c>
      <c r="R2205" t="s">
        <v>8328</v>
      </c>
      <c r="S2205" s="15">
        <f t="shared" si="140"/>
        <v>42241.85974537037</v>
      </c>
      <c r="T2205" s="15">
        <f t="shared" si="141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2730.14</v>
      </c>
      <c r="Q2206" s="10" t="s">
        <v>8323</v>
      </c>
      <c r="R2206" t="s">
        <v>8328</v>
      </c>
      <c r="S2206" s="15">
        <f t="shared" si="140"/>
        <v>41312.311562499999</v>
      </c>
      <c r="T2206" s="15">
        <f t="shared" si="141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4222.22</v>
      </c>
      <c r="Q2207" s="10" t="s">
        <v>8323</v>
      </c>
      <c r="R2207" t="s">
        <v>8328</v>
      </c>
      <c r="S2207" s="15">
        <f t="shared" si="140"/>
        <v>41031.82163194444</v>
      </c>
      <c r="T2207" s="15">
        <f t="shared" si="141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3323.53</v>
      </c>
      <c r="Q2208" s="10" t="s">
        <v>8323</v>
      </c>
      <c r="R2208" t="s">
        <v>8328</v>
      </c>
      <c r="S2208" s="15">
        <f t="shared" si="140"/>
        <v>40997.257222222222</v>
      </c>
      <c r="T2208" s="15">
        <f t="shared" si="141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28571.43</v>
      </c>
      <c r="Q2209" s="10" t="s">
        <v>8323</v>
      </c>
      <c r="R2209" t="s">
        <v>8328</v>
      </c>
      <c r="S2209" s="15">
        <f t="shared" si="140"/>
        <v>41564.194131944445</v>
      </c>
      <c r="T2209" s="15">
        <f t="shared" si="141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4233.33</v>
      </c>
      <c r="Q2210" s="10" t="s">
        <v>8323</v>
      </c>
      <c r="R2210" t="s">
        <v>8328</v>
      </c>
      <c r="S2210" s="15">
        <f t="shared" si="140"/>
        <v>40946.882245370369</v>
      </c>
      <c r="T2210" s="15">
        <f t="shared" si="141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5026.67</v>
      </c>
      <c r="Q2211" s="10" t="s">
        <v>8323</v>
      </c>
      <c r="R2211" t="s">
        <v>8328</v>
      </c>
      <c r="S2211" s="15">
        <f t="shared" si="140"/>
        <v>41732.479675925926</v>
      </c>
      <c r="T2211" s="15">
        <f t="shared" si="141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6190.28</v>
      </c>
      <c r="Q2212" s="10" t="s">
        <v>8323</v>
      </c>
      <c r="R2212" t="s">
        <v>8328</v>
      </c>
      <c r="S2212" s="15">
        <f t="shared" si="140"/>
        <v>40956.066087962965</v>
      </c>
      <c r="T2212" s="15">
        <f t="shared" si="141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4075</v>
      </c>
      <c r="Q2213" s="10" t="s">
        <v>8323</v>
      </c>
      <c r="R2213" t="s">
        <v>8328</v>
      </c>
      <c r="S2213" s="15">
        <f t="shared" si="140"/>
        <v>41716.785011574073</v>
      </c>
      <c r="T2213" s="15">
        <f t="shared" si="141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5579.67</v>
      </c>
      <c r="Q2214" s="10" t="s">
        <v>8323</v>
      </c>
      <c r="R2214" t="s">
        <v>8328</v>
      </c>
      <c r="S2214" s="15">
        <f t="shared" si="140"/>
        <v>41548.747418981482</v>
      </c>
      <c r="T2214" s="15">
        <f t="shared" si="141"/>
        <v>41582.041666666664</v>
      </c>
    </row>
    <row r="2215" spans="1:20" ht="43.2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1000</v>
      </c>
      <c r="Q2215" s="10" t="s">
        <v>8323</v>
      </c>
      <c r="R2215" t="s">
        <v>8328</v>
      </c>
      <c r="S2215" s="15">
        <f t="shared" si="140"/>
        <v>42109.826145833329</v>
      </c>
      <c r="T2215" s="15">
        <f t="shared" si="141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7312.54</v>
      </c>
      <c r="Q2216" s="10" t="s">
        <v>8323</v>
      </c>
      <c r="R2216" t="s">
        <v>8328</v>
      </c>
      <c r="S2216" s="15">
        <f t="shared" si="140"/>
        <v>41646.792222222226</v>
      </c>
      <c r="T2216" s="15">
        <f t="shared" si="141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2606.06</v>
      </c>
      <c r="Q2217" s="10" t="s">
        <v>8323</v>
      </c>
      <c r="R2217" t="s">
        <v>8328</v>
      </c>
      <c r="S2217" s="15">
        <f t="shared" si="140"/>
        <v>40958.717268518521</v>
      </c>
      <c r="T2217" s="15">
        <f t="shared" si="141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2264.29</v>
      </c>
      <c r="Q2218" s="10" t="s">
        <v>8323</v>
      </c>
      <c r="R2218" t="s">
        <v>8328</v>
      </c>
      <c r="S2218" s="15">
        <f t="shared" si="140"/>
        <v>42194.751678240747</v>
      </c>
      <c r="T2218" s="15">
        <f t="shared" si="141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4722.22</v>
      </c>
      <c r="Q2219" s="10" t="s">
        <v>8323</v>
      </c>
      <c r="R2219" t="s">
        <v>8328</v>
      </c>
      <c r="S2219" s="15">
        <f t="shared" si="140"/>
        <v>42299.776770833334</v>
      </c>
      <c r="T2219" s="15">
        <f t="shared" si="141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3232.45</v>
      </c>
      <c r="Q2220" s="10" t="s">
        <v>8323</v>
      </c>
      <c r="R2220" t="s">
        <v>8328</v>
      </c>
      <c r="S2220" s="15">
        <f t="shared" si="140"/>
        <v>41127.812303240738</v>
      </c>
      <c r="T2220" s="15">
        <f t="shared" si="141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5342.11</v>
      </c>
      <c r="Q2221" s="10" t="s">
        <v>8323</v>
      </c>
      <c r="R2221" t="s">
        <v>8328</v>
      </c>
      <c r="S2221" s="15">
        <f t="shared" si="140"/>
        <v>42205.718888888892</v>
      </c>
      <c r="T2221" s="15">
        <f t="shared" si="141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5130.43</v>
      </c>
      <c r="Q2222" s="10" t="s">
        <v>8323</v>
      </c>
      <c r="R2222" t="s">
        <v>8328</v>
      </c>
      <c r="S2222" s="15">
        <f t="shared" si="140"/>
        <v>41452.060601851852</v>
      </c>
      <c r="T2222" s="15">
        <f t="shared" si="141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3719.72</v>
      </c>
      <c r="Q2223" s="10" t="s">
        <v>8331</v>
      </c>
      <c r="R2223" t="s">
        <v>8349</v>
      </c>
      <c r="S2223" s="15">
        <f t="shared" si="140"/>
        <v>42452.666770833333</v>
      </c>
      <c r="T2223" s="15">
        <f t="shared" si="141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2710</v>
      </c>
      <c r="Q2224" s="10" t="s">
        <v>8331</v>
      </c>
      <c r="R2224" t="s">
        <v>8349</v>
      </c>
      <c r="S2224" s="15">
        <f t="shared" si="140"/>
        <v>40906.787581018521</v>
      </c>
      <c r="T2224" s="15">
        <f t="shared" si="141"/>
        <v>40936.787581018521</v>
      </c>
    </row>
    <row r="2225" spans="1:20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20631</v>
      </c>
      <c r="Q2225" s="10" t="s">
        <v>8331</v>
      </c>
      <c r="R2225" t="s">
        <v>8349</v>
      </c>
      <c r="S2225" s="15">
        <f t="shared" si="140"/>
        <v>42152.640833333338</v>
      </c>
      <c r="T2225" s="15">
        <f t="shared" si="141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8214.5300000000007</v>
      </c>
      <c r="Q2226" s="10" t="s">
        <v>8331</v>
      </c>
      <c r="R2226" t="s">
        <v>8349</v>
      </c>
      <c r="S2226" s="15">
        <f t="shared" si="140"/>
        <v>42644.667534722219</v>
      </c>
      <c r="T2226" s="15">
        <f t="shared" si="141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16479.650000000001</v>
      </c>
      <c r="Q2227" s="10" t="s">
        <v>8331</v>
      </c>
      <c r="R2227" t="s">
        <v>8349</v>
      </c>
      <c r="S2227" s="15">
        <f t="shared" si="140"/>
        <v>41873.79184027778</v>
      </c>
      <c r="T2227" s="15">
        <f t="shared" si="141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6082.03</v>
      </c>
      <c r="Q2228" s="10" t="s">
        <v>8331</v>
      </c>
      <c r="R2228" t="s">
        <v>8349</v>
      </c>
      <c r="S2228" s="15">
        <f t="shared" si="140"/>
        <v>42381.79886574074</v>
      </c>
      <c r="T2228" s="15">
        <f t="shared" si="141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6797.01</v>
      </c>
      <c r="Q2229" s="10" t="s">
        <v>8331</v>
      </c>
      <c r="R2229" t="s">
        <v>8349</v>
      </c>
      <c r="S2229" s="15">
        <f t="shared" si="140"/>
        <v>41561.807349537034</v>
      </c>
      <c r="T2229" s="15">
        <f t="shared" si="141"/>
        <v>41591.849016203705</v>
      </c>
    </row>
    <row r="2230" spans="1:20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8156.18</v>
      </c>
      <c r="Q2230" s="10" t="s">
        <v>8331</v>
      </c>
      <c r="R2230" t="s">
        <v>8349</v>
      </c>
      <c r="S2230" s="15">
        <f t="shared" si="140"/>
        <v>42202.278194444443</v>
      </c>
      <c r="T2230" s="15">
        <f t="shared" si="141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2542.5500000000002</v>
      </c>
      <c r="Q2231" s="10" t="s">
        <v>8331</v>
      </c>
      <c r="R2231" t="s">
        <v>8349</v>
      </c>
      <c r="S2231" s="15">
        <f t="shared" si="140"/>
        <v>41484.664247685185</v>
      </c>
      <c r="T2231" s="15">
        <f t="shared" si="141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2149.8000000000002</v>
      </c>
      <c r="Q2232" s="10" t="s">
        <v>8331</v>
      </c>
      <c r="R2232" t="s">
        <v>8349</v>
      </c>
      <c r="S2232" s="15">
        <f t="shared" si="140"/>
        <v>41724.881099537037</v>
      </c>
      <c r="T2232" s="15">
        <f t="shared" si="141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2722.66</v>
      </c>
      <c r="Q2233" s="10" t="s">
        <v>8331</v>
      </c>
      <c r="R2233" t="s">
        <v>8349</v>
      </c>
      <c r="S2233" s="15">
        <f t="shared" si="140"/>
        <v>41423.910891203705</v>
      </c>
      <c r="T2233" s="15">
        <f t="shared" si="141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2509.11</v>
      </c>
      <c r="Q2234" s="10" t="s">
        <v>8331</v>
      </c>
      <c r="R2234" t="s">
        <v>8349</v>
      </c>
      <c r="S2234" s="15">
        <f t="shared" si="140"/>
        <v>41806.794074074074</v>
      </c>
      <c r="T2234" s="15">
        <f t="shared" si="141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2123.02</v>
      </c>
      <c r="Q2235" s="10" t="s">
        <v>8331</v>
      </c>
      <c r="R2235" t="s">
        <v>8349</v>
      </c>
      <c r="S2235" s="15">
        <f t="shared" si="140"/>
        <v>42331.378923611104</v>
      </c>
      <c r="T2235" s="15">
        <f t="shared" si="141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4160.71</v>
      </c>
      <c r="Q2236" s="10" t="s">
        <v>8331</v>
      </c>
      <c r="R2236" t="s">
        <v>8349</v>
      </c>
      <c r="S2236" s="15">
        <f t="shared" si="140"/>
        <v>42710.824618055558</v>
      </c>
      <c r="T2236" s="15">
        <f t="shared" si="141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13558.5</v>
      </c>
      <c r="Q2237" s="10" t="s">
        <v>8331</v>
      </c>
      <c r="R2237" t="s">
        <v>8349</v>
      </c>
      <c r="S2237" s="15">
        <f t="shared" si="140"/>
        <v>42062.022118055553</v>
      </c>
      <c r="T2237" s="15">
        <f t="shared" si="141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2211.62</v>
      </c>
      <c r="Q2238" s="10" t="s">
        <v>8331</v>
      </c>
      <c r="R2238" t="s">
        <v>8349</v>
      </c>
      <c r="S2238" s="15">
        <f t="shared" si="140"/>
        <v>42371.617164351846</v>
      </c>
      <c r="T2238" s="15">
        <f t="shared" si="141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6462.56</v>
      </c>
      <c r="Q2239" s="10" t="s">
        <v>8331</v>
      </c>
      <c r="R2239" t="s">
        <v>8349</v>
      </c>
      <c r="S2239" s="15">
        <f t="shared" si="140"/>
        <v>41915.003275462965</v>
      </c>
      <c r="T2239" s="15">
        <f t="shared" si="141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6956.96</v>
      </c>
      <c r="Q2240" s="10" t="s">
        <v>8331</v>
      </c>
      <c r="R2240" t="s">
        <v>8349</v>
      </c>
      <c r="S2240" s="15">
        <f t="shared" si="140"/>
        <v>42774.621712962966</v>
      </c>
      <c r="T2240" s="15">
        <f t="shared" si="141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7513.3</v>
      </c>
      <c r="Q2241" s="10" t="s">
        <v>8331</v>
      </c>
      <c r="R2241" t="s">
        <v>8349</v>
      </c>
      <c r="S2241" s="15">
        <f t="shared" si="140"/>
        <v>41572.958495370374</v>
      </c>
      <c r="T2241" s="15">
        <f t="shared" si="141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14097.92</v>
      </c>
      <c r="Q2242" s="10" t="s">
        <v>8331</v>
      </c>
      <c r="R2242" t="s">
        <v>8349</v>
      </c>
      <c r="S2242" s="15">
        <f t="shared" si="140"/>
        <v>42452.825740740736</v>
      </c>
      <c r="T2242" s="15">
        <f t="shared" si="141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IFERROR(ROUND(E2243/L2243*100,2),"N/A")</f>
        <v>4947.24</v>
      </c>
      <c r="Q2243" s="10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5">
        <f t="shared" ref="T2243:T2306" si="145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5386.53</v>
      </c>
      <c r="Q2244" s="10" t="s">
        <v>8331</v>
      </c>
      <c r="R2244" t="s">
        <v>8349</v>
      </c>
      <c r="S2244" s="15">
        <f t="shared" si="144"/>
        <v>41569.575613425928</v>
      </c>
      <c r="T2244" s="15">
        <f t="shared" si="145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457.13</v>
      </c>
      <c r="Q2245" s="10" t="s">
        <v>8331</v>
      </c>
      <c r="R2245" t="s">
        <v>8349</v>
      </c>
      <c r="S2245" s="15">
        <f t="shared" si="144"/>
        <v>42800.751041666663</v>
      </c>
      <c r="T2245" s="15">
        <f t="shared" si="145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6500.34</v>
      </c>
      <c r="Q2246" s="10" t="s">
        <v>8331</v>
      </c>
      <c r="R2246" t="s">
        <v>8349</v>
      </c>
      <c r="S2246" s="15">
        <f t="shared" si="144"/>
        <v>42647.818819444445</v>
      </c>
      <c r="T2246" s="15">
        <f t="shared" si="145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5347.53</v>
      </c>
      <c r="Q2247" s="10" t="s">
        <v>8331</v>
      </c>
      <c r="R2247" t="s">
        <v>8349</v>
      </c>
      <c r="S2247" s="15">
        <f t="shared" si="144"/>
        <v>41660.708530092597</v>
      </c>
      <c r="T2247" s="15">
        <f t="shared" si="145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4391.2299999999996</v>
      </c>
      <c r="Q2248" s="10" t="s">
        <v>8331</v>
      </c>
      <c r="R2248" t="s">
        <v>8349</v>
      </c>
      <c r="S2248" s="15">
        <f t="shared" si="144"/>
        <v>42221.79178240741</v>
      </c>
      <c r="T2248" s="15">
        <f t="shared" si="145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5085.26</v>
      </c>
      <c r="Q2249" s="10" t="s">
        <v>8331</v>
      </c>
      <c r="R2249" t="s">
        <v>8349</v>
      </c>
      <c r="S2249" s="15">
        <f t="shared" si="144"/>
        <v>42200.666261574079</v>
      </c>
      <c r="T2249" s="15">
        <f t="shared" si="145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5863.28</v>
      </c>
      <c r="Q2250" s="10" t="s">
        <v>8331</v>
      </c>
      <c r="R2250" t="s">
        <v>8349</v>
      </c>
      <c r="S2250" s="15">
        <f t="shared" si="144"/>
        <v>42688.875902777778</v>
      </c>
      <c r="T2250" s="15">
        <f t="shared" si="145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3281.67</v>
      </c>
      <c r="Q2251" s="10" t="s">
        <v>8331</v>
      </c>
      <c r="R2251" t="s">
        <v>8349</v>
      </c>
      <c r="S2251" s="15">
        <f t="shared" si="144"/>
        <v>41336.703298611108</v>
      </c>
      <c r="T2251" s="15">
        <f t="shared" si="145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42693.17</v>
      </c>
      <c r="Q2252" s="10" t="s">
        <v>8331</v>
      </c>
      <c r="R2252" t="s">
        <v>8349</v>
      </c>
      <c r="S2252" s="15">
        <f t="shared" si="144"/>
        <v>42677.005474537036</v>
      </c>
      <c r="T2252" s="15">
        <f t="shared" si="145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2380.87</v>
      </c>
      <c r="Q2253" s="10" t="s">
        <v>8331</v>
      </c>
      <c r="R2253" t="s">
        <v>8349</v>
      </c>
      <c r="S2253" s="15">
        <f t="shared" si="144"/>
        <v>41846.34579861111</v>
      </c>
      <c r="T2253" s="15">
        <f t="shared" si="145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9841.3700000000008</v>
      </c>
      <c r="Q2254" s="10" t="s">
        <v>8331</v>
      </c>
      <c r="R2254" t="s">
        <v>8349</v>
      </c>
      <c r="S2254" s="15">
        <f t="shared" si="144"/>
        <v>42573.327986111108</v>
      </c>
      <c r="T2254" s="15">
        <f t="shared" si="145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10732.14</v>
      </c>
      <c r="Q2255" s="10" t="s">
        <v>8331</v>
      </c>
      <c r="R2255" t="s">
        <v>8349</v>
      </c>
      <c r="S2255" s="15">
        <f t="shared" si="144"/>
        <v>42296.631331018521</v>
      </c>
      <c r="T2255" s="15">
        <f t="shared" si="145"/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1167.01</v>
      </c>
      <c r="Q2256" s="10" t="s">
        <v>8331</v>
      </c>
      <c r="R2256" t="s">
        <v>8349</v>
      </c>
      <c r="S2256" s="15">
        <f t="shared" si="144"/>
        <v>42752.647777777776</v>
      </c>
      <c r="T2256" s="15">
        <f t="shared" si="145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4178.2299999999996</v>
      </c>
      <c r="Q2257" s="10" t="s">
        <v>8331</v>
      </c>
      <c r="R2257" t="s">
        <v>8349</v>
      </c>
      <c r="S2257" s="15">
        <f t="shared" si="144"/>
        <v>42467.951979166668</v>
      </c>
      <c r="T2257" s="15">
        <f t="shared" si="145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2138</v>
      </c>
      <c r="Q2258" s="10" t="s">
        <v>8331</v>
      </c>
      <c r="R2258" t="s">
        <v>8349</v>
      </c>
      <c r="S2258" s="15">
        <f t="shared" si="144"/>
        <v>42682.451921296291</v>
      </c>
      <c r="T2258" s="15">
        <f t="shared" si="145"/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9410.36</v>
      </c>
      <c r="Q2259" s="10" t="s">
        <v>8331</v>
      </c>
      <c r="R2259" t="s">
        <v>8349</v>
      </c>
      <c r="S2259" s="15">
        <f t="shared" si="144"/>
        <v>42505.936678240745</v>
      </c>
      <c r="T2259" s="15">
        <f t="shared" si="145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1572.2</v>
      </c>
      <c r="Q2260" s="10" t="s">
        <v>8331</v>
      </c>
      <c r="R2260" t="s">
        <v>8349</v>
      </c>
      <c r="S2260" s="15">
        <f t="shared" si="144"/>
        <v>42136.75100694444</v>
      </c>
      <c r="T2260" s="15">
        <f t="shared" si="145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9063.59</v>
      </c>
      <c r="Q2261" s="10" t="s">
        <v>8331</v>
      </c>
      <c r="R2261" t="s">
        <v>8349</v>
      </c>
      <c r="S2261" s="15">
        <f t="shared" si="144"/>
        <v>42702.804814814815</v>
      </c>
      <c r="T2261" s="15">
        <f t="shared" si="145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9729.76</v>
      </c>
      <c r="Q2262" s="10" t="s">
        <v>8331</v>
      </c>
      <c r="R2262" t="s">
        <v>8349</v>
      </c>
      <c r="S2262" s="15">
        <f t="shared" si="144"/>
        <v>41695.016782407409</v>
      </c>
      <c r="T2262" s="15">
        <f t="shared" si="145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3711.9</v>
      </c>
      <c r="Q2263" s="10" t="s">
        <v>8331</v>
      </c>
      <c r="R2263" t="s">
        <v>8349</v>
      </c>
      <c r="S2263" s="15">
        <f t="shared" si="144"/>
        <v>42759.724768518514</v>
      </c>
      <c r="T2263" s="15">
        <f t="shared" si="145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2810.5</v>
      </c>
      <c r="Q2264" s="10" t="s">
        <v>8331</v>
      </c>
      <c r="R2264" t="s">
        <v>8349</v>
      </c>
      <c r="S2264" s="15">
        <f t="shared" si="144"/>
        <v>41926.585162037038</v>
      </c>
      <c r="T2264" s="15">
        <f t="shared" si="145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14443.33</v>
      </c>
      <c r="Q2265" s="10" t="s">
        <v>8331</v>
      </c>
      <c r="R2265" t="s">
        <v>8349</v>
      </c>
      <c r="S2265" s="15">
        <f t="shared" si="144"/>
        <v>42014.832326388889</v>
      </c>
      <c r="T2265" s="15">
        <f t="shared" si="145"/>
        <v>42035.832326388889</v>
      </c>
    </row>
    <row r="2266" spans="1:20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2427.42</v>
      </c>
      <c r="Q2266" s="10" t="s">
        <v>8331</v>
      </c>
      <c r="R2266" t="s">
        <v>8349</v>
      </c>
      <c r="S2266" s="15">
        <f t="shared" si="144"/>
        <v>42496.582337962958</v>
      </c>
      <c r="T2266" s="15">
        <f t="shared" si="145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3511.76</v>
      </c>
      <c r="Q2267" s="10" t="s">
        <v>8331</v>
      </c>
      <c r="R2267" t="s">
        <v>8349</v>
      </c>
      <c r="S2267" s="15">
        <f t="shared" si="144"/>
        <v>42689.853090277778</v>
      </c>
      <c r="T2267" s="15">
        <f t="shared" si="145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2476.29</v>
      </c>
      <c r="Q2268" s="10" t="s">
        <v>8331</v>
      </c>
      <c r="R2268" t="s">
        <v>8349</v>
      </c>
      <c r="S2268" s="15">
        <f t="shared" si="144"/>
        <v>42469.874907407408</v>
      </c>
      <c r="T2268" s="15">
        <f t="shared" si="145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18837.87</v>
      </c>
      <c r="Q2269" s="10" t="s">
        <v>8331</v>
      </c>
      <c r="R2269" t="s">
        <v>8349</v>
      </c>
      <c r="S2269" s="15">
        <f t="shared" si="144"/>
        <v>41968.829826388886</v>
      </c>
      <c r="T2269" s="15">
        <f t="shared" si="145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14808.25</v>
      </c>
      <c r="Q2270" s="10" t="s">
        <v>8331</v>
      </c>
      <c r="R2270" t="s">
        <v>8349</v>
      </c>
      <c r="S2270" s="15">
        <f t="shared" si="144"/>
        <v>42776.082349537035</v>
      </c>
      <c r="T2270" s="15">
        <f t="shared" si="145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4993.46</v>
      </c>
      <c r="Q2271" s="10" t="s">
        <v>8331</v>
      </c>
      <c r="R2271" t="s">
        <v>8349</v>
      </c>
      <c r="S2271" s="15">
        <f t="shared" si="144"/>
        <v>42776.704432870371</v>
      </c>
      <c r="T2271" s="15">
        <f t="shared" si="145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10782.16</v>
      </c>
      <c r="Q2272" s="10" t="s">
        <v>8331</v>
      </c>
      <c r="R2272" t="s">
        <v>8349</v>
      </c>
      <c r="S2272" s="15">
        <f t="shared" si="144"/>
        <v>42725.869363425925</v>
      </c>
      <c r="T2272" s="15">
        <f t="shared" si="145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4263.3999999999996</v>
      </c>
      <c r="Q2273" s="10" t="s">
        <v>8331</v>
      </c>
      <c r="R2273" t="s">
        <v>8349</v>
      </c>
      <c r="S2273" s="15">
        <f t="shared" si="144"/>
        <v>42684.000046296293</v>
      </c>
      <c r="T2273" s="15">
        <f t="shared" si="145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1437.08</v>
      </c>
      <c r="Q2274" s="10" t="s">
        <v>8331</v>
      </c>
      <c r="R2274" t="s">
        <v>8349</v>
      </c>
      <c r="S2274" s="15">
        <f t="shared" si="144"/>
        <v>42315.699490740735</v>
      </c>
      <c r="T2274" s="15">
        <f t="shared" si="145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3747.62</v>
      </c>
      <c r="Q2275" s="10" t="s">
        <v>8331</v>
      </c>
      <c r="R2275" t="s">
        <v>8349</v>
      </c>
      <c r="S2275" s="15">
        <f t="shared" si="144"/>
        <v>42781.549097222218</v>
      </c>
      <c r="T2275" s="15">
        <f t="shared" si="145"/>
        <v>42806.507430555561</v>
      </c>
    </row>
    <row r="2276" spans="1:20" ht="43.2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3020.2</v>
      </c>
      <c r="Q2276" s="10" t="s">
        <v>8331</v>
      </c>
      <c r="R2276" t="s">
        <v>8349</v>
      </c>
      <c r="S2276" s="15">
        <f t="shared" si="144"/>
        <v>41663.500659722224</v>
      </c>
      <c r="T2276" s="15">
        <f t="shared" si="145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3355.06</v>
      </c>
      <c r="Q2277" s="10" t="s">
        <v>8331</v>
      </c>
      <c r="R2277" t="s">
        <v>8349</v>
      </c>
      <c r="S2277" s="15">
        <f t="shared" si="144"/>
        <v>41965.616655092599</v>
      </c>
      <c r="T2277" s="15">
        <f t="shared" si="145"/>
        <v>41995.616655092599</v>
      </c>
    </row>
    <row r="2278" spans="1:20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6474.67</v>
      </c>
      <c r="Q2278" s="10" t="s">
        <v>8331</v>
      </c>
      <c r="R2278" t="s">
        <v>8349</v>
      </c>
      <c r="S2278" s="15">
        <f t="shared" si="144"/>
        <v>41614.651493055557</v>
      </c>
      <c r="T2278" s="15">
        <f t="shared" si="145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5793.24</v>
      </c>
      <c r="Q2279" s="10" t="s">
        <v>8331</v>
      </c>
      <c r="R2279" t="s">
        <v>8349</v>
      </c>
      <c r="S2279" s="15">
        <f t="shared" si="144"/>
        <v>40936.678506944445</v>
      </c>
      <c r="T2279" s="15">
        <f t="shared" si="145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5307.84</v>
      </c>
      <c r="Q2280" s="10" t="s">
        <v>8331</v>
      </c>
      <c r="R2280" t="s">
        <v>8349</v>
      </c>
      <c r="S2280" s="15">
        <f t="shared" si="144"/>
        <v>42338.709108796291</v>
      </c>
      <c r="T2280" s="15">
        <f t="shared" si="145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4806.25</v>
      </c>
      <c r="Q2281" s="10" t="s">
        <v>8331</v>
      </c>
      <c r="R2281" t="s">
        <v>8349</v>
      </c>
      <c r="S2281" s="15">
        <f t="shared" si="144"/>
        <v>42020.806701388887</v>
      </c>
      <c r="T2281" s="15">
        <f t="shared" si="145"/>
        <v>42039.166666666672</v>
      </c>
    </row>
    <row r="2282" spans="1:20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8239.69</v>
      </c>
      <c r="Q2282" s="10" t="s">
        <v>8331</v>
      </c>
      <c r="R2282" t="s">
        <v>8349</v>
      </c>
      <c r="S2282" s="15">
        <f t="shared" si="144"/>
        <v>42234.624895833331</v>
      </c>
      <c r="T2282" s="15">
        <f t="shared" si="145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5045.45</v>
      </c>
      <c r="Q2283" s="10" t="s">
        <v>8323</v>
      </c>
      <c r="R2283" t="s">
        <v>8324</v>
      </c>
      <c r="S2283" s="15">
        <f t="shared" si="144"/>
        <v>40687.285844907405</v>
      </c>
      <c r="T2283" s="15">
        <f t="shared" si="145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11583.33</v>
      </c>
      <c r="Q2284" s="10" t="s">
        <v>8323</v>
      </c>
      <c r="R2284" t="s">
        <v>8324</v>
      </c>
      <c r="S2284" s="15">
        <f t="shared" si="144"/>
        <v>42323.17460648148</v>
      </c>
      <c r="T2284" s="15">
        <f t="shared" si="145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6303.46</v>
      </c>
      <c r="Q2285" s="10" t="s">
        <v>8323</v>
      </c>
      <c r="R2285" t="s">
        <v>8324</v>
      </c>
      <c r="S2285" s="15">
        <f t="shared" si="144"/>
        <v>40978.125046296293</v>
      </c>
      <c r="T2285" s="15">
        <f t="shared" si="145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10802.15</v>
      </c>
      <c r="Q2286" s="10" t="s">
        <v>8323</v>
      </c>
      <c r="R2286" t="s">
        <v>8324</v>
      </c>
      <c r="S2286" s="15">
        <f t="shared" si="144"/>
        <v>40585.796817129631</v>
      </c>
      <c r="T2286" s="15">
        <f t="shared" si="145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4608.8599999999997</v>
      </c>
      <c r="Q2287" s="10" t="s">
        <v>8323</v>
      </c>
      <c r="R2287" t="s">
        <v>8324</v>
      </c>
      <c r="S2287" s="15">
        <f t="shared" si="144"/>
        <v>41059.185682870368</v>
      </c>
      <c r="T2287" s="15">
        <f t="shared" si="145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10721.43</v>
      </c>
      <c r="Q2288" s="10" t="s">
        <v>8323</v>
      </c>
      <c r="R2288" t="s">
        <v>8324</v>
      </c>
      <c r="S2288" s="15">
        <f t="shared" si="144"/>
        <v>41494.963587962964</v>
      </c>
      <c r="T2288" s="15">
        <f t="shared" si="145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5093.3900000000003</v>
      </c>
      <c r="Q2289" s="10" t="s">
        <v>8323</v>
      </c>
      <c r="R2289" t="s">
        <v>8324</v>
      </c>
      <c r="S2289" s="15">
        <f t="shared" si="144"/>
        <v>41792.667361111111</v>
      </c>
      <c r="T2289" s="15">
        <f t="shared" si="145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4004</v>
      </c>
      <c r="Q2290" s="10" t="s">
        <v>8323</v>
      </c>
      <c r="R2290" t="s">
        <v>8324</v>
      </c>
      <c r="S2290" s="15">
        <f t="shared" si="144"/>
        <v>41067.827418981484</v>
      </c>
      <c r="T2290" s="15">
        <f t="shared" si="145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6444</v>
      </c>
      <c r="Q2291" s="10" t="s">
        <v>8323</v>
      </c>
      <c r="R2291" t="s">
        <v>8324</v>
      </c>
      <c r="S2291" s="15">
        <f t="shared" si="144"/>
        <v>41571.998379629629</v>
      </c>
      <c r="T2291" s="15">
        <f t="shared" si="145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5382.76</v>
      </c>
      <c r="Q2292" s="10" t="s">
        <v>8323</v>
      </c>
      <c r="R2292" t="s">
        <v>8324</v>
      </c>
      <c r="S2292" s="15">
        <f t="shared" si="144"/>
        <v>40070.253819444442</v>
      </c>
      <c r="T2292" s="15">
        <f t="shared" si="145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10046.51</v>
      </c>
      <c r="Q2293" s="10" t="s">
        <v>8323</v>
      </c>
      <c r="R2293" t="s">
        <v>8324</v>
      </c>
      <c r="S2293" s="15">
        <f t="shared" si="144"/>
        <v>40987.977060185185</v>
      </c>
      <c r="T2293" s="15">
        <f t="shared" si="145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4663.07</v>
      </c>
      <c r="Q2294" s="10" t="s">
        <v>8323</v>
      </c>
      <c r="R2294" t="s">
        <v>8324</v>
      </c>
      <c r="S2294" s="15">
        <f t="shared" si="144"/>
        <v>40987.697638888887</v>
      </c>
      <c r="T2294" s="15">
        <f t="shared" si="145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3407.41</v>
      </c>
      <c r="Q2295" s="10" t="s">
        <v>8323</v>
      </c>
      <c r="R2295" t="s">
        <v>8324</v>
      </c>
      <c r="S2295" s="15">
        <f t="shared" si="144"/>
        <v>41151.708321759259</v>
      </c>
      <c r="T2295" s="15">
        <f t="shared" si="145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6521.46</v>
      </c>
      <c r="Q2296" s="10" t="s">
        <v>8323</v>
      </c>
      <c r="R2296" t="s">
        <v>8324</v>
      </c>
      <c r="S2296" s="15">
        <f t="shared" si="144"/>
        <v>41264.72314814815</v>
      </c>
      <c r="T2296" s="15">
        <f t="shared" si="145"/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4420.59</v>
      </c>
      <c r="Q2297" s="10" t="s">
        <v>8323</v>
      </c>
      <c r="R2297" t="s">
        <v>8324</v>
      </c>
      <c r="S2297" s="15">
        <f t="shared" si="144"/>
        <v>41270.954351851848</v>
      </c>
      <c r="T2297" s="15">
        <f t="shared" si="145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7196.55</v>
      </c>
      <c r="Q2298" s="10" t="s">
        <v>8323</v>
      </c>
      <c r="R2298" t="s">
        <v>8324</v>
      </c>
      <c r="S2298" s="15">
        <f t="shared" si="144"/>
        <v>40927.731782407405</v>
      </c>
      <c r="T2298" s="15">
        <f t="shared" si="145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5294.74</v>
      </c>
      <c r="Q2299" s="10" t="s">
        <v>8323</v>
      </c>
      <c r="R2299" t="s">
        <v>8324</v>
      </c>
      <c r="S2299" s="15">
        <f t="shared" si="144"/>
        <v>40948.042233796295</v>
      </c>
      <c r="T2299" s="15">
        <f t="shared" si="145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10945.14</v>
      </c>
      <c r="Q2300" s="10" t="s">
        <v>8323</v>
      </c>
      <c r="R2300" t="s">
        <v>8324</v>
      </c>
      <c r="S2300" s="15">
        <f t="shared" si="144"/>
        <v>41694.84065972222</v>
      </c>
      <c r="T2300" s="15">
        <f t="shared" si="145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7503.57</v>
      </c>
      <c r="Q2301" s="10" t="s">
        <v>8323</v>
      </c>
      <c r="R2301" t="s">
        <v>8324</v>
      </c>
      <c r="S2301" s="15">
        <f t="shared" si="144"/>
        <v>40565.032511574071</v>
      </c>
      <c r="T2301" s="15">
        <f t="shared" si="145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11571.43</v>
      </c>
      <c r="Q2302" s="10" t="s">
        <v>8323</v>
      </c>
      <c r="R2302" t="s">
        <v>8324</v>
      </c>
      <c r="S2302" s="15">
        <f t="shared" si="144"/>
        <v>41074.727037037039</v>
      </c>
      <c r="T2302" s="15">
        <f t="shared" si="145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3165.98</v>
      </c>
      <c r="Q2303" s="10" t="s">
        <v>8323</v>
      </c>
      <c r="R2303" t="s">
        <v>8327</v>
      </c>
      <c r="S2303" s="15">
        <f t="shared" si="144"/>
        <v>41416.146944444445</v>
      </c>
      <c r="T2303" s="15">
        <f t="shared" si="145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4617.6499999999996</v>
      </c>
      <c r="Q2304" s="10" t="s">
        <v>8323</v>
      </c>
      <c r="R2304" t="s">
        <v>8327</v>
      </c>
      <c r="S2304" s="15">
        <f t="shared" si="144"/>
        <v>41605.868449074071</v>
      </c>
      <c r="T2304" s="15">
        <f t="shared" si="145"/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6848.17</v>
      </c>
      <c r="Q2305" s="10" t="s">
        <v>8323</v>
      </c>
      <c r="R2305" t="s">
        <v>8327</v>
      </c>
      <c r="S2305" s="15">
        <f t="shared" si="144"/>
        <v>40850.111064814817</v>
      </c>
      <c r="T2305" s="15">
        <f t="shared" si="145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5346.92</v>
      </c>
      <c r="Q2306" s="10" t="s">
        <v>8323</v>
      </c>
      <c r="R2306" t="s">
        <v>8327</v>
      </c>
      <c r="S2306" s="15">
        <f t="shared" si="144"/>
        <v>40502.815868055557</v>
      </c>
      <c r="T2306" s="15">
        <f t="shared" si="145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IFERROR(ROUND(E2307/L2307*100,2),"N/A")</f>
        <v>10910.78</v>
      </c>
      <c r="Q2307" s="10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5">
        <f t="shared" ref="T2307:T2370" si="149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5118.5600000000004</v>
      </c>
      <c r="Q2308" s="10" t="s">
        <v>8323</v>
      </c>
      <c r="R2308" t="s">
        <v>8327</v>
      </c>
      <c r="S2308" s="15">
        <f t="shared" si="148"/>
        <v>40948.16815972222</v>
      </c>
      <c r="T2308" s="15">
        <f t="shared" si="149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2793.68</v>
      </c>
      <c r="Q2309" s="10" t="s">
        <v>8323</v>
      </c>
      <c r="R2309" t="s">
        <v>8327</v>
      </c>
      <c r="S2309" s="15">
        <f t="shared" si="148"/>
        <v>41004.802465277775</v>
      </c>
      <c r="T2309" s="15">
        <f t="shared" si="149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8249.69</v>
      </c>
      <c r="Q2310" s="10" t="s">
        <v>8323</v>
      </c>
      <c r="R2310" t="s">
        <v>8327</v>
      </c>
      <c r="S2310" s="15">
        <f t="shared" si="148"/>
        <v>41851.962916666671</v>
      </c>
      <c r="T2310" s="15">
        <f t="shared" si="149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5981.75</v>
      </c>
      <c r="Q2311" s="10" t="s">
        <v>8323</v>
      </c>
      <c r="R2311" t="s">
        <v>8327</v>
      </c>
      <c r="S2311" s="15">
        <f t="shared" si="148"/>
        <v>41307.987696759257</v>
      </c>
      <c r="T2311" s="15">
        <f t="shared" si="149"/>
        <v>41342.987696759257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6481.65</v>
      </c>
      <c r="Q2312" s="10" t="s">
        <v>8323</v>
      </c>
      <c r="R2312" t="s">
        <v>8327</v>
      </c>
      <c r="S2312" s="15">
        <f t="shared" si="148"/>
        <v>41324.79415509259</v>
      </c>
      <c r="T2312" s="15">
        <f t="shared" si="149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9009.6200000000008</v>
      </c>
      <c r="Q2313" s="10" t="s">
        <v>8323</v>
      </c>
      <c r="R2313" t="s">
        <v>8327</v>
      </c>
      <c r="S2313" s="15">
        <f t="shared" si="148"/>
        <v>41736.004502314812</v>
      </c>
      <c r="T2313" s="15">
        <f t="shared" si="149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4096.2</v>
      </c>
      <c r="Q2314" s="10" t="s">
        <v>8323</v>
      </c>
      <c r="R2314" t="s">
        <v>8327</v>
      </c>
      <c r="S2314" s="15">
        <f t="shared" si="148"/>
        <v>41716.632847222223</v>
      </c>
      <c r="T2314" s="15">
        <f t="shared" si="149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5600.01</v>
      </c>
      <c r="Q2315" s="10" t="s">
        <v>8323</v>
      </c>
      <c r="R2315" t="s">
        <v>8327</v>
      </c>
      <c r="S2315" s="15">
        <f t="shared" si="148"/>
        <v>41002.958634259259</v>
      </c>
      <c r="T2315" s="15">
        <f t="shared" si="149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3767.28</v>
      </c>
      <c r="Q2316" s="10" t="s">
        <v>8323</v>
      </c>
      <c r="R2316" t="s">
        <v>8327</v>
      </c>
      <c r="S2316" s="15">
        <f t="shared" si="148"/>
        <v>41037.551585648151</v>
      </c>
      <c r="T2316" s="15">
        <f t="shared" si="149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4007.81</v>
      </c>
      <c r="Q2317" s="10" t="s">
        <v>8323</v>
      </c>
      <c r="R2317" t="s">
        <v>8327</v>
      </c>
      <c r="S2317" s="15">
        <f t="shared" si="148"/>
        <v>41004.72619212963</v>
      </c>
      <c r="T2317" s="15">
        <f t="shared" si="149"/>
        <v>41034.72619212963</v>
      </c>
    </row>
    <row r="2318" spans="1:20" ht="43.2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7803.2</v>
      </c>
      <c r="Q2318" s="10" t="s">
        <v>8323</v>
      </c>
      <c r="R2318" t="s">
        <v>8327</v>
      </c>
      <c r="S2318" s="15">
        <f t="shared" si="148"/>
        <v>40079.725115740745</v>
      </c>
      <c r="T2318" s="15">
        <f t="shared" si="149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1890.91</v>
      </c>
      <c r="Q2319" s="10" t="s">
        <v>8323</v>
      </c>
      <c r="R2319" t="s">
        <v>8327</v>
      </c>
      <c r="S2319" s="15">
        <f t="shared" si="148"/>
        <v>40192.542233796295</v>
      </c>
      <c r="T2319" s="15">
        <f t="shared" si="149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3713.5</v>
      </c>
      <c r="Q2320" s="10" t="s">
        <v>8323</v>
      </c>
      <c r="R2320" t="s">
        <v>8327</v>
      </c>
      <c r="S2320" s="15">
        <f t="shared" si="148"/>
        <v>40050.643680555557</v>
      </c>
      <c r="T2320" s="15">
        <f t="shared" si="149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4196.1000000000004</v>
      </c>
      <c r="Q2321" s="10" t="s">
        <v>8323</v>
      </c>
      <c r="R2321" t="s">
        <v>8327</v>
      </c>
      <c r="S2321" s="15">
        <f t="shared" si="148"/>
        <v>41593.082002314812</v>
      </c>
      <c r="T2321" s="15">
        <f t="shared" si="149"/>
        <v>41623.082002314812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6104.49</v>
      </c>
      <c r="Q2322" s="10" t="s">
        <v>8323</v>
      </c>
      <c r="R2322" t="s">
        <v>8327</v>
      </c>
      <c r="S2322" s="15">
        <f t="shared" si="148"/>
        <v>41696.817129629628</v>
      </c>
      <c r="T2322" s="15">
        <f t="shared" si="149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6453.13</v>
      </c>
      <c r="Q2323" s="10" t="s">
        <v>8334</v>
      </c>
      <c r="R2323" t="s">
        <v>8350</v>
      </c>
      <c r="S2323" s="15">
        <f t="shared" si="148"/>
        <v>42799.260428240741</v>
      </c>
      <c r="T2323" s="15">
        <f t="shared" si="149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2125</v>
      </c>
      <c r="Q2324" s="10" t="s">
        <v>8334</v>
      </c>
      <c r="R2324" t="s">
        <v>8350</v>
      </c>
      <c r="S2324" s="15">
        <f t="shared" si="148"/>
        <v>42804.895474537043</v>
      </c>
      <c r="T2324" s="15">
        <f t="shared" si="149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3000</v>
      </c>
      <c r="Q2325" s="10" t="s">
        <v>8334</v>
      </c>
      <c r="R2325" t="s">
        <v>8350</v>
      </c>
      <c r="S2325" s="15">
        <f t="shared" si="148"/>
        <v>42807.755173611105</v>
      </c>
      <c r="T2325" s="15">
        <f t="shared" si="149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2549.1799999999998</v>
      </c>
      <c r="Q2326" s="10" t="s">
        <v>8334</v>
      </c>
      <c r="R2326" t="s">
        <v>8350</v>
      </c>
      <c r="S2326" s="15">
        <f t="shared" si="148"/>
        <v>42790.885243055556</v>
      </c>
      <c r="T2326" s="15">
        <f t="shared" si="149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1142.8599999999999</v>
      </c>
      <c r="Q2327" s="10" t="s">
        <v>8334</v>
      </c>
      <c r="R2327" t="s">
        <v>8350</v>
      </c>
      <c r="S2327" s="15">
        <f t="shared" si="148"/>
        <v>42794.022349537037</v>
      </c>
      <c r="T2327" s="15">
        <f t="shared" si="149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10800</v>
      </c>
      <c r="Q2328" s="10" t="s">
        <v>8334</v>
      </c>
      <c r="R2328" t="s">
        <v>8350</v>
      </c>
      <c r="S2328" s="15">
        <f t="shared" si="148"/>
        <v>42804.034120370372</v>
      </c>
      <c r="T2328" s="15">
        <f t="shared" si="149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5488.32</v>
      </c>
      <c r="Q2329" s="10" t="s">
        <v>8334</v>
      </c>
      <c r="R2329" t="s">
        <v>8350</v>
      </c>
      <c r="S2329" s="15">
        <f t="shared" si="148"/>
        <v>41842.917129629634</v>
      </c>
      <c r="T2329" s="15">
        <f t="shared" si="149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4738.3599999999997</v>
      </c>
      <c r="Q2330" s="10" t="s">
        <v>8334</v>
      </c>
      <c r="R2330" t="s">
        <v>8350</v>
      </c>
      <c r="S2330" s="15">
        <f t="shared" si="148"/>
        <v>42139.781678240746</v>
      </c>
      <c r="T2330" s="15">
        <f t="shared" si="149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21184</v>
      </c>
      <c r="Q2331" s="10" t="s">
        <v>8334</v>
      </c>
      <c r="R2331" t="s">
        <v>8350</v>
      </c>
      <c r="S2331" s="15">
        <f t="shared" si="148"/>
        <v>41807.624374999999</v>
      </c>
      <c r="T2331" s="15">
        <f t="shared" si="149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21992.639999999999</v>
      </c>
      <c r="Q2332" s="10" t="s">
        <v>8334</v>
      </c>
      <c r="R2332" t="s">
        <v>8350</v>
      </c>
      <c r="S2332" s="15">
        <f t="shared" si="148"/>
        <v>42332.89980324074</v>
      </c>
      <c r="T2332" s="15">
        <f t="shared" si="149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4079.54</v>
      </c>
      <c r="Q2333" s="10" t="s">
        <v>8334</v>
      </c>
      <c r="R2333" t="s">
        <v>8350</v>
      </c>
      <c r="S2333" s="15">
        <f t="shared" si="148"/>
        <v>41839.005671296298</v>
      </c>
      <c r="T2333" s="15">
        <f t="shared" si="149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7550.28</v>
      </c>
      <c r="Q2334" s="10" t="s">
        <v>8334</v>
      </c>
      <c r="R2334" t="s">
        <v>8350</v>
      </c>
      <c r="S2334" s="15">
        <f t="shared" si="148"/>
        <v>42011.628136574072</v>
      </c>
      <c r="T2334" s="15">
        <f t="shared" si="149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1354.26</v>
      </c>
      <c r="Q2335" s="10" t="s">
        <v>8334</v>
      </c>
      <c r="R2335" t="s">
        <v>8350</v>
      </c>
      <c r="S2335" s="15">
        <f t="shared" si="148"/>
        <v>41767.650347222225</v>
      </c>
      <c r="T2335" s="15">
        <f t="shared" si="149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6086.57</v>
      </c>
      <c r="Q2336" s="10" t="s">
        <v>8334</v>
      </c>
      <c r="R2336" t="s">
        <v>8350</v>
      </c>
      <c r="S2336" s="15">
        <f t="shared" si="148"/>
        <v>41918.670115740737</v>
      </c>
      <c r="T2336" s="15">
        <f t="shared" si="149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11569.23</v>
      </c>
      <c r="Q2337" s="10" t="s">
        <v>8334</v>
      </c>
      <c r="R2337" t="s">
        <v>8350</v>
      </c>
      <c r="S2337" s="15">
        <f t="shared" si="148"/>
        <v>41771.572256944448</v>
      </c>
      <c r="T2337" s="15">
        <f t="shared" si="149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4810.46</v>
      </c>
      <c r="Q2338" s="10" t="s">
        <v>8334</v>
      </c>
      <c r="R2338" t="s">
        <v>8350</v>
      </c>
      <c r="S2338" s="15">
        <f t="shared" si="148"/>
        <v>41666.924710648149</v>
      </c>
      <c r="T2338" s="15">
        <f t="shared" si="149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7418.44</v>
      </c>
      <c r="Q2339" s="10" t="s">
        <v>8334</v>
      </c>
      <c r="R2339" t="s">
        <v>8350</v>
      </c>
      <c r="S2339" s="15">
        <f t="shared" si="148"/>
        <v>41786.640543981484</v>
      </c>
      <c r="T2339" s="15">
        <f t="shared" si="149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12334.55</v>
      </c>
      <c r="Q2340" s="10" t="s">
        <v>8334</v>
      </c>
      <c r="R2340" t="s">
        <v>8350</v>
      </c>
      <c r="S2340" s="15">
        <f t="shared" si="148"/>
        <v>41789.896805555552</v>
      </c>
      <c r="T2340" s="15">
        <f t="shared" si="149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6662.32</v>
      </c>
      <c r="Q2341" s="10" t="s">
        <v>8334</v>
      </c>
      <c r="R2341" t="s">
        <v>8350</v>
      </c>
      <c r="S2341" s="15">
        <f t="shared" si="148"/>
        <v>42692.79987268518</v>
      </c>
      <c r="T2341" s="15">
        <f t="shared" si="149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10499.01</v>
      </c>
      <c r="Q2342" s="10" t="s">
        <v>8334</v>
      </c>
      <c r="R2342" t="s">
        <v>8350</v>
      </c>
      <c r="S2342" s="15">
        <f t="shared" si="148"/>
        <v>42643.642800925925</v>
      </c>
      <c r="T2342" s="15">
        <f t="shared" si="149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 t="str">
        <f t="shared" si="147"/>
        <v>N/A</v>
      </c>
      <c r="Q2343" s="10" t="s">
        <v>8317</v>
      </c>
      <c r="R2343" t="s">
        <v>8318</v>
      </c>
      <c r="S2343" s="15">
        <f t="shared" si="148"/>
        <v>42167.813703703709</v>
      </c>
      <c r="T2343" s="15">
        <f t="shared" si="149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 t="str">
        <f t="shared" si="147"/>
        <v>N/A</v>
      </c>
      <c r="Q2344" s="10" t="s">
        <v>8317</v>
      </c>
      <c r="R2344" t="s">
        <v>8318</v>
      </c>
      <c r="S2344" s="15">
        <f t="shared" si="148"/>
        <v>41897.702199074076</v>
      </c>
      <c r="T2344" s="15">
        <f t="shared" si="149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30000</v>
      </c>
      <c r="Q2345" s="10" t="s">
        <v>8317</v>
      </c>
      <c r="R2345" t="s">
        <v>8318</v>
      </c>
      <c r="S2345" s="15">
        <f t="shared" si="148"/>
        <v>42327.825289351851</v>
      </c>
      <c r="T2345" s="15">
        <f t="shared" si="149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100</v>
      </c>
      <c r="Q2346" s="10" t="s">
        <v>8317</v>
      </c>
      <c r="R2346" t="s">
        <v>8318</v>
      </c>
      <c r="S2346" s="15">
        <f t="shared" si="148"/>
        <v>42515.727650462963</v>
      </c>
      <c r="T2346" s="15">
        <f t="shared" si="149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 t="str">
        <f t="shared" si="147"/>
        <v>N/A</v>
      </c>
      <c r="Q2347" s="10" t="s">
        <v>8317</v>
      </c>
      <c r="R2347" t="s">
        <v>8318</v>
      </c>
      <c r="S2347" s="15">
        <f t="shared" si="148"/>
        <v>42060.001805555556</v>
      </c>
      <c r="T2347" s="15">
        <f t="shared" si="149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1300</v>
      </c>
      <c r="Q2348" s="10" t="s">
        <v>8317</v>
      </c>
      <c r="R2348" t="s">
        <v>8318</v>
      </c>
      <c r="S2348" s="15">
        <f t="shared" si="148"/>
        <v>42615.79896990741</v>
      </c>
      <c r="T2348" s="15">
        <f t="shared" si="149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1500</v>
      </c>
      <c r="Q2349" s="10" t="s">
        <v>8317</v>
      </c>
      <c r="R2349" t="s">
        <v>8318</v>
      </c>
      <c r="S2349" s="15">
        <f t="shared" si="148"/>
        <v>42577.607361111113</v>
      </c>
      <c r="T2349" s="15">
        <f t="shared" si="149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5400</v>
      </c>
      <c r="Q2350" s="10" t="s">
        <v>8317</v>
      </c>
      <c r="R2350" t="s">
        <v>8318</v>
      </c>
      <c r="S2350" s="15">
        <f t="shared" si="148"/>
        <v>42360.932152777779</v>
      </c>
      <c r="T2350" s="15">
        <f t="shared" si="149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 t="str">
        <f t="shared" si="147"/>
        <v>N/A</v>
      </c>
      <c r="Q2351" s="10" t="s">
        <v>8317</v>
      </c>
      <c r="R2351" t="s">
        <v>8318</v>
      </c>
      <c r="S2351" s="15">
        <f t="shared" si="148"/>
        <v>42198.775787037041</v>
      </c>
      <c r="T2351" s="15">
        <f t="shared" si="149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 t="str">
        <f t="shared" si="147"/>
        <v>N/A</v>
      </c>
      <c r="Q2352" s="10" t="s">
        <v>8317</v>
      </c>
      <c r="R2352" t="s">
        <v>8318</v>
      </c>
      <c r="S2352" s="15">
        <f t="shared" si="148"/>
        <v>42708.842245370368</v>
      </c>
      <c r="T2352" s="15">
        <f t="shared" si="149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1542.86</v>
      </c>
      <c r="Q2353" s="10" t="s">
        <v>8317</v>
      </c>
      <c r="R2353" t="s">
        <v>8318</v>
      </c>
      <c r="S2353" s="15">
        <f t="shared" si="148"/>
        <v>42094.101145833338</v>
      </c>
      <c r="T2353" s="15">
        <f t="shared" si="149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 t="str">
        <f t="shared" si="147"/>
        <v>N/A</v>
      </c>
      <c r="Q2354" s="10" t="s">
        <v>8317</v>
      </c>
      <c r="R2354" t="s">
        <v>8318</v>
      </c>
      <c r="S2354" s="15">
        <f t="shared" si="148"/>
        <v>42101.633703703701</v>
      </c>
      <c r="T2354" s="15">
        <f t="shared" si="149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 t="str">
        <f t="shared" si="147"/>
        <v>N/A</v>
      </c>
      <c r="Q2355" s="10" t="s">
        <v>8317</v>
      </c>
      <c r="R2355" t="s">
        <v>8318</v>
      </c>
      <c r="S2355" s="15">
        <f t="shared" si="148"/>
        <v>42103.676180555558</v>
      </c>
      <c r="T2355" s="15">
        <f t="shared" si="149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2500</v>
      </c>
      <c r="Q2356" s="10" t="s">
        <v>8317</v>
      </c>
      <c r="R2356" t="s">
        <v>8318</v>
      </c>
      <c r="S2356" s="15">
        <f t="shared" si="148"/>
        <v>41954.722916666666</v>
      </c>
      <c r="T2356" s="15">
        <f t="shared" si="149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2750</v>
      </c>
      <c r="Q2357" s="10" t="s">
        <v>8317</v>
      </c>
      <c r="R2357" t="s">
        <v>8318</v>
      </c>
      <c r="S2357" s="15">
        <f t="shared" si="148"/>
        <v>42096.918240740735</v>
      </c>
      <c r="T2357" s="15">
        <f t="shared" si="149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 t="str">
        <f t="shared" si="147"/>
        <v>N/A</v>
      </c>
      <c r="Q2358" s="10" t="s">
        <v>8317</v>
      </c>
      <c r="R2358" t="s">
        <v>8318</v>
      </c>
      <c r="S2358" s="15">
        <f t="shared" si="148"/>
        <v>42130.78361111111</v>
      </c>
      <c r="T2358" s="15">
        <f t="shared" si="149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 t="str">
        <f t="shared" si="147"/>
        <v>N/A</v>
      </c>
      <c r="Q2359" s="10" t="s">
        <v>8317</v>
      </c>
      <c r="R2359" t="s">
        <v>8318</v>
      </c>
      <c r="S2359" s="15">
        <f t="shared" si="148"/>
        <v>42264.620115740734</v>
      </c>
      <c r="T2359" s="15">
        <f t="shared" si="149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 t="str">
        <f t="shared" si="147"/>
        <v>N/A</v>
      </c>
      <c r="Q2360" s="10" t="s">
        <v>8317</v>
      </c>
      <c r="R2360" t="s">
        <v>8318</v>
      </c>
      <c r="S2360" s="15">
        <f t="shared" si="148"/>
        <v>41978.930972222224</v>
      </c>
      <c r="T2360" s="15">
        <f t="shared" si="149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36700</v>
      </c>
      <c r="Q2361" s="10" t="s">
        <v>8317</v>
      </c>
      <c r="R2361" t="s">
        <v>8318</v>
      </c>
      <c r="S2361" s="15">
        <f t="shared" si="148"/>
        <v>42159.649583333332</v>
      </c>
      <c r="T2361" s="15">
        <f t="shared" si="149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200</v>
      </c>
      <c r="Q2362" s="10" t="s">
        <v>8317</v>
      </c>
      <c r="R2362" t="s">
        <v>8318</v>
      </c>
      <c r="S2362" s="15">
        <f t="shared" si="148"/>
        <v>42377.70694444445</v>
      </c>
      <c r="T2362" s="15">
        <f t="shared" si="149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 t="str">
        <f t="shared" si="147"/>
        <v>N/A</v>
      </c>
      <c r="Q2363" s="10" t="s">
        <v>8317</v>
      </c>
      <c r="R2363" t="s">
        <v>8318</v>
      </c>
      <c r="S2363" s="15">
        <f t="shared" si="148"/>
        <v>42466.858888888892</v>
      </c>
      <c r="T2363" s="15">
        <f t="shared" si="149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6000</v>
      </c>
      <c r="Q2364" s="10" t="s">
        <v>8317</v>
      </c>
      <c r="R2364" t="s">
        <v>8318</v>
      </c>
      <c r="S2364" s="15">
        <f t="shared" si="148"/>
        <v>41954.688310185185</v>
      </c>
      <c r="T2364" s="15">
        <f t="shared" si="149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 t="str">
        <f t="shared" si="147"/>
        <v>N/A</v>
      </c>
      <c r="Q2365" s="10" t="s">
        <v>8317</v>
      </c>
      <c r="R2365" t="s">
        <v>8318</v>
      </c>
      <c r="S2365" s="15">
        <f t="shared" si="148"/>
        <v>42322.011574074073</v>
      </c>
      <c r="T2365" s="15">
        <f t="shared" si="149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 t="str">
        <f t="shared" si="147"/>
        <v>N/A</v>
      </c>
      <c r="Q2366" s="10" t="s">
        <v>8317</v>
      </c>
      <c r="R2366" t="s">
        <v>8318</v>
      </c>
      <c r="S2366" s="15">
        <f t="shared" si="148"/>
        <v>42248.934675925921</v>
      </c>
      <c r="T2366" s="15">
        <f t="shared" si="149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 t="str">
        <f t="shared" si="147"/>
        <v>N/A</v>
      </c>
      <c r="Q2367" s="10" t="s">
        <v>8317</v>
      </c>
      <c r="R2367" t="s">
        <v>8318</v>
      </c>
      <c r="S2367" s="15">
        <f t="shared" si="148"/>
        <v>42346.736400462964</v>
      </c>
      <c r="T2367" s="15">
        <f t="shared" si="149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9740.74</v>
      </c>
      <c r="Q2368" s="10" t="s">
        <v>8317</v>
      </c>
      <c r="R2368" t="s">
        <v>8318</v>
      </c>
      <c r="S2368" s="15">
        <f t="shared" si="148"/>
        <v>42268.531631944439</v>
      </c>
      <c r="T2368" s="15">
        <f t="shared" si="149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4785.71</v>
      </c>
      <c r="Q2369" s="10" t="s">
        <v>8317</v>
      </c>
      <c r="R2369" t="s">
        <v>8318</v>
      </c>
      <c r="S2369" s="15">
        <f t="shared" si="148"/>
        <v>42425.970092592594</v>
      </c>
      <c r="T2369" s="15">
        <f t="shared" si="149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5000</v>
      </c>
      <c r="Q2370" s="10" t="s">
        <v>8317</v>
      </c>
      <c r="R2370" t="s">
        <v>8318</v>
      </c>
      <c r="S2370" s="15">
        <f t="shared" si="148"/>
        <v>42063.721817129626</v>
      </c>
      <c r="T2370" s="15">
        <f t="shared" si="149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 t="str">
        <f t="shared" ref="P2371:P2434" si="151">IFERROR(ROUND(E2371/L2371*100,2),"N/A")</f>
        <v>N/A</v>
      </c>
      <c r="Q2371" s="10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5">
        <f t="shared" ref="T2371:T2434" si="15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2050</v>
      </c>
      <c r="Q2372" s="10" t="s">
        <v>8317</v>
      </c>
      <c r="R2372" t="s">
        <v>8318</v>
      </c>
      <c r="S2372" s="15">
        <f t="shared" si="152"/>
        <v>41961.18913194444</v>
      </c>
      <c r="T2372" s="15">
        <f t="shared" si="15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 t="str">
        <f t="shared" si="151"/>
        <v>N/A</v>
      </c>
      <c r="Q2373" s="10" t="s">
        <v>8317</v>
      </c>
      <c r="R2373" t="s">
        <v>8318</v>
      </c>
      <c r="S2373" s="15">
        <f t="shared" si="152"/>
        <v>42150.777731481481</v>
      </c>
      <c r="T2373" s="15">
        <f t="shared" si="15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3000</v>
      </c>
      <c r="Q2374" s="10" t="s">
        <v>8317</v>
      </c>
      <c r="R2374" t="s">
        <v>8318</v>
      </c>
      <c r="S2374" s="15">
        <f t="shared" si="152"/>
        <v>42088.069108796291</v>
      </c>
      <c r="T2374" s="15">
        <f t="shared" si="15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5000</v>
      </c>
      <c r="Q2375" s="10" t="s">
        <v>8317</v>
      </c>
      <c r="R2375" t="s">
        <v>8318</v>
      </c>
      <c r="S2375" s="15">
        <f t="shared" si="152"/>
        <v>42215.662314814821</v>
      </c>
      <c r="T2375" s="15">
        <f t="shared" si="15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1000</v>
      </c>
      <c r="Q2376" s="10" t="s">
        <v>8317</v>
      </c>
      <c r="R2376" t="s">
        <v>8318</v>
      </c>
      <c r="S2376" s="15">
        <f t="shared" si="152"/>
        <v>42017.843287037031</v>
      </c>
      <c r="T2376" s="15">
        <f t="shared" si="15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 t="str">
        <f t="shared" si="151"/>
        <v>N/A</v>
      </c>
      <c r="Q2377" s="10" t="s">
        <v>8317</v>
      </c>
      <c r="R2377" t="s">
        <v>8318</v>
      </c>
      <c r="S2377" s="15">
        <f t="shared" si="152"/>
        <v>42592.836076388892</v>
      </c>
      <c r="T2377" s="15">
        <f t="shared" si="15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8158.25</v>
      </c>
      <c r="Q2378" s="10" t="s">
        <v>8317</v>
      </c>
      <c r="R2378" t="s">
        <v>8318</v>
      </c>
      <c r="S2378" s="15">
        <f t="shared" si="152"/>
        <v>42318.925532407404</v>
      </c>
      <c r="T2378" s="15">
        <f t="shared" si="15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 t="str">
        <f t="shared" si="151"/>
        <v>N/A</v>
      </c>
      <c r="Q2379" s="10" t="s">
        <v>8317</v>
      </c>
      <c r="R2379" t="s">
        <v>8318</v>
      </c>
      <c r="S2379" s="15">
        <f t="shared" si="152"/>
        <v>42669.870173611111</v>
      </c>
      <c r="T2379" s="15">
        <f t="shared" si="153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 t="str">
        <f t="shared" si="151"/>
        <v>N/A</v>
      </c>
      <c r="Q2380" s="10" t="s">
        <v>8317</v>
      </c>
      <c r="R2380" t="s">
        <v>8318</v>
      </c>
      <c r="S2380" s="15">
        <f t="shared" si="152"/>
        <v>42213.013078703705</v>
      </c>
      <c r="T2380" s="15">
        <f t="shared" si="15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 t="str">
        <f t="shared" si="151"/>
        <v>N/A</v>
      </c>
      <c r="Q2381" s="10" t="s">
        <v>8317</v>
      </c>
      <c r="R2381" t="s">
        <v>8318</v>
      </c>
      <c r="S2381" s="15">
        <f t="shared" si="152"/>
        <v>42237.016388888893</v>
      </c>
      <c r="T2381" s="15">
        <f t="shared" si="15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1833.33</v>
      </c>
      <c r="Q2382" s="10" t="s">
        <v>8317</v>
      </c>
      <c r="R2382" t="s">
        <v>8318</v>
      </c>
      <c r="S2382" s="15">
        <f t="shared" si="152"/>
        <v>42248.793310185181</v>
      </c>
      <c r="T2382" s="15">
        <f t="shared" si="153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22442.86</v>
      </c>
      <c r="Q2383" s="10" t="s">
        <v>8317</v>
      </c>
      <c r="R2383" t="s">
        <v>8318</v>
      </c>
      <c r="S2383" s="15">
        <f t="shared" si="152"/>
        <v>42074.935740740737</v>
      </c>
      <c r="T2383" s="15">
        <f t="shared" si="153"/>
        <v>42104.935740740737</v>
      </c>
    </row>
    <row r="2384" spans="1:20" ht="43.2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3750</v>
      </c>
      <c r="Q2384" s="10" t="s">
        <v>8317</v>
      </c>
      <c r="R2384" t="s">
        <v>8318</v>
      </c>
      <c r="S2384" s="15">
        <f t="shared" si="152"/>
        <v>42195.187534722223</v>
      </c>
      <c r="T2384" s="15">
        <f t="shared" si="15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14500</v>
      </c>
      <c r="Q2385" s="10" t="s">
        <v>8317</v>
      </c>
      <c r="R2385" t="s">
        <v>8318</v>
      </c>
      <c r="S2385" s="15">
        <f t="shared" si="152"/>
        <v>42027.056793981479</v>
      </c>
      <c r="T2385" s="15">
        <f t="shared" si="153"/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100</v>
      </c>
      <c r="Q2386" s="10" t="s">
        <v>8317</v>
      </c>
      <c r="R2386" t="s">
        <v>8318</v>
      </c>
      <c r="S2386" s="15">
        <f t="shared" si="152"/>
        <v>41927.067627314813</v>
      </c>
      <c r="T2386" s="15">
        <f t="shared" si="15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11257.14</v>
      </c>
      <c r="Q2387" s="10" t="s">
        <v>8317</v>
      </c>
      <c r="R2387" t="s">
        <v>8318</v>
      </c>
      <c r="S2387" s="15">
        <f t="shared" si="152"/>
        <v>42191.70175925926</v>
      </c>
      <c r="T2387" s="15">
        <f t="shared" si="15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 t="str">
        <f t="shared" si="151"/>
        <v>N/A</v>
      </c>
      <c r="Q2388" s="10" t="s">
        <v>8317</v>
      </c>
      <c r="R2388" t="s">
        <v>8318</v>
      </c>
      <c r="S2388" s="15">
        <f t="shared" si="152"/>
        <v>41954.838240740741</v>
      </c>
      <c r="T2388" s="15">
        <f t="shared" si="15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34200</v>
      </c>
      <c r="Q2389" s="10" t="s">
        <v>8317</v>
      </c>
      <c r="R2389" t="s">
        <v>8318</v>
      </c>
      <c r="S2389" s="15">
        <f t="shared" si="152"/>
        <v>42528.626620370371</v>
      </c>
      <c r="T2389" s="15">
        <f t="shared" si="15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5787.5</v>
      </c>
      <c r="Q2390" s="10" t="s">
        <v>8317</v>
      </c>
      <c r="R2390" t="s">
        <v>8318</v>
      </c>
      <c r="S2390" s="15">
        <f t="shared" si="152"/>
        <v>41989.853692129633</v>
      </c>
      <c r="T2390" s="15">
        <f t="shared" si="153"/>
        <v>42019.811805555553</v>
      </c>
    </row>
    <row r="2391" spans="1:20" ht="43.2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3000</v>
      </c>
      <c r="Q2391" s="10" t="s">
        <v>8317</v>
      </c>
      <c r="R2391" t="s">
        <v>8318</v>
      </c>
      <c r="S2391" s="15">
        <f t="shared" si="152"/>
        <v>42179.653379629628</v>
      </c>
      <c r="T2391" s="15">
        <f t="shared" si="15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 t="str">
        <f t="shared" si="151"/>
        <v>N/A</v>
      </c>
      <c r="Q2392" s="10" t="s">
        <v>8317</v>
      </c>
      <c r="R2392" t="s">
        <v>8318</v>
      </c>
      <c r="S2392" s="15">
        <f t="shared" si="152"/>
        <v>41968.262314814812</v>
      </c>
      <c r="T2392" s="15">
        <f t="shared" si="15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2500</v>
      </c>
      <c r="Q2393" s="10" t="s">
        <v>8317</v>
      </c>
      <c r="R2393" t="s">
        <v>8318</v>
      </c>
      <c r="S2393" s="15">
        <f t="shared" si="152"/>
        <v>42064.794490740736</v>
      </c>
      <c r="T2393" s="15">
        <f t="shared" si="15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 t="str">
        <f t="shared" si="151"/>
        <v>N/A</v>
      </c>
      <c r="Q2394" s="10" t="s">
        <v>8317</v>
      </c>
      <c r="R2394" t="s">
        <v>8318</v>
      </c>
      <c r="S2394" s="15">
        <f t="shared" si="152"/>
        <v>42276.120636574073</v>
      </c>
      <c r="T2394" s="15">
        <f t="shared" si="15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5000</v>
      </c>
      <c r="Q2395" s="10" t="s">
        <v>8317</v>
      </c>
      <c r="R2395" t="s">
        <v>8318</v>
      </c>
      <c r="S2395" s="15">
        <f t="shared" si="152"/>
        <v>42194.648344907408</v>
      </c>
      <c r="T2395" s="15">
        <f t="shared" si="15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150</v>
      </c>
      <c r="Q2396" s="10" t="s">
        <v>8317</v>
      </c>
      <c r="R2396" t="s">
        <v>8318</v>
      </c>
      <c r="S2396" s="15">
        <f t="shared" si="152"/>
        <v>42031.362187499995</v>
      </c>
      <c r="T2396" s="15">
        <f t="shared" si="15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 t="str">
        <f t="shared" si="151"/>
        <v>N/A</v>
      </c>
      <c r="Q2397" s="10" t="s">
        <v>8317</v>
      </c>
      <c r="R2397" t="s">
        <v>8318</v>
      </c>
      <c r="S2397" s="15">
        <f t="shared" si="152"/>
        <v>42717.121377314819</v>
      </c>
      <c r="T2397" s="15">
        <f t="shared" si="15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1000</v>
      </c>
      <c r="Q2398" s="10" t="s">
        <v>8317</v>
      </c>
      <c r="R2398" t="s">
        <v>8318</v>
      </c>
      <c r="S2398" s="15">
        <f t="shared" si="152"/>
        <v>42262.849050925928</v>
      </c>
      <c r="T2398" s="15">
        <f t="shared" si="15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 t="str">
        <f t="shared" si="151"/>
        <v>N/A</v>
      </c>
      <c r="Q2399" s="10" t="s">
        <v>8317</v>
      </c>
      <c r="R2399" t="s">
        <v>8318</v>
      </c>
      <c r="S2399" s="15">
        <f t="shared" si="152"/>
        <v>41976.88490740741</v>
      </c>
      <c r="T2399" s="15">
        <f t="shared" si="15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 t="str">
        <f t="shared" si="151"/>
        <v>N/A</v>
      </c>
      <c r="Q2400" s="10" t="s">
        <v>8317</v>
      </c>
      <c r="R2400" t="s">
        <v>8318</v>
      </c>
      <c r="S2400" s="15">
        <f t="shared" si="152"/>
        <v>42157.916481481487</v>
      </c>
      <c r="T2400" s="15">
        <f t="shared" si="15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 t="str">
        <f t="shared" si="151"/>
        <v>N/A</v>
      </c>
      <c r="Q2401" s="10" t="s">
        <v>8317</v>
      </c>
      <c r="R2401" t="s">
        <v>8318</v>
      </c>
      <c r="S2401" s="15">
        <f t="shared" si="152"/>
        <v>41956.853078703702</v>
      </c>
      <c r="T2401" s="15">
        <f t="shared" si="15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 t="str">
        <f t="shared" si="151"/>
        <v>N/A</v>
      </c>
      <c r="Q2402" s="10" t="s">
        <v>8317</v>
      </c>
      <c r="R2402" t="s">
        <v>8318</v>
      </c>
      <c r="S2402" s="15">
        <f t="shared" si="152"/>
        <v>42444.268101851849</v>
      </c>
      <c r="T2402" s="15">
        <f t="shared" si="15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2233.33</v>
      </c>
      <c r="Q2403" s="10" t="s">
        <v>8334</v>
      </c>
      <c r="R2403" t="s">
        <v>8335</v>
      </c>
      <c r="S2403" s="15">
        <f t="shared" si="152"/>
        <v>42374.822870370372</v>
      </c>
      <c r="T2403" s="15">
        <f t="shared" si="15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5200</v>
      </c>
      <c r="Q2404" s="10" t="s">
        <v>8334</v>
      </c>
      <c r="R2404" t="s">
        <v>8335</v>
      </c>
      <c r="S2404" s="15">
        <f t="shared" si="152"/>
        <v>42107.679756944446</v>
      </c>
      <c r="T2404" s="15">
        <f t="shared" si="15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1683.33</v>
      </c>
      <c r="Q2405" s="10" t="s">
        <v>8334</v>
      </c>
      <c r="R2405" t="s">
        <v>8335</v>
      </c>
      <c r="S2405" s="15">
        <f t="shared" si="152"/>
        <v>42399.882615740738</v>
      </c>
      <c r="T2405" s="15">
        <f t="shared" si="15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 t="str">
        <f t="shared" si="151"/>
        <v>N/A</v>
      </c>
      <c r="Q2406" s="10" t="s">
        <v>8334</v>
      </c>
      <c r="R2406" t="s">
        <v>8335</v>
      </c>
      <c r="S2406" s="15">
        <f t="shared" si="152"/>
        <v>42342.03943287037</v>
      </c>
      <c r="T2406" s="15">
        <f t="shared" si="153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5630</v>
      </c>
      <c r="Q2407" s="10" t="s">
        <v>8334</v>
      </c>
      <c r="R2407" t="s">
        <v>8335</v>
      </c>
      <c r="S2407" s="15">
        <f t="shared" si="152"/>
        <v>42595.585358796292</v>
      </c>
      <c r="T2407" s="15">
        <f t="shared" si="15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8406.25</v>
      </c>
      <c r="Q2408" s="10" t="s">
        <v>8334</v>
      </c>
      <c r="R2408" t="s">
        <v>8335</v>
      </c>
      <c r="S2408" s="15">
        <f t="shared" si="152"/>
        <v>41983.110995370371</v>
      </c>
      <c r="T2408" s="15">
        <f t="shared" si="15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16839.39</v>
      </c>
      <c r="Q2409" s="10" t="s">
        <v>8334</v>
      </c>
      <c r="R2409" t="s">
        <v>8335</v>
      </c>
      <c r="S2409" s="15">
        <f t="shared" si="152"/>
        <v>42082.575555555552</v>
      </c>
      <c r="T2409" s="15">
        <f t="shared" si="153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1500</v>
      </c>
      <c r="Q2410" s="10" t="s">
        <v>8334</v>
      </c>
      <c r="R2410" t="s">
        <v>8335</v>
      </c>
      <c r="S2410" s="15">
        <f t="shared" si="152"/>
        <v>41919.140706018516</v>
      </c>
      <c r="T2410" s="15">
        <f t="shared" si="153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7666.67</v>
      </c>
      <c r="Q2411" s="10" t="s">
        <v>8334</v>
      </c>
      <c r="R2411" t="s">
        <v>8335</v>
      </c>
      <c r="S2411" s="15">
        <f t="shared" si="152"/>
        <v>42204.875868055555</v>
      </c>
      <c r="T2411" s="15">
        <f t="shared" si="15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 t="str">
        <f t="shared" si="151"/>
        <v>N/A</v>
      </c>
      <c r="Q2412" s="10" t="s">
        <v>8334</v>
      </c>
      <c r="R2412" t="s">
        <v>8335</v>
      </c>
      <c r="S2412" s="15">
        <f t="shared" si="152"/>
        <v>42224.408275462964</v>
      </c>
      <c r="T2412" s="15">
        <f t="shared" si="153"/>
        <v>42254.408275462964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5033.33</v>
      </c>
      <c r="Q2413" s="10" t="s">
        <v>8334</v>
      </c>
      <c r="R2413" t="s">
        <v>8335</v>
      </c>
      <c r="S2413" s="15">
        <f t="shared" si="152"/>
        <v>42211.732430555552</v>
      </c>
      <c r="T2413" s="15">
        <f t="shared" si="153"/>
        <v>42241.732430555552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 t="str">
        <f t="shared" si="151"/>
        <v>N/A</v>
      </c>
      <c r="Q2414" s="10" t="s">
        <v>8334</v>
      </c>
      <c r="R2414" t="s">
        <v>8335</v>
      </c>
      <c r="S2414" s="15">
        <f t="shared" si="152"/>
        <v>42655.736956018518</v>
      </c>
      <c r="T2414" s="15">
        <f t="shared" si="15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833.33</v>
      </c>
      <c r="Q2415" s="10" t="s">
        <v>8334</v>
      </c>
      <c r="R2415" t="s">
        <v>8335</v>
      </c>
      <c r="S2415" s="15">
        <f t="shared" si="152"/>
        <v>41760.10974537037</v>
      </c>
      <c r="T2415" s="15">
        <f t="shared" si="15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3538.46</v>
      </c>
      <c r="Q2416" s="10" t="s">
        <v>8334</v>
      </c>
      <c r="R2416" t="s">
        <v>8335</v>
      </c>
      <c r="S2416" s="15">
        <f t="shared" si="152"/>
        <v>42198.695138888885</v>
      </c>
      <c r="T2416" s="15">
        <f t="shared" si="15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5583.33</v>
      </c>
      <c r="Q2417" s="10" t="s">
        <v>8334</v>
      </c>
      <c r="R2417" t="s">
        <v>8335</v>
      </c>
      <c r="S2417" s="15">
        <f t="shared" si="152"/>
        <v>42536.862800925926</v>
      </c>
      <c r="T2417" s="15">
        <f t="shared" si="15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500</v>
      </c>
      <c r="Q2418" s="10" t="s">
        <v>8334</v>
      </c>
      <c r="R2418" t="s">
        <v>8335</v>
      </c>
      <c r="S2418" s="15">
        <f t="shared" si="152"/>
        <v>42019.737766203703</v>
      </c>
      <c r="T2418" s="15">
        <f t="shared" si="15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 t="str">
        <f t="shared" si="151"/>
        <v>N/A</v>
      </c>
      <c r="Q2419" s="10" t="s">
        <v>8334</v>
      </c>
      <c r="R2419" t="s">
        <v>8335</v>
      </c>
      <c r="S2419" s="15">
        <f t="shared" si="152"/>
        <v>41831.884108796294</v>
      </c>
      <c r="T2419" s="15">
        <f t="shared" si="15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100</v>
      </c>
      <c r="Q2420" s="10" t="s">
        <v>8334</v>
      </c>
      <c r="R2420" t="s">
        <v>8335</v>
      </c>
      <c r="S2420" s="15">
        <f t="shared" si="152"/>
        <v>42027.856990740736</v>
      </c>
      <c r="T2420" s="15">
        <f t="shared" si="15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 t="str">
        <f t="shared" si="151"/>
        <v>N/A</v>
      </c>
      <c r="Q2421" s="10" t="s">
        <v>8334</v>
      </c>
      <c r="R2421" t="s">
        <v>8335</v>
      </c>
      <c r="S2421" s="15">
        <f t="shared" si="152"/>
        <v>41993.738298611104</v>
      </c>
      <c r="T2421" s="15">
        <f t="shared" si="15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6947.22</v>
      </c>
      <c r="Q2422" s="10" t="s">
        <v>8334</v>
      </c>
      <c r="R2422" t="s">
        <v>8335</v>
      </c>
      <c r="S2422" s="15">
        <f t="shared" si="152"/>
        <v>41893.028877314813</v>
      </c>
      <c r="T2422" s="15">
        <f t="shared" si="15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100</v>
      </c>
      <c r="Q2423" s="10" t="s">
        <v>8334</v>
      </c>
      <c r="R2423" t="s">
        <v>8335</v>
      </c>
      <c r="S2423" s="15">
        <f t="shared" si="152"/>
        <v>42026.687453703707</v>
      </c>
      <c r="T2423" s="15">
        <f t="shared" si="15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100</v>
      </c>
      <c r="Q2424" s="10" t="s">
        <v>8334</v>
      </c>
      <c r="R2424" t="s">
        <v>8335</v>
      </c>
      <c r="S2424" s="15">
        <f t="shared" si="152"/>
        <v>42044.724953703699</v>
      </c>
      <c r="T2424" s="15">
        <f t="shared" si="15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800</v>
      </c>
      <c r="Q2425" s="10" t="s">
        <v>8334</v>
      </c>
      <c r="R2425" t="s">
        <v>8335</v>
      </c>
      <c r="S2425" s="15">
        <f t="shared" si="152"/>
        <v>41974.704745370371</v>
      </c>
      <c r="T2425" s="15">
        <f t="shared" si="15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3444.44</v>
      </c>
      <c r="Q2426" s="10" t="s">
        <v>8334</v>
      </c>
      <c r="R2426" t="s">
        <v>8335</v>
      </c>
      <c r="S2426" s="15">
        <f t="shared" si="152"/>
        <v>41909.892453703702</v>
      </c>
      <c r="T2426" s="15">
        <f t="shared" si="153"/>
        <v>41939.892453703702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100</v>
      </c>
      <c r="Q2427" s="10" t="s">
        <v>8334</v>
      </c>
      <c r="R2427" t="s">
        <v>8335</v>
      </c>
      <c r="S2427" s="15">
        <f t="shared" si="152"/>
        <v>42502.913761574076</v>
      </c>
      <c r="T2427" s="15">
        <f t="shared" si="15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 t="str">
        <f t="shared" si="151"/>
        <v>N/A</v>
      </c>
      <c r="Q2428" s="10" t="s">
        <v>8334</v>
      </c>
      <c r="R2428" t="s">
        <v>8335</v>
      </c>
      <c r="S2428" s="15">
        <f t="shared" si="152"/>
        <v>42164.170046296291</v>
      </c>
      <c r="T2428" s="15">
        <f t="shared" si="15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100</v>
      </c>
      <c r="Q2429" s="10" t="s">
        <v>8334</v>
      </c>
      <c r="R2429" t="s">
        <v>8335</v>
      </c>
      <c r="S2429" s="15">
        <f t="shared" si="152"/>
        <v>42412.318668981476</v>
      </c>
      <c r="T2429" s="15">
        <f t="shared" si="15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100</v>
      </c>
      <c r="Q2430" s="10" t="s">
        <v>8334</v>
      </c>
      <c r="R2430" t="s">
        <v>8335</v>
      </c>
      <c r="S2430" s="15">
        <f t="shared" si="152"/>
        <v>42045.784155092595</v>
      </c>
      <c r="T2430" s="15">
        <f t="shared" si="15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50125</v>
      </c>
      <c r="Q2431" s="10" t="s">
        <v>8334</v>
      </c>
      <c r="R2431" t="s">
        <v>8335</v>
      </c>
      <c r="S2431" s="15">
        <f t="shared" si="152"/>
        <v>42734.879236111112</v>
      </c>
      <c r="T2431" s="15">
        <f t="shared" si="153"/>
        <v>42771.697222222225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1050</v>
      </c>
      <c r="Q2432" s="10" t="s">
        <v>8334</v>
      </c>
      <c r="R2432" t="s">
        <v>8335</v>
      </c>
      <c r="S2432" s="15">
        <f t="shared" si="152"/>
        <v>42382.130833333329</v>
      </c>
      <c r="T2432" s="15">
        <f t="shared" si="15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100</v>
      </c>
      <c r="Q2433" s="10" t="s">
        <v>8334</v>
      </c>
      <c r="R2433" t="s">
        <v>8335</v>
      </c>
      <c r="S2433" s="15">
        <f t="shared" si="152"/>
        <v>42489.099687499998</v>
      </c>
      <c r="T2433" s="15">
        <f t="shared" si="153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100</v>
      </c>
      <c r="Q2434" s="10" t="s">
        <v>8334</v>
      </c>
      <c r="R2434" t="s">
        <v>8335</v>
      </c>
      <c r="S2434" s="15">
        <f t="shared" si="152"/>
        <v>42041.218715277777</v>
      </c>
      <c r="T2434" s="15">
        <f t="shared" si="15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 t="str">
        <f t="shared" ref="P2435:P2498" si="155">IFERROR(ROUND(E2435/L2435*100,2),"N/A")</f>
        <v>N/A</v>
      </c>
      <c r="Q2435" s="10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5">
        <f t="shared" ref="T2435:T2498" si="157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1300</v>
      </c>
      <c r="Q2436" s="10" t="s">
        <v>8334</v>
      </c>
      <c r="R2436" t="s">
        <v>8335</v>
      </c>
      <c r="S2436" s="15">
        <f t="shared" si="156"/>
        <v>42180.18604166666</v>
      </c>
      <c r="T2436" s="15">
        <f t="shared" si="157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30600</v>
      </c>
      <c r="Q2437" s="10" t="s">
        <v>8334</v>
      </c>
      <c r="R2437" t="s">
        <v>8335</v>
      </c>
      <c r="S2437" s="15">
        <f t="shared" si="156"/>
        <v>42252.277615740735</v>
      </c>
      <c r="T2437" s="15">
        <f t="shared" si="157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2250</v>
      </c>
      <c r="Q2438" s="10" t="s">
        <v>8334</v>
      </c>
      <c r="R2438" t="s">
        <v>8335</v>
      </c>
      <c r="S2438" s="15">
        <f t="shared" si="156"/>
        <v>42338.615393518514</v>
      </c>
      <c r="T2438" s="15">
        <f t="shared" si="157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 t="str">
        <f t="shared" si="155"/>
        <v>N/A</v>
      </c>
      <c r="Q2439" s="10" t="s">
        <v>8334</v>
      </c>
      <c r="R2439" t="s">
        <v>8335</v>
      </c>
      <c r="S2439" s="15">
        <f t="shared" si="156"/>
        <v>42031.965138888889</v>
      </c>
      <c r="T2439" s="15">
        <f t="shared" si="157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5000</v>
      </c>
      <c r="Q2440" s="10" t="s">
        <v>8334</v>
      </c>
      <c r="R2440" t="s">
        <v>8335</v>
      </c>
      <c r="S2440" s="15">
        <f t="shared" si="156"/>
        <v>42285.91506944444</v>
      </c>
      <c r="T2440" s="15">
        <f t="shared" si="157"/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 t="str">
        <f t="shared" si="155"/>
        <v>N/A</v>
      </c>
      <c r="Q2441" s="10" t="s">
        <v>8334</v>
      </c>
      <c r="R2441" t="s">
        <v>8335</v>
      </c>
      <c r="S2441" s="15">
        <f t="shared" si="156"/>
        <v>42265.818622685183</v>
      </c>
      <c r="T2441" s="15">
        <f t="shared" si="157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500</v>
      </c>
      <c r="Q2442" s="10" t="s">
        <v>8334</v>
      </c>
      <c r="R2442" t="s">
        <v>8335</v>
      </c>
      <c r="S2442" s="15">
        <f t="shared" si="156"/>
        <v>42383.899456018517</v>
      </c>
      <c r="T2442" s="15">
        <f t="shared" si="157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7422.94</v>
      </c>
      <c r="Q2443" s="10" t="s">
        <v>8334</v>
      </c>
      <c r="R2443" t="s">
        <v>8350</v>
      </c>
      <c r="S2443" s="15">
        <f t="shared" si="156"/>
        <v>42187.125625000001</v>
      </c>
      <c r="T2443" s="15">
        <f t="shared" si="157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8125.27</v>
      </c>
      <c r="Q2444" s="10" t="s">
        <v>8334</v>
      </c>
      <c r="R2444" t="s">
        <v>8350</v>
      </c>
      <c r="S2444" s="15">
        <f t="shared" si="156"/>
        <v>42052.666990740734</v>
      </c>
      <c r="T2444" s="15">
        <f t="shared" si="157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13023.47</v>
      </c>
      <c r="Q2445" s="10" t="s">
        <v>8334</v>
      </c>
      <c r="R2445" t="s">
        <v>8350</v>
      </c>
      <c r="S2445" s="15">
        <f t="shared" si="156"/>
        <v>41836.625254629631</v>
      </c>
      <c r="T2445" s="15">
        <f t="shared" si="157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5340.98</v>
      </c>
      <c r="Q2446" s="10" t="s">
        <v>8334</v>
      </c>
      <c r="R2446" t="s">
        <v>8350</v>
      </c>
      <c r="S2446" s="15">
        <f t="shared" si="156"/>
        <v>42485.754525462966</v>
      </c>
      <c r="T2446" s="15">
        <f t="shared" si="157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7513.04</v>
      </c>
      <c r="Q2447" s="10" t="s">
        <v>8334</v>
      </c>
      <c r="R2447" t="s">
        <v>8350</v>
      </c>
      <c r="S2447" s="15">
        <f t="shared" si="156"/>
        <v>42243.190057870372</v>
      </c>
      <c r="T2447" s="15">
        <f t="shared" si="157"/>
        <v>42273.190057870372</v>
      </c>
    </row>
    <row r="2448" spans="1:20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7566.67</v>
      </c>
      <c r="Q2448" s="10" t="s">
        <v>8334</v>
      </c>
      <c r="R2448" t="s">
        <v>8350</v>
      </c>
      <c r="S2448" s="15">
        <f t="shared" si="156"/>
        <v>42670.602673611109</v>
      </c>
      <c r="T2448" s="15">
        <f t="shared" si="157"/>
        <v>42700.64434027778</v>
      </c>
    </row>
    <row r="2449" spans="1:20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3169.14</v>
      </c>
      <c r="Q2449" s="10" t="s">
        <v>8334</v>
      </c>
      <c r="R2449" t="s">
        <v>8350</v>
      </c>
      <c r="S2449" s="15">
        <f t="shared" si="156"/>
        <v>42654.469826388886</v>
      </c>
      <c r="T2449" s="15">
        <f t="shared" si="157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4777.78</v>
      </c>
      <c r="Q2450" s="10" t="s">
        <v>8334</v>
      </c>
      <c r="R2450" t="s">
        <v>8350</v>
      </c>
      <c r="S2450" s="15">
        <f t="shared" si="156"/>
        <v>42607.316122685181</v>
      </c>
      <c r="T2450" s="15">
        <f t="shared" si="157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9000</v>
      </c>
      <c r="Q2451" s="10" t="s">
        <v>8334</v>
      </c>
      <c r="R2451" t="s">
        <v>8350</v>
      </c>
      <c r="S2451" s="15">
        <f t="shared" si="156"/>
        <v>41943.142534722225</v>
      </c>
      <c r="T2451" s="15">
        <f t="shared" si="157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14931.4</v>
      </c>
      <c r="Q2452" s="10" t="s">
        <v>8334</v>
      </c>
      <c r="R2452" t="s">
        <v>8350</v>
      </c>
      <c r="S2452" s="15">
        <f t="shared" si="156"/>
        <v>41902.07240740741</v>
      </c>
      <c r="T2452" s="15">
        <f t="shared" si="157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6206.99</v>
      </c>
      <c r="Q2453" s="10" t="s">
        <v>8334</v>
      </c>
      <c r="R2453" t="s">
        <v>8350</v>
      </c>
      <c r="S2453" s="15">
        <f t="shared" si="156"/>
        <v>42779.908449074079</v>
      </c>
      <c r="T2453" s="15">
        <f t="shared" si="157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5340</v>
      </c>
      <c r="Q2454" s="10" t="s">
        <v>8334</v>
      </c>
      <c r="R2454" t="s">
        <v>8350</v>
      </c>
      <c r="S2454" s="15">
        <f t="shared" si="156"/>
        <v>42338.84375</v>
      </c>
      <c r="T2454" s="15">
        <f t="shared" si="157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6926.87</v>
      </c>
      <c r="Q2455" s="10" t="s">
        <v>8334</v>
      </c>
      <c r="R2455" t="s">
        <v>8350</v>
      </c>
      <c r="S2455" s="15">
        <f t="shared" si="156"/>
        <v>42738.692233796297</v>
      </c>
      <c r="T2455" s="15">
        <f t="shared" si="157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27150.77</v>
      </c>
      <c r="Q2456" s="10" t="s">
        <v>8334</v>
      </c>
      <c r="R2456" t="s">
        <v>8350</v>
      </c>
      <c r="S2456" s="15">
        <f t="shared" si="156"/>
        <v>42770.201481481476</v>
      </c>
      <c r="T2456" s="15">
        <f t="shared" si="157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3412.5</v>
      </c>
      <c r="Q2457" s="10" t="s">
        <v>8334</v>
      </c>
      <c r="R2457" t="s">
        <v>8350</v>
      </c>
      <c r="S2457" s="15">
        <f t="shared" si="156"/>
        <v>42452.781828703708</v>
      </c>
      <c r="T2457" s="15">
        <f t="shared" si="157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4049.25</v>
      </c>
      <c r="Q2458" s="10" t="s">
        <v>8334</v>
      </c>
      <c r="R2458" t="s">
        <v>8350</v>
      </c>
      <c r="S2458" s="15">
        <f t="shared" si="156"/>
        <v>42761.961099537039</v>
      </c>
      <c r="T2458" s="15">
        <f t="shared" si="157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18975.810000000001</v>
      </c>
      <c r="Q2459" s="10" t="s">
        <v>8334</v>
      </c>
      <c r="R2459" t="s">
        <v>8350</v>
      </c>
      <c r="S2459" s="15">
        <f t="shared" si="156"/>
        <v>42423.602500000001</v>
      </c>
      <c r="T2459" s="15">
        <f t="shared" si="157"/>
        <v>42453.560833333337</v>
      </c>
    </row>
    <row r="2460" spans="1:20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6886.25</v>
      </c>
      <c r="Q2460" s="10" t="s">
        <v>8334</v>
      </c>
      <c r="R2460" t="s">
        <v>8350</v>
      </c>
      <c r="S2460" s="15">
        <f t="shared" si="156"/>
        <v>42495.871736111112</v>
      </c>
      <c r="T2460" s="15">
        <f t="shared" si="157"/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10877.66</v>
      </c>
      <c r="Q2461" s="10" t="s">
        <v>8334</v>
      </c>
      <c r="R2461" t="s">
        <v>8350</v>
      </c>
      <c r="S2461" s="15">
        <f t="shared" si="156"/>
        <v>42407.637557870374</v>
      </c>
      <c r="T2461" s="15">
        <f t="shared" si="157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12598.53</v>
      </c>
      <c r="Q2462" s="10" t="s">
        <v>8334</v>
      </c>
      <c r="R2462" t="s">
        <v>8350</v>
      </c>
      <c r="S2462" s="15">
        <f t="shared" si="156"/>
        <v>42704.187118055561</v>
      </c>
      <c r="T2462" s="15">
        <f t="shared" si="157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9052.33</v>
      </c>
      <c r="Q2463" s="10" t="s">
        <v>8323</v>
      </c>
      <c r="R2463" t="s">
        <v>8327</v>
      </c>
      <c r="S2463" s="15">
        <f t="shared" si="156"/>
        <v>40784.012696759259</v>
      </c>
      <c r="T2463" s="15">
        <f t="shared" si="157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2888.04</v>
      </c>
      <c r="Q2464" s="10" t="s">
        <v>8323</v>
      </c>
      <c r="R2464" t="s">
        <v>8327</v>
      </c>
      <c r="S2464" s="15">
        <f t="shared" si="156"/>
        <v>41089.186296296299</v>
      </c>
      <c r="T2464" s="15">
        <f t="shared" si="157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3100</v>
      </c>
      <c r="Q2465" s="10" t="s">
        <v>8323</v>
      </c>
      <c r="R2465" t="s">
        <v>8327</v>
      </c>
      <c r="S2465" s="15">
        <f t="shared" si="156"/>
        <v>41341.111400462964</v>
      </c>
      <c r="T2465" s="15">
        <f t="shared" si="157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5167.4399999999996</v>
      </c>
      <c r="Q2466" s="10" t="s">
        <v>8323</v>
      </c>
      <c r="R2466" t="s">
        <v>8327</v>
      </c>
      <c r="S2466" s="15">
        <f t="shared" si="156"/>
        <v>42248.90042824074</v>
      </c>
      <c r="T2466" s="15">
        <f t="shared" si="157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2627.08</v>
      </c>
      <c r="Q2467" s="10" t="s">
        <v>8323</v>
      </c>
      <c r="R2467" t="s">
        <v>8327</v>
      </c>
      <c r="S2467" s="15">
        <f t="shared" si="156"/>
        <v>41145.719305555554</v>
      </c>
      <c r="T2467" s="15">
        <f t="shared" si="157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4807.6899999999996</v>
      </c>
      <c r="Q2468" s="10" t="s">
        <v>8323</v>
      </c>
      <c r="R2468" t="s">
        <v>8327</v>
      </c>
      <c r="S2468" s="15">
        <f t="shared" si="156"/>
        <v>41373.102465277778</v>
      </c>
      <c r="T2468" s="15">
        <f t="shared" si="157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2755.81</v>
      </c>
      <c r="Q2469" s="10" t="s">
        <v>8323</v>
      </c>
      <c r="R2469" t="s">
        <v>8327</v>
      </c>
      <c r="S2469" s="15">
        <f t="shared" si="156"/>
        <v>41025.874201388891</v>
      </c>
      <c r="T2469" s="15">
        <f t="shared" si="157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3697.14</v>
      </c>
      <c r="Q2470" s="10" t="s">
        <v>8323</v>
      </c>
      <c r="R2470" t="s">
        <v>8327</v>
      </c>
      <c r="S2470" s="15">
        <f t="shared" si="156"/>
        <v>41174.154178240737</v>
      </c>
      <c r="T2470" s="15">
        <f t="shared" si="157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2902.13</v>
      </c>
      <c r="Q2471" s="10" t="s">
        <v>8323</v>
      </c>
      <c r="R2471" t="s">
        <v>8327</v>
      </c>
      <c r="S2471" s="15">
        <f t="shared" si="156"/>
        <v>40557.429733796293</v>
      </c>
      <c r="T2471" s="15">
        <f t="shared" si="157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2865.67</v>
      </c>
      <c r="Q2472" s="10" t="s">
        <v>8323</v>
      </c>
      <c r="R2472" t="s">
        <v>8327</v>
      </c>
      <c r="S2472" s="15">
        <f t="shared" si="156"/>
        <v>41023.07471064815</v>
      </c>
      <c r="T2472" s="15">
        <f t="shared" si="157"/>
        <v>41053.07471064815</v>
      </c>
    </row>
    <row r="2473" spans="1:20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3764.71</v>
      </c>
      <c r="Q2473" s="10" t="s">
        <v>8323</v>
      </c>
      <c r="R2473" t="s">
        <v>8327</v>
      </c>
      <c r="S2473" s="15">
        <f t="shared" si="156"/>
        <v>40893.992962962962</v>
      </c>
      <c r="T2473" s="15">
        <f t="shared" si="157"/>
        <v>40933.992962962962</v>
      </c>
    </row>
    <row r="2474" spans="1:20" ht="43.2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9790.4</v>
      </c>
      <c r="Q2474" s="10" t="s">
        <v>8323</v>
      </c>
      <c r="R2474" t="s">
        <v>8327</v>
      </c>
      <c r="S2474" s="15">
        <f t="shared" si="156"/>
        <v>40354.11550925926</v>
      </c>
      <c r="T2474" s="15">
        <f t="shared" si="157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4255.32</v>
      </c>
      <c r="Q2475" s="10" t="s">
        <v>8323</v>
      </c>
      <c r="R2475" t="s">
        <v>8327</v>
      </c>
      <c r="S2475" s="15">
        <f t="shared" si="156"/>
        <v>41193.748483796298</v>
      </c>
      <c r="T2475" s="15">
        <f t="shared" si="157"/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13158.37</v>
      </c>
      <c r="Q2476" s="10" t="s">
        <v>8323</v>
      </c>
      <c r="R2476" t="s">
        <v>8327</v>
      </c>
      <c r="S2476" s="15">
        <f t="shared" si="156"/>
        <v>40417.011296296296</v>
      </c>
      <c r="T2476" s="15">
        <f t="shared" si="157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3232.1</v>
      </c>
      <c r="Q2477" s="10" t="s">
        <v>8323</v>
      </c>
      <c r="R2477" t="s">
        <v>8327</v>
      </c>
      <c r="S2477" s="15">
        <f t="shared" si="156"/>
        <v>40310.287673611114</v>
      </c>
      <c r="T2477" s="15">
        <f t="shared" si="157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6110.4</v>
      </c>
      <c r="Q2478" s="10" t="s">
        <v>8323</v>
      </c>
      <c r="R2478" t="s">
        <v>8327</v>
      </c>
      <c r="S2478" s="15">
        <f t="shared" si="156"/>
        <v>41913.328356481477</v>
      </c>
      <c r="T2478" s="15">
        <f t="shared" si="157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3134.15</v>
      </c>
      <c r="Q2479" s="10" t="s">
        <v>8323</v>
      </c>
      <c r="R2479" t="s">
        <v>8327</v>
      </c>
      <c r="S2479" s="15">
        <f t="shared" si="156"/>
        <v>41088.691493055558</v>
      </c>
      <c r="T2479" s="15">
        <f t="shared" si="157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12911.39</v>
      </c>
      <c r="Q2480" s="10" t="s">
        <v>8323</v>
      </c>
      <c r="R2480" t="s">
        <v>8327</v>
      </c>
      <c r="S2480" s="15">
        <f t="shared" si="156"/>
        <v>41257.950381944444</v>
      </c>
      <c r="T2480" s="15">
        <f t="shared" si="157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2502.06</v>
      </c>
      <c r="Q2481" s="10" t="s">
        <v>8323</v>
      </c>
      <c r="R2481" t="s">
        <v>8327</v>
      </c>
      <c r="S2481" s="15">
        <f t="shared" si="156"/>
        <v>41107.726782407408</v>
      </c>
      <c r="T2481" s="15">
        <f t="shared" si="157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25000</v>
      </c>
      <c r="Q2482" s="10" t="s">
        <v>8323</v>
      </c>
      <c r="R2482" t="s">
        <v>8327</v>
      </c>
      <c r="S2482" s="15">
        <f t="shared" si="156"/>
        <v>42227.936157407406</v>
      </c>
      <c r="T2482" s="15">
        <f t="shared" si="157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4754.1499999999996</v>
      </c>
      <c r="Q2483" s="10" t="s">
        <v>8323</v>
      </c>
      <c r="R2483" t="s">
        <v>8327</v>
      </c>
      <c r="S2483" s="15">
        <f t="shared" si="156"/>
        <v>40999.645925925928</v>
      </c>
      <c r="T2483" s="15">
        <f t="shared" si="157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4004</v>
      </c>
      <c r="Q2484" s="10" t="s">
        <v>8323</v>
      </c>
      <c r="R2484" t="s">
        <v>8327</v>
      </c>
      <c r="S2484" s="15">
        <f t="shared" si="156"/>
        <v>40711.782210648147</v>
      </c>
      <c r="T2484" s="15">
        <f t="shared" si="157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6584.21</v>
      </c>
      <c r="Q2485" s="10" t="s">
        <v>8323</v>
      </c>
      <c r="R2485" t="s">
        <v>8327</v>
      </c>
      <c r="S2485" s="15">
        <f t="shared" si="156"/>
        <v>40970.750034722223</v>
      </c>
      <c r="T2485" s="15">
        <f t="shared" si="157"/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4640.12</v>
      </c>
      <c r="Q2486" s="10" t="s">
        <v>8323</v>
      </c>
      <c r="R2486" t="s">
        <v>8327</v>
      </c>
      <c r="S2486" s="15">
        <f t="shared" si="156"/>
        <v>40771.916701388887</v>
      </c>
      <c r="T2486" s="15">
        <f t="shared" si="157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5036.59</v>
      </c>
      <c r="Q2487" s="10" t="s">
        <v>8323</v>
      </c>
      <c r="R2487" t="s">
        <v>8327</v>
      </c>
      <c r="S2487" s="15">
        <f t="shared" si="156"/>
        <v>40793.998599537037</v>
      </c>
      <c r="T2487" s="15">
        <f t="shared" si="157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2656.67</v>
      </c>
      <c r="Q2488" s="10" t="s">
        <v>8323</v>
      </c>
      <c r="R2488" t="s">
        <v>8327</v>
      </c>
      <c r="S2488" s="15">
        <f t="shared" si="156"/>
        <v>40991.708055555559</v>
      </c>
      <c r="T2488" s="15">
        <f t="shared" si="157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3949.37</v>
      </c>
      <c r="Q2489" s="10" t="s">
        <v>8323</v>
      </c>
      <c r="R2489" t="s">
        <v>8327</v>
      </c>
      <c r="S2489" s="15">
        <f t="shared" si="156"/>
        <v>41026.083298611113</v>
      </c>
      <c r="T2489" s="15">
        <f t="shared" si="157"/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4924.62</v>
      </c>
      <c r="Q2490" s="10" t="s">
        <v>8323</v>
      </c>
      <c r="R2490" t="s">
        <v>8327</v>
      </c>
      <c r="S2490" s="15">
        <f t="shared" si="156"/>
        <v>40833.633194444446</v>
      </c>
      <c r="T2490" s="15">
        <f t="shared" si="157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6238</v>
      </c>
      <c r="Q2491" s="10" t="s">
        <v>8323</v>
      </c>
      <c r="R2491" t="s">
        <v>8327</v>
      </c>
      <c r="S2491" s="15">
        <f t="shared" si="156"/>
        <v>41373.690266203703</v>
      </c>
      <c r="T2491" s="15">
        <f t="shared" si="157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3793.75</v>
      </c>
      <c r="Q2492" s="10" t="s">
        <v>8323</v>
      </c>
      <c r="R2492" t="s">
        <v>8327</v>
      </c>
      <c r="S2492" s="15">
        <f t="shared" si="156"/>
        <v>41023.227731481478</v>
      </c>
      <c r="T2492" s="15">
        <f t="shared" si="157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5160</v>
      </c>
      <c r="Q2493" s="10" t="s">
        <v>8323</v>
      </c>
      <c r="R2493" t="s">
        <v>8327</v>
      </c>
      <c r="S2493" s="15">
        <f t="shared" si="156"/>
        <v>40542.839282407411</v>
      </c>
      <c r="T2493" s="15">
        <f t="shared" si="157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2777.78</v>
      </c>
      <c r="Q2494" s="10" t="s">
        <v>8323</v>
      </c>
      <c r="R2494" t="s">
        <v>8327</v>
      </c>
      <c r="S2494" s="15">
        <f t="shared" si="156"/>
        <v>41024.985972222225</v>
      </c>
      <c r="T2494" s="15">
        <f t="shared" si="157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9938.2199999999993</v>
      </c>
      <c r="Q2495" s="10" t="s">
        <v>8323</v>
      </c>
      <c r="R2495" t="s">
        <v>8327</v>
      </c>
      <c r="S2495" s="15">
        <f t="shared" si="156"/>
        <v>41348.168287037035</v>
      </c>
      <c r="T2495" s="15">
        <f t="shared" si="157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3884.82</v>
      </c>
      <c r="Q2496" s="10" t="s">
        <v>8323</v>
      </c>
      <c r="R2496" t="s">
        <v>8327</v>
      </c>
      <c r="S2496" s="15">
        <f t="shared" si="156"/>
        <v>41022.645185185182</v>
      </c>
      <c r="T2496" s="15">
        <f t="shared" si="157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4554.88</v>
      </c>
      <c r="Q2497" s="10" t="s">
        <v>8323</v>
      </c>
      <c r="R2497" t="s">
        <v>8327</v>
      </c>
      <c r="S2497" s="15">
        <f t="shared" si="156"/>
        <v>41036.946469907409</v>
      </c>
      <c r="T2497" s="15">
        <f t="shared" si="157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60000</v>
      </c>
      <c r="Q2498" s="10" t="s">
        <v>8323</v>
      </c>
      <c r="R2498" t="s">
        <v>8327</v>
      </c>
      <c r="S2498" s="15">
        <f t="shared" si="156"/>
        <v>41327.996435185189</v>
      </c>
      <c r="T2498" s="15">
        <f t="shared" si="157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IFERROR(ROUND(E2499/L2499*100,2),"N/A")</f>
        <v>8055.11</v>
      </c>
      <c r="Q2499" s="10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5">
        <f t="shared" ref="T2499:T2562" si="161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5280</v>
      </c>
      <c r="Q2500" s="10" t="s">
        <v>8323</v>
      </c>
      <c r="R2500" t="s">
        <v>8327</v>
      </c>
      <c r="S2500" s="15">
        <f t="shared" si="160"/>
        <v>42017.967442129629</v>
      </c>
      <c r="T2500" s="15">
        <f t="shared" si="161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4767.6499999999996</v>
      </c>
      <c r="Q2501" s="10" t="s">
        <v>8323</v>
      </c>
      <c r="R2501" t="s">
        <v>8327</v>
      </c>
      <c r="S2501" s="15">
        <f t="shared" si="160"/>
        <v>41226.648576388885</v>
      </c>
      <c r="T2501" s="15">
        <f t="shared" si="161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2344.83</v>
      </c>
      <c r="Q2502" s="10" t="s">
        <v>8323</v>
      </c>
      <c r="R2502" t="s">
        <v>8327</v>
      </c>
      <c r="S2502" s="15">
        <f t="shared" si="160"/>
        <v>41053.772858796299</v>
      </c>
      <c r="T2502" s="15">
        <f t="shared" si="161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4014.29</v>
      </c>
      <c r="Q2503" s="10" t="s">
        <v>8334</v>
      </c>
      <c r="R2503" t="s">
        <v>8351</v>
      </c>
      <c r="S2503" s="15">
        <f t="shared" si="160"/>
        <v>42244.776666666665</v>
      </c>
      <c r="T2503" s="15">
        <f t="shared" si="161"/>
        <v>42274.776666666665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1720</v>
      </c>
      <c r="Q2504" s="10" t="s">
        <v>8334</v>
      </c>
      <c r="R2504" t="s">
        <v>8351</v>
      </c>
      <c r="S2504" s="15">
        <f t="shared" si="160"/>
        <v>41858.825439814813</v>
      </c>
      <c r="T2504" s="15">
        <f t="shared" si="161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 t="str">
        <f t="shared" si="159"/>
        <v>N/A</v>
      </c>
      <c r="Q2505" s="10" t="s">
        <v>8334</v>
      </c>
      <c r="R2505" t="s">
        <v>8351</v>
      </c>
      <c r="S2505" s="15">
        <f t="shared" si="160"/>
        <v>42498.899398148147</v>
      </c>
      <c r="T2505" s="15">
        <f t="shared" si="161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 t="str">
        <f t="shared" si="159"/>
        <v>N/A</v>
      </c>
      <c r="Q2506" s="10" t="s">
        <v>8334</v>
      </c>
      <c r="R2506" t="s">
        <v>8351</v>
      </c>
      <c r="S2506" s="15">
        <f t="shared" si="160"/>
        <v>41928.015439814815</v>
      </c>
      <c r="T2506" s="15">
        <f t="shared" si="161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 t="str">
        <f t="shared" si="159"/>
        <v>N/A</v>
      </c>
      <c r="Q2507" s="10" t="s">
        <v>8334</v>
      </c>
      <c r="R2507" t="s">
        <v>8351</v>
      </c>
      <c r="S2507" s="15">
        <f t="shared" si="160"/>
        <v>42047.05574074074</v>
      </c>
      <c r="T2507" s="15">
        <f t="shared" si="161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1500</v>
      </c>
      <c r="Q2508" s="10" t="s">
        <v>8334</v>
      </c>
      <c r="R2508" t="s">
        <v>8351</v>
      </c>
      <c r="S2508" s="15">
        <f t="shared" si="160"/>
        <v>42258.297094907408</v>
      </c>
      <c r="T2508" s="15">
        <f t="shared" si="161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 t="str">
        <f t="shared" si="159"/>
        <v>N/A</v>
      </c>
      <c r="Q2509" s="10" t="s">
        <v>8334</v>
      </c>
      <c r="R2509" t="s">
        <v>8351</v>
      </c>
      <c r="S2509" s="15">
        <f t="shared" si="160"/>
        <v>42105.072962962964</v>
      </c>
      <c r="T2509" s="15">
        <f t="shared" si="161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 t="str">
        <f t="shared" si="159"/>
        <v>N/A</v>
      </c>
      <c r="Q2510" s="10" t="s">
        <v>8334</v>
      </c>
      <c r="R2510" t="s">
        <v>8351</v>
      </c>
      <c r="S2510" s="15">
        <f t="shared" si="160"/>
        <v>41835.951782407406</v>
      </c>
      <c r="T2510" s="15">
        <f t="shared" si="161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3571.43</v>
      </c>
      <c r="Q2511" s="10" t="s">
        <v>8334</v>
      </c>
      <c r="R2511" t="s">
        <v>8351</v>
      </c>
      <c r="S2511" s="15">
        <f t="shared" si="160"/>
        <v>42058.809594907405</v>
      </c>
      <c r="T2511" s="15">
        <f t="shared" si="161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3750</v>
      </c>
      <c r="Q2512" s="10" t="s">
        <v>8334</v>
      </c>
      <c r="R2512" t="s">
        <v>8351</v>
      </c>
      <c r="S2512" s="15">
        <f t="shared" si="160"/>
        <v>42078.997361111105</v>
      </c>
      <c r="T2512" s="15">
        <f t="shared" si="161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 t="str">
        <f t="shared" si="159"/>
        <v>N/A</v>
      </c>
      <c r="Q2513" s="10" t="s">
        <v>8334</v>
      </c>
      <c r="R2513" t="s">
        <v>8351</v>
      </c>
      <c r="S2513" s="15">
        <f t="shared" si="160"/>
        <v>42371.446909722217</v>
      </c>
      <c r="T2513" s="15">
        <f t="shared" si="161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 t="str">
        <f t="shared" si="159"/>
        <v>N/A</v>
      </c>
      <c r="Q2514" s="10" t="s">
        <v>8334</v>
      </c>
      <c r="R2514" t="s">
        <v>8351</v>
      </c>
      <c r="S2514" s="15">
        <f t="shared" si="160"/>
        <v>41971.876863425925</v>
      </c>
      <c r="T2514" s="15">
        <f t="shared" si="161"/>
        <v>41986.876863425925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 t="str">
        <f t="shared" si="159"/>
        <v>N/A</v>
      </c>
      <c r="Q2515" s="10" t="s">
        <v>8334</v>
      </c>
      <c r="R2515" t="s">
        <v>8351</v>
      </c>
      <c r="S2515" s="15">
        <f t="shared" si="160"/>
        <v>42732.00681712963</v>
      </c>
      <c r="T2515" s="15">
        <f t="shared" si="161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5250</v>
      </c>
      <c r="Q2516" s="10" t="s">
        <v>8334</v>
      </c>
      <c r="R2516" t="s">
        <v>8351</v>
      </c>
      <c r="S2516" s="15">
        <f t="shared" si="160"/>
        <v>41854.389780092592</v>
      </c>
      <c r="T2516" s="15">
        <f t="shared" si="161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7750</v>
      </c>
      <c r="Q2517" s="10" t="s">
        <v>8334</v>
      </c>
      <c r="R2517" t="s">
        <v>8351</v>
      </c>
      <c r="S2517" s="15">
        <f t="shared" si="160"/>
        <v>42027.839733796296</v>
      </c>
      <c r="T2517" s="15">
        <f t="shared" si="161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 t="str">
        <f t="shared" si="159"/>
        <v>N/A</v>
      </c>
      <c r="Q2518" s="10" t="s">
        <v>8334</v>
      </c>
      <c r="R2518" t="s">
        <v>8351</v>
      </c>
      <c r="S2518" s="15">
        <f t="shared" si="160"/>
        <v>41942.653379629628</v>
      </c>
      <c r="T2518" s="15">
        <f t="shared" si="161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5354.55</v>
      </c>
      <c r="Q2519" s="10" t="s">
        <v>8334</v>
      </c>
      <c r="R2519" t="s">
        <v>8351</v>
      </c>
      <c r="S2519" s="15">
        <f t="shared" si="160"/>
        <v>42052.802430555559</v>
      </c>
      <c r="T2519" s="15">
        <f t="shared" si="161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 t="str">
        <f t="shared" si="159"/>
        <v>N/A</v>
      </c>
      <c r="Q2520" s="10" t="s">
        <v>8334</v>
      </c>
      <c r="R2520" t="s">
        <v>8351</v>
      </c>
      <c r="S2520" s="15">
        <f t="shared" si="160"/>
        <v>41926.680879629632</v>
      </c>
      <c r="T2520" s="15">
        <f t="shared" si="161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1625</v>
      </c>
      <c r="Q2521" s="10" t="s">
        <v>8334</v>
      </c>
      <c r="R2521" t="s">
        <v>8351</v>
      </c>
      <c r="S2521" s="15">
        <f t="shared" si="160"/>
        <v>41809.155138888891</v>
      </c>
      <c r="T2521" s="15">
        <f t="shared" si="161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 t="str">
        <f t="shared" si="159"/>
        <v>N/A</v>
      </c>
      <c r="Q2522" s="10" t="s">
        <v>8334</v>
      </c>
      <c r="R2522" t="s">
        <v>8351</v>
      </c>
      <c r="S2522" s="15">
        <f t="shared" si="160"/>
        <v>42612.600520833337</v>
      </c>
      <c r="T2522" s="15">
        <f t="shared" si="161"/>
        <v>42658.806249999994</v>
      </c>
    </row>
    <row r="2523" spans="1:20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10368.17</v>
      </c>
      <c r="Q2523" s="10" t="s">
        <v>8323</v>
      </c>
      <c r="R2523" t="s">
        <v>8352</v>
      </c>
      <c r="S2523" s="15">
        <f t="shared" si="160"/>
        <v>42269.967835648145</v>
      </c>
      <c r="T2523" s="15">
        <f t="shared" si="161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18518.52</v>
      </c>
      <c r="Q2524" s="10" t="s">
        <v>8323</v>
      </c>
      <c r="R2524" t="s">
        <v>8352</v>
      </c>
      <c r="S2524" s="15">
        <f t="shared" si="160"/>
        <v>42460.573611111111</v>
      </c>
      <c r="T2524" s="15">
        <f t="shared" si="161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5415.38</v>
      </c>
      <c r="Q2525" s="10" t="s">
        <v>8323</v>
      </c>
      <c r="R2525" t="s">
        <v>8352</v>
      </c>
      <c r="S2525" s="15">
        <f t="shared" si="160"/>
        <v>41930.975601851853</v>
      </c>
      <c r="T2525" s="15">
        <f t="shared" si="161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17720.93</v>
      </c>
      <c r="Q2526" s="10" t="s">
        <v>8323</v>
      </c>
      <c r="R2526" t="s">
        <v>8352</v>
      </c>
      <c r="S2526" s="15">
        <f t="shared" si="160"/>
        <v>41961.807372685187</v>
      </c>
      <c r="T2526" s="15">
        <f t="shared" si="161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10032.5</v>
      </c>
      <c r="Q2527" s="10" t="s">
        <v>8323</v>
      </c>
      <c r="R2527" t="s">
        <v>8352</v>
      </c>
      <c r="S2527" s="15">
        <f t="shared" si="160"/>
        <v>41058.844571759262</v>
      </c>
      <c r="T2527" s="15">
        <f t="shared" si="161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13690.91</v>
      </c>
      <c r="Q2528" s="10" t="s">
        <v>8323</v>
      </c>
      <c r="R2528" t="s">
        <v>8352</v>
      </c>
      <c r="S2528" s="15">
        <f t="shared" si="160"/>
        <v>41953.091134259259</v>
      </c>
      <c r="T2528" s="15">
        <f t="shared" si="161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5753.52</v>
      </c>
      <c r="Q2529" s="10" t="s">
        <v>8323</v>
      </c>
      <c r="R2529" t="s">
        <v>8352</v>
      </c>
      <c r="S2529" s="15">
        <f t="shared" si="160"/>
        <v>41546.75105324074</v>
      </c>
      <c r="T2529" s="15">
        <f t="shared" si="161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5296.28</v>
      </c>
      <c r="Q2530" s="10" t="s">
        <v>8323</v>
      </c>
      <c r="R2530" t="s">
        <v>8352</v>
      </c>
      <c r="S2530" s="15">
        <f t="shared" si="160"/>
        <v>42217.834525462968</v>
      </c>
      <c r="T2530" s="15">
        <f t="shared" si="161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8232.89</v>
      </c>
      <c r="Q2531" s="10" t="s">
        <v>8323</v>
      </c>
      <c r="R2531" t="s">
        <v>8352</v>
      </c>
      <c r="S2531" s="15">
        <f t="shared" si="160"/>
        <v>40948.080729166664</v>
      </c>
      <c r="T2531" s="15">
        <f t="shared" si="161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13541.67</v>
      </c>
      <c r="Q2532" s="10" t="s">
        <v>8323</v>
      </c>
      <c r="R2532" t="s">
        <v>8352</v>
      </c>
      <c r="S2532" s="15">
        <f t="shared" si="160"/>
        <v>42081.864641203705</v>
      </c>
      <c r="T2532" s="15">
        <f t="shared" si="161"/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7406.56</v>
      </c>
      <c r="Q2533" s="10" t="s">
        <v>8323</v>
      </c>
      <c r="R2533" t="s">
        <v>8352</v>
      </c>
      <c r="S2533" s="15">
        <f t="shared" si="160"/>
        <v>42208.680023148147</v>
      </c>
      <c r="T2533" s="15">
        <f t="shared" si="161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8408.33</v>
      </c>
      <c r="Q2534" s="10" t="s">
        <v>8323</v>
      </c>
      <c r="R2534" t="s">
        <v>8352</v>
      </c>
      <c r="S2534" s="15">
        <f t="shared" si="160"/>
        <v>41107.849143518521</v>
      </c>
      <c r="T2534" s="15">
        <f t="shared" si="161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6102.94</v>
      </c>
      <c r="Q2535" s="10" t="s">
        <v>8323</v>
      </c>
      <c r="R2535" t="s">
        <v>8352</v>
      </c>
      <c r="S2535" s="15">
        <f t="shared" si="160"/>
        <v>41304.751284722224</v>
      </c>
      <c r="T2535" s="15">
        <f t="shared" si="161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15000</v>
      </c>
      <c r="Q2536" s="10" t="s">
        <v>8323</v>
      </c>
      <c r="R2536" t="s">
        <v>8352</v>
      </c>
      <c r="S2536" s="15">
        <f t="shared" si="160"/>
        <v>40127.700370370374</v>
      </c>
      <c r="T2536" s="15">
        <f t="shared" si="161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26608.97</v>
      </c>
      <c r="Q2537" s="10" t="s">
        <v>8323</v>
      </c>
      <c r="R2537" t="s">
        <v>8352</v>
      </c>
      <c r="S2537" s="15">
        <f t="shared" si="160"/>
        <v>41943.791030092594</v>
      </c>
      <c r="T2537" s="15">
        <f t="shared" si="161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725</v>
      </c>
      <c r="Q2538" s="10" t="s">
        <v>8323</v>
      </c>
      <c r="R2538" t="s">
        <v>8352</v>
      </c>
      <c r="S2538" s="15">
        <f t="shared" si="160"/>
        <v>41464.106087962966</v>
      </c>
      <c r="T2538" s="15">
        <f t="shared" si="161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10000</v>
      </c>
      <c r="Q2539" s="10" t="s">
        <v>8323</v>
      </c>
      <c r="R2539" t="s">
        <v>8352</v>
      </c>
      <c r="S2539" s="15">
        <f t="shared" si="160"/>
        <v>40696.648784722223</v>
      </c>
      <c r="T2539" s="15">
        <f t="shared" si="161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10996.31</v>
      </c>
      <c r="Q2540" s="10" t="s">
        <v>8323</v>
      </c>
      <c r="R2540" t="s">
        <v>8352</v>
      </c>
      <c r="S2540" s="15">
        <f t="shared" si="160"/>
        <v>41298.509965277779</v>
      </c>
      <c r="T2540" s="15">
        <f t="shared" si="161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16991.53</v>
      </c>
      <c r="Q2541" s="10" t="s">
        <v>8323</v>
      </c>
      <c r="R2541" t="s">
        <v>8352</v>
      </c>
      <c r="S2541" s="15">
        <f t="shared" si="160"/>
        <v>41977.902222222227</v>
      </c>
      <c r="T2541" s="15">
        <f t="shared" si="161"/>
        <v>42037.902222222227</v>
      </c>
    </row>
    <row r="2542" spans="1:20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9574.07</v>
      </c>
      <c r="Q2542" s="10" t="s">
        <v>8323</v>
      </c>
      <c r="R2542" t="s">
        <v>8352</v>
      </c>
      <c r="S2542" s="15">
        <f t="shared" si="160"/>
        <v>40785.675011574072</v>
      </c>
      <c r="T2542" s="15">
        <f t="shared" si="161"/>
        <v>40845.675011574072</v>
      </c>
    </row>
    <row r="2543" spans="1:20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5946.03</v>
      </c>
      <c r="Q2543" s="10" t="s">
        <v>8323</v>
      </c>
      <c r="R2543" t="s">
        <v>8352</v>
      </c>
      <c r="S2543" s="15">
        <f t="shared" si="160"/>
        <v>41483.449282407404</v>
      </c>
      <c r="T2543" s="15">
        <f t="shared" si="161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5576.92</v>
      </c>
      <c r="Q2544" s="10" t="s">
        <v>8323</v>
      </c>
      <c r="R2544" t="s">
        <v>8352</v>
      </c>
      <c r="S2544" s="15">
        <f t="shared" si="160"/>
        <v>41509.426585648151</v>
      </c>
      <c r="T2544" s="15">
        <f t="shared" si="161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3007.69</v>
      </c>
      <c r="Q2545" s="10" t="s">
        <v>8323</v>
      </c>
      <c r="R2545" t="s">
        <v>8352</v>
      </c>
      <c r="S2545" s="15">
        <f t="shared" si="160"/>
        <v>40514.107615740737</v>
      </c>
      <c r="T2545" s="15">
        <f t="shared" si="161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8843.86</v>
      </c>
      <c r="Q2546" s="10" t="s">
        <v>8323</v>
      </c>
      <c r="R2546" t="s">
        <v>8352</v>
      </c>
      <c r="S2546" s="15">
        <f t="shared" si="160"/>
        <v>41068.520474537036</v>
      </c>
      <c r="T2546" s="15">
        <f t="shared" si="161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6403.28</v>
      </c>
      <c r="Q2547" s="10" t="s">
        <v>8323</v>
      </c>
      <c r="R2547" t="s">
        <v>8352</v>
      </c>
      <c r="S2547" s="15">
        <f t="shared" si="160"/>
        <v>42027.13817129629</v>
      </c>
      <c r="T2547" s="15">
        <f t="shared" si="161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6015.38</v>
      </c>
      <c r="Q2548" s="10" t="s">
        <v>8323</v>
      </c>
      <c r="R2548" t="s">
        <v>8352</v>
      </c>
      <c r="S2548" s="15">
        <f t="shared" si="160"/>
        <v>41524.858553240738</v>
      </c>
      <c r="T2548" s="15">
        <f t="shared" si="161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4919.3999999999996</v>
      </c>
      <c r="Q2549" s="10" t="s">
        <v>8323</v>
      </c>
      <c r="R2549" t="s">
        <v>8352</v>
      </c>
      <c r="S2549" s="15">
        <f t="shared" si="160"/>
        <v>40973.773182870369</v>
      </c>
      <c r="T2549" s="15">
        <f t="shared" si="161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16516.22</v>
      </c>
      <c r="Q2550" s="10" t="s">
        <v>8323</v>
      </c>
      <c r="R2550" t="s">
        <v>8352</v>
      </c>
      <c r="S2550" s="15">
        <f t="shared" si="160"/>
        <v>42618.625428240746</v>
      </c>
      <c r="T2550" s="15">
        <f t="shared" si="161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4362.16</v>
      </c>
      <c r="Q2551" s="10" t="s">
        <v>8323</v>
      </c>
      <c r="R2551" t="s">
        <v>8352</v>
      </c>
      <c r="S2551" s="15">
        <f t="shared" si="160"/>
        <v>41390.757754629631</v>
      </c>
      <c r="T2551" s="15">
        <f t="shared" si="161"/>
        <v>41425.708333333336</v>
      </c>
    </row>
    <row r="2552" spans="1:20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4370</v>
      </c>
      <c r="Q2552" s="10" t="s">
        <v>8323</v>
      </c>
      <c r="R2552" t="s">
        <v>8352</v>
      </c>
      <c r="S2552" s="15">
        <f t="shared" si="160"/>
        <v>42228.634328703702</v>
      </c>
      <c r="T2552" s="15">
        <f t="shared" si="161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6741.96</v>
      </c>
      <c r="Q2553" s="10" t="s">
        <v>8323</v>
      </c>
      <c r="R2553" t="s">
        <v>8352</v>
      </c>
      <c r="S2553" s="15">
        <f t="shared" si="160"/>
        <v>40961.252141203702</v>
      </c>
      <c r="T2553" s="15">
        <f t="shared" si="161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17750</v>
      </c>
      <c r="Q2554" s="10" t="s">
        <v>8323</v>
      </c>
      <c r="R2554" t="s">
        <v>8352</v>
      </c>
      <c r="S2554" s="15">
        <f t="shared" si="160"/>
        <v>42769.809965277775</v>
      </c>
      <c r="T2554" s="15">
        <f t="shared" si="161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3888.33</v>
      </c>
      <c r="Q2555" s="10" t="s">
        <v>8323</v>
      </c>
      <c r="R2555" t="s">
        <v>8352</v>
      </c>
      <c r="S2555" s="15">
        <f t="shared" si="160"/>
        <v>41113.199155092596</v>
      </c>
      <c r="T2555" s="15">
        <f t="shared" si="161"/>
        <v>41173.199155092596</v>
      </c>
    </row>
    <row r="2556" spans="1:20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5498.51</v>
      </c>
      <c r="Q2556" s="10" t="s">
        <v>8323</v>
      </c>
      <c r="R2556" t="s">
        <v>8352</v>
      </c>
      <c r="S2556" s="15">
        <f t="shared" si="160"/>
        <v>42125.078275462962</v>
      </c>
      <c r="T2556" s="15">
        <f t="shared" si="161"/>
        <v>42156.165972222225</v>
      </c>
    </row>
    <row r="2557" spans="1:20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6134.29</v>
      </c>
      <c r="Q2557" s="10" t="s">
        <v>8323</v>
      </c>
      <c r="R2557" t="s">
        <v>8352</v>
      </c>
      <c r="S2557" s="15">
        <f t="shared" si="160"/>
        <v>41026.655011574076</v>
      </c>
      <c r="T2557" s="15">
        <f t="shared" si="161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2311.7600000000002</v>
      </c>
      <c r="Q2558" s="10" t="s">
        <v>8323</v>
      </c>
      <c r="R2558" t="s">
        <v>8352</v>
      </c>
      <c r="S2558" s="15">
        <f t="shared" si="160"/>
        <v>41222.991400462961</v>
      </c>
      <c r="T2558" s="15">
        <f t="shared" si="161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2961.11</v>
      </c>
      <c r="Q2559" s="10" t="s">
        <v>8323</v>
      </c>
      <c r="R2559" t="s">
        <v>8352</v>
      </c>
      <c r="S2559" s="15">
        <f t="shared" si="160"/>
        <v>41744.745208333334</v>
      </c>
      <c r="T2559" s="15">
        <f t="shared" si="161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7561.11</v>
      </c>
      <c r="Q2560" s="10" t="s">
        <v>8323</v>
      </c>
      <c r="R2560" t="s">
        <v>8352</v>
      </c>
      <c r="S2560" s="15">
        <f t="shared" si="160"/>
        <v>42093.860023148154</v>
      </c>
      <c r="T2560" s="15">
        <f t="shared" si="161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3560</v>
      </c>
      <c r="Q2561" s="10" t="s">
        <v>8323</v>
      </c>
      <c r="R2561" t="s">
        <v>8352</v>
      </c>
      <c r="S2561" s="15">
        <f t="shared" si="160"/>
        <v>40829.873657407406</v>
      </c>
      <c r="T2561" s="15">
        <f t="shared" si="161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14300</v>
      </c>
      <c r="Q2562" s="10" t="s">
        <v>8323</v>
      </c>
      <c r="R2562" t="s">
        <v>8352</v>
      </c>
      <c r="S2562" s="15">
        <f t="shared" si="160"/>
        <v>42039.951087962967</v>
      </c>
      <c r="T2562" s="15">
        <f t="shared" si="161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 t="str">
        <f t="shared" ref="P2563:P2626" si="163">IFERROR(ROUND(E2563/L2563*100,2),"N/A")</f>
        <v>N/A</v>
      </c>
      <c r="Q2563" s="10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5">
        <f t="shared" ref="T2563:T2626" si="165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2500</v>
      </c>
      <c r="Q2564" s="10" t="s">
        <v>8334</v>
      </c>
      <c r="R2564" t="s">
        <v>8335</v>
      </c>
      <c r="S2564" s="15">
        <f t="shared" si="164"/>
        <v>42594.524756944447</v>
      </c>
      <c r="T2564" s="15">
        <f t="shared" si="165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 t="str">
        <f t="shared" si="163"/>
        <v>N/A</v>
      </c>
      <c r="Q2565" s="10" t="s">
        <v>8334</v>
      </c>
      <c r="R2565" t="s">
        <v>8335</v>
      </c>
      <c r="S2565" s="15">
        <f t="shared" si="164"/>
        <v>42155.139479166668</v>
      </c>
      <c r="T2565" s="15">
        <f t="shared" si="165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 t="str">
        <f t="shared" si="163"/>
        <v>N/A</v>
      </c>
      <c r="Q2566" s="10" t="s">
        <v>8334</v>
      </c>
      <c r="R2566" t="s">
        <v>8335</v>
      </c>
      <c r="S2566" s="15">
        <f t="shared" si="164"/>
        <v>41822.040497685186</v>
      </c>
      <c r="T2566" s="15">
        <f t="shared" si="165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10000</v>
      </c>
      <c r="Q2567" s="10" t="s">
        <v>8334</v>
      </c>
      <c r="R2567" t="s">
        <v>8335</v>
      </c>
      <c r="S2567" s="15">
        <f t="shared" si="164"/>
        <v>42440.650335648148</v>
      </c>
      <c r="T2567" s="15">
        <f t="shared" si="165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 t="str">
        <f t="shared" si="163"/>
        <v>N/A</v>
      </c>
      <c r="Q2568" s="10" t="s">
        <v>8334</v>
      </c>
      <c r="R2568" t="s">
        <v>8335</v>
      </c>
      <c r="S2568" s="15">
        <f t="shared" si="164"/>
        <v>41842.980879629627</v>
      </c>
      <c r="T2568" s="15">
        <f t="shared" si="165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6000</v>
      </c>
      <c r="Q2569" s="10" t="s">
        <v>8334</v>
      </c>
      <c r="R2569" t="s">
        <v>8335</v>
      </c>
      <c r="S2569" s="15">
        <f t="shared" si="164"/>
        <v>42087.878912037035</v>
      </c>
      <c r="T2569" s="15">
        <f t="shared" si="165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5000</v>
      </c>
      <c r="Q2570" s="10" t="s">
        <v>8334</v>
      </c>
      <c r="R2570" t="s">
        <v>8335</v>
      </c>
      <c r="S2570" s="15">
        <f t="shared" si="164"/>
        <v>42584.666597222225</v>
      </c>
      <c r="T2570" s="15">
        <f t="shared" si="165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7250</v>
      </c>
      <c r="Q2571" s="10" t="s">
        <v>8334</v>
      </c>
      <c r="R2571" t="s">
        <v>8335</v>
      </c>
      <c r="S2571" s="15">
        <f t="shared" si="164"/>
        <v>42234.105462962965</v>
      </c>
      <c r="T2571" s="15">
        <f t="shared" si="165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2950</v>
      </c>
      <c r="Q2572" s="10" t="s">
        <v>8334</v>
      </c>
      <c r="R2572" t="s">
        <v>8335</v>
      </c>
      <c r="S2572" s="15">
        <f t="shared" si="164"/>
        <v>42744.903182870374</v>
      </c>
      <c r="T2572" s="15">
        <f t="shared" si="165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6250</v>
      </c>
      <c r="Q2573" s="10" t="s">
        <v>8334</v>
      </c>
      <c r="R2573" t="s">
        <v>8335</v>
      </c>
      <c r="S2573" s="15">
        <f t="shared" si="164"/>
        <v>42449.341678240744</v>
      </c>
      <c r="T2573" s="15">
        <f t="shared" si="165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 t="str">
        <f t="shared" si="163"/>
        <v>N/A</v>
      </c>
      <c r="Q2574" s="10" t="s">
        <v>8334</v>
      </c>
      <c r="R2574" t="s">
        <v>8335</v>
      </c>
      <c r="S2574" s="15">
        <f t="shared" si="164"/>
        <v>42077.119409722218</v>
      </c>
      <c r="T2574" s="15">
        <f t="shared" si="165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 t="str">
        <f t="shared" si="163"/>
        <v>N/A</v>
      </c>
      <c r="Q2575" s="10" t="s">
        <v>8334</v>
      </c>
      <c r="R2575" t="s">
        <v>8335</v>
      </c>
      <c r="S2575" s="15">
        <f t="shared" si="164"/>
        <v>41829.592002314814</v>
      </c>
      <c r="T2575" s="15">
        <f t="shared" si="165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 t="str">
        <f t="shared" si="163"/>
        <v>N/A</v>
      </c>
      <c r="Q2576" s="10" t="s">
        <v>8334</v>
      </c>
      <c r="R2576" t="s">
        <v>8335</v>
      </c>
      <c r="S2576" s="15">
        <f t="shared" si="164"/>
        <v>42487.825752314813</v>
      </c>
      <c r="T2576" s="15">
        <f t="shared" si="165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 t="str">
        <f t="shared" si="163"/>
        <v>N/A</v>
      </c>
      <c r="Q2577" s="10" t="s">
        <v>8334</v>
      </c>
      <c r="R2577" t="s">
        <v>8335</v>
      </c>
      <c r="S2577" s="15">
        <f t="shared" si="164"/>
        <v>41986.108726851846</v>
      </c>
      <c r="T2577" s="15">
        <f t="shared" si="165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 t="str">
        <f t="shared" si="163"/>
        <v>N/A</v>
      </c>
      <c r="Q2578" s="10" t="s">
        <v>8334</v>
      </c>
      <c r="R2578" t="s">
        <v>8335</v>
      </c>
      <c r="S2578" s="15">
        <f t="shared" si="164"/>
        <v>42060.00980324074</v>
      </c>
      <c r="T2578" s="15">
        <f t="shared" si="165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 t="str">
        <f t="shared" si="163"/>
        <v>N/A</v>
      </c>
      <c r="Q2579" s="10" t="s">
        <v>8334</v>
      </c>
      <c r="R2579" t="s">
        <v>8335</v>
      </c>
      <c r="S2579" s="15">
        <f t="shared" si="164"/>
        <v>41830.820567129631</v>
      </c>
      <c r="T2579" s="15">
        <f t="shared" si="165"/>
        <v>41855.820567129631</v>
      </c>
    </row>
    <row r="2580" spans="1:20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 t="str">
        <f t="shared" si="163"/>
        <v>N/A</v>
      </c>
      <c r="Q2580" s="10" t="s">
        <v>8334</v>
      </c>
      <c r="R2580" t="s">
        <v>8335</v>
      </c>
      <c r="S2580" s="15">
        <f t="shared" si="164"/>
        <v>42238.022905092599</v>
      </c>
      <c r="T2580" s="15">
        <f t="shared" si="165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2308.33</v>
      </c>
      <c r="Q2581" s="10" t="s">
        <v>8334</v>
      </c>
      <c r="R2581" t="s">
        <v>8335</v>
      </c>
      <c r="S2581" s="15">
        <f t="shared" si="164"/>
        <v>41837.829895833333</v>
      </c>
      <c r="T2581" s="15">
        <f t="shared" si="165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2550</v>
      </c>
      <c r="Q2582" s="10" t="s">
        <v>8334</v>
      </c>
      <c r="R2582" t="s">
        <v>8335</v>
      </c>
      <c r="S2582" s="15">
        <f t="shared" si="164"/>
        <v>42110.326423611114</v>
      </c>
      <c r="T2582" s="15">
        <f t="shared" si="165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4818.18</v>
      </c>
      <c r="Q2583" s="10" t="s">
        <v>8334</v>
      </c>
      <c r="R2583" t="s">
        <v>8335</v>
      </c>
      <c r="S2583" s="15">
        <f t="shared" si="164"/>
        <v>42294.628449074073</v>
      </c>
      <c r="T2583" s="15">
        <f t="shared" si="165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100</v>
      </c>
      <c r="Q2584" s="10" t="s">
        <v>8334</v>
      </c>
      <c r="R2584" t="s">
        <v>8335</v>
      </c>
      <c r="S2584" s="15">
        <f t="shared" si="164"/>
        <v>42642.988819444443</v>
      </c>
      <c r="T2584" s="15">
        <f t="shared" si="165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100</v>
      </c>
      <c r="Q2585" s="10" t="s">
        <v>8334</v>
      </c>
      <c r="R2585" t="s">
        <v>8335</v>
      </c>
      <c r="S2585" s="15">
        <f t="shared" si="164"/>
        <v>42019.76944444445</v>
      </c>
      <c r="T2585" s="15">
        <f t="shared" si="165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 t="str">
        <f t="shared" si="163"/>
        <v>N/A</v>
      </c>
      <c r="Q2586" s="10" t="s">
        <v>8334</v>
      </c>
      <c r="R2586" t="s">
        <v>8335</v>
      </c>
      <c r="S2586" s="15">
        <f t="shared" si="164"/>
        <v>42140.173252314817</v>
      </c>
      <c r="T2586" s="15">
        <f t="shared" si="165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5000</v>
      </c>
      <c r="Q2587" s="10" t="s">
        <v>8334</v>
      </c>
      <c r="R2587" t="s">
        <v>8335</v>
      </c>
      <c r="S2587" s="15">
        <f t="shared" si="164"/>
        <v>41795.963333333333</v>
      </c>
      <c r="T2587" s="15">
        <f t="shared" si="165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500</v>
      </c>
      <c r="Q2588" s="10" t="s">
        <v>8334</v>
      </c>
      <c r="R2588" t="s">
        <v>8335</v>
      </c>
      <c r="S2588" s="15">
        <f t="shared" si="164"/>
        <v>42333.330277777779</v>
      </c>
      <c r="T2588" s="15">
        <f t="shared" si="165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20283.330000000002</v>
      </c>
      <c r="Q2589" s="10" t="s">
        <v>8334</v>
      </c>
      <c r="R2589" t="s">
        <v>8335</v>
      </c>
      <c r="S2589" s="15">
        <f t="shared" si="164"/>
        <v>42338.675381944442</v>
      </c>
      <c r="T2589" s="15">
        <f t="shared" si="165"/>
        <v>42368.675381944442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2912.5</v>
      </c>
      <c r="Q2590" s="10" t="s">
        <v>8334</v>
      </c>
      <c r="R2590" t="s">
        <v>8335</v>
      </c>
      <c r="S2590" s="15">
        <f t="shared" si="164"/>
        <v>42042.676226851851</v>
      </c>
      <c r="T2590" s="15">
        <f t="shared" si="165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500</v>
      </c>
      <c r="Q2591" s="10" t="s">
        <v>8334</v>
      </c>
      <c r="R2591" t="s">
        <v>8335</v>
      </c>
      <c r="S2591" s="15">
        <f t="shared" si="164"/>
        <v>42422.536192129628</v>
      </c>
      <c r="T2591" s="15">
        <f t="shared" si="165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 t="str">
        <f t="shared" si="163"/>
        <v>N/A</v>
      </c>
      <c r="Q2592" s="10" t="s">
        <v>8334</v>
      </c>
      <c r="R2592" t="s">
        <v>8335</v>
      </c>
      <c r="S2592" s="15">
        <f t="shared" si="164"/>
        <v>42388.589085648149</v>
      </c>
      <c r="T2592" s="15">
        <f t="shared" si="165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1300</v>
      </c>
      <c r="Q2593" s="10" t="s">
        <v>8334</v>
      </c>
      <c r="R2593" t="s">
        <v>8335</v>
      </c>
      <c r="S2593" s="15">
        <f t="shared" si="164"/>
        <v>42382.906527777777</v>
      </c>
      <c r="T2593" s="15">
        <f t="shared" si="165"/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5000</v>
      </c>
      <c r="Q2594" s="10" t="s">
        <v>8334</v>
      </c>
      <c r="R2594" t="s">
        <v>8335</v>
      </c>
      <c r="S2594" s="15">
        <f t="shared" si="164"/>
        <v>41887.801168981481</v>
      </c>
      <c r="T2594" s="15">
        <f t="shared" si="165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 t="str">
        <f t="shared" si="163"/>
        <v>N/A</v>
      </c>
      <c r="Q2595" s="10" t="s">
        <v>8334</v>
      </c>
      <c r="R2595" t="s">
        <v>8335</v>
      </c>
      <c r="S2595" s="15">
        <f t="shared" si="164"/>
        <v>42089.84520833334</v>
      </c>
      <c r="T2595" s="15">
        <f t="shared" si="165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100</v>
      </c>
      <c r="Q2596" s="10" t="s">
        <v>8334</v>
      </c>
      <c r="R2596" t="s">
        <v>8335</v>
      </c>
      <c r="S2596" s="15">
        <f t="shared" si="164"/>
        <v>41828.967916666668</v>
      </c>
      <c r="T2596" s="15">
        <f t="shared" si="165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9605.26</v>
      </c>
      <c r="Q2597" s="10" t="s">
        <v>8334</v>
      </c>
      <c r="R2597" t="s">
        <v>8335</v>
      </c>
      <c r="S2597" s="15">
        <f t="shared" si="164"/>
        <v>42760.244212962964</v>
      </c>
      <c r="T2597" s="15">
        <f t="shared" si="165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30577.78</v>
      </c>
      <c r="Q2598" s="10" t="s">
        <v>8334</v>
      </c>
      <c r="R2598" t="s">
        <v>8335</v>
      </c>
      <c r="S2598" s="15">
        <f t="shared" si="164"/>
        <v>41828.664456018516</v>
      </c>
      <c r="T2598" s="15">
        <f t="shared" si="165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1214.29</v>
      </c>
      <c r="Q2599" s="10" t="s">
        <v>8334</v>
      </c>
      <c r="R2599" t="s">
        <v>8335</v>
      </c>
      <c r="S2599" s="15">
        <f t="shared" si="164"/>
        <v>42510.341631944444</v>
      </c>
      <c r="T2599" s="15">
        <f t="shared" si="165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8357.14</v>
      </c>
      <c r="Q2600" s="10" t="s">
        <v>8334</v>
      </c>
      <c r="R2600" t="s">
        <v>8335</v>
      </c>
      <c r="S2600" s="15">
        <f t="shared" si="164"/>
        <v>42240.840289351851</v>
      </c>
      <c r="T2600" s="15">
        <f t="shared" si="165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1800</v>
      </c>
      <c r="Q2601" s="10" t="s">
        <v>8334</v>
      </c>
      <c r="R2601" t="s">
        <v>8335</v>
      </c>
      <c r="S2601" s="15">
        <f t="shared" si="164"/>
        <v>41809.754016203704</v>
      </c>
      <c r="T2601" s="15">
        <f t="shared" si="165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11553.33</v>
      </c>
      <c r="Q2602" s="10" t="s">
        <v>8334</v>
      </c>
      <c r="R2602" t="s">
        <v>8335</v>
      </c>
      <c r="S2602" s="15">
        <f t="shared" si="164"/>
        <v>42394.900462962964</v>
      </c>
      <c r="T2602" s="15">
        <f t="shared" si="165"/>
        <v>42454.858796296292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2190.0700000000002</v>
      </c>
      <c r="Q2603" s="10" t="s">
        <v>8317</v>
      </c>
      <c r="R2603" t="s">
        <v>8353</v>
      </c>
      <c r="S2603" s="15">
        <f t="shared" si="164"/>
        <v>41150.902187499996</v>
      </c>
      <c r="T2603" s="15">
        <f t="shared" si="165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8002.25</v>
      </c>
      <c r="Q2604" s="10" t="s">
        <v>8317</v>
      </c>
      <c r="R2604" t="s">
        <v>8353</v>
      </c>
      <c r="S2604" s="15">
        <f t="shared" si="164"/>
        <v>41915.747314814813</v>
      </c>
      <c r="T2604" s="15">
        <f t="shared" si="165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3552</v>
      </c>
      <c r="Q2605" s="10" t="s">
        <v>8317</v>
      </c>
      <c r="R2605" t="s">
        <v>8353</v>
      </c>
      <c r="S2605" s="15">
        <f t="shared" si="164"/>
        <v>41617.912662037037</v>
      </c>
      <c r="T2605" s="15">
        <f t="shared" si="165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6493.33</v>
      </c>
      <c r="Q2606" s="10" t="s">
        <v>8317</v>
      </c>
      <c r="R2606" t="s">
        <v>8353</v>
      </c>
      <c r="S2606" s="15">
        <f t="shared" si="164"/>
        <v>40998.051192129627</v>
      </c>
      <c r="T2606" s="15">
        <f t="shared" si="165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6096.57</v>
      </c>
      <c r="Q2607" s="10" t="s">
        <v>8317</v>
      </c>
      <c r="R2607" t="s">
        <v>8353</v>
      </c>
      <c r="S2607" s="15">
        <f t="shared" si="164"/>
        <v>42508.541550925926</v>
      </c>
      <c r="T2607" s="15">
        <f t="shared" si="165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3144.42</v>
      </c>
      <c r="Q2608" s="10" t="s">
        <v>8317</v>
      </c>
      <c r="R2608" t="s">
        <v>8353</v>
      </c>
      <c r="S2608" s="15">
        <f t="shared" si="164"/>
        <v>41726.712754629632</v>
      </c>
      <c r="T2608" s="15">
        <f t="shared" si="165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8194.9699999999993</v>
      </c>
      <c r="Q2609" s="10" t="s">
        <v>8317</v>
      </c>
      <c r="R2609" t="s">
        <v>8353</v>
      </c>
      <c r="S2609" s="15">
        <f t="shared" si="164"/>
        <v>42184.874675925923</v>
      </c>
      <c r="T2609" s="15">
        <f t="shared" si="165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5892.76</v>
      </c>
      <c r="Q2610" s="10" t="s">
        <v>8317</v>
      </c>
      <c r="R2610" t="s">
        <v>8353</v>
      </c>
      <c r="S2610" s="15">
        <f t="shared" si="164"/>
        <v>42767.801712962959</v>
      </c>
      <c r="T2610" s="15">
        <f t="shared" si="165"/>
        <v>42809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15729.35</v>
      </c>
      <c r="Q2611" s="10" t="s">
        <v>8317</v>
      </c>
      <c r="R2611" t="s">
        <v>8353</v>
      </c>
      <c r="S2611" s="15">
        <f t="shared" si="164"/>
        <v>41075.237858796296</v>
      </c>
      <c r="T2611" s="15">
        <f t="shared" si="165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5575.85</v>
      </c>
      <c r="Q2612" s="10" t="s">
        <v>8317</v>
      </c>
      <c r="R2612" t="s">
        <v>8353</v>
      </c>
      <c r="S2612" s="15">
        <f t="shared" si="164"/>
        <v>42564.881076388891</v>
      </c>
      <c r="T2612" s="15">
        <f t="shared" si="165"/>
        <v>42604.290972222225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8380.2900000000009</v>
      </c>
      <c r="Q2613" s="10" t="s">
        <v>8317</v>
      </c>
      <c r="R2613" t="s">
        <v>8353</v>
      </c>
      <c r="S2613" s="15">
        <f t="shared" si="164"/>
        <v>42704.335810185185</v>
      </c>
      <c r="T2613" s="15">
        <f t="shared" si="165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5842.22</v>
      </c>
      <c r="Q2614" s="10" t="s">
        <v>8317</v>
      </c>
      <c r="R2614" t="s">
        <v>8353</v>
      </c>
      <c r="S2614" s="15">
        <f t="shared" si="164"/>
        <v>41982.143171296295</v>
      </c>
      <c r="T2614" s="15">
        <f t="shared" si="165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27057.14</v>
      </c>
      <c r="Q2615" s="10" t="s">
        <v>8317</v>
      </c>
      <c r="R2615" t="s">
        <v>8353</v>
      </c>
      <c r="S2615" s="15">
        <f t="shared" si="164"/>
        <v>41143.81821759259</v>
      </c>
      <c r="T2615" s="15">
        <f t="shared" si="165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10710</v>
      </c>
      <c r="Q2616" s="10" t="s">
        <v>8317</v>
      </c>
      <c r="R2616" t="s">
        <v>8353</v>
      </c>
      <c r="S2616" s="15">
        <f t="shared" si="164"/>
        <v>41730.708472222221</v>
      </c>
      <c r="T2616" s="15">
        <f t="shared" si="165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4718.0600000000004</v>
      </c>
      <c r="Q2617" s="10" t="s">
        <v>8317</v>
      </c>
      <c r="R2617" t="s">
        <v>8353</v>
      </c>
      <c r="S2617" s="15">
        <f t="shared" si="164"/>
        <v>42453.49726851852</v>
      </c>
      <c r="T2617" s="15">
        <f t="shared" si="165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12030.88</v>
      </c>
      <c r="Q2618" s="10" t="s">
        <v>8317</v>
      </c>
      <c r="R2618" t="s">
        <v>8353</v>
      </c>
      <c r="S2618" s="15">
        <f t="shared" si="164"/>
        <v>42211.99454861111</v>
      </c>
      <c r="T2618" s="15">
        <f t="shared" si="165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2759.75</v>
      </c>
      <c r="Q2619" s="10" t="s">
        <v>8317</v>
      </c>
      <c r="R2619" t="s">
        <v>8353</v>
      </c>
      <c r="S2619" s="15">
        <f t="shared" si="164"/>
        <v>41902.874432870369</v>
      </c>
      <c r="T2619" s="15">
        <f t="shared" si="165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20529.87</v>
      </c>
      <c r="Q2620" s="10" t="s">
        <v>8317</v>
      </c>
      <c r="R2620" t="s">
        <v>8353</v>
      </c>
      <c r="S2620" s="15">
        <f t="shared" si="164"/>
        <v>42279.792372685188</v>
      </c>
      <c r="T2620" s="15">
        <f t="shared" si="165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3554.72</v>
      </c>
      <c r="Q2621" s="10" t="s">
        <v>8317</v>
      </c>
      <c r="R2621" t="s">
        <v>8353</v>
      </c>
      <c r="S2621" s="15">
        <f t="shared" si="164"/>
        <v>42273.884305555555</v>
      </c>
      <c r="T2621" s="15">
        <f t="shared" si="165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7463.95</v>
      </c>
      <c r="Q2622" s="10" t="s">
        <v>8317</v>
      </c>
      <c r="R2622" t="s">
        <v>8353</v>
      </c>
      <c r="S2622" s="15">
        <f t="shared" si="164"/>
        <v>42251.16715277778</v>
      </c>
      <c r="T2622" s="15">
        <f t="shared" si="165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4705.8100000000004</v>
      </c>
      <c r="Q2623" s="10" t="s">
        <v>8317</v>
      </c>
      <c r="R2623" t="s">
        <v>8353</v>
      </c>
      <c r="S2623" s="15">
        <f t="shared" si="164"/>
        <v>42115.74754629629</v>
      </c>
      <c r="T2623" s="15">
        <f t="shared" si="165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2659.14</v>
      </c>
      <c r="Q2624" s="10" t="s">
        <v>8317</v>
      </c>
      <c r="R2624" t="s">
        <v>8353</v>
      </c>
      <c r="S2624" s="15">
        <f t="shared" si="164"/>
        <v>42689.74324074074</v>
      </c>
      <c r="T2624" s="15">
        <f t="shared" si="165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3677.42</v>
      </c>
      <c r="Q2625" s="10" t="s">
        <v>8317</v>
      </c>
      <c r="R2625" t="s">
        <v>8353</v>
      </c>
      <c r="S2625" s="15">
        <f t="shared" si="164"/>
        <v>42692.256550925929</v>
      </c>
      <c r="T2625" s="15">
        <f t="shared" si="165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3182.05</v>
      </c>
      <c r="Q2626" s="10" t="s">
        <v>8317</v>
      </c>
      <c r="R2626" t="s">
        <v>8353</v>
      </c>
      <c r="S2626" s="15">
        <f t="shared" si="164"/>
        <v>41144.42155092593</v>
      </c>
      <c r="T2626" s="15">
        <f t="shared" si="165"/>
        <v>41165.42155092593</v>
      </c>
    </row>
    <row r="2627" spans="1:20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IFERROR(ROUND(E2627/L2627*100,2),"N/A")</f>
        <v>2757.69</v>
      </c>
      <c r="Q2627" s="10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5">
        <f t="shared" ref="T2627:T2690" si="169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5600</v>
      </c>
      <c r="Q2628" s="10" t="s">
        <v>8317</v>
      </c>
      <c r="R2628" t="s">
        <v>8353</v>
      </c>
      <c r="S2628" s="15">
        <f t="shared" si="168"/>
        <v>42128.628113425926</v>
      </c>
      <c r="T2628" s="15">
        <f t="shared" si="169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2155.56</v>
      </c>
      <c r="Q2629" s="10" t="s">
        <v>8317</v>
      </c>
      <c r="R2629" t="s">
        <v>8353</v>
      </c>
      <c r="S2629" s="15">
        <f t="shared" si="168"/>
        <v>42304.829409722224</v>
      </c>
      <c r="T2629" s="15">
        <f t="shared" si="169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4409.5200000000004</v>
      </c>
      <c r="Q2630" s="10" t="s">
        <v>8317</v>
      </c>
      <c r="R2630" t="s">
        <v>8353</v>
      </c>
      <c r="S2630" s="15">
        <f t="shared" si="168"/>
        <v>41953.966053240743</v>
      </c>
      <c r="T2630" s="15">
        <f t="shared" si="169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6387</v>
      </c>
      <c r="Q2631" s="10" t="s">
        <v>8317</v>
      </c>
      <c r="R2631" t="s">
        <v>8353</v>
      </c>
      <c r="S2631" s="15">
        <f t="shared" si="168"/>
        <v>42108.538449074069</v>
      </c>
      <c r="T2631" s="15">
        <f t="shared" si="169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3898.77</v>
      </c>
      <c r="Q2632" s="10" t="s">
        <v>8317</v>
      </c>
      <c r="R2632" t="s">
        <v>8353</v>
      </c>
      <c r="S2632" s="15">
        <f t="shared" si="168"/>
        <v>42524.105462962965</v>
      </c>
      <c r="T2632" s="15">
        <f t="shared" si="169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8018.55</v>
      </c>
      <c r="Q2633" s="10" t="s">
        <v>8317</v>
      </c>
      <c r="R2633" t="s">
        <v>8353</v>
      </c>
      <c r="S2633" s="15">
        <f t="shared" si="168"/>
        <v>42218.169293981482</v>
      </c>
      <c r="T2633" s="15">
        <f t="shared" si="169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3490.48</v>
      </c>
      <c r="Q2634" s="10" t="s">
        <v>8317</v>
      </c>
      <c r="R2634" t="s">
        <v>8353</v>
      </c>
      <c r="S2634" s="15">
        <f t="shared" si="168"/>
        <v>42494.061793981484</v>
      </c>
      <c r="T2634" s="15">
        <f t="shared" si="169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8910.0499999999993</v>
      </c>
      <c r="Q2635" s="10" t="s">
        <v>8317</v>
      </c>
      <c r="R2635" t="s">
        <v>8353</v>
      </c>
      <c r="S2635" s="15">
        <f t="shared" si="168"/>
        <v>41667.823287037041</v>
      </c>
      <c r="T2635" s="15">
        <f t="shared" si="169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3944</v>
      </c>
      <c r="Q2636" s="10" t="s">
        <v>8317</v>
      </c>
      <c r="R2636" t="s">
        <v>8353</v>
      </c>
      <c r="S2636" s="15">
        <f t="shared" si="168"/>
        <v>42612.656493055561</v>
      </c>
      <c r="T2636" s="15">
        <f t="shared" si="169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13690.48</v>
      </c>
      <c r="Q2637" s="10" t="s">
        <v>8317</v>
      </c>
      <c r="R2637" t="s">
        <v>8353</v>
      </c>
      <c r="S2637" s="15">
        <f t="shared" si="168"/>
        <v>42037.950937500005</v>
      </c>
      <c r="T2637" s="15">
        <f t="shared" si="169"/>
        <v>42072.909270833334</v>
      </c>
    </row>
    <row r="2638" spans="1:20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3746</v>
      </c>
      <c r="Q2638" s="10" t="s">
        <v>8317</v>
      </c>
      <c r="R2638" t="s">
        <v>8353</v>
      </c>
      <c r="S2638" s="15">
        <f t="shared" si="168"/>
        <v>42636.614745370374</v>
      </c>
      <c r="T2638" s="15">
        <f t="shared" si="169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3196.15</v>
      </c>
      <c r="Q2639" s="10" t="s">
        <v>8317</v>
      </c>
      <c r="R2639" t="s">
        <v>8353</v>
      </c>
      <c r="S2639" s="15">
        <f t="shared" si="168"/>
        <v>42639.549479166672</v>
      </c>
      <c r="T2639" s="15">
        <f t="shared" si="169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2521.4299999999998</v>
      </c>
      <c r="Q2640" s="10" t="s">
        <v>8317</v>
      </c>
      <c r="R2640" t="s">
        <v>8353</v>
      </c>
      <c r="S2640" s="15">
        <f t="shared" si="168"/>
        <v>41989.913136574076</v>
      </c>
      <c r="T2640" s="15">
        <f t="shared" si="169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1004.08</v>
      </c>
      <c r="Q2641" s="10" t="s">
        <v>8317</v>
      </c>
      <c r="R2641" t="s">
        <v>8353</v>
      </c>
      <c r="S2641" s="15">
        <f t="shared" si="168"/>
        <v>42024.86513888889</v>
      </c>
      <c r="T2641" s="15">
        <f t="shared" si="169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4594.2</v>
      </c>
      <c r="Q2642" s="10" t="s">
        <v>8317</v>
      </c>
      <c r="R2642" t="s">
        <v>8353</v>
      </c>
      <c r="S2642" s="15">
        <f t="shared" si="168"/>
        <v>42103.160578703704</v>
      </c>
      <c r="T2642" s="15">
        <f t="shared" si="169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1500</v>
      </c>
      <c r="Q2643" s="10" t="s">
        <v>8317</v>
      </c>
      <c r="R2643" t="s">
        <v>8353</v>
      </c>
      <c r="S2643" s="15">
        <f t="shared" si="168"/>
        <v>41880.827118055553</v>
      </c>
      <c r="T2643" s="15">
        <f t="shared" si="169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 t="str">
        <f t="shared" si="167"/>
        <v>N/A</v>
      </c>
      <c r="Q2644" s="10" t="s">
        <v>8317</v>
      </c>
      <c r="R2644" t="s">
        <v>8353</v>
      </c>
      <c r="S2644" s="15">
        <f t="shared" si="168"/>
        <v>42536.246620370366</v>
      </c>
      <c r="T2644" s="15">
        <f t="shared" si="169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22358.25</v>
      </c>
      <c r="Q2645" s="10" t="s">
        <v>8317</v>
      </c>
      <c r="R2645" t="s">
        <v>8353</v>
      </c>
      <c r="S2645" s="15">
        <f t="shared" si="168"/>
        <v>42689.582349537035</v>
      </c>
      <c r="T2645" s="15">
        <f t="shared" si="169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3948.08</v>
      </c>
      <c r="Q2646" s="10" t="s">
        <v>8317</v>
      </c>
      <c r="R2646" t="s">
        <v>8353</v>
      </c>
      <c r="S2646" s="15">
        <f t="shared" si="168"/>
        <v>42774.792071759264</v>
      </c>
      <c r="T2646" s="15">
        <f t="shared" si="169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9130.43</v>
      </c>
      <c r="Q2647" s="10" t="s">
        <v>8317</v>
      </c>
      <c r="R2647" t="s">
        <v>8353</v>
      </c>
      <c r="S2647" s="15">
        <f t="shared" si="168"/>
        <v>41921.842627314814</v>
      </c>
      <c r="T2647" s="15">
        <f t="shared" si="169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7866.62</v>
      </c>
      <c r="Q2648" s="10" t="s">
        <v>8317</v>
      </c>
      <c r="R2648" t="s">
        <v>8353</v>
      </c>
      <c r="S2648" s="15">
        <f t="shared" si="168"/>
        <v>42226.313298611116</v>
      </c>
      <c r="T2648" s="15">
        <f t="shared" si="169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1200</v>
      </c>
      <c r="Q2649" s="10" t="s">
        <v>8317</v>
      </c>
      <c r="R2649" t="s">
        <v>8353</v>
      </c>
      <c r="S2649" s="15">
        <f t="shared" si="168"/>
        <v>42200.261793981481</v>
      </c>
      <c r="T2649" s="15">
        <f t="shared" si="169"/>
        <v>42230.261793981481</v>
      </c>
    </row>
    <row r="2650" spans="1:20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1766.67</v>
      </c>
      <c r="Q2650" s="10" t="s">
        <v>8317</v>
      </c>
      <c r="R2650" t="s">
        <v>8353</v>
      </c>
      <c r="S2650" s="15">
        <f t="shared" si="168"/>
        <v>42408.714814814812</v>
      </c>
      <c r="T2650" s="15">
        <f t="shared" si="169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4133.33</v>
      </c>
      <c r="Q2651" s="10" t="s">
        <v>8317</v>
      </c>
      <c r="R2651" t="s">
        <v>8353</v>
      </c>
      <c r="S2651" s="15">
        <f t="shared" si="168"/>
        <v>42341.99700231482</v>
      </c>
      <c r="T2651" s="15">
        <f t="shared" si="169"/>
        <v>42401.99700231482</v>
      </c>
    </row>
    <row r="2652" spans="1:20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7160</v>
      </c>
      <c r="Q2652" s="10" t="s">
        <v>8317</v>
      </c>
      <c r="R2652" t="s">
        <v>8353</v>
      </c>
      <c r="S2652" s="15">
        <f t="shared" si="168"/>
        <v>42695.624340277776</v>
      </c>
      <c r="T2652" s="15">
        <f t="shared" si="169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30782.35</v>
      </c>
      <c r="Q2653" s="10" t="s">
        <v>8317</v>
      </c>
      <c r="R2653" t="s">
        <v>8353</v>
      </c>
      <c r="S2653" s="15">
        <f t="shared" si="168"/>
        <v>42327.805659722217</v>
      </c>
      <c r="T2653" s="15">
        <f t="shared" si="169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8045.45</v>
      </c>
      <c r="Q2654" s="10" t="s">
        <v>8317</v>
      </c>
      <c r="R2654" t="s">
        <v>8353</v>
      </c>
      <c r="S2654" s="15">
        <f t="shared" si="168"/>
        <v>41953.158854166672</v>
      </c>
      <c r="T2654" s="15">
        <f t="shared" si="169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8394.2900000000009</v>
      </c>
      <c r="Q2655" s="10" t="s">
        <v>8317</v>
      </c>
      <c r="R2655" t="s">
        <v>8353</v>
      </c>
      <c r="S2655" s="15">
        <f t="shared" si="168"/>
        <v>41771.651932870373</v>
      </c>
      <c r="T2655" s="15">
        <f t="shared" si="169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850</v>
      </c>
      <c r="Q2656" s="10" t="s">
        <v>8317</v>
      </c>
      <c r="R2656" t="s">
        <v>8353</v>
      </c>
      <c r="S2656" s="15">
        <f t="shared" si="168"/>
        <v>42055.600995370376</v>
      </c>
      <c r="T2656" s="15">
        <f t="shared" si="169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7337.21</v>
      </c>
      <c r="Q2657" s="10" t="s">
        <v>8317</v>
      </c>
      <c r="R2657" t="s">
        <v>8353</v>
      </c>
      <c r="S2657" s="15">
        <f t="shared" si="168"/>
        <v>42381.866284722222</v>
      </c>
      <c r="T2657" s="15">
        <f t="shared" si="169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11286.18</v>
      </c>
      <c r="Q2658" s="10" t="s">
        <v>8317</v>
      </c>
      <c r="R2658" t="s">
        <v>8353</v>
      </c>
      <c r="S2658" s="15">
        <f t="shared" si="168"/>
        <v>42767.688518518517</v>
      </c>
      <c r="T2658" s="15">
        <f t="shared" si="169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9527.76</v>
      </c>
      <c r="Q2659" s="10" t="s">
        <v>8317</v>
      </c>
      <c r="R2659" t="s">
        <v>8353</v>
      </c>
      <c r="S2659" s="15">
        <f t="shared" si="168"/>
        <v>42551.928854166668</v>
      </c>
      <c r="T2659" s="15">
        <f t="shared" si="169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2275</v>
      </c>
      <c r="Q2660" s="10" t="s">
        <v>8317</v>
      </c>
      <c r="R2660" t="s">
        <v>8353</v>
      </c>
      <c r="S2660" s="15">
        <f t="shared" si="168"/>
        <v>42551.884189814817</v>
      </c>
      <c r="T2660" s="15">
        <f t="shared" si="169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13330</v>
      </c>
      <c r="Q2661" s="10" t="s">
        <v>8317</v>
      </c>
      <c r="R2661" t="s">
        <v>8353</v>
      </c>
      <c r="S2661" s="15">
        <f t="shared" si="168"/>
        <v>42082.069560185191</v>
      </c>
      <c r="T2661" s="15">
        <f t="shared" si="169"/>
        <v>42112.069560185191</v>
      </c>
    </row>
    <row r="2662" spans="1:20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380</v>
      </c>
      <c r="Q2662" s="10" t="s">
        <v>8317</v>
      </c>
      <c r="R2662" t="s">
        <v>8353</v>
      </c>
      <c r="S2662" s="15">
        <f t="shared" si="168"/>
        <v>42272.713171296295</v>
      </c>
      <c r="T2662" s="15">
        <f t="shared" si="169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8575</v>
      </c>
      <c r="Q2663" s="10" t="s">
        <v>8317</v>
      </c>
      <c r="R2663" t="s">
        <v>8354</v>
      </c>
      <c r="S2663" s="15">
        <f t="shared" si="168"/>
        <v>41542.958449074074</v>
      </c>
      <c r="T2663" s="15">
        <f t="shared" si="169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26700</v>
      </c>
      <c r="Q2664" s="10" t="s">
        <v>8317</v>
      </c>
      <c r="R2664" t="s">
        <v>8354</v>
      </c>
      <c r="S2664" s="15">
        <f t="shared" si="168"/>
        <v>42207.746678240743</v>
      </c>
      <c r="T2664" s="15">
        <f t="shared" si="169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37355.800000000003</v>
      </c>
      <c r="Q2665" s="10" t="s">
        <v>8317</v>
      </c>
      <c r="R2665" t="s">
        <v>8354</v>
      </c>
      <c r="S2665" s="15">
        <f t="shared" si="168"/>
        <v>42222.622766203705</v>
      </c>
      <c r="T2665" s="15">
        <f t="shared" si="169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17403.849999999999</v>
      </c>
      <c r="Q2666" s="10" t="s">
        <v>8317</v>
      </c>
      <c r="R2666" t="s">
        <v>8354</v>
      </c>
      <c r="S2666" s="15">
        <f t="shared" si="168"/>
        <v>42313.02542824074</v>
      </c>
      <c r="T2666" s="15">
        <f t="shared" si="169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9369.57</v>
      </c>
      <c r="Q2667" s="10" t="s">
        <v>8317</v>
      </c>
      <c r="R2667" t="s">
        <v>8354</v>
      </c>
      <c r="S2667" s="15">
        <f t="shared" si="168"/>
        <v>42083.895532407405</v>
      </c>
      <c r="T2667" s="15">
        <f t="shared" si="169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7732.77</v>
      </c>
      <c r="Q2668" s="10" t="s">
        <v>8317</v>
      </c>
      <c r="R2668" t="s">
        <v>8354</v>
      </c>
      <c r="S2668" s="15">
        <f t="shared" si="168"/>
        <v>42235.764340277776</v>
      </c>
      <c r="T2668" s="15">
        <f t="shared" si="169"/>
        <v>42272.875</v>
      </c>
    </row>
    <row r="2669" spans="1:20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9222.2199999999993</v>
      </c>
      <c r="Q2669" s="10" t="s">
        <v>8317</v>
      </c>
      <c r="R2669" t="s">
        <v>8354</v>
      </c>
      <c r="S2669" s="15">
        <f t="shared" si="168"/>
        <v>42380.926111111112</v>
      </c>
      <c r="T2669" s="15">
        <f t="shared" si="169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6096.43</v>
      </c>
      <c r="Q2670" s="10" t="s">
        <v>8317</v>
      </c>
      <c r="R2670" t="s">
        <v>8354</v>
      </c>
      <c r="S2670" s="15">
        <f t="shared" si="168"/>
        <v>42275.588715277772</v>
      </c>
      <c r="T2670" s="15">
        <f t="shared" si="169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9100</v>
      </c>
      <c r="Q2671" s="10" t="s">
        <v>8317</v>
      </c>
      <c r="R2671" t="s">
        <v>8354</v>
      </c>
      <c r="S2671" s="15">
        <f t="shared" si="168"/>
        <v>42319.035833333335</v>
      </c>
      <c r="T2671" s="15">
        <f t="shared" si="169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4158.33</v>
      </c>
      <c r="Q2672" s="10" t="s">
        <v>8317</v>
      </c>
      <c r="R2672" t="s">
        <v>8354</v>
      </c>
      <c r="S2672" s="15">
        <f t="shared" si="168"/>
        <v>41821.020601851851</v>
      </c>
      <c r="T2672" s="15">
        <f t="shared" si="169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3376.19</v>
      </c>
      <c r="Q2673" s="10" t="s">
        <v>8317</v>
      </c>
      <c r="R2673" t="s">
        <v>8354</v>
      </c>
      <c r="S2673" s="15">
        <f t="shared" si="168"/>
        <v>41962.749027777783</v>
      </c>
      <c r="T2673" s="15">
        <f t="shared" si="169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7061.7</v>
      </c>
      <c r="Q2674" s="10" t="s">
        <v>8317</v>
      </c>
      <c r="R2674" t="s">
        <v>8354</v>
      </c>
      <c r="S2674" s="15">
        <f t="shared" si="168"/>
        <v>42344.884143518517</v>
      </c>
      <c r="T2674" s="15">
        <f t="shared" si="169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16715.150000000001</v>
      </c>
      <c r="Q2675" s="10" t="s">
        <v>8317</v>
      </c>
      <c r="R2675" t="s">
        <v>8354</v>
      </c>
      <c r="S2675" s="15">
        <f t="shared" si="168"/>
        <v>41912.541655092595</v>
      </c>
      <c r="T2675" s="15">
        <f t="shared" si="169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12861.99</v>
      </c>
      <c r="Q2676" s="10" t="s">
        <v>8317</v>
      </c>
      <c r="R2676" t="s">
        <v>8354</v>
      </c>
      <c r="S2676" s="15">
        <f t="shared" si="168"/>
        <v>42529.632754629631</v>
      </c>
      <c r="T2676" s="15">
        <f t="shared" si="169"/>
        <v>42556.207638888889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6541.38</v>
      </c>
      <c r="Q2677" s="10" t="s">
        <v>8317</v>
      </c>
      <c r="R2677" t="s">
        <v>8354</v>
      </c>
      <c r="S2677" s="15">
        <f t="shared" si="168"/>
        <v>41923.857511574075</v>
      </c>
      <c r="T2677" s="15">
        <f t="shared" si="169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11755.56</v>
      </c>
      <c r="Q2678" s="10" t="s">
        <v>8317</v>
      </c>
      <c r="R2678" t="s">
        <v>8354</v>
      </c>
      <c r="S2678" s="15">
        <f t="shared" si="168"/>
        <v>42482.624699074076</v>
      </c>
      <c r="T2678" s="15">
        <f t="shared" si="169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12648.15</v>
      </c>
      <c r="Q2679" s="10" t="s">
        <v>8317</v>
      </c>
      <c r="R2679" t="s">
        <v>8354</v>
      </c>
      <c r="S2679" s="15">
        <f t="shared" si="168"/>
        <v>41793.029432870368</v>
      </c>
      <c r="T2679" s="15">
        <f t="shared" si="169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55000</v>
      </c>
      <c r="Q2680" s="10" t="s">
        <v>8317</v>
      </c>
      <c r="R2680" t="s">
        <v>8354</v>
      </c>
      <c r="S2680" s="15">
        <f t="shared" si="168"/>
        <v>42241.798206018517</v>
      </c>
      <c r="T2680" s="15">
        <f t="shared" si="169"/>
        <v>42271.798206018517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4400</v>
      </c>
      <c r="Q2681" s="10" t="s">
        <v>8317</v>
      </c>
      <c r="R2681" t="s">
        <v>8354</v>
      </c>
      <c r="S2681" s="15">
        <f t="shared" si="168"/>
        <v>42033.001087962963</v>
      </c>
      <c r="T2681" s="15">
        <f t="shared" si="169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6900</v>
      </c>
      <c r="Q2682" s="10" t="s">
        <v>8317</v>
      </c>
      <c r="R2682" t="s">
        <v>8354</v>
      </c>
      <c r="S2682" s="15">
        <f t="shared" si="168"/>
        <v>42436.211701388893</v>
      </c>
      <c r="T2682" s="15">
        <f t="shared" si="169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2750</v>
      </c>
      <c r="Q2683" s="10" t="s">
        <v>8334</v>
      </c>
      <c r="R2683" t="s">
        <v>8335</v>
      </c>
      <c r="S2683" s="15">
        <f t="shared" si="168"/>
        <v>41805.895254629628</v>
      </c>
      <c r="T2683" s="15">
        <f t="shared" si="169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8490</v>
      </c>
      <c r="Q2684" s="10" t="s">
        <v>8334</v>
      </c>
      <c r="R2684" t="s">
        <v>8335</v>
      </c>
      <c r="S2684" s="15">
        <f t="shared" si="168"/>
        <v>41932.871990740743</v>
      </c>
      <c r="T2684" s="15">
        <f t="shared" si="169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1200</v>
      </c>
      <c r="Q2685" s="10" t="s">
        <v>8334</v>
      </c>
      <c r="R2685" t="s">
        <v>8335</v>
      </c>
      <c r="S2685" s="15">
        <f t="shared" si="168"/>
        <v>42034.75509259259</v>
      </c>
      <c r="T2685" s="15">
        <f t="shared" si="169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20000</v>
      </c>
      <c r="Q2686" s="10" t="s">
        <v>8334</v>
      </c>
      <c r="R2686" t="s">
        <v>8335</v>
      </c>
      <c r="S2686" s="15">
        <f t="shared" si="168"/>
        <v>41820.914641203701</v>
      </c>
      <c r="T2686" s="15">
        <f t="shared" si="169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1000</v>
      </c>
      <c r="Q2687" s="10" t="s">
        <v>8334</v>
      </c>
      <c r="R2687" t="s">
        <v>8335</v>
      </c>
      <c r="S2687" s="15">
        <f t="shared" si="168"/>
        <v>42061.69594907407</v>
      </c>
      <c r="T2687" s="15">
        <f t="shared" si="169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 t="str">
        <f t="shared" si="167"/>
        <v>N/A</v>
      </c>
      <c r="Q2688" s="10" t="s">
        <v>8334</v>
      </c>
      <c r="R2688" t="s">
        <v>8335</v>
      </c>
      <c r="S2688" s="15">
        <f t="shared" si="168"/>
        <v>41892.974803240737</v>
      </c>
      <c r="T2688" s="15">
        <f t="shared" si="169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 t="str">
        <f t="shared" si="167"/>
        <v>N/A</v>
      </c>
      <c r="Q2689" s="10" t="s">
        <v>8334</v>
      </c>
      <c r="R2689" t="s">
        <v>8335</v>
      </c>
      <c r="S2689" s="15">
        <f t="shared" si="168"/>
        <v>42154.64025462963</v>
      </c>
      <c r="T2689" s="15">
        <f t="shared" si="169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528.57000000000005</v>
      </c>
      <c r="Q2690" s="10" t="s">
        <v>8334</v>
      </c>
      <c r="R2690" t="s">
        <v>8335</v>
      </c>
      <c r="S2690" s="15">
        <f t="shared" si="168"/>
        <v>42028.118865740747</v>
      </c>
      <c r="T2690" s="15">
        <f t="shared" si="169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IFERROR(ROUND(E2691/L2691*100,2),"N/A")</f>
        <v>100</v>
      </c>
      <c r="Q2691" s="10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5">
        <f t="shared" ref="T2691:T2754" si="173">(((I2691/60)/60)/24)+DATE(1970,1,1)</f>
        <v>42581.961689814809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7276.27</v>
      </c>
      <c r="Q2692" s="10" t="s">
        <v>8334</v>
      </c>
      <c r="R2692" t="s">
        <v>8335</v>
      </c>
      <c r="S2692" s="15">
        <f t="shared" si="172"/>
        <v>42113.105046296296</v>
      </c>
      <c r="T2692" s="15">
        <f t="shared" si="173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1750</v>
      </c>
      <c r="Q2693" s="10" t="s">
        <v>8334</v>
      </c>
      <c r="R2693" t="s">
        <v>8335</v>
      </c>
      <c r="S2693" s="15">
        <f t="shared" si="172"/>
        <v>42089.724039351851</v>
      </c>
      <c r="T2693" s="15">
        <f t="shared" si="173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2500</v>
      </c>
      <c r="Q2694" s="10" t="s">
        <v>8334</v>
      </c>
      <c r="R2694" t="s">
        <v>8335</v>
      </c>
      <c r="S2694" s="15">
        <f t="shared" si="172"/>
        <v>42058.334027777775</v>
      </c>
      <c r="T2694" s="15">
        <f t="shared" si="173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1333.33</v>
      </c>
      <c r="Q2695" s="10" t="s">
        <v>8334</v>
      </c>
      <c r="R2695" t="s">
        <v>8335</v>
      </c>
      <c r="S2695" s="15">
        <f t="shared" si="172"/>
        <v>41834.138495370367</v>
      </c>
      <c r="T2695" s="15">
        <f t="shared" si="173"/>
        <v>41864.138495370367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100</v>
      </c>
      <c r="Q2696" s="10" t="s">
        <v>8334</v>
      </c>
      <c r="R2696" t="s">
        <v>8335</v>
      </c>
      <c r="S2696" s="15">
        <f t="shared" si="172"/>
        <v>41878.140497685185</v>
      </c>
      <c r="T2696" s="15">
        <f t="shared" si="173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2366.67</v>
      </c>
      <c r="Q2697" s="10" t="s">
        <v>8334</v>
      </c>
      <c r="R2697" t="s">
        <v>8335</v>
      </c>
      <c r="S2697" s="15">
        <f t="shared" si="172"/>
        <v>42048.181921296295</v>
      </c>
      <c r="T2697" s="15">
        <f t="shared" si="173"/>
        <v>42108.14025462963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8921.0499999999993</v>
      </c>
      <c r="Q2698" s="10" t="s">
        <v>8334</v>
      </c>
      <c r="R2698" t="s">
        <v>8335</v>
      </c>
      <c r="S2698" s="15">
        <f t="shared" si="172"/>
        <v>41964.844444444447</v>
      </c>
      <c r="T2698" s="15">
        <f t="shared" si="173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11655.77</v>
      </c>
      <c r="Q2699" s="10" t="s">
        <v>8334</v>
      </c>
      <c r="R2699" t="s">
        <v>8335</v>
      </c>
      <c r="S2699" s="15">
        <f t="shared" si="172"/>
        <v>42187.940081018518</v>
      </c>
      <c r="T2699" s="15">
        <f t="shared" si="173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1300.5</v>
      </c>
      <c r="Q2700" s="10" t="s">
        <v>8334</v>
      </c>
      <c r="R2700" t="s">
        <v>8335</v>
      </c>
      <c r="S2700" s="15">
        <f t="shared" si="172"/>
        <v>41787.898240740738</v>
      </c>
      <c r="T2700" s="15">
        <f t="shared" si="173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 t="str">
        <f t="shared" si="171"/>
        <v>N/A</v>
      </c>
      <c r="Q2701" s="10" t="s">
        <v>8334</v>
      </c>
      <c r="R2701" t="s">
        <v>8335</v>
      </c>
      <c r="S2701" s="15">
        <f t="shared" si="172"/>
        <v>41829.896562499998</v>
      </c>
      <c r="T2701" s="15">
        <f t="shared" si="173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1750</v>
      </c>
      <c r="Q2702" s="10" t="s">
        <v>8334</v>
      </c>
      <c r="R2702" t="s">
        <v>8335</v>
      </c>
      <c r="S2702" s="15">
        <f t="shared" si="172"/>
        <v>41870.87467592593</v>
      </c>
      <c r="T2702" s="15">
        <f t="shared" si="173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3413.04</v>
      </c>
      <c r="Q2703" s="10" t="s">
        <v>8315</v>
      </c>
      <c r="R2703" t="s">
        <v>8355</v>
      </c>
      <c r="S2703" s="15">
        <f t="shared" si="172"/>
        <v>42801.774699074071</v>
      </c>
      <c r="T2703" s="15">
        <f t="shared" si="173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13234.62</v>
      </c>
      <c r="Q2704" s="10" t="s">
        <v>8315</v>
      </c>
      <c r="R2704" t="s">
        <v>8355</v>
      </c>
      <c r="S2704" s="15">
        <f t="shared" si="172"/>
        <v>42800.801817129628</v>
      </c>
      <c r="T2704" s="15">
        <f t="shared" si="173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92222.22</v>
      </c>
      <c r="Q2705" s="10" t="s">
        <v>8315</v>
      </c>
      <c r="R2705" t="s">
        <v>8355</v>
      </c>
      <c r="S2705" s="15">
        <f t="shared" si="172"/>
        <v>42756.690162037034</v>
      </c>
      <c r="T2705" s="15">
        <f t="shared" si="173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16357.14</v>
      </c>
      <c r="Q2706" s="10" t="s">
        <v>8315</v>
      </c>
      <c r="R2706" t="s">
        <v>8355</v>
      </c>
      <c r="S2706" s="15">
        <f t="shared" si="172"/>
        <v>42787.862430555557</v>
      </c>
      <c r="T2706" s="15">
        <f t="shared" si="173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21737.5</v>
      </c>
      <c r="Q2707" s="10" t="s">
        <v>8315</v>
      </c>
      <c r="R2707" t="s">
        <v>8355</v>
      </c>
      <c r="S2707" s="15">
        <f t="shared" si="172"/>
        <v>42773.916180555556</v>
      </c>
      <c r="T2707" s="15">
        <f t="shared" si="173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14944.49</v>
      </c>
      <c r="Q2708" s="10" t="s">
        <v>8315</v>
      </c>
      <c r="R2708" t="s">
        <v>8355</v>
      </c>
      <c r="S2708" s="15">
        <f t="shared" si="172"/>
        <v>41899.294942129629</v>
      </c>
      <c r="T2708" s="15">
        <f t="shared" si="173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7123.75</v>
      </c>
      <c r="Q2709" s="10" t="s">
        <v>8315</v>
      </c>
      <c r="R2709" t="s">
        <v>8355</v>
      </c>
      <c r="S2709" s="15">
        <f t="shared" si="172"/>
        <v>41391.782905092594</v>
      </c>
      <c r="T2709" s="15">
        <f t="shared" si="173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4446.43</v>
      </c>
      <c r="Q2710" s="10" t="s">
        <v>8315</v>
      </c>
      <c r="R2710" t="s">
        <v>8355</v>
      </c>
      <c r="S2710" s="15">
        <f t="shared" si="172"/>
        <v>42512.698217592595</v>
      </c>
      <c r="T2710" s="15">
        <f t="shared" si="173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16494.48</v>
      </c>
      <c r="Q2711" s="10" t="s">
        <v>8315</v>
      </c>
      <c r="R2711" t="s">
        <v>8355</v>
      </c>
      <c r="S2711" s="15">
        <f t="shared" si="172"/>
        <v>42612.149780092594</v>
      </c>
      <c r="T2711" s="15">
        <f t="shared" si="173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8487.15</v>
      </c>
      <c r="Q2712" s="10" t="s">
        <v>8315</v>
      </c>
      <c r="R2712" t="s">
        <v>8355</v>
      </c>
      <c r="S2712" s="15">
        <f t="shared" si="172"/>
        <v>41828.229490740741</v>
      </c>
      <c r="T2712" s="15">
        <f t="shared" si="173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5394.52</v>
      </c>
      <c r="Q2713" s="10" t="s">
        <v>8315</v>
      </c>
      <c r="R2713" t="s">
        <v>8355</v>
      </c>
      <c r="S2713" s="15">
        <f t="shared" si="172"/>
        <v>41780.745254629634</v>
      </c>
      <c r="T2713" s="15">
        <f t="shared" si="173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5053.1499999999996</v>
      </c>
      <c r="Q2714" s="10" t="s">
        <v>8315</v>
      </c>
      <c r="R2714" t="s">
        <v>8355</v>
      </c>
      <c r="S2714" s="15">
        <f t="shared" si="172"/>
        <v>41432.062037037038</v>
      </c>
      <c r="T2714" s="15">
        <f t="shared" si="173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10800.14</v>
      </c>
      <c r="Q2715" s="10" t="s">
        <v>8315</v>
      </c>
      <c r="R2715" t="s">
        <v>8355</v>
      </c>
      <c r="S2715" s="15">
        <f t="shared" si="172"/>
        <v>42322.653749999998</v>
      </c>
      <c r="T2715" s="15">
        <f t="shared" si="173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9537.3799999999992</v>
      </c>
      <c r="Q2716" s="10" t="s">
        <v>8315</v>
      </c>
      <c r="R2716" t="s">
        <v>8355</v>
      </c>
      <c r="S2716" s="15">
        <f t="shared" si="172"/>
        <v>42629.655046296291</v>
      </c>
      <c r="T2716" s="15">
        <f t="shared" si="173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5763.1</v>
      </c>
      <c r="Q2717" s="10" t="s">
        <v>8315</v>
      </c>
      <c r="R2717" t="s">
        <v>8355</v>
      </c>
      <c r="S2717" s="15">
        <f t="shared" si="172"/>
        <v>42387.398472222223</v>
      </c>
      <c r="T2717" s="15">
        <f t="shared" si="173"/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6416.05</v>
      </c>
      <c r="Q2718" s="10" t="s">
        <v>8315</v>
      </c>
      <c r="R2718" t="s">
        <v>8355</v>
      </c>
      <c r="S2718" s="15">
        <f t="shared" si="172"/>
        <v>42255.333252314813</v>
      </c>
      <c r="T2718" s="15">
        <f t="shared" si="173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9238.77</v>
      </c>
      <c r="Q2719" s="10" t="s">
        <v>8315</v>
      </c>
      <c r="R2719" t="s">
        <v>8355</v>
      </c>
      <c r="S2719" s="15">
        <f t="shared" si="172"/>
        <v>41934.914918981485</v>
      </c>
      <c r="T2719" s="15">
        <f t="shared" si="173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12597.97</v>
      </c>
      <c r="Q2720" s="10" t="s">
        <v>8315</v>
      </c>
      <c r="R2720" t="s">
        <v>8355</v>
      </c>
      <c r="S2720" s="15">
        <f t="shared" si="172"/>
        <v>42465.596585648149</v>
      </c>
      <c r="T2720" s="15">
        <f t="shared" si="173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9463.77</v>
      </c>
      <c r="Q2721" s="10" t="s">
        <v>8315</v>
      </c>
      <c r="R2721" t="s">
        <v>8355</v>
      </c>
      <c r="S2721" s="15">
        <f t="shared" si="172"/>
        <v>42418.031180555554</v>
      </c>
      <c r="T2721" s="15">
        <f t="shared" si="173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17069.939999999999</v>
      </c>
      <c r="Q2722" s="10" t="s">
        <v>8315</v>
      </c>
      <c r="R2722" t="s">
        <v>8355</v>
      </c>
      <c r="S2722" s="15">
        <f t="shared" si="172"/>
        <v>42655.465891203698</v>
      </c>
      <c r="T2722" s="15">
        <f t="shared" si="173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4076.21</v>
      </c>
      <c r="Q2723" s="10" t="s">
        <v>8317</v>
      </c>
      <c r="R2723" t="s">
        <v>8347</v>
      </c>
      <c r="S2723" s="15">
        <f t="shared" si="172"/>
        <v>41493.543958333335</v>
      </c>
      <c r="T2723" s="15">
        <f t="shared" si="173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6825.41</v>
      </c>
      <c r="Q2724" s="10" t="s">
        <v>8317</v>
      </c>
      <c r="R2724" t="s">
        <v>8347</v>
      </c>
      <c r="S2724" s="15">
        <f t="shared" si="172"/>
        <v>42704.857094907406</v>
      </c>
      <c r="T2724" s="15">
        <f t="shared" si="173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9548.86</v>
      </c>
      <c r="Q2725" s="10" t="s">
        <v>8317</v>
      </c>
      <c r="R2725" t="s">
        <v>8347</v>
      </c>
      <c r="S2725" s="15">
        <f t="shared" si="172"/>
        <v>41944.83898148148</v>
      </c>
      <c r="T2725" s="15">
        <f t="shared" si="173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719.03</v>
      </c>
      <c r="Q2726" s="10" t="s">
        <v>8317</v>
      </c>
      <c r="R2726" t="s">
        <v>8347</v>
      </c>
      <c r="S2726" s="15">
        <f t="shared" si="172"/>
        <v>42199.32707175926</v>
      </c>
      <c r="T2726" s="15">
        <f t="shared" si="173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51165.49</v>
      </c>
      <c r="Q2727" s="10" t="s">
        <v>8317</v>
      </c>
      <c r="R2727" t="s">
        <v>8347</v>
      </c>
      <c r="S2727" s="15">
        <f t="shared" si="172"/>
        <v>42745.744618055556</v>
      </c>
      <c r="T2727" s="15">
        <f t="shared" si="173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26174.5</v>
      </c>
      <c r="Q2728" s="10" t="s">
        <v>8317</v>
      </c>
      <c r="R2728" t="s">
        <v>8347</v>
      </c>
      <c r="S2728" s="15">
        <f t="shared" si="172"/>
        <v>42452.579988425925</v>
      </c>
      <c r="T2728" s="15">
        <f t="shared" si="173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6976.1</v>
      </c>
      <c r="Q2729" s="10" t="s">
        <v>8317</v>
      </c>
      <c r="R2729" t="s">
        <v>8347</v>
      </c>
      <c r="S2729" s="15">
        <f t="shared" si="172"/>
        <v>42198.676655092597</v>
      </c>
      <c r="T2729" s="15">
        <f t="shared" si="173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7722.96</v>
      </c>
      <c r="Q2730" s="10" t="s">
        <v>8317</v>
      </c>
      <c r="R2730" t="s">
        <v>8347</v>
      </c>
      <c r="S2730" s="15">
        <f t="shared" si="172"/>
        <v>42333.59993055556</v>
      </c>
      <c r="T2730" s="15">
        <f t="shared" si="173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34056.519999999997</v>
      </c>
      <c r="Q2731" s="10" t="s">
        <v>8317</v>
      </c>
      <c r="R2731" t="s">
        <v>8347</v>
      </c>
      <c r="S2731" s="15">
        <f t="shared" si="172"/>
        <v>42095.240706018521</v>
      </c>
      <c r="T2731" s="15">
        <f t="shared" si="173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6741.79</v>
      </c>
      <c r="Q2732" s="10" t="s">
        <v>8317</v>
      </c>
      <c r="R2732" t="s">
        <v>8347</v>
      </c>
      <c r="S2732" s="15">
        <f t="shared" si="172"/>
        <v>41351.541377314818</v>
      </c>
      <c r="T2732" s="15">
        <f t="shared" si="173"/>
        <v>41386.541377314818</v>
      </c>
    </row>
    <row r="2733" spans="1:20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84570.27</v>
      </c>
      <c r="Q2733" s="10" t="s">
        <v>8317</v>
      </c>
      <c r="R2733" t="s">
        <v>8347</v>
      </c>
      <c r="S2733" s="15">
        <f t="shared" si="172"/>
        <v>41872.525717592594</v>
      </c>
      <c r="T2733" s="15">
        <f t="shared" si="173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9719.18</v>
      </c>
      <c r="Q2734" s="10" t="s">
        <v>8317</v>
      </c>
      <c r="R2734" t="s">
        <v>8347</v>
      </c>
      <c r="S2734" s="15">
        <f t="shared" si="172"/>
        <v>41389.808194444442</v>
      </c>
      <c r="T2734" s="15">
        <f t="shared" si="173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45184.03</v>
      </c>
      <c r="Q2735" s="10" t="s">
        <v>8317</v>
      </c>
      <c r="R2735" t="s">
        <v>8347</v>
      </c>
      <c r="S2735" s="15">
        <f t="shared" si="172"/>
        <v>42044.272847222222</v>
      </c>
      <c r="T2735" s="15">
        <f t="shared" si="173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13866.87</v>
      </c>
      <c r="Q2736" s="10" t="s">
        <v>8317</v>
      </c>
      <c r="R2736" t="s">
        <v>8347</v>
      </c>
      <c r="S2736" s="15">
        <f t="shared" si="172"/>
        <v>42626.668888888889</v>
      </c>
      <c r="T2736" s="15">
        <f t="shared" si="173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2164.0100000000002</v>
      </c>
      <c r="Q2737" s="10" t="s">
        <v>8317</v>
      </c>
      <c r="R2737" t="s">
        <v>8347</v>
      </c>
      <c r="S2737" s="15">
        <f t="shared" si="172"/>
        <v>41316.120949074073</v>
      </c>
      <c r="T2737" s="15">
        <f t="shared" si="173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16951.72</v>
      </c>
      <c r="Q2738" s="10" t="s">
        <v>8317</v>
      </c>
      <c r="R2738" t="s">
        <v>8347</v>
      </c>
      <c r="S2738" s="15">
        <f t="shared" si="172"/>
        <v>41722.666354166664</v>
      </c>
      <c r="T2738" s="15">
        <f t="shared" si="173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16188.21</v>
      </c>
      <c r="Q2739" s="10" t="s">
        <v>8317</v>
      </c>
      <c r="R2739" t="s">
        <v>8347</v>
      </c>
      <c r="S2739" s="15">
        <f t="shared" si="172"/>
        <v>41611.917673611111</v>
      </c>
      <c r="T2739" s="15">
        <f t="shared" si="173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49313.33</v>
      </c>
      <c r="Q2740" s="10" t="s">
        <v>8317</v>
      </c>
      <c r="R2740" t="s">
        <v>8347</v>
      </c>
      <c r="S2740" s="15">
        <f t="shared" si="172"/>
        <v>42620.143564814818</v>
      </c>
      <c r="T2740" s="15">
        <f t="shared" si="173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2212.04</v>
      </c>
      <c r="Q2741" s="10" t="s">
        <v>8317</v>
      </c>
      <c r="R2741" t="s">
        <v>8347</v>
      </c>
      <c r="S2741" s="15">
        <f t="shared" si="172"/>
        <v>41719.887928240743</v>
      </c>
      <c r="T2741" s="15">
        <f t="shared" si="173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1823.53</v>
      </c>
      <c r="Q2742" s="10" t="s">
        <v>8317</v>
      </c>
      <c r="R2742" t="s">
        <v>8347</v>
      </c>
      <c r="S2742" s="15">
        <f t="shared" si="172"/>
        <v>42045.031851851847</v>
      </c>
      <c r="T2742" s="15">
        <f t="shared" si="173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875</v>
      </c>
      <c r="Q2743" s="10" t="s">
        <v>8320</v>
      </c>
      <c r="R2743" t="s">
        <v>8356</v>
      </c>
      <c r="S2743" s="15">
        <f t="shared" si="172"/>
        <v>41911.657430555555</v>
      </c>
      <c r="T2743" s="15">
        <f t="shared" si="173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4061.11</v>
      </c>
      <c r="Q2744" s="10" t="s">
        <v>8320</v>
      </c>
      <c r="R2744" t="s">
        <v>8356</v>
      </c>
      <c r="S2744" s="15">
        <f t="shared" si="172"/>
        <v>41030.719756944447</v>
      </c>
      <c r="T2744" s="15">
        <f t="shared" si="173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 t="str">
        <f t="shared" si="171"/>
        <v>N/A</v>
      </c>
      <c r="Q2745" s="10" t="s">
        <v>8320</v>
      </c>
      <c r="R2745" t="s">
        <v>8356</v>
      </c>
      <c r="S2745" s="15">
        <f t="shared" si="172"/>
        <v>42632.328784722224</v>
      </c>
      <c r="T2745" s="15">
        <f t="shared" si="173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3795.45</v>
      </c>
      <c r="Q2746" s="10" t="s">
        <v>8320</v>
      </c>
      <c r="R2746" t="s">
        <v>8356</v>
      </c>
      <c r="S2746" s="15">
        <f t="shared" si="172"/>
        <v>40938.062476851854</v>
      </c>
      <c r="T2746" s="15">
        <f t="shared" si="173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3573.47</v>
      </c>
      <c r="Q2747" s="10" t="s">
        <v>8320</v>
      </c>
      <c r="R2747" t="s">
        <v>8356</v>
      </c>
      <c r="S2747" s="15">
        <f t="shared" si="172"/>
        <v>41044.988055555557</v>
      </c>
      <c r="T2747" s="15">
        <f t="shared" si="173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4215.79</v>
      </c>
      <c r="Q2748" s="10" t="s">
        <v>8320</v>
      </c>
      <c r="R2748" t="s">
        <v>8356</v>
      </c>
      <c r="S2748" s="15">
        <f t="shared" si="172"/>
        <v>41850.781377314815</v>
      </c>
      <c r="T2748" s="15">
        <f t="shared" si="173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3500</v>
      </c>
      <c r="Q2749" s="10" t="s">
        <v>8320</v>
      </c>
      <c r="R2749" t="s">
        <v>8356</v>
      </c>
      <c r="S2749" s="15">
        <f t="shared" si="172"/>
        <v>41044.64811342593</v>
      </c>
      <c r="T2749" s="15">
        <f t="shared" si="173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1325</v>
      </c>
      <c r="Q2750" s="10" t="s">
        <v>8320</v>
      </c>
      <c r="R2750" t="s">
        <v>8356</v>
      </c>
      <c r="S2750" s="15">
        <f t="shared" si="172"/>
        <v>42585.7106712963</v>
      </c>
      <c r="T2750" s="15">
        <f t="shared" si="173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5500</v>
      </c>
      <c r="Q2751" s="10" t="s">
        <v>8320</v>
      </c>
      <c r="R2751" t="s">
        <v>8356</v>
      </c>
      <c r="S2751" s="15">
        <f t="shared" si="172"/>
        <v>42068.799039351856</v>
      </c>
      <c r="T2751" s="15">
        <f t="shared" si="173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 t="str">
        <f t="shared" si="171"/>
        <v>N/A</v>
      </c>
      <c r="Q2752" s="10" t="s">
        <v>8320</v>
      </c>
      <c r="R2752" t="s">
        <v>8356</v>
      </c>
      <c r="S2752" s="15">
        <f t="shared" si="172"/>
        <v>41078.899826388886</v>
      </c>
      <c r="T2752" s="15">
        <f t="shared" si="173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 t="str">
        <f t="shared" si="171"/>
        <v>N/A</v>
      </c>
      <c r="Q2753" s="10" t="s">
        <v>8320</v>
      </c>
      <c r="R2753" t="s">
        <v>8356</v>
      </c>
      <c r="S2753" s="15">
        <f t="shared" si="172"/>
        <v>41747.887060185189</v>
      </c>
      <c r="T2753" s="15">
        <f t="shared" si="173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4">ROUND(E2754/D2754*100,0)</f>
        <v>11</v>
      </c>
      <c r="P2754">
        <f t="shared" si="171"/>
        <v>3928.57</v>
      </c>
      <c r="Q2754" s="10" t="s">
        <v>8320</v>
      </c>
      <c r="R2754" t="s">
        <v>8356</v>
      </c>
      <c r="S2754" s="15">
        <f t="shared" si="172"/>
        <v>40855.765092592592</v>
      </c>
      <c r="T2754" s="15">
        <f t="shared" si="173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782" si="175">IFERROR(ROUND(E2755/L2755*100,2),"N/A")</f>
        <v>4750</v>
      </c>
      <c r="Q2755" s="10" t="s">
        <v>8320</v>
      </c>
      <c r="R2755" t="s">
        <v>8356</v>
      </c>
      <c r="S2755" s="15">
        <f t="shared" ref="S2755:S2818" si="176">(((J2755/60)/60)/24)+DATE(1970,1,1)</f>
        <v>41117.900729166664</v>
      </c>
      <c r="T2755" s="15">
        <f t="shared" ref="T2755:T2818" si="177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 t="str">
        <f t="shared" si="175"/>
        <v>N/A</v>
      </c>
      <c r="Q2756" s="10" t="s">
        <v>8320</v>
      </c>
      <c r="R2756" t="s">
        <v>8356</v>
      </c>
      <c r="S2756" s="15">
        <f t="shared" si="176"/>
        <v>41863.636006944449</v>
      </c>
      <c r="T2756" s="15">
        <f t="shared" si="177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1733.33</v>
      </c>
      <c r="Q2757" s="10" t="s">
        <v>8320</v>
      </c>
      <c r="R2757" t="s">
        <v>8356</v>
      </c>
      <c r="S2757" s="15">
        <f t="shared" si="176"/>
        <v>42072.790821759263</v>
      </c>
      <c r="T2757" s="15">
        <f t="shared" si="177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3175.76</v>
      </c>
      <c r="Q2758" s="10" t="s">
        <v>8320</v>
      </c>
      <c r="R2758" t="s">
        <v>8356</v>
      </c>
      <c r="S2758" s="15">
        <f t="shared" si="176"/>
        <v>41620.90047453704</v>
      </c>
      <c r="T2758" s="15">
        <f t="shared" si="177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500</v>
      </c>
      <c r="Q2759" s="10" t="s">
        <v>8320</v>
      </c>
      <c r="R2759" t="s">
        <v>8356</v>
      </c>
      <c r="S2759" s="15">
        <f t="shared" si="176"/>
        <v>42573.65662037037</v>
      </c>
      <c r="T2759" s="15">
        <f t="shared" si="177"/>
        <v>42588.65662037037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3900</v>
      </c>
      <c r="Q2760" s="10" t="s">
        <v>8320</v>
      </c>
      <c r="R2760" t="s">
        <v>8356</v>
      </c>
      <c r="S2760" s="15">
        <f t="shared" si="176"/>
        <v>42639.441932870366</v>
      </c>
      <c r="T2760" s="15">
        <f t="shared" si="177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5250</v>
      </c>
      <c r="Q2761" s="10" t="s">
        <v>8320</v>
      </c>
      <c r="R2761" t="s">
        <v>8356</v>
      </c>
      <c r="S2761" s="15">
        <f t="shared" si="176"/>
        <v>42524.36650462963</v>
      </c>
      <c r="T2761" s="15">
        <f t="shared" si="177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 t="str">
        <f t="shared" si="175"/>
        <v>N/A</v>
      </c>
      <c r="Q2762" s="10" t="s">
        <v>8320</v>
      </c>
      <c r="R2762" t="s">
        <v>8356</v>
      </c>
      <c r="S2762" s="15">
        <f t="shared" si="176"/>
        <v>41415.461319444446</v>
      </c>
      <c r="T2762" s="15">
        <f t="shared" si="177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900</v>
      </c>
      <c r="Q2763" s="10" t="s">
        <v>8320</v>
      </c>
      <c r="R2763" t="s">
        <v>8356</v>
      </c>
      <c r="S2763" s="15">
        <f t="shared" si="176"/>
        <v>41247.063576388886</v>
      </c>
      <c r="T2763" s="15">
        <f t="shared" si="177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2500</v>
      </c>
      <c r="Q2764" s="10" t="s">
        <v>8320</v>
      </c>
      <c r="R2764" t="s">
        <v>8356</v>
      </c>
      <c r="S2764" s="15">
        <f t="shared" si="176"/>
        <v>40927.036979166667</v>
      </c>
      <c r="T2764" s="15">
        <f t="shared" si="177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3000</v>
      </c>
      <c r="Q2765" s="10" t="s">
        <v>8320</v>
      </c>
      <c r="R2765" t="s">
        <v>8356</v>
      </c>
      <c r="S2765" s="15">
        <f t="shared" si="176"/>
        <v>41373.579675925925</v>
      </c>
      <c r="T2765" s="15">
        <f t="shared" si="177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1125</v>
      </c>
      <c r="Q2766" s="10" t="s">
        <v>8320</v>
      </c>
      <c r="R2766" t="s">
        <v>8356</v>
      </c>
      <c r="S2766" s="15">
        <f t="shared" si="176"/>
        <v>41030.292025462964</v>
      </c>
      <c r="T2766" s="15">
        <f t="shared" si="177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 t="str">
        <f t="shared" si="175"/>
        <v>N/A</v>
      </c>
      <c r="Q2767" s="10" t="s">
        <v>8320</v>
      </c>
      <c r="R2767" t="s">
        <v>8356</v>
      </c>
      <c r="S2767" s="15">
        <f t="shared" si="176"/>
        <v>41194.579027777778</v>
      </c>
      <c r="T2767" s="15">
        <f t="shared" si="177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2500</v>
      </c>
      <c r="Q2768" s="10" t="s">
        <v>8320</v>
      </c>
      <c r="R2768" t="s">
        <v>8356</v>
      </c>
      <c r="S2768" s="15">
        <f t="shared" si="176"/>
        <v>40736.668032407404</v>
      </c>
      <c r="T2768" s="15">
        <f t="shared" si="177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1133.33</v>
      </c>
      <c r="Q2769" s="10" t="s">
        <v>8320</v>
      </c>
      <c r="R2769" t="s">
        <v>8356</v>
      </c>
      <c r="S2769" s="15">
        <f t="shared" si="176"/>
        <v>42172.958912037036</v>
      </c>
      <c r="T2769" s="15">
        <f t="shared" si="177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2947.06</v>
      </c>
      <c r="Q2770" s="10" t="s">
        <v>8320</v>
      </c>
      <c r="R2770" t="s">
        <v>8356</v>
      </c>
      <c r="S2770" s="15">
        <f t="shared" si="176"/>
        <v>40967.614849537036</v>
      </c>
      <c r="T2770" s="15">
        <f t="shared" si="177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100</v>
      </c>
      <c r="Q2771" s="10" t="s">
        <v>8320</v>
      </c>
      <c r="R2771" t="s">
        <v>8356</v>
      </c>
      <c r="S2771" s="15">
        <f t="shared" si="176"/>
        <v>41745.826273148145</v>
      </c>
      <c r="T2771" s="15">
        <f t="shared" si="177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6309.85</v>
      </c>
      <c r="Q2772" s="10" t="s">
        <v>8320</v>
      </c>
      <c r="R2772" t="s">
        <v>8356</v>
      </c>
      <c r="S2772" s="15">
        <f t="shared" si="176"/>
        <v>41686.705208333333</v>
      </c>
      <c r="T2772" s="15">
        <f t="shared" si="177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 t="str">
        <f t="shared" si="175"/>
        <v>N/A</v>
      </c>
      <c r="Q2773" s="10" t="s">
        <v>8320</v>
      </c>
      <c r="R2773" t="s">
        <v>8356</v>
      </c>
      <c r="S2773" s="15">
        <f t="shared" si="176"/>
        <v>41257.531712962962</v>
      </c>
      <c r="T2773" s="15">
        <f t="shared" si="177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 t="str">
        <f t="shared" si="175"/>
        <v>N/A</v>
      </c>
      <c r="Q2774" s="10" t="s">
        <v>8320</v>
      </c>
      <c r="R2774" t="s">
        <v>8356</v>
      </c>
      <c r="S2774" s="15">
        <f t="shared" si="176"/>
        <v>41537.869143518517</v>
      </c>
      <c r="T2774" s="15">
        <f t="shared" si="177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100</v>
      </c>
      <c r="Q2775" s="10" t="s">
        <v>8320</v>
      </c>
      <c r="R2775" t="s">
        <v>8356</v>
      </c>
      <c r="S2775" s="15">
        <f t="shared" si="176"/>
        <v>42474.86482638889</v>
      </c>
      <c r="T2775" s="15">
        <f t="shared" si="177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4384.62</v>
      </c>
      <c r="Q2776" s="10" t="s">
        <v>8320</v>
      </c>
      <c r="R2776" t="s">
        <v>8356</v>
      </c>
      <c r="S2776" s="15">
        <f t="shared" si="176"/>
        <v>41311.126481481479</v>
      </c>
      <c r="T2776" s="15">
        <f t="shared" si="177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7500</v>
      </c>
      <c r="Q2777" s="10" t="s">
        <v>8320</v>
      </c>
      <c r="R2777" t="s">
        <v>8356</v>
      </c>
      <c r="S2777" s="15">
        <f t="shared" si="176"/>
        <v>40863.013356481482</v>
      </c>
      <c r="T2777" s="15">
        <f t="shared" si="177"/>
        <v>40893.013356481482</v>
      </c>
    </row>
    <row r="2778" spans="1:20" ht="43.2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4597.22</v>
      </c>
      <c r="Q2778" s="10" t="s">
        <v>8320</v>
      </c>
      <c r="R2778" t="s">
        <v>8356</v>
      </c>
      <c r="S2778" s="15">
        <f t="shared" si="176"/>
        <v>42136.297175925924</v>
      </c>
      <c r="T2778" s="15">
        <f t="shared" si="177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1000</v>
      </c>
      <c r="Q2779" s="10" t="s">
        <v>8320</v>
      </c>
      <c r="R2779" t="s">
        <v>8356</v>
      </c>
      <c r="S2779" s="15">
        <f t="shared" si="176"/>
        <v>42172.669027777782</v>
      </c>
      <c r="T2779" s="15">
        <f t="shared" si="177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9366.67</v>
      </c>
      <c r="Q2780" s="10" t="s">
        <v>8320</v>
      </c>
      <c r="R2780" t="s">
        <v>8356</v>
      </c>
      <c r="S2780" s="15">
        <f t="shared" si="176"/>
        <v>41846.978078703702</v>
      </c>
      <c r="T2780" s="15">
        <f t="shared" si="177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5300</v>
      </c>
      <c r="Q2781" s="10" t="s">
        <v>8320</v>
      </c>
      <c r="R2781" t="s">
        <v>8356</v>
      </c>
      <c r="S2781" s="15">
        <f t="shared" si="176"/>
        <v>42300.585891203707</v>
      </c>
      <c r="T2781" s="15">
        <f t="shared" si="177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 t="str">
        <f t="shared" si="175"/>
        <v>N/A</v>
      </c>
      <c r="Q2782" s="10" t="s">
        <v>8320</v>
      </c>
      <c r="R2782" t="s">
        <v>8356</v>
      </c>
      <c r="S2782" s="15">
        <f t="shared" si="176"/>
        <v>42774.447777777779</v>
      </c>
      <c r="T2782" s="15">
        <f t="shared" si="177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 s="6">
        <f t="shared" ref="P2783:P2846" si="178">IFERROR(ROUND(E2783/L2783,2),"N/A")</f>
        <v>47</v>
      </c>
      <c r="Q2783" s="10" t="s">
        <v>8315</v>
      </c>
      <c r="R2783" t="s">
        <v>8316</v>
      </c>
      <c r="S2783" s="15">
        <f t="shared" si="176"/>
        <v>42018.94159722222</v>
      </c>
      <c r="T2783" s="15">
        <f t="shared" si="177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 s="6">
        <f t="shared" si="178"/>
        <v>66.67</v>
      </c>
      <c r="Q2784" s="10" t="s">
        <v>8315</v>
      </c>
      <c r="R2784" t="s">
        <v>8316</v>
      </c>
      <c r="S2784" s="15">
        <f t="shared" si="176"/>
        <v>42026.924976851849</v>
      </c>
      <c r="T2784" s="15">
        <f t="shared" si="177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 s="6">
        <f t="shared" si="178"/>
        <v>18.77</v>
      </c>
      <c r="Q2785" s="10" t="s">
        <v>8315</v>
      </c>
      <c r="R2785" t="s">
        <v>8316</v>
      </c>
      <c r="S2785" s="15">
        <f t="shared" si="176"/>
        <v>42103.535254629634</v>
      </c>
      <c r="T2785" s="15">
        <f t="shared" si="177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 s="6">
        <f t="shared" si="178"/>
        <v>66.11</v>
      </c>
      <c r="Q2786" s="10" t="s">
        <v>8315</v>
      </c>
      <c r="R2786" t="s">
        <v>8316</v>
      </c>
      <c r="S2786" s="15">
        <f t="shared" si="176"/>
        <v>41920.787534722222</v>
      </c>
      <c r="T2786" s="15">
        <f t="shared" si="177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 s="6">
        <f t="shared" si="178"/>
        <v>36.86</v>
      </c>
      <c r="Q2787" s="10" t="s">
        <v>8315</v>
      </c>
      <c r="R2787" t="s">
        <v>8316</v>
      </c>
      <c r="S2787" s="15">
        <f t="shared" si="176"/>
        <v>42558.189432870371</v>
      </c>
      <c r="T2787" s="15">
        <f t="shared" si="177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 s="6">
        <f t="shared" si="178"/>
        <v>39.81</v>
      </c>
      <c r="Q2788" s="10" t="s">
        <v>8315</v>
      </c>
      <c r="R2788" t="s">
        <v>8316</v>
      </c>
      <c r="S2788" s="15">
        <f t="shared" si="176"/>
        <v>41815.569212962961</v>
      </c>
      <c r="T2788" s="15">
        <f t="shared" si="177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 s="6">
        <f t="shared" si="178"/>
        <v>31.5</v>
      </c>
      <c r="Q2789" s="10" t="s">
        <v>8315</v>
      </c>
      <c r="R2789" t="s">
        <v>8316</v>
      </c>
      <c r="S2789" s="15">
        <f t="shared" si="176"/>
        <v>41808.198518518519</v>
      </c>
      <c r="T2789" s="15">
        <f t="shared" si="177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 s="6">
        <f t="shared" si="178"/>
        <v>102.5</v>
      </c>
      <c r="Q2790" s="10" t="s">
        <v>8315</v>
      </c>
      <c r="R2790" t="s">
        <v>8316</v>
      </c>
      <c r="S2790" s="15">
        <f t="shared" si="176"/>
        <v>42550.701886574068</v>
      </c>
      <c r="T2790" s="15">
        <f t="shared" si="177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 s="6">
        <f t="shared" si="178"/>
        <v>126.46</v>
      </c>
      <c r="Q2791" s="10" t="s">
        <v>8315</v>
      </c>
      <c r="R2791" t="s">
        <v>8316</v>
      </c>
      <c r="S2791" s="15">
        <f t="shared" si="176"/>
        <v>42056.013124999998</v>
      </c>
      <c r="T2791" s="15">
        <f t="shared" si="177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 s="6">
        <f t="shared" si="178"/>
        <v>47.88</v>
      </c>
      <c r="Q2792" s="10" t="s">
        <v>8315</v>
      </c>
      <c r="R2792" t="s">
        <v>8316</v>
      </c>
      <c r="S2792" s="15">
        <f t="shared" si="176"/>
        <v>42016.938692129625</v>
      </c>
      <c r="T2792" s="15">
        <f t="shared" si="177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 s="6">
        <f t="shared" si="178"/>
        <v>73.209999999999994</v>
      </c>
      <c r="Q2793" s="10" t="s">
        <v>8315</v>
      </c>
      <c r="R2793" t="s">
        <v>8316</v>
      </c>
      <c r="S2793" s="15">
        <f t="shared" si="176"/>
        <v>42591.899988425925</v>
      </c>
      <c r="T2793" s="15">
        <f t="shared" si="177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 s="6">
        <f t="shared" si="178"/>
        <v>89.67</v>
      </c>
      <c r="Q2794" s="10" t="s">
        <v>8315</v>
      </c>
      <c r="R2794" t="s">
        <v>8316</v>
      </c>
      <c r="S2794" s="15">
        <f t="shared" si="176"/>
        <v>42183.231006944443</v>
      </c>
      <c r="T2794" s="15">
        <f t="shared" si="177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 s="6">
        <f t="shared" si="178"/>
        <v>151.46</v>
      </c>
      <c r="Q2795" s="10" t="s">
        <v>8315</v>
      </c>
      <c r="R2795" t="s">
        <v>8316</v>
      </c>
      <c r="S2795" s="15">
        <f t="shared" si="176"/>
        <v>42176.419039351851</v>
      </c>
      <c r="T2795" s="15">
        <f t="shared" si="177"/>
        <v>42206.419039351851</v>
      </c>
    </row>
    <row r="2796" spans="1:20" ht="43.2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 s="6">
        <f t="shared" si="178"/>
        <v>25</v>
      </c>
      <c r="Q2796" s="10" t="s">
        <v>8315</v>
      </c>
      <c r="R2796" t="s">
        <v>8316</v>
      </c>
      <c r="S2796" s="15">
        <f t="shared" si="176"/>
        <v>42416.691655092596</v>
      </c>
      <c r="T2796" s="15">
        <f t="shared" si="177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 s="6">
        <f t="shared" si="178"/>
        <v>36.5</v>
      </c>
      <c r="Q2797" s="10" t="s">
        <v>8315</v>
      </c>
      <c r="R2797" t="s">
        <v>8316</v>
      </c>
      <c r="S2797" s="15">
        <f t="shared" si="176"/>
        <v>41780.525937500002</v>
      </c>
      <c r="T2797" s="15">
        <f t="shared" si="177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 s="6">
        <f t="shared" si="178"/>
        <v>44</v>
      </c>
      <c r="Q2798" s="10" t="s">
        <v>8315</v>
      </c>
      <c r="R2798" t="s">
        <v>8316</v>
      </c>
      <c r="S2798" s="15">
        <f t="shared" si="176"/>
        <v>41795.528101851851</v>
      </c>
      <c r="T2798" s="15">
        <f t="shared" si="177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 s="6">
        <f t="shared" si="178"/>
        <v>87.36</v>
      </c>
      <c r="Q2799" s="10" t="s">
        <v>8315</v>
      </c>
      <c r="R2799" t="s">
        <v>8316</v>
      </c>
      <c r="S2799" s="15">
        <f t="shared" si="176"/>
        <v>41798.94027777778</v>
      </c>
      <c r="T2799" s="15">
        <f t="shared" si="177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 s="6">
        <f t="shared" si="178"/>
        <v>36.47</v>
      </c>
      <c r="Q2800" s="10" t="s">
        <v>8315</v>
      </c>
      <c r="R2800" t="s">
        <v>8316</v>
      </c>
      <c r="S2800" s="15">
        <f t="shared" si="176"/>
        <v>42201.675011574072</v>
      </c>
      <c r="T2800" s="15">
        <f t="shared" si="177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 s="6">
        <f t="shared" si="178"/>
        <v>44.86</v>
      </c>
      <c r="Q2801" s="10" t="s">
        <v>8315</v>
      </c>
      <c r="R2801" t="s">
        <v>8316</v>
      </c>
      <c r="S2801" s="15">
        <f t="shared" si="176"/>
        <v>42507.264699074076</v>
      </c>
      <c r="T2801" s="15">
        <f t="shared" si="177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 s="6">
        <f t="shared" si="178"/>
        <v>42.9</v>
      </c>
      <c r="Q2802" s="10" t="s">
        <v>8315</v>
      </c>
      <c r="R2802" t="s">
        <v>8316</v>
      </c>
      <c r="S2802" s="15">
        <f t="shared" si="176"/>
        <v>41948.552847222221</v>
      </c>
      <c r="T2802" s="15">
        <f t="shared" si="177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 s="6">
        <f t="shared" si="178"/>
        <v>51.23</v>
      </c>
      <c r="Q2803" s="10" t="s">
        <v>8315</v>
      </c>
      <c r="R2803" t="s">
        <v>8316</v>
      </c>
      <c r="S2803" s="15">
        <f t="shared" si="176"/>
        <v>41900.243159722224</v>
      </c>
      <c r="T2803" s="15">
        <f t="shared" si="177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 s="6">
        <f t="shared" si="178"/>
        <v>33.94</v>
      </c>
      <c r="Q2804" s="10" t="s">
        <v>8315</v>
      </c>
      <c r="R2804" t="s">
        <v>8316</v>
      </c>
      <c r="S2804" s="15">
        <f t="shared" si="176"/>
        <v>42192.64707175926</v>
      </c>
      <c r="T2804" s="15">
        <f t="shared" si="177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 s="6">
        <f t="shared" si="178"/>
        <v>90.74</v>
      </c>
      <c r="Q2805" s="10" t="s">
        <v>8315</v>
      </c>
      <c r="R2805" t="s">
        <v>8316</v>
      </c>
      <c r="S2805" s="15">
        <f t="shared" si="176"/>
        <v>42158.065694444449</v>
      </c>
      <c r="T2805" s="15">
        <f t="shared" si="177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 s="6">
        <f t="shared" si="178"/>
        <v>50</v>
      </c>
      <c r="Q2806" s="10" t="s">
        <v>8315</v>
      </c>
      <c r="R2806" t="s">
        <v>8316</v>
      </c>
      <c r="S2806" s="15">
        <f t="shared" si="176"/>
        <v>41881.453587962962</v>
      </c>
      <c r="T2806" s="15">
        <f t="shared" si="177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 s="6">
        <f t="shared" si="178"/>
        <v>24.44</v>
      </c>
      <c r="Q2807" s="10" t="s">
        <v>8315</v>
      </c>
      <c r="R2807" t="s">
        <v>8316</v>
      </c>
      <c r="S2807" s="15">
        <f t="shared" si="176"/>
        <v>42213.505474537036</v>
      </c>
      <c r="T2807" s="15">
        <f t="shared" si="177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 s="6">
        <f t="shared" si="178"/>
        <v>44.25</v>
      </c>
      <c r="Q2808" s="10" t="s">
        <v>8315</v>
      </c>
      <c r="R2808" t="s">
        <v>8316</v>
      </c>
      <c r="S2808" s="15">
        <f t="shared" si="176"/>
        <v>42185.267245370371</v>
      </c>
      <c r="T2808" s="15">
        <f t="shared" si="177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 s="6">
        <f t="shared" si="178"/>
        <v>67.739999999999995</v>
      </c>
      <c r="Q2809" s="10" t="s">
        <v>8315</v>
      </c>
      <c r="R2809" t="s">
        <v>8316</v>
      </c>
      <c r="S2809" s="15">
        <f t="shared" si="176"/>
        <v>42154.873124999998</v>
      </c>
      <c r="T2809" s="15">
        <f t="shared" si="177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 s="6">
        <f t="shared" si="178"/>
        <v>65.38</v>
      </c>
      <c r="Q2810" s="10" t="s">
        <v>8315</v>
      </c>
      <c r="R2810" t="s">
        <v>8316</v>
      </c>
      <c r="S2810" s="15">
        <f t="shared" si="176"/>
        <v>42208.84646990741</v>
      </c>
      <c r="T2810" s="15">
        <f t="shared" si="177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 s="6">
        <f t="shared" si="178"/>
        <v>121.9</v>
      </c>
      <c r="Q2811" s="10" t="s">
        <v>8315</v>
      </c>
      <c r="R2811" t="s">
        <v>8316</v>
      </c>
      <c r="S2811" s="15">
        <f t="shared" si="176"/>
        <v>42451.496817129635</v>
      </c>
      <c r="T2811" s="15">
        <f t="shared" si="177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 s="6">
        <f t="shared" si="178"/>
        <v>47.46</v>
      </c>
      <c r="Q2812" s="10" t="s">
        <v>8315</v>
      </c>
      <c r="R2812" t="s">
        <v>8316</v>
      </c>
      <c r="S2812" s="15">
        <f t="shared" si="176"/>
        <v>41759.13962962963</v>
      </c>
      <c r="T2812" s="15">
        <f t="shared" si="177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 s="6">
        <f t="shared" si="178"/>
        <v>92.84</v>
      </c>
      <c r="Q2813" s="10" t="s">
        <v>8315</v>
      </c>
      <c r="R2813" t="s">
        <v>8316</v>
      </c>
      <c r="S2813" s="15">
        <f t="shared" si="176"/>
        <v>42028.496562500004</v>
      </c>
      <c r="T2813" s="15">
        <f t="shared" si="177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 s="6">
        <f t="shared" si="178"/>
        <v>68.25</v>
      </c>
      <c r="Q2814" s="10" t="s">
        <v>8315</v>
      </c>
      <c r="R2814" t="s">
        <v>8316</v>
      </c>
      <c r="S2814" s="15">
        <f t="shared" si="176"/>
        <v>42054.74418981481</v>
      </c>
      <c r="T2814" s="15">
        <f t="shared" si="177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 s="6">
        <f t="shared" si="178"/>
        <v>37.21</v>
      </c>
      <c r="Q2815" s="10" t="s">
        <v>8315</v>
      </c>
      <c r="R2815" t="s">
        <v>8316</v>
      </c>
      <c r="S2815" s="15">
        <f t="shared" si="176"/>
        <v>42693.742604166662</v>
      </c>
      <c r="T2815" s="15">
        <f t="shared" si="177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 s="6">
        <f t="shared" si="178"/>
        <v>25.25</v>
      </c>
      <c r="Q2816" s="10" t="s">
        <v>8315</v>
      </c>
      <c r="R2816" t="s">
        <v>8316</v>
      </c>
      <c r="S2816" s="15">
        <f t="shared" si="176"/>
        <v>42103.399479166663</v>
      </c>
      <c r="T2816" s="15">
        <f t="shared" si="177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 s="6">
        <f t="shared" si="178"/>
        <v>43.21</v>
      </c>
      <c r="Q2817" s="10" t="s">
        <v>8315</v>
      </c>
      <c r="R2817" t="s">
        <v>8316</v>
      </c>
      <c r="S2817" s="15">
        <f t="shared" si="176"/>
        <v>42559.776724537034</v>
      </c>
      <c r="T2817" s="15">
        <f t="shared" si="177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 s="6">
        <f t="shared" si="178"/>
        <v>25.13</v>
      </c>
      <c r="Q2818" s="10" t="s">
        <v>8315</v>
      </c>
      <c r="R2818" t="s">
        <v>8316</v>
      </c>
      <c r="S2818" s="15">
        <f t="shared" si="176"/>
        <v>42188.467499999999</v>
      </c>
      <c r="T2818" s="15">
        <f t="shared" si="177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 s="6">
        <f t="shared" si="178"/>
        <v>23.64</v>
      </c>
      <c r="Q2819" s="10" t="s">
        <v>8315</v>
      </c>
      <c r="R2819" t="s">
        <v>8316</v>
      </c>
      <c r="S2819" s="15">
        <f t="shared" ref="S2819:S2882" si="180">(((J2819/60)/60)/24)+DATE(1970,1,1)</f>
        <v>42023.634976851856</v>
      </c>
      <c r="T2819" s="15">
        <f t="shared" ref="T2819:T2882" si="181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 s="6">
        <f t="shared" si="178"/>
        <v>103.95</v>
      </c>
      <c r="Q2820" s="10" t="s">
        <v>8315</v>
      </c>
      <c r="R2820" t="s">
        <v>8316</v>
      </c>
      <c r="S2820" s="15">
        <f t="shared" si="180"/>
        <v>42250.598217592589</v>
      </c>
      <c r="T2820" s="15">
        <f t="shared" si="181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 s="6">
        <f t="shared" si="178"/>
        <v>50.38</v>
      </c>
      <c r="Q2821" s="10" t="s">
        <v>8315</v>
      </c>
      <c r="R2821" t="s">
        <v>8316</v>
      </c>
      <c r="S2821" s="15">
        <f t="shared" si="180"/>
        <v>42139.525567129633</v>
      </c>
      <c r="T2821" s="15">
        <f t="shared" si="181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 s="6">
        <f t="shared" si="178"/>
        <v>13.6</v>
      </c>
      <c r="Q2822" s="10" t="s">
        <v>8315</v>
      </c>
      <c r="R2822" t="s">
        <v>8316</v>
      </c>
      <c r="S2822" s="15">
        <f t="shared" si="180"/>
        <v>42401.610983796301</v>
      </c>
      <c r="T2822" s="15">
        <f t="shared" si="181"/>
        <v>42426</v>
      </c>
    </row>
    <row r="2823" spans="1:20" ht="43.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 s="6">
        <f t="shared" si="178"/>
        <v>28.57</v>
      </c>
      <c r="Q2823" s="10" t="s">
        <v>8315</v>
      </c>
      <c r="R2823" t="s">
        <v>8316</v>
      </c>
      <c r="S2823" s="15">
        <f t="shared" si="180"/>
        <v>41875.922858796301</v>
      </c>
      <c r="T2823" s="15">
        <f t="shared" si="181"/>
        <v>41905.922858796301</v>
      </c>
    </row>
    <row r="2824" spans="1:20" ht="43.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 s="6">
        <f t="shared" si="178"/>
        <v>63.83</v>
      </c>
      <c r="Q2824" s="10" t="s">
        <v>8315</v>
      </c>
      <c r="R2824" t="s">
        <v>8316</v>
      </c>
      <c r="S2824" s="15">
        <f t="shared" si="180"/>
        <v>42060.683935185181</v>
      </c>
      <c r="T2824" s="15">
        <f t="shared" si="181"/>
        <v>42090.642268518524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 s="6">
        <f t="shared" si="178"/>
        <v>8.86</v>
      </c>
      <c r="Q2825" s="10" t="s">
        <v>8315</v>
      </c>
      <c r="R2825" t="s">
        <v>8316</v>
      </c>
      <c r="S2825" s="15">
        <f t="shared" si="180"/>
        <v>42067.011643518519</v>
      </c>
      <c r="T2825" s="15">
        <f t="shared" si="181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 s="6">
        <f t="shared" si="178"/>
        <v>50.67</v>
      </c>
      <c r="Q2826" s="10" t="s">
        <v>8315</v>
      </c>
      <c r="R2826" t="s">
        <v>8316</v>
      </c>
      <c r="S2826" s="15">
        <f t="shared" si="180"/>
        <v>42136.270787037036</v>
      </c>
      <c r="T2826" s="15">
        <f t="shared" si="181"/>
        <v>42168.071527777778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 s="6">
        <f t="shared" si="178"/>
        <v>60.78</v>
      </c>
      <c r="Q2827" s="10" t="s">
        <v>8315</v>
      </c>
      <c r="R2827" t="s">
        <v>8316</v>
      </c>
      <c r="S2827" s="15">
        <f t="shared" si="180"/>
        <v>42312.792662037042</v>
      </c>
      <c r="T2827" s="15">
        <f t="shared" si="181"/>
        <v>42342.792662037042</v>
      </c>
    </row>
    <row r="2828" spans="1:20" ht="43.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 s="6">
        <f t="shared" si="178"/>
        <v>113.42</v>
      </c>
      <c r="Q2828" s="10" t="s">
        <v>8315</v>
      </c>
      <c r="R2828" t="s">
        <v>8316</v>
      </c>
      <c r="S2828" s="15">
        <f t="shared" si="180"/>
        <v>42171.034861111111</v>
      </c>
      <c r="T2828" s="15">
        <f t="shared" si="181"/>
        <v>42195.291666666672</v>
      </c>
    </row>
    <row r="2829" spans="1:20" ht="43.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 s="6">
        <f t="shared" si="178"/>
        <v>104.57</v>
      </c>
      <c r="Q2829" s="10" t="s">
        <v>8315</v>
      </c>
      <c r="R2829" t="s">
        <v>8316</v>
      </c>
      <c r="S2829" s="15">
        <f t="shared" si="180"/>
        <v>42494.683634259258</v>
      </c>
      <c r="T2829" s="15">
        <f t="shared" si="181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 s="6">
        <f t="shared" si="178"/>
        <v>98.31</v>
      </c>
      <c r="Q2830" s="10" t="s">
        <v>8315</v>
      </c>
      <c r="R2830" t="s">
        <v>8316</v>
      </c>
      <c r="S2830" s="15">
        <f t="shared" si="180"/>
        <v>42254.264687499999</v>
      </c>
      <c r="T2830" s="15">
        <f t="shared" si="181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 s="6">
        <f t="shared" si="178"/>
        <v>35.04</v>
      </c>
      <c r="Q2831" s="10" t="s">
        <v>8315</v>
      </c>
      <c r="R2831" t="s">
        <v>8316</v>
      </c>
      <c r="S2831" s="15">
        <f t="shared" si="180"/>
        <v>42495.434236111112</v>
      </c>
      <c r="T2831" s="15">
        <f t="shared" si="181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 s="6">
        <f t="shared" si="178"/>
        <v>272.73</v>
      </c>
      <c r="Q2832" s="10" t="s">
        <v>8315</v>
      </c>
      <c r="R2832" t="s">
        <v>8316</v>
      </c>
      <c r="S2832" s="15">
        <f t="shared" si="180"/>
        <v>41758.839675925927</v>
      </c>
      <c r="T2832" s="15">
        <f t="shared" si="181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 s="6">
        <f t="shared" si="178"/>
        <v>63.85</v>
      </c>
      <c r="Q2833" s="10" t="s">
        <v>8315</v>
      </c>
      <c r="R2833" t="s">
        <v>8316</v>
      </c>
      <c r="S2833" s="15">
        <f t="shared" si="180"/>
        <v>42171.824884259258</v>
      </c>
      <c r="T2833" s="15">
        <f t="shared" si="181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 s="6">
        <f t="shared" si="178"/>
        <v>30.19</v>
      </c>
      <c r="Q2834" s="10" t="s">
        <v>8315</v>
      </c>
      <c r="R2834" t="s">
        <v>8316</v>
      </c>
      <c r="S2834" s="15">
        <f t="shared" si="180"/>
        <v>41938.709421296298</v>
      </c>
      <c r="T2834" s="15">
        <f t="shared" si="181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 s="6">
        <f t="shared" si="178"/>
        <v>83.51</v>
      </c>
      <c r="Q2835" s="10" t="s">
        <v>8315</v>
      </c>
      <c r="R2835" t="s">
        <v>8316</v>
      </c>
      <c r="S2835" s="15">
        <f t="shared" si="180"/>
        <v>42268.127696759257</v>
      </c>
      <c r="T2835" s="15">
        <f t="shared" si="181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 s="6">
        <f t="shared" si="178"/>
        <v>64.760000000000005</v>
      </c>
      <c r="Q2836" s="10" t="s">
        <v>8315</v>
      </c>
      <c r="R2836" t="s">
        <v>8316</v>
      </c>
      <c r="S2836" s="15">
        <f t="shared" si="180"/>
        <v>42019.959837962961</v>
      </c>
      <c r="T2836" s="15">
        <f t="shared" si="181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 s="6">
        <f t="shared" si="178"/>
        <v>20.12</v>
      </c>
      <c r="Q2837" s="10" t="s">
        <v>8315</v>
      </c>
      <c r="R2837" t="s">
        <v>8316</v>
      </c>
      <c r="S2837" s="15">
        <f t="shared" si="180"/>
        <v>42313.703900462962</v>
      </c>
      <c r="T2837" s="15">
        <f t="shared" si="181"/>
        <v>42343</v>
      </c>
    </row>
    <row r="2838" spans="1:20" ht="43.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 s="6">
        <f t="shared" si="178"/>
        <v>44.09</v>
      </c>
      <c r="Q2838" s="10" t="s">
        <v>8315</v>
      </c>
      <c r="R2838" t="s">
        <v>8316</v>
      </c>
      <c r="S2838" s="15">
        <f t="shared" si="180"/>
        <v>42746.261782407411</v>
      </c>
      <c r="T2838" s="15">
        <f t="shared" si="181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 s="6">
        <f t="shared" si="178"/>
        <v>40.479999999999997</v>
      </c>
      <c r="Q2839" s="10" t="s">
        <v>8315</v>
      </c>
      <c r="R2839" t="s">
        <v>8316</v>
      </c>
      <c r="S2839" s="15">
        <f t="shared" si="180"/>
        <v>42307.908379629633</v>
      </c>
      <c r="T2839" s="15">
        <f t="shared" si="181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 s="6">
        <f t="shared" si="178"/>
        <v>44.54</v>
      </c>
      <c r="Q2840" s="10" t="s">
        <v>8315</v>
      </c>
      <c r="R2840" t="s">
        <v>8316</v>
      </c>
      <c r="S2840" s="15">
        <f t="shared" si="180"/>
        <v>41842.607592592591</v>
      </c>
      <c r="T2840" s="15">
        <f t="shared" si="181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 s="6">
        <f t="shared" si="178"/>
        <v>125.81</v>
      </c>
      <c r="Q2841" s="10" t="s">
        <v>8315</v>
      </c>
      <c r="R2841" t="s">
        <v>8316</v>
      </c>
      <c r="S2841" s="15">
        <f t="shared" si="180"/>
        <v>41853.240208333329</v>
      </c>
      <c r="T2841" s="15">
        <f t="shared" si="181"/>
        <v>41876.207638888889</v>
      </c>
    </row>
    <row r="2842" spans="1:20" ht="43.2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 s="6">
        <f t="shared" si="178"/>
        <v>19.7</v>
      </c>
      <c r="Q2842" s="10" t="s">
        <v>8315</v>
      </c>
      <c r="R2842" t="s">
        <v>8316</v>
      </c>
      <c r="S2842" s="15">
        <f t="shared" si="180"/>
        <v>42060.035636574074</v>
      </c>
      <c r="T2842" s="15">
        <f t="shared" si="181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 s="6">
        <f t="shared" si="178"/>
        <v>10</v>
      </c>
      <c r="Q2843" s="10" t="s">
        <v>8315</v>
      </c>
      <c r="R2843" t="s">
        <v>8316</v>
      </c>
      <c r="S2843" s="15">
        <f t="shared" si="180"/>
        <v>42291.739548611105</v>
      </c>
      <c r="T2843" s="15">
        <f t="shared" si="181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 s="6" t="str">
        <f t="shared" si="178"/>
        <v>N/A</v>
      </c>
      <c r="Q2844" s="10" t="s">
        <v>8315</v>
      </c>
      <c r="R2844" t="s">
        <v>8316</v>
      </c>
      <c r="S2844" s="15">
        <f t="shared" si="180"/>
        <v>41784.952488425923</v>
      </c>
      <c r="T2844" s="15">
        <f t="shared" si="181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 s="6" t="str">
        <f t="shared" si="178"/>
        <v>N/A</v>
      </c>
      <c r="Q2845" s="10" t="s">
        <v>8315</v>
      </c>
      <c r="R2845" t="s">
        <v>8316</v>
      </c>
      <c r="S2845" s="15">
        <f t="shared" si="180"/>
        <v>42492.737847222219</v>
      </c>
      <c r="T2845" s="15">
        <f t="shared" si="181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 s="6">
        <f t="shared" si="178"/>
        <v>30</v>
      </c>
      <c r="Q2846" s="10" t="s">
        <v>8315</v>
      </c>
      <c r="R2846" t="s">
        <v>8316</v>
      </c>
      <c r="S2846" s="15">
        <f t="shared" si="180"/>
        <v>42709.546064814815</v>
      </c>
      <c r="T2846" s="15">
        <f t="shared" si="181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 s="6">
        <f t="shared" ref="P2847:P2910" si="182">IFERROR(ROUND(E2847/L2847,2),"N/A")</f>
        <v>60.67</v>
      </c>
      <c r="Q2847" s="10" t="s">
        <v>8315</v>
      </c>
      <c r="R2847" t="s">
        <v>8316</v>
      </c>
      <c r="S2847" s="15">
        <f t="shared" si="180"/>
        <v>42103.016585648147</v>
      </c>
      <c r="T2847" s="15">
        <f t="shared" si="181"/>
        <v>42163.016585648147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 s="6" t="str">
        <f t="shared" si="182"/>
        <v>N/A</v>
      </c>
      <c r="Q2848" s="10" t="s">
        <v>8315</v>
      </c>
      <c r="R2848" t="s">
        <v>8316</v>
      </c>
      <c r="S2848" s="15">
        <f t="shared" si="180"/>
        <v>42108.692060185189</v>
      </c>
      <c r="T2848" s="15">
        <f t="shared" si="181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 s="6" t="str">
        <f t="shared" si="182"/>
        <v>N/A</v>
      </c>
      <c r="Q2849" s="10" t="s">
        <v>8315</v>
      </c>
      <c r="R2849" t="s">
        <v>8316</v>
      </c>
      <c r="S2849" s="15">
        <f t="shared" si="180"/>
        <v>42453.806307870371</v>
      </c>
      <c r="T2849" s="15">
        <f t="shared" si="181"/>
        <v>42513.806307870371</v>
      </c>
    </row>
    <row r="2850" spans="1:20" ht="43.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 s="6">
        <f t="shared" si="182"/>
        <v>23.33</v>
      </c>
      <c r="Q2850" s="10" t="s">
        <v>8315</v>
      </c>
      <c r="R2850" t="s">
        <v>8316</v>
      </c>
      <c r="S2850" s="15">
        <f t="shared" si="180"/>
        <v>42123.648831018523</v>
      </c>
      <c r="T2850" s="15">
        <f t="shared" si="181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 s="6">
        <f t="shared" si="182"/>
        <v>5</v>
      </c>
      <c r="Q2851" s="10" t="s">
        <v>8315</v>
      </c>
      <c r="R2851" t="s">
        <v>8316</v>
      </c>
      <c r="S2851" s="15">
        <f t="shared" si="180"/>
        <v>42453.428240740745</v>
      </c>
      <c r="T2851" s="15">
        <f t="shared" si="181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 s="6">
        <f t="shared" si="182"/>
        <v>23.92</v>
      </c>
      <c r="Q2852" s="10" t="s">
        <v>8315</v>
      </c>
      <c r="R2852" t="s">
        <v>8316</v>
      </c>
      <c r="S2852" s="15">
        <f t="shared" si="180"/>
        <v>41858.007071759261</v>
      </c>
      <c r="T2852" s="15">
        <f t="shared" si="181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 s="6" t="str">
        <f t="shared" si="182"/>
        <v>N/A</v>
      </c>
      <c r="Q2853" s="10" t="s">
        <v>8315</v>
      </c>
      <c r="R2853" t="s">
        <v>8316</v>
      </c>
      <c r="S2853" s="15">
        <f t="shared" si="180"/>
        <v>42390.002650462964</v>
      </c>
      <c r="T2853" s="15">
        <f t="shared" si="181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 s="6">
        <f t="shared" si="182"/>
        <v>15.83</v>
      </c>
      <c r="Q2854" s="10" t="s">
        <v>8315</v>
      </c>
      <c r="R2854" t="s">
        <v>8316</v>
      </c>
      <c r="S2854" s="15">
        <f t="shared" si="180"/>
        <v>41781.045173611114</v>
      </c>
      <c r="T2854" s="15">
        <f t="shared" si="181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 s="6" t="str">
        <f t="shared" si="182"/>
        <v>N/A</v>
      </c>
      <c r="Q2855" s="10" t="s">
        <v>8315</v>
      </c>
      <c r="R2855" t="s">
        <v>8316</v>
      </c>
      <c r="S2855" s="15">
        <f t="shared" si="180"/>
        <v>41836.190937499996</v>
      </c>
      <c r="T2855" s="15">
        <f t="shared" si="181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 s="6">
        <f t="shared" si="182"/>
        <v>29.79</v>
      </c>
      <c r="Q2856" s="10" t="s">
        <v>8315</v>
      </c>
      <c r="R2856" t="s">
        <v>8316</v>
      </c>
      <c r="S2856" s="15">
        <f t="shared" si="180"/>
        <v>42111.71665509259</v>
      </c>
      <c r="T2856" s="15">
        <f t="shared" si="181"/>
        <v>42131.71665509259</v>
      </c>
    </row>
    <row r="2857" spans="1:20" ht="43.2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 s="6">
        <f t="shared" si="182"/>
        <v>60</v>
      </c>
      <c r="Q2857" s="10" t="s">
        <v>8315</v>
      </c>
      <c r="R2857" t="s">
        <v>8316</v>
      </c>
      <c r="S2857" s="15">
        <f t="shared" si="180"/>
        <v>42370.007766203707</v>
      </c>
      <c r="T2857" s="15">
        <f t="shared" si="181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 s="6">
        <f t="shared" si="182"/>
        <v>24.33</v>
      </c>
      <c r="Q2858" s="10" t="s">
        <v>8315</v>
      </c>
      <c r="R2858" t="s">
        <v>8316</v>
      </c>
      <c r="S2858" s="15">
        <f t="shared" si="180"/>
        <v>42165.037581018521</v>
      </c>
      <c r="T2858" s="15">
        <f t="shared" si="181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 s="6">
        <f t="shared" si="182"/>
        <v>500</v>
      </c>
      <c r="Q2859" s="10" t="s">
        <v>8315</v>
      </c>
      <c r="R2859" t="s">
        <v>8316</v>
      </c>
      <c r="S2859" s="15">
        <f t="shared" si="180"/>
        <v>42726.920081018514</v>
      </c>
      <c r="T2859" s="15">
        <f t="shared" si="181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 s="6" t="str">
        <f t="shared" si="182"/>
        <v>N/A</v>
      </c>
      <c r="Q2860" s="10" t="s">
        <v>8315</v>
      </c>
      <c r="R2860" t="s">
        <v>8316</v>
      </c>
      <c r="S2860" s="15">
        <f t="shared" si="180"/>
        <v>41954.545081018514</v>
      </c>
      <c r="T2860" s="15">
        <f t="shared" si="181"/>
        <v>41978.477777777778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 s="6">
        <f t="shared" si="182"/>
        <v>35</v>
      </c>
      <c r="Q2861" s="10" t="s">
        <v>8315</v>
      </c>
      <c r="R2861" t="s">
        <v>8316</v>
      </c>
      <c r="S2861" s="15">
        <f t="shared" si="180"/>
        <v>42233.362314814818</v>
      </c>
      <c r="T2861" s="15">
        <f t="shared" si="181"/>
        <v>42293.362314814818</v>
      </c>
    </row>
    <row r="2862" spans="1:20" ht="43.2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 s="6">
        <f t="shared" si="182"/>
        <v>29.56</v>
      </c>
      <c r="Q2862" s="10" t="s">
        <v>8315</v>
      </c>
      <c r="R2862" t="s">
        <v>8316</v>
      </c>
      <c r="S2862" s="15">
        <f t="shared" si="180"/>
        <v>42480.800648148142</v>
      </c>
      <c r="T2862" s="15">
        <f t="shared" si="181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 s="6">
        <f t="shared" si="182"/>
        <v>26.67</v>
      </c>
      <c r="Q2863" s="10" t="s">
        <v>8315</v>
      </c>
      <c r="R2863" t="s">
        <v>8316</v>
      </c>
      <c r="S2863" s="15">
        <f t="shared" si="180"/>
        <v>42257.590833333335</v>
      </c>
      <c r="T2863" s="15">
        <f t="shared" si="181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 s="6">
        <f t="shared" si="182"/>
        <v>18.329999999999998</v>
      </c>
      <c r="Q2864" s="10" t="s">
        <v>8315</v>
      </c>
      <c r="R2864" t="s">
        <v>8316</v>
      </c>
      <c r="S2864" s="15">
        <f t="shared" si="180"/>
        <v>41784.789687500001</v>
      </c>
      <c r="T2864" s="15">
        <f t="shared" si="181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 s="6">
        <f t="shared" si="182"/>
        <v>20</v>
      </c>
      <c r="Q2865" s="10" t="s">
        <v>8315</v>
      </c>
      <c r="R2865" t="s">
        <v>8316</v>
      </c>
      <c r="S2865" s="15">
        <f t="shared" si="180"/>
        <v>41831.675034722226</v>
      </c>
      <c r="T2865" s="15">
        <f t="shared" si="181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 s="6">
        <f t="shared" si="182"/>
        <v>13.33</v>
      </c>
      <c r="Q2866" s="10" t="s">
        <v>8315</v>
      </c>
      <c r="R2866" t="s">
        <v>8316</v>
      </c>
      <c r="S2866" s="15">
        <f t="shared" si="180"/>
        <v>42172.613506944443</v>
      </c>
      <c r="T2866" s="15">
        <f t="shared" si="181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 s="6" t="str">
        <f t="shared" si="182"/>
        <v>N/A</v>
      </c>
      <c r="Q2867" s="10" t="s">
        <v>8315</v>
      </c>
      <c r="R2867" t="s">
        <v>8316</v>
      </c>
      <c r="S2867" s="15">
        <f t="shared" si="180"/>
        <v>41950.114108796297</v>
      </c>
      <c r="T2867" s="15">
        <f t="shared" si="181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 s="6">
        <f t="shared" si="182"/>
        <v>22.5</v>
      </c>
      <c r="Q2868" s="10" t="s">
        <v>8315</v>
      </c>
      <c r="R2868" t="s">
        <v>8316</v>
      </c>
      <c r="S2868" s="15">
        <f t="shared" si="180"/>
        <v>42627.955104166671</v>
      </c>
      <c r="T2868" s="15">
        <f t="shared" si="181"/>
        <v>42657.916666666672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 s="6">
        <f t="shared" si="182"/>
        <v>50.4</v>
      </c>
      <c r="Q2869" s="10" t="s">
        <v>8315</v>
      </c>
      <c r="R2869" t="s">
        <v>8316</v>
      </c>
      <c r="S2869" s="15">
        <f t="shared" si="180"/>
        <v>42531.195277777777</v>
      </c>
      <c r="T2869" s="15">
        <f t="shared" si="181"/>
        <v>42555.166666666672</v>
      </c>
    </row>
    <row r="2870" spans="1:20" ht="43.2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 s="6">
        <f t="shared" si="182"/>
        <v>105.03</v>
      </c>
      <c r="Q2870" s="10" t="s">
        <v>8315</v>
      </c>
      <c r="R2870" t="s">
        <v>8316</v>
      </c>
      <c r="S2870" s="15">
        <f t="shared" si="180"/>
        <v>42618.827013888891</v>
      </c>
      <c r="T2870" s="15">
        <f t="shared" si="181"/>
        <v>42648.827013888891</v>
      </c>
    </row>
    <row r="2871" spans="1:20" ht="43.2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 s="6">
        <f t="shared" si="182"/>
        <v>35.4</v>
      </c>
      <c r="Q2871" s="10" t="s">
        <v>8315</v>
      </c>
      <c r="R2871" t="s">
        <v>8316</v>
      </c>
      <c r="S2871" s="15">
        <f t="shared" si="180"/>
        <v>42540.593530092592</v>
      </c>
      <c r="T2871" s="15">
        <f t="shared" si="181"/>
        <v>42570.593530092592</v>
      </c>
    </row>
    <row r="2872" spans="1:20" ht="43.2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 s="6">
        <f t="shared" si="182"/>
        <v>83.33</v>
      </c>
      <c r="Q2872" s="10" t="s">
        <v>8315</v>
      </c>
      <c r="R2872" t="s">
        <v>8316</v>
      </c>
      <c r="S2872" s="15">
        <f t="shared" si="180"/>
        <v>41746.189409722225</v>
      </c>
      <c r="T2872" s="15">
        <f t="shared" si="181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 s="6">
        <f t="shared" si="182"/>
        <v>35.92</v>
      </c>
      <c r="Q2873" s="10" t="s">
        <v>8315</v>
      </c>
      <c r="R2873" t="s">
        <v>8316</v>
      </c>
      <c r="S2873" s="15">
        <f t="shared" si="180"/>
        <v>41974.738576388889</v>
      </c>
      <c r="T2873" s="15">
        <f t="shared" si="181"/>
        <v>41994.738576388889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 s="6" t="str">
        <f t="shared" si="182"/>
        <v>N/A</v>
      </c>
      <c r="Q2874" s="10" t="s">
        <v>8315</v>
      </c>
      <c r="R2874" t="s">
        <v>8316</v>
      </c>
      <c r="S2874" s="15">
        <f t="shared" si="180"/>
        <v>42115.11618055556</v>
      </c>
      <c r="T2874" s="15">
        <f t="shared" si="181"/>
        <v>42175.11618055556</v>
      </c>
    </row>
    <row r="2875" spans="1:20" ht="43.2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 s="6">
        <f t="shared" si="182"/>
        <v>119.13</v>
      </c>
      <c r="Q2875" s="10" t="s">
        <v>8315</v>
      </c>
      <c r="R2875" t="s">
        <v>8316</v>
      </c>
      <c r="S2875" s="15">
        <f t="shared" si="180"/>
        <v>42002.817488425921</v>
      </c>
      <c r="T2875" s="15">
        <f t="shared" si="181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 s="6">
        <f t="shared" si="182"/>
        <v>90.33</v>
      </c>
      <c r="Q2876" s="10" t="s">
        <v>8315</v>
      </c>
      <c r="R2876" t="s">
        <v>8316</v>
      </c>
      <c r="S2876" s="15">
        <f t="shared" si="180"/>
        <v>42722.84474537037</v>
      </c>
      <c r="T2876" s="15">
        <f t="shared" si="181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 s="6">
        <f t="shared" si="182"/>
        <v>2.33</v>
      </c>
      <c r="Q2877" s="10" t="s">
        <v>8315</v>
      </c>
      <c r="R2877" t="s">
        <v>8316</v>
      </c>
      <c r="S2877" s="15">
        <f t="shared" si="180"/>
        <v>42465.128391203703</v>
      </c>
      <c r="T2877" s="15">
        <f t="shared" si="181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 s="6" t="str">
        <f t="shared" si="182"/>
        <v>N/A</v>
      </c>
      <c r="Q2878" s="10" t="s">
        <v>8315</v>
      </c>
      <c r="R2878" t="s">
        <v>8316</v>
      </c>
      <c r="S2878" s="15">
        <f t="shared" si="180"/>
        <v>42171.743969907402</v>
      </c>
      <c r="T2878" s="15">
        <f t="shared" si="181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 s="6">
        <f t="shared" si="182"/>
        <v>108.33</v>
      </c>
      <c r="Q2879" s="10" t="s">
        <v>8315</v>
      </c>
      <c r="R2879" t="s">
        <v>8316</v>
      </c>
      <c r="S2879" s="15">
        <f t="shared" si="180"/>
        <v>42672.955138888887</v>
      </c>
      <c r="T2879" s="15">
        <f t="shared" si="181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 s="6">
        <f t="shared" si="182"/>
        <v>15.75</v>
      </c>
      <c r="Q2880" s="10" t="s">
        <v>8315</v>
      </c>
      <c r="R2880" t="s">
        <v>8316</v>
      </c>
      <c r="S2880" s="15">
        <f t="shared" si="180"/>
        <v>42128.615682870368</v>
      </c>
      <c r="T2880" s="15">
        <f t="shared" si="181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 s="6">
        <f t="shared" si="182"/>
        <v>29</v>
      </c>
      <c r="Q2881" s="10" t="s">
        <v>8315</v>
      </c>
      <c r="R2881" t="s">
        <v>8316</v>
      </c>
      <c r="S2881" s="15">
        <f t="shared" si="180"/>
        <v>42359.725243055553</v>
      </c>
      <c r="T2881" s="15">
        <f t="shared" si="181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3">ROUND(E2882/D2882*100,0)</f>
        <v>23</v>
      </c>
      <c r="P2882" s="6">
        <f t="shared" si="182"/>
        <v>96.55</v>
      </c>
      <c r="Q2882" s="10" t="s">
        <v>8315</v>
      </c>
      <c r="R2882" t="s">
        <v>8316</v>
      </c>
      <c r="S2882" s="15">
        <f t="shared" si="180"/>
        <v>42192.905694444446</v>
      </c>
      <c r="T2882" s="15">
        <f t="shared" si="181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3"/>
        <v>0</v>
      </c>
      <c r="P2883" s="6" t="str">
        <f t="shared" si="182"/>
        <v>N/A</v>
      </c>
      <c r="Q2883" s="10" t="s">
        <v>8315</v>
      </c>
      <c r="R2883" t="s">
        <v>8316</v>
      </c>
      <c r="S2883" s="15">
        <f t="shared" ref="S2883:S2946" si="184">(((J2883/60)/60)/24)+DATE(1970,1,1)</f>
        <v>41916.597638888888</v>
      </c>
      <c r="T2883" s="15">
        <f t="shared" ref="T2883:T2946" si="185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 s="6">
        <f t="shared" si="182"/>
        <v>63</v>
      </c>
      <c r="Q2884" s="10" t="s">
        <v>8315</v>
      </c>
      <c r="R2884" t="s">
        <v>8316</v>
      </c>
      <c r="S2884" s="15">
        <f t="shared" si="184"/>
        <v>42461.596273148149</v>
      </c>
      <c r="T2884" s="15">
        <f t="shared" si="185"/>
        <v>42491.596273148149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 s="6">
        <f t="shared" si="182"/>
        <v>381.6</v>
      </c>
      <c r="Q2885" s="10" t="s">
        <v>8315</v>
      </c>
      <c r="R2885" t="s">
        <v>8316</v>
      </c>
      <c r="S2885" s="15">
        <f t="shared" si="184"/>
        <v>42370.90320601852</v>
      </c>
      <c r="T2885" s="15">
        <f t="shared" si="185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 s="6">
        <f t="shared" si="182"/>
        <v>46.25</v>
      </c>
      <c r="Q2886" s="10" t="s">
        <v>8315</v>
      </c>
      <c r="R2886" t="s">
        <v>8316</v>
      </c>
      <c r="S2886" s="15">
        <f t="shared" si="184"/>
        <v>41948.727256944447</v>
      </c>
      <c r="T2886" s="15">
        <f t="shared" si="185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 s="6">
        <f t="shared" si="182"/>
        <v>26</v>
      </c>
      <c r="Q2887" s="10" t="s">
        <v>8315</v>
      </c>
      <c r="R2887" t="s">
        <v>8316</v>
      </c>
      <c r="S2887" s="15">
        <f t="shared" si="184"/>
        <v>42047.07640046296</v>
      </c>
      <c r="T2887" s="15">
        <f t="shared" si="185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 s="6">
        <f t="shared" si="182"/>
        <v>10</v>
      </c>
      <c r="Q2888" s="10" t="s">
        <v>8315</v>
      </c>
      <c r="R2888" t="s">
        <v>8316</v>
      </c>
      <c r="S2888" s="15">
        <f t="shared" si="184"/>
        <v>42261.632916666669</v>
      </c>
      <c r="T2888" s="15">
        <f t="shared" si="185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 s="6">
        <f t="shared" si="182"/>
        <v>5</v>
      </c>
      <c r="Q2889" s="10" t="s">
        <v>8315</v>
      </c>
      <c r="R2889" t="s">
        <v>8316</v>
      </c>
      <c r="S2889" s="15">
        <f t="shared" si="184"/>
        <v>41985.427361111113</v>
      </c>
      <c r="T2889" s="15">
        <f t="shared" si="185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 s="6" t="str">
        <f t="shared" si="182"/>
        <v>N/A</v>
      </c>
      <c r="Q2890" s="10" t="s">
        <v>8315</v>
      </c>
      <c r="R2890" t="s">
        <v>8316</v>
      </c>
      <c r="S2890" s="15">
        <f t="shared" si="184"/>
        <v>41922.535185185188</v>
      </c>
      <c r="T2890" s="15">
        <f t="shared" si="185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 s="6">
        <f t="shared" si="182"/>
        <v>81.569999999999993</v>
      </c>
      <c r="Q2891" s="10" t="s">
        <v>8315</v>
      </c>
      <c r="R2891" t="s">
        <v>8316</v>
      </c>
      <c r="S2891" s="15">
        <f t="shared" si="184"/>
        <v>41850.863252314812</v>
      </c>
      <c r="T2891" s="15">
        <f t="shared" si="185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 s="6">
        <f t="shared" si="182"/>
        <v>7</v>
      </c>
      <c r="Q2892" s="10" t="s">
        <v>8315</v>
      </c>
      <c r="R2892" t="s">
        <v>8316</v>
      </c>
      <c r="S2892" s="15">
        <f t="shared" si="184"/>
        <v>41831.742962962962</v>
      </c>
      <c r="T2892" s="15">
        <f t="shared" si="185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 s="6">
        <f t="shared" si="182"/>
        <v>27.3</v>
      </c>
      <c r="Q2893" s="10" t="s">
        <v>8315</v>
      </c>
      <c r="R2893" t="s">
        <v>8316</v>
      </c>
      <c r="S2893" s="15">
        <f t="shared" si="184"/>
        <v>42415.883425925931</v>
      </c>
      <c r="T2893" s="15">
        <f t="shared" si="185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 s="6">
        <f t="shared" si="182"/>
        <v>29.41</v>
      </c>
      <c r="Q2894" s="10" t="s">
        <v>8315</v>
      </c>
      <c r="R2894" t="s">
        <v>8316</v>
      </c>
      <c r="S2894" s="15">
        <f t="shared" si="184"/>
        <v>41869.714166666665</v>
      </c>
      <c r="T2894" s="15">
        <f t="shared" si="185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 s="6">
        <f t="shared" si="182"/>
        <v>12.5</v>
      </c>
      <c r="Q2895" s="10" t="s">
        <v>8315</v>
      </c>
      <c r="R2895" t="s">
        <v>8316</v>
      </c>
      <c r="S2895" s="15">
        <f t="shared" si="184"/>
        <v>41953.773090277777</v>
      </c>
      <c r="T2895" s="15">
        <f t="shared" si="185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 s="6" t="str">
        <f t="shared" si="182"/>
        <v>N/A</v>
      </c>
      <c r="Q2896" s="10" t="s">
        <v>8315</v>
      </c>
      <c r="R2896" t="s">
        <v>8316</v>
      </c>
      <c r="S2896" s="15">
        <f t="shared" si="184"/>
        <v>42037.986284722225</v>
      </c>
      <c r="T2896" s="15">
        <f t="shared" si="185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 s="6">
        <f t="shared" si="182"/>
        <v>5.75</v>
      </c>
      <c r="Q2897" s="10" t="s">
        <v>8315</v>
      </c>
      <c r="R2897" t="s">
        <v>8316</v>
      </c>
      <c r="S2897" s="15">
        <f t="shared" si="184"/>
        <v>41811.555462962962</v>
      </c>
      <c r="T2897" s="15">
        <f t="shared" si="185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 s="6">
        <f t="shared" si="182"/>
        <v>52.08</v>
      </c>
      <c r="Q2898" s="10" t="s">
        <v>8315</v>
      </c>
      <c r="R2898" t="s">
        <v>8316</v>
      </c>
      <c r="S2898" s="15">
        <f t="shared" si="184"/>
        <v>42701.908807870372</v>
      </c>
      <c r="T2898" s="15">
        <f t="shared" si="185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 s="6">
        <f t="shared" si="182"/>
        <v>183.33</v>
      </c>
      <c r="Q2899" s="10" t="s">
        <v>8315</v>
      </c>
      <c r="R2899" t="s">
        <v>8316</v>
      </c>
      <c r="S2899" s="15">
        <f t="shared" si="184"/>
        <v>42258.646504629629</v>
      </c>
      <c r="T2899" s="15">
        <f t="shared" si="185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 s="6">
        <f t="shared" si="182"/>
        <v>26.33</v>
      </c>
      <c r="Q2900" s="10" t="s">
        <v>8315</v>
      </c>
      <c r="R2900" t="s">
        <v>8316</v>
      </c>
      <c r="S2900" s="15">
        <f t="shared" si="184"/>
        <v>42278.664965277778</v>
      </c>
      <c r="T2900" s="15">
        <f t="shared" si="185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 s="6" t="str">
        <f t="shared" si="182"/>
        <v>N/A</v>
      </c>
      <c r="Q2901" s="10" t="s">
        <v>8315</v>
      </c>
      <c r="R2901" t="s">
        <v>8316</v>
      </c>
      <c r="S2901" s="15">
        <f t="shared" si="184"/>
        <v>42515.078217592592</v>
      </c>
      <c r="T2901" s="15">
        <f t="shared" si="185"/>
        <v>42575.078217592592</v>
      </c>
    </row>
    <row r="2902" spans="1:20" ht="43.2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 s="6">
        <f t="shared" si="182"/>
        <v>486.43</v>
      </c>
      <c r="Q2902" s="10" t="s">
        <v>8315</v>
      </c>
      <c r="R2902" t="s">
        <v>8316</v>
      </c>
      <c r="S2902" s="15">
        <f t="shared" si="184"/>
        <v>41830.234166666669</v>
      </c>
      <c r="T2902" s="15">
        <f t="shared" si="185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 s="6">
        <f t="shared" si="182"/>
        <v>3</v>
      </c>
      <c r="Q2903" s="10" t="s">
        <v>8315</v>
      </c>
      <c r="R2903" t="s">
        <v>8316</v>
      </c>
      <c r="S2903" s="15">
        <f t="shared" si="184"/>
        <v>41982.904386574075</v>
      </c>
      <c r="T2903" s="15">
        <f t="shared" si="185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 s="6">
        <f t="shared" si="182"/>
        <v>25</v>
      </c>
      <c r="Q2904" s="10" t="s">
        <v>8315</v>
      </c>
      <c r="R2904" t="s">
        <v>8316</v>
      </c>
      <c r="S2904" s="15">
        <f t="shared" si="184"/>
        <v>42210.439768518518</v>
      </c>
      <c r="T2904" s="15">
        <f t="shared" si="185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 s="6">
        <f t="shared" si="182"/>
        <v>9.75</v>
      </c>
      <c r="Q2905" s="10" t="s">
        <v>8315</v>
      </c>
      <c r="R2905" t="s">
        <v>8316</v>
      </c>
      <c r="S2905" s="15">
        <f t="shared" si="184"/>
        <v>42196.166874999995</v>
      </c>
      <c r="T2905" s="15">
        <f t="shared" si="185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 s="6">
        <f t="shared" si="182"/>
        <v>18.75</v>
      </c>
      <c r="Q2906" s="10" t="s">
        <v>8315</v>
      </c>
      <c r="R2906" t="s">
        <v>8316</v>
      </c>
      <c r="S2906" s="15">
        <f t="shared" si="184"/>
        <v>41940.967951388891</v>
      </c>
      <c r="T2906" s="15">
        <f t="shared" si="185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 s="6">
        <f t="shared" si="182"/>
        <v>36.590000000000003</v>
      </c>
      <c r="Q2907" s="10" t="s">
        <v>8315</v>
      </c>
      <c r="R2907" t="s">
        <v>8316</v>
      </c>
      <c r="S2907" s="15">
        <f t="shared" si="184"/>
        <v>42606.056863425925</v>
      </c>
      <c r="T2907" s="15">
        <f t="shared" si="185"/>
        <v>42620.056863425925</v>
      </c>
    </row>
    <row r="2908" spans="1:20" ht="43.2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 s="6">
        <f t="shared" si="182"/>
        <v>80.709999999999994</v>
      </c>
      <c r="Q2908" s="10" t="s">
        <v>8315</v>
      </c>
      <c r="R2908" t="s">
        <v>8316</v>
      </c>
      <c r="S2908" s="15">
        <f t="shared" si="184"/>
        <v>42199.648912037039</v>
      </c>
      <c r="T2908" s="15">
        <f t="shared" si="185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 s="6">
        <f t="shared" si="182"/>
        <v>1</v>
      </c>
      <c r="Q2909" s="10" t="s">
        <v>8315</v>
      </c>
      <c r="R2909" t="s">
        <v>8316</v>
      </c>
      <c r="S2909" s="15">
        <f t="shared" si="184"/>
        <v>42444.877743055549</v>
      </c>
      <c r="T2909" s="15">
        <f t="shared" si="185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 s="6">
        <f t="shared" si="182"/>
        <v>52.8</v>
      </c>
      <c r="Q2910" s="10" t="s">
        <v>8315</v>
      </c>
      <c r="R2910" t="s">
        <v>8316</v>
      </c>
      <c r="S2910" s="15">
        <f t="shared" si="184"/>
        <v>42499.731701388882</v>
      </c>
      <c r="T2910" s="15">
        <f t="shared" si="185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 s="6">
        <f t="shared" ref="P2911:P2922" si="186">IFERROR(ROUND(E2911/L2911,2),"N/A")</f>
        <v>20</v>
      </c>
      <c r="Q2911" s="10" t="s">
        <v>8315</v>
      </c>
      <c r="R2911" t="s">
        <v>8316</v>
      </c>
      <c r="S2911" s="15">
        <f t="shared" si="184"/>
        <v>41929.266215277778</v>
      </c>
      <c r="T2911" s="15">
        <f t="shared" si="185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 s="6">
        <f t="shared" si="186"/>
        <v>1</v>
      </c>
      <c r="Q2912" s="10" t="s">
        <v>8315</v>
      </c>
      <c r="R2912" t="s">
        <v>8316</v>
      </c>
      <c r="S2912" s="15">
        <f t="shared" si="184"/>
        <v>42107.841284722221</v>
      </c>
      <c r="T2912" s="15">
        <f t="shared" si="185"/>
        <v>42167.841284722221</v>
      </c>
    </row>
    <row r="2913" spans="1:20" ht="43.2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 s="6">
        <f t="shared" si="186"/>
        <v>46.93</v>
      </c>
      <c r="Q2913" s="10" t="s">
        <v>8315</v>
      </c>
      <c r="R2913" t="s">
        <v>8316</v>
      </c>
      <c r="S2913" s="15">
        <f t="shared" si="184"/>
        <v>42142.768819444449</v>
      </c>
      <c r="T2913" s="15">
        <f t="shared" si="185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 s="6">
        <f t="shared" si="186"/>
        <v>78.08</v>
      </c>
      <c r="Q2914" s="10" t="s">
        <v>8315</v>
      </c>
      <c r="R2914" t="s">
        <v>8316</v>
      </c>
      <c r="S2914" s="15">
        <f t="shared" si="184"/>
        <v>42354.131643518514</v>
      </c>
      <c r="T2914" s="15">
        <f t="shared" si="185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 s="6">
        <f t="shared" si="186"/>
        <v>1</v>
      </c>
      <c r="Q2915" s="10" t="s">
        <v>8315</v>
      </c>
      <c r="R2915" t="s">
        <v>8316</v>
      </c>
      <c r="S2915" s="15">
        <f t="shared" si="184"/>
        <v>41828.922905092593</v>
      </c>
      <c r="T2915" s="15">
        <f t="shared" si="185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 s="6">
        <f t="shared" si="186"/>
        <v>1</v>
      </c>
      <c r="Q2916" s="10" t="s">
        <v>8315</v>
      </c>
      <c r="R2916" t="s">
        <v>8316</v>
      </c>
      <c r="S2916" s="15">
        <f t="shared" si="184"/>
        <v>42017.907337962963</v>
      </c>
      <c r="T2916" s="15">
        <f t="shared" si="185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 s="6">
        <f t="shared" si="186"/>
        <v>203.67</v>
      </c>
      <c r="Q2917" s="10" t="s">
        <v>8315</v>
      </c>
      <c r="R2917" t="s">
        <v>8316</v>
      </c>
      <c r="S2917" s="15">
        <f t="shared" si="184"/>
        <v>42415.398032407407</v>
      </c>
      <c r="T2917" s="15">
        <f t="shared" si="185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 s="6">
        <f t="shared" si="186"/>
        <v>20.71</v>
      </c>
      <c r="Q2918" s="10" t="s">
        <v>8315</v>
      </c>
      <c r="R2918" t="s">
        <v>8316</v>
      </c>
      <c r="S2918" s="15">
        <f t="shared" si="184"/>
        <v>41755.476724537039</v>
      </c>
      <c r="T2918" s="15">
        <f t="shared" si="185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 s="6">
        <f t="shared" si="186"/>
        <v>48.56</v>
      </c>
      <c r="Q2919" s="10" t="s">
        <v>8315</v>
      </c>
      <c r="R2919" t="s">
        <v>8316</v>
      </c>
      <c r="S2919" s="15">
        <f t="shared" si="184"/>
        <v>42245.234340277777</v>
      </c>
      <c r="T2919" s="15">
        <f t="shared" si="185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 s="6">
        <f t="shared" si="186"/>
        <v>68.099999999999994</v>
      </c>
      <c r="Q2920" s="10" t="s">
        <v>8315</v>
      </c>
      <c r="R2920" t="s">
        <v>8316</v>
      </c>
      <c r="S2920" s="15">
        <f t="shared" si="184"/>
        <v>42278.629710648151</v>
      </c>
      <c r="T2920" s="15">
        <f t="shared" si="185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 s="6">
        <f t="shared" si="186"/>
        <v>8.5</v>
      </c>
      <c r="Q2921" s="10" t="s">
        <v>8315</v>
      </c>
      <c r="R2921" t="s">
        <v>8316</v>
      </c>
      <c r="S2921" s="15">
        <f t="shared" si="184"/>
        <v>41826.61954861111</v>
      </c>
      <c r="T2921" s="15">
        <f t="shared" si="185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 s="6">
        <f t="shared" si="186"/>
        <v>51.62</v>
      </c>
      <c r="Q2922" s="10" t="s">
        <v>8315</v>
      </c>
      <c r="R2922" t="s">
        <v>8316</v>
      </c>
      <c r="S2922" s="15">
        <f t="shared" si="184"/>
        <v>42058.792476851857</v>
      </c>
      <c r="T2922" s="15">
        <f t="shared" si="185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ref="P2923:P2946" si="187">IFERROR(ROUND(E2923/L2923*100,2),"N/A")</f>
        <v>4300</v>
      </c>
      <c r="Q2923" s="10" t="s">
        <v>8315</v>
      </c>
      <c r="R2923" t="s">
        <v>8357</v>
      </c>
      <c r="S2923" s="15">
        <f t="shared" si="184"/>
        <v>41877.886620370373</v>
      </c>
      <c r="T2923" s="15">
        <f t="shared" si="18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7"/>
        <v>8333.33</v>
      </c>
      <c r="Q2924" s="10" t="s">
        <v>8315</v>
      </c>
      <c r="R2924" t="s">
        <v>8357</v>
      </c>
      <c r="S2924" s="15">
        <f t="shared" si="184"/>
        <v>42097.874155092592</v>
      </c>
      <c r="T2924" s="15">
        <f t="shared" si="185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7"/>
        <v>3000</v>
      </c>
      <c r="Q2925" s="10" t="s">
        <v>8315</v>
      </c>
      <c r="R2925" t="s">
        <v>8357</v>
      </c>
      <c r="S2925" s="15">
        <f t="shared" si="184"/>
        <v>42013.15253472222</v>
      </c>
      <c r="T2925" s="15">
        <f t="shared" si="185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7"/>
        <v>17551.02</v>
      </c>
      <c r="Q2926" s="10" t="s">
        <v>8315</v>
      </c>
      <c r="R2926" t="s">
        <v>8357</v>
      </c>
      <c r="S2926" s="15">
        <f t="shared" si="184"/>
        <v>42103.556828703702</v>
      </c>
      <c r="T2926" s="15">
        <f t="shared" si="185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7"/>
        <v>23166.18</v>
      </c>
      <c r="Q2927" s="10" t="s">
        <v>8315</v>
      </c>
      <c r="R2927" t="s">
        <v>8357</v>
      </c>
      <c r="S2927" s="15">
        <f t="shared" si="184"/>
        <v>41863.584120370368</v>
      </c>
      <c r="T2927" s="15">
        <f t="shared" si="185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7"/>
        <v>7500</v>
      </c>
      <c r="Q2928" s="10" t="s">
        <v>8315</v>
      </c>
      <c r="R2928" t="s">
        <v>8357</v>
      </c>
      <c r="S2928" s="15">
        <f t="shared" si="184"/>
        <v>42044.765960648147</v>
      </c>
      <c r="T2928" s="15">
        <f t="shared" si="185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7"/>
        <v>11214.29</v>
      </c>
      <c r="Q2929" s="10" t="s">
        <v>8315</v>
      </c>
      <c r="R2929" t="s">
        <v>8357</v>
      </c>
      <c r="S2929" s="15">
        <f t="shared" si="184"/>
        <v>41806.669317129628</v>
      </c>
      <c r="T2929" s="15">
        <f t="shared" si="185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7"/>
        <v>4166.67</v>
      </c>
      <c r="Q2930" s="10" t="s">
        <v>8315</v>
      </c>
      <c r="R2930" t="s">
        <v>8357</v>
      </c>
      <c r="S2930" s="15">
        <f t="shared" si="184"/>
        <v>42403.998217592598</v>
      </c>
      <c r="T2930" s="15">
        <f t="shared" si="185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7"/>
        <v>25517.34</v>
      </c>
      <c r="Q2931" s="10" t="s">
        <v>8315</v>
      </c>
      <c r="R2931" t="s">
        <v>8357</v>
      </c>
      <c r="S2931" s="15">
        <f t="shared" si="184"/>
        <v>41754.564328703702</v>
      </c>
      <c r="T2931" s="15">
        <f t="shared" si="18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7"/>
        <v>16277.42</v>
      </c>
      <c r="Q2932" s="10" t="s">
        <v>8315</v>
      </c>
      <c r="R2932" t="s">
        <v>8357</v>
      </c>
      <c r="S2932" s="15">
        <f t="shared" si="184"/>
        <v>42101.584074074075</v>
      </c>
      <c r="T2932" s="15">
        <f t="shared" si="185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7"/>
        <v>8833.33</v>
      </c>
      <c r="Q2933" s="10" t="s">
        <v>8315</v>
      </c>
      <c r="R2933" t="s">
        <v>8357</v>
      </c>
      <c r="S2933" s="15">
        <f t="shared" si="184"/>
        <v>41872.291238425925</v>
      </c>
      <c r="T2933" s="15">
        <f t="shared" si="185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7"/>
        <v>8573.68</v>
      </c>
      <c r="Q2934" s="10" t="s">
        <v>8315</v>
      </c>
      <c r="R2934" t="s">
        <v>8357</v>
      </c>
      <c r="S2934" s="15">
        <f t="shared" si="184"/>
        <v>42025.164780092593</v>
      </c>
      <c r="T2934" s="15">
        <f t="shared" si="185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7"/>
        <v>4757.41</v>
      </c>
      <c r="Q2935" s="10" t="s">
        <v>8315</v>
      </c>
      <c r="R2935" t="s">
        <v>8357</v>
      </c>
      <c r="S2935" s="15">
        <f t="shared" si="184"/>
        <v>42495.956631944442</v>
      </c>
      <c r="T2935" s="15">
        <f t="shared" si="185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7"/>
        <v>7297.3</v>
      </c>
      <c r="Q2936" s="10" t="s">
        <v>8315</v>
      </c>
      <c r="R2936" t="s">
        <v>8357</v>
      </c>
      <c r="S2936" s="15">
        <f t="shared" si="184"/>
        <v>41775.636157407411</v>
      </c>
      <c r="T2936" s="15">
        <f t="shared" si="185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7"/>
        <v>9053.85</v>
      </c>
      <c r="Q2937" s="10" t="s">
        <v>8315</v>
      </c>
      <c r="R2937" t="s">
        <v>8357</v>
      </c>
      <c r="S2937" s="15">
        <f t="shared" si="184"/>
        <v>42553.583425925928</v>
      </c>
      <c r="T2937" s="15">
        <f t="shared" si="185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7"/>
        <v>3764.71</v>
      </c>
      <c r="Q2938" s="10" t="s">
        <v>8315</v>
      </c>
      <c r="R2938" t="s">
        <v>8357</v>
      </c>
      <c r="S2938" s="15">
        <f t="shared" si="184"/>
        <v>41912.650729166664</v>
      </c>
      <c r="T2938" s="15">
        <f t="shared" si="18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7"/>
        <v>3636.36</v>
      </c>
      <c r="Q2939" s="10" t="s">
        <v>8315</v>
      </c>
      <c r="R2939" t="s">
        <v>8357</v>
      </c>
      <c r="S2939" s="15">
        <f t="shared" si="184"/>
        <v>41803.457326388889</v>
      </c>
      <c r="T2939" s="15">
        <f t="shared" si="185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7"/>
        <v>12671.88</v>
      </c>
      <c r="Q2940" s="10" t="s">
        <v>8315</v>
      </c>
      <c r="R2940" t="s">
        <v>8357</v>
      </c>
      <c r="S2940" s="15">
        <f t="shared" si="184"/>
        <v>42004.703865740739</v>
      </c>
      <c r="T2940" s="15">
        <f t="shared" si="185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7"/>
        <v>32920</v>
      </c>
      <c r="Q2941" s="10" t="s">
        <v>8315</v>
      </c>
      <c r="R2941" t="s">
        <v>8357</v>
      </c>
      <c r="S2941" s="15">
        <f t="shared" si="184"/>
        <v>41845.809166666666</v>
      </c>
      <c r="T2941" s="15">
        <f t="shared" si="185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7"/>
        <v>8124.24</v>
      </c>
      <c r="Q2942" s="10" t="s">
        <v>8315</v>
      </c>
      <c r="R2942" t="s">
        <v>8357</v>
      </c>
      <c r="S2942" s="15">
        <f t="shared" si="184"/>
        <v>41982.773356481484</v>
      </c>
      <c r="T2942" s="15">
        <f t="shared" si="185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7"/>
        <v>100</v>
      </c>
      <c r="Q2943" s="10" t="s">
        <v>8315</v>
      </c>
      <c r="R2943" t="s">
        <v>8355</v>
      </c>
      <c r="S2943" s="15">
        <f t="shared" si="184"/>
        <v>42034.960127314815</v>
      </c>
      <c r="T2943" s="15">
        <f t="shared" si="185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7"/>
        <v>20222.77</v>
      </c>
      <c r="Q2944" s="10" t="s">
        <v>8315</v>
      </c>
      <c r="R2944" t="s">
        <v>8355</v>
      </c>
      <c r="S2944" s="15">
        <f t="shared" si="184"/>
        <v>42334.803923611107</v>
      </c>
      <c r="T2944" s="15">
        <f t="shared" si="185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 t="str">
        <f t="shared" si="187"/>
        <v>N/A</v>
      </c>
      <c r="Q2945" s="10" t="s">
        <v>8315</v>
      </c>
      <c r="R2945" t="s">
        <v>8355</v>
      </c>
      <c r="S2945" s="15">
        <f t="shared" si="184"/>
        <v>42077.129398148143</v>
      </c>
      <c r="T2945" s="15">
        <f t="shared" si="185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8">ROUND(E2946/D2946*100,0)</f>
        <v>1</v>
      </c>
      <c r="P2946">
        <f t="shared" si="187"/>
        <v>10000</v>
      </c>
      <c r="Q2946" s="10" t="s">
        <v>8315</v>
      </c>
      <c r="R2946" t="s">
        <v>8355</v>
      </c>
      <c r="S2946" s="15">
        <f t="shared" si="184"/>
        <v>42132.9143287037</v>
      </c>
      <c r="T2946" s="15">
        <f t="shared" si="185"/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8"/>
        <v>0</v>
      </c>
      <c r="P2947" t="str">
        <f t="shared" ref="P2947:P3010" si="189">IFERROR(ROUND(E2947/L2947*100,2),"N/A")</f>
        <v>N/A</v>
      </c>
      <c r="Q2947" s="10" t="s">
        <v>8315</v>
      </c>
      <c r="R2947" t="s">
        <v>8355</v>
      </c>
      <c r="S2947" s="15">
        <f t="shared" ref="S2947:S3010" si="190">(((J2947/60)/60)/24)+DATE(1970,1,1)</f>
        <v>42118.139583333337</v>
      </c>
      <c r="T2947" s="15">
        <f t="shared" ref="T2947:T3010" si="191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8"/>
        <v>0</v>
      </c>
      <c r="P2948">
        <f t="shared" si="189"/>
        <v>100</v>
      </c>
      <c r="Q2948" s="10" t="s">
        <v>8315</v>
      </c>
      <c r="R2948" t="s">
        <v>8355</v>
      </c>
      <c r="S2948" s="15">
        <f t="shared" si="190"/>
        <v>42567.531157407408</v>
      </c>
      <c r="T2948" s="15">
        <f t="shared" si="191"/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8"/>
        <v>4</v>
      </c>
      <c r="P2949">
        <f t="shared" si="189"/>
        <v>8246.15</v>
      </c>
      <c r="Q2949" s="10" t="s">
        <v>8315</v>
      </c>
      <c r="R2949" t="s">
        <v>8355</v>
      </c>
      <c r="S2949" s="15">
        <f t="shared" si="190"/>
        <v>42649.562118055561</v>
      </c>
      <c r="T2949" s="15">
        <f t="shared" si="191"/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8"/>
        <v>0</v>
      </c>
      <c r="P2950">
        <f t="shared" si="189"/>
        <v>266.67</v>
      </c>
      <c r="Q2950" s="10" t="s">
        <v>8315</v>
      </c>
      <c r="R2950" t="s">
        <v>8355</v>
      </c>
      <c r="S2950" s="15">
        <f t="shared" si="190"/>
        <v>42097.649224537032</v>
      </c>
      <c r="T2950" s="15">
        <f t="shared" si="191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8"/>
        <v>3</v>
      </c>
      <c r="P2951">
        <f t="shared" si="189"/>
        <v>1250</v>
      </c>
      <c r="Q2951" s="10" t="s">
        <v>8315</v>
      </c>
      <c r="R2951" t="s">
        <v>8355</v>
      </c>
      <c r="S2951" s="15">
        <f t="shared" si="190"/>
        <v>42297.823113425926</v>
      </c>
      <c r="T2951" s="15">
        <f t="shared" si="191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8"/>
        <v>0</v>
      </c>
      <c r="P2952" t="str">
        <f t="shared" si="189"/>
        <v>N/A</v>
      </c>
      <c r="Q2952" s="10" t="s">
        <v>8315</v>
      </c>
      <c r="R2952" t="s">
        <v>8355</v>
      </c>
      <c r="S2952" s="15">
        <f t="shared" si="190"/>
        <v>42362.36518518519</v>
      </c>
      <c r="T2952" s="15">
        <f t="shared" si="191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8"/>
        <v>2</v>
      </c>
      <c r="P2953">
        <f t="shared" si="189"/>
        <v>1889.66</v>
      </c>
      <c r="Q2953" s="10" t="s">
        <v>8315</v>
      </c>
      <c r="R2953" t="s">
        <v>8355</v>
      </c>
      <c r="S2953" s="15">
        <f t="shared" si="190"/>
        <v>41872.802928240737</v>
      </c>
      <c r="T2953" s="15">
        <f t="shared" si="191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8"/>
        <v>8</v>
      </c>
      <c r="P2954">
        <f t="shared" si="189"/>
        <v>20062.5</v>
      </c>
      <c r="Q2954" s="10" t="s">
        <v>8315</v>
      </c>
      <c r="R2954" t="s">
        <v>8355</v>
      </c>
      <c r="S2954" s="15">
        <f t="shared" si="190"/>
        <v>42628.690266203703</v>
      </c>
      <c r="T2954" s="15">
        <f t="shared" si="191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20166.669999999998</v>
      </c>
      <c r="Q2955" s="10" t="s">
        <v>8315</v>
      </c>
      <c r="R2955" t="s">
        <v>8355</v>
      </c>
      <c r="S2955" s="15">
        <f t="shared" si="190"/>
        <v>42255.791909722218</v>
      </c>
      <c r="T2955" s="15">
        <f t="shared" si="191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 t="str">
        <f t="shared" si="189"/>
        <v>N/A</v>
      </c>
      <c r="Q2956" s="10" t="s">
        <v>8315</v>
      </c>
      <c r="R2956" t="s">
        <v>8355</v>
      </c>
      <c r="S2956" s="15">
        <f t="shared" si="190"/>
        <v>42790.583368055552</v>
      </c>
      <c r="T2956" s="15">
        <f t="shared" si="191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6500</v>
      </c>
      <c r="Q2957" s="10" t="s">
        <v>8315</v>
      </c>
      <c r="R2957" t="s">
        <v>8355</v>
      </c>
      <c r="S2957" s="15">
        <f t="shared" si="190"/>
        <v>42141.741307870368</v>
      </c>
      <c r="T2957" s="15">
        <f t="shared" si="191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6610</v>
      </c>
      <c r="Q2958" s="10" t="s">
        <v>8315</v>
      </c>
      <c r="R2958" t="s">
        <v>8355</v>
      </c>
      <c r="S2958" s="15">
        <f t="shared" si="190"/>
        <v>42464.958912037036</v>
      </c>
      <c r="T2958" s="15">
        <f t="shared" si="191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9333.33</v>
      </c>
      <c r="Q2959" s="10" t="s">
        <v>8315</v>
      </c>
      <c r="R2959" t="s">
        <v>8355</v>
      </c>
      <c r="S2959" s="15">
        <f t="shared" si="190"/>
        <v>42031.011249999996</v>
      </c>
      <c r="T2959" s="15">
        <f t="shared" si="191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 t="str">
        <f t="shared" si="189"/>
        <v>N/A</v>
      </c>
      <c r="Q2960" s="10" t="s">
        <v>8315</v>
      </c>
      <c r="R2960" t="s">
        <v>8355</v>
      </c>
      <c r="S2960" s="15">
        <f t="shared" si="190"/>
        <v>42438.779131944444</v>
      </c>
      <c r="T2960" s="15">
        <f t="shared" si="191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 t="str">
        <f t="shared" si="189"/>
        <v>N/A</v>
      </c>
      <c r="Q2961" s="10" t="s">
        <v>8315</v>
      </c>
      <c r="R2961" t="s">
        <v>8355</v>
      </c>
      <c r="S2961" s="15">
        <f t="shared" si="190"/>
        <v>42498.008391203708</v>
      </c>
      <c r="T2961" s="15">
        <f t="shared" si="191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 t="str">
        <f t="shared" si="189"/>
        <v>N/A</v>
      </c>
      <c r="Q2962" s="10" t="s">
        <v>8315</v>
      </c>
      <c r="R2962" t="s">
        <v>8355</v>
      </c>
      <c r="S2962" s="15">
        <f t="shared" si="190"/>
        <v>41863.757210648146</v>
      </c>
      <c r="T2962" s="15">
        <f t="shared" si="191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8"/>
        <v>110</v>
      </c>
      <c r="P2963" s="6">
        <f t="shared" ref="P2963:P2982" si="192">IFERROR(ROUND(E2963/L2963,2),"N/A")</f>
        <v>50.75</v>
      </c>
      <c r="Q2963" s="10" t="s">
        <v>8315</v>
      </c>
      <c r="R2963" t="s">
        <v>8316</v>
      </c>
      <c r="S2963" s="15">
        <f t="shared" si="190"/>
        <v>42061.212488425925</v>
      </c>
      <c r="T2963" s="15">
        <f t="shared" si="191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 s="6">
        <f t="shared" si="192"/>
        <v>60.9</v>
      </c>
      <c r="Q2964" s="10" t="s">
        <v>8315</v>
      </c>
      <c r="R2964" t="s">
        <v>8316</v>
      </c>
      <c r="S2964" s="15">
        <f t="shared" si="190"/>
        <v>42036.24428240741</v>
      </c>
      <c r="T2964" s="15">
        <f t="shared" si="191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 s="6">
        <f t="shared" si="192"/>
        <v>109.03</v>
      </c>
      <c r="Q2965" s="10" t="s">
        <v>8315</v>
      </c>
      <c r="R2965" t="s">
        <v>8316</v>
      </c>
      <c r="S2965" s="15">
        <f t="shared" si="190"/>
        <v>42157.470185185186</v>
      </c>
      <c r="T2965" s="15">
        <f t="shared" si="191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 s="6">
        <f t="shared" si="192"/>
        <v>25.69</v>
      </c>
      <c r="Q2966" s="10" t="s">
        <v>8315</v>
      </c>
      <c r="R2966" t="s">
        <v>8316</v>
      </c>
      <c r="S2966" s="15">
        <f t="shared" si="190"/>
        <v>41827.909942129627</v>
      </c>
      <c r="T2966" s="15">
        <f t="shared" si="191"/>
        <v>41857.897222222222</v>
      </c>
    </row>
    <row r="2967" spans="1:20" ht="43.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 s="6">
        <f t="shared" si="192"/>
        <v>41.92</v>
      </c>
      <c r="Q2967" s="10" t="s">
        <v>8315</v>
      </c>
      <c r="R2967" t="s">
        <v>8316</v>
      </c>
      <c r="S2967" s="15">
        <f t="shared" si="190"/>
        <v>42162.729548611111</v>
      </c>
      <c r="T2967" s="15">
        <f t="shared" si="191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 s="6">
        <f t="shared" si="192"/>
        <v>88.77</v>
      </c>
      <c r="Q2968" s="10" t="s">
        <v>8315</v>
      </c>
      <c r="R2968" t="s">
        <v>8316</v>
      </c>
      <c r="S2968" s="15">
        <f t="shared" si="190"/>
        <v>42233.738564814819</v>
      </c>
      <c r="T2968" s="15">
        <f t="shared" si="191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 s="6">
        <f t="shared" si="192"/>
        <v>80.23</v>
      </c>
      <c r="Q2969" s="10" t="s">
        <v>8315</v>
      </c>
      <c r="R2969" t="s">
        <v>8316</v>
      </c>
      <c r="S2969" s="15">
        <f t="shared" si="190"/>
        <v>42042.197824074072</v>
      </c>
      <c r="T2969" s="15">
        <f t="shared" si="191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 s="6">
        <f t="shared" si="192"/>
        <v>78.94</v>
      </c>
      <c r="Q2970" s="10" t="s">
        <v>8315</v>
      </c>
      <c r="R2970" t="s">
        <v>8316</v>
      </c>
      <c r="S2970" s="15">
        <f t="shared" si="190"/>
        <v>42585.523842592593</v>
      </c>
      <c r="T2970" s="15">
        <f t="shared" si="191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 s="6">
        <f t="shared" si="192"/>
        <v>95.59</v>
      </c>
      <c r="Q2971" s="10" t="s">
        <v>8315</v>
      </c>
      <c r="R2971" t="s">
        <v>8316</v>
      </c>
      <c r="S2971" s="15">
        <f t="shared" si="190"/>
        <v>42097.786493055552</v>
      </c>
      <c r="T2971" s="15">
        <f t="shared" si="191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 s="6">
        <f t="shared" si="192"/>
        <v>69.89</v>
      </c>
      <c r="Q2972" s="10" t="s">
        <v>8315</v>
      </c>
      <c r="R2972" t="s">
        <v>8316</v>
      </c>
      <c r="S2972" s="15">
        <f t="shared" si="190"/>
        <v>41808.669571759259</v>
      </c>
      <c r="T2972" s="15">
        <f t="shared" si="191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 s="6">
        <f t="shared" si="192"/>
        <v>74.53</v>
      </c>
      <c r="Q2973" s="10" t="s">
        <v>8315</v>
      </c>
      <c r="R2973" t="s">
        <v>8316</v>
      </c>
      <c r="S2973" s="15">
        <f t="shared" si="190"/>
        <v>41852.658310185187</v>
      </c>
      <c r="T2973" s="15">
        <f t="shared" si="191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 s="6">
        <f t="shared" si="192"/>
        <v>123.94</v>
      </c>
      <c r="Q2974" s="10" t="s">
        <v>8315</v>
      </c>
      <c r="R2974" t="s">
        <v>8316</v>
      </c>
      <c r="S2974" s="15">
        <f t="shared" si="190"/>
        <v>42694.110185185185</v>
      </c>
      <c r="T2974" s="15">
        <f t="shared" si="191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 s="6">
        <f t="shared" si="192"/>
        <v>264.85000000000002</v>
      </c>
      <c r="Q2975" s="10" t="s">
        <v>8315</v>
      </c>
      <c r="R2975" t="s">
        <v>8316</v>
      </c>
      <c r="S2975" s="15">
        <f t="shared" si="190"/>
        <v>42341.818379629629</v>
      </c>
      <c r="T2975" s="15">
        <f t="shared" si="191"/>
        <v>42370.166666666672</v>
      </c>
    </row>
    <row r="2976" spans="1:20" ht="43.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 s="6">
        <f t="shared" si="192"/>
        <v>58.62</v>
      </c>
      <c r="Q2976" s="10" t="s">
        <v>8315</v>
      </c>
      <c r="R2976" t="s">
        <v>8316</v>
      </c>
      <c r="S2976" s="15">
        <f t="shared" si="190"/>
        <v>41880.061006944445</v>
      </c>
      <c r="T2976" s="15">
        <f t="shared" si="191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 s="6">
        <f t="shared" si="192"/>
        <v>70.88</v>
      </c>
      <c r="Q2977" s="10" t="s">
        <v>8315</v>
      </c>
      <c r="R2977" t="s">
        <v>8316</v>
      </c>
      <c r="S2977" s="15">
        <f t="shared" si="190"/>
        <v>41941.683865740742</v>
      </c>
      <c r="T2977" s="15">
        <f t="shared" si="191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 s="6">
        <f t="shared" si="192"/>
        <v>8.57</v>
      </c>
      <c r="Q2978" s="10" t="s">
        <v>8315</v>
      </c>
      <c r="R2978" t="s">
        <v>8316</v>
      </c>
      <c r="S2978" s="15">
        <f t="shared" si="190"/>
        <v>42425.730671296296</v>
      </c>
      <c r="T2978" s="15">
        <f t="shared" si="191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 s="6">
        <f t="shared" si="192"/>
        <v>113.57</v>
      </c>
      <c r="Q2979" s="10" t="s">
        <v>8315</v>
      </c>
      <c r="R2979" t="s">
        <v>8316</v>
      </c>
      <c r="S2979" s="15">
        <f t="shared" si="190"/>
        <v>42026.88118055556</v>
      </c>
      <c r="T2979" s="15">
        <f t="shared" si="191"/>
        <v>42086.093055555553</v>
      </c>
    </row>
    <row r="2980" spans="1:20" ht="43.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 s="6">
        <f t="shared" si="192"/>
        <v>60.69</v>
      </c>
      <c r="Q2980" s="10" t="s">
        <v>8315</v>
      </c>
      <c r="R2980" t="s">
        <v>8316</v>
      </c>
      <c r="S2980" s="15">
        <f t="shared" si="190"/>
        <v>41922.640590277777</v>
      </c>
      <c r="T2980" s="15">
        <f t="shared" si="191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 s="6">
        <f t="shared" si="192"/>
        <v>110.22</v>
      </c>
      <c r="Q2981" s="10" t="s">
        <v>8315</v>
      </c>
      <c r="R2981" t="s">
        <v>8316</v>
      </c>
      <c r="S2981" s="15">
        <f t="shared" si="190"/>
        <v>41993.824340277773</v>
      </c>
      <c r="T2981" s="15">
        <f t="shared" si="191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 s="6">
        <f t="shared" si="192"/>
        <v>136.46</v>
      </c>
      <c r="Q2982" s="10" t="s">
        <v>8315</v>
      </c>
      <c r="R2982" t="s">
        <v>8316</v>
      </c>
      <c r="S2982" s="15">
        <f t="shared" si="190"/>
        <v>42219.915856481486</v>
      </c>
      <c r="T2982" s="15">
        <f t="shared" si="191"/>
        <v>42240.083333333328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5316.49</v>
      </c>
      <c r="Q2983" s="10" t="s">
        <v>8315</v>
      </c>
      <c r="R2983" t="s">
        <v>8355</v>
      </c>
      <c r="S2983" s="15">
        <f t="shared" si="190"/>
        <v>42225.559675925921</v>
      </c>
      <c r="T2983" s="15">
        <f t="shared" si="191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8649.15</v>
      </c>
      <c r="Q2984" s="10" t="s">
        <v>8315</v>
      </c>
      <c r="R2984" t="s">
        <v>8355</v>
      </c>
      <c r="S2984" s="15">
        <f t="shared" si="190"/>
        <v>42381.686840277776</v>
      </c>
      <c r="T2984" s="15">
        <f t="shared" si="191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15523.83</v>
      </c>
      <c r="Q2985" s="10" t="s">
        <v>8315</v>
      </c>
      <c r="R2985" t="s">
        <v>8355</v>
      </c>
      <c r="S2985" s="15">
        <f t="shared" si="190"/>
        <v>41894.632361111115</v>
      </c>
      <c r="T2985" s="15">
        <f t="shared" si="191"/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11508.26</v>
      </c>
      <c r="Q2986" s="10" t="s">
        <v>8315</v>
      </c>
      <c r="R2986" t="s">
        <v>8355</v>
      </c>
      <c r="S2986" s="15">
        <f t="shared" si="190"/>
        <v>42576.278715277775</v>
      </c>
      <c r="T2986" s="15">
        <f t="shared" si="191"/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10959.46</v>
      </c>
      <c r="Q2987" s="10" t="s">
        <v>8315</v>
      </c>
      <c r="R2987" t="s">
        <v>8355</v>
      </c>
      <c r="S2987" s="15">
        <f t="shared" si="190"/>
        <v>42654.973703703698</v>
      </c>
      <c r="T2987" s="15">
        <f t="shared" si="191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4521.43</v>
      </c>
      <c r="Q2988" s="10" t="s">
        <v>8315</v>
      </c>
      <c r="R2988" t="s">
        <v>8355</v>
      </c>
      <c r="S2988" s="15">
        <f t="shared" si="190"/>
        <v>42431.500069444446</v>
      </c>
      <c r="T2988" s="15">
        <f t="shared" si="191"/>
        <v>42491.458402777775</v>
      </c>
    </row>
    <row r="2989" spans="1:20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10415.17</v>
      </c>
      <c r="Q2989" s="10" t="s">
        <v>8315</v>
      </c>
      <c r="R2989" t="s">
        <v>8355</v>
      </c>
      <c r="S2989" s="15">
        <f t="shared" si="190"/>
        <v>42627.307303240741</v>
      </c>
      <c r="T2989" s="15">
        <f t="shared" si="191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3571.43</v>
      </c>
      <c r="Q2990" s="10" t="s">
        <v>8315</v>
      </c>
      <c r="R2990" t="s">
        <v>8355</v>
      </c>
      <c r="S2990" s="15">
        <f t="shared" si="190"/>
        <v>42511.362048611118</v>
      </c>
      <c r="T2990" s="15">
        <f t="shared" si="191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9699.73</v>
      </c>
      <c r="Q2991" s="10" t="s">
        <v>8315</v>
      </c>
      <c r="R2991" t="s">
        <v>8355</v>
      </c>
      <c r="S2991" s="15">
        <f t="shared" si="190"/>
        <v>42337.02039351852</v>
      </c>
      <c r="T2991" s="15">
        <f t="shared" si="191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37037.040000000001</v>
      </c>
      <c r="Q2992" s="10" t="s">
        <v>8315</v>
      </c>
      <c r="R2992" t="s">
        <v>8355</v>
      </c>
      <c r="S2992" s="15">
        <f t="shared" si="190"/>
        <v>42341.57430555555</v>
      </c>
      <c r="T2992" s="15">
        <f t="shared" si="191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9440.86</v>
      </c>
      <c r="Q2993" s="10" t="s">
        <v>8315</v>
      </c>
      <c r="R2993" t="s">
        <v>8355</v>
      </c>
      <c r="S2993" s="15">
        <f t="shared" si="190"/>
        <v>42740.837152777778</v>
      </c>
      <c r="T2993" s="15">
        <f t="shared" si="191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4898.4399999999996</v>
      </c>
      <c r="Q2994" s="10" t="s">
        <v>8315</v>
      </c>
      <c r="R2994" t="s">
        <v>8355</v>
      </c>
      <c r="S2994" s="15">
        <f t="shared" si="190"/>
        <v>42622.767476851848</v>
      </c>
      <c r="T2994" s="15">
        <f t="shared" si="191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4559.09</v>
      </c>
      <c r="Q2995" s="10" t="s">
        <v>8315</v>
      </c>
      <c r="R2995" t="s">
        <v>8355</v>
      </c>
      <c r="S2995" s="15">
        <f t="shared" si="190"/>
        <v>42390.838738425926</v>
      </c>
      <c r="T2995" s="15">
        <f t="shared" si="191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2327.5300000000002</v>
      </c>
      <c r="Q2996" s="10" t="s">
        <v>8315</v>
      </c>
      <c r="R2996" t="s">
        <v>8355</v>
      </c>
      <c r="S2996" s="15">
        <f t="shared" si="190"/>
        <v>41885.478842592594</v>
      </c>
      <c r="T2996" s="15">
        <f t="shared" si="191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6322.89</v>
      </c>
      <c r="Q2997" s="10" t="s">
        <v>8315</v>
      </c>
      <c r="R2997" t="s">
        <v>8355</v>
      </c>
      <c r="S2997" s="15">
        <f t="shared" si="190"/>
        <v>42724.665173611109</v>
      </c>
      <c r="T2997" s="15">
        <f t="shared" si="191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15352.04</v>
      </c>
      <c r="Q2998" s="10" t="s">
        <v>8315</v>
      </c>
      <c r="R2998" t="s">
        <v>8355</v>
      </c>
      <c r="S2998" s="15">
        <f t="shared" si="190"/>
        <v>42090.912500000006</v>
      </c>
      <c r="T2998" s="15">
        <f t="shared" si="191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9020</v>
      </c>
      <c r="Q2999" s="10" t="s">
        <v>8315</v>
      </c>
      <c r="R2999" t="s">
        <v>8355</v>
      </c>
      <c r="S2999" s="15">
        <f t="shared" si="190"/>
        <v>42775.733715277776</v>
      </c>
      <c r="T2999" s="15">
        <f t="shared" si="191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11897.11</v>
      </c>
      <c r="Q3000" s="10" t="s">
        <v>8315</v>
      </c>
      <c r="R3000" t="s">
        <v>8355</v>
      </c>
      <c r="S3000" s="15">
        <f t="shared" si="190"/>
        <v>41778.193622685183</v>
      </c>
      <c r="T3000" s="15">
        <f t="shared" si="191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8025</v>
      </c>
      <c r="Q3001" s="10" t="s">
        <v>8315</v>
      </c>
      <c r="R3001" t="s">
        <v>8355</v>
      </c>
      <c r="S3001" s="15">
        <f t="shared" si="190"/>
        <v>42780.740277777775</v>
      </c>
      <c r="T3001" s="15">
        <f t="shared" si="191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6250</v>
      </c>
      <c r="Q3002" s="10" t="s">
        <v>8315</v>
      </c>
      <c r="R3002" t="s">
        <v>8355</v>
      </c>
      <c r="S3002" s="15">
        <f t="shared" si="190"/>
        <v>42752.827199074076</v>
      </c>
      <c r="T3002" s="15">
        <f t="shared" si="191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13137.72</v>
      </c>
      <c r="Q3003" s="10" t="s">
        <v>8315</v>
      </c>
      <c r="R3003" t="s">
        <v>8355</v>
      </c>
      <c r="S3003" s="15">
        <f t="shared" si="190"/>
        <v>42534.895625000005</v>
      </c>
      <c r="T3003" s="15">
        <f t="shared" si="191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7303.3</v>
      </c>
      <c r="Q3004" s="10" t="s">
        <v>8315</v>
      </c>
      <c r="R3004" t="s">
        <v>8355</v>
      </c>
      <c r="S3004" s="15">
        <f t="shared" si="190"/>
        <v>41239.83625</v>
      </c>
      <c r="T3004" s="15">
        <f t="shared" si="191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17852.939999999999</v>
      </c>
      <c r="Q3005" s="10" t="s">
        <v>8315</v>
      </c>
      <c r="R3005" t="s">
        <v>8355</v>
      </c>
      <c r="S3005" s="15">
        <f t="shared" si="190"/>
        <v>42398.849259259259</v>
      </c>
      <c r="T3005" s="15">
        <f t="shared" si="191"/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16290.97</v>
      </c>
      <c r="Q3006" s="10" t="s">
        <v>8315</v>
      </c>
      <c r="R3006" t="s">
        <v>8355</v>
      </c>
      <c r="S3006" s="15">
        <f t="shared" si="190"/>
        <v>41928.881064814814</v>
      </c>
      <c r="T3006" s="15">
        <f t="shared" si="191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10824.24</v>
      </c>
      <c r="Q3007" s="10" t="s">
        <v>8315</v>
      </c>
      <c r="R3007" t="s">
        <v>8355</v>
      </c>
      <c r="S3007" s="15">
        <f t="shared" si="190"/>
        <v>41888.674826388888</v>
      </c>
      <c r="T3007" s="15">
        <f t="shared" si="191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8886.6</v>
      </c>
      <c r="Q3008" s="10" t="s">
        <v>8315</v>
      </c>
      <c r="R3008" t="s">
        <v>8355</v>
      </c>
      <c r="S3008" s="15">
        <f t="shared" si="190"/>
        <v>41957.756840277783</v>
      </c>
      <c r="T3008" s="15">
        <f t="shared" si="191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5400</v>
      </c>
      <c r="Q3009" s="10" t="s">
        <v>8315</v>
      </c>
      <c r="R3009" t="s">
        <v>8355</v>
      </c>
      <c r="S3009" s="15">
        <f t="shared" si="190"/>
        <v>42098.216238425928</v>
      </c>
      <c r="T3009" s="15">
        <f t="shared" si="191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3">ROUND(E3010/D3010*100,0)</f>
        <v>101</v>
      </c>
      <c r="P3010">
        <f t="shared" si="189"/>
        <v>11673.08</v>
      </c>
      <c r="Q3010" s="10" t="s">
        <v>8315</v>
      </c>
      <c r="R3010" t="s">
        <v>8355</v>
      </c>
      <c r="S3010" s="15">
        <f t="shared" si="190"/>
        <v>42360.212025462963</v>
      </c>
      <c r="T3010" s="15">
        <f t="shared" si="191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3"/>
        <v>120</v>
      </c>
      <c r="P3011">
        <f t="shared" ref="P3011:P3074" si="194">IFERROR(ROUND(E3011/L3011*100,2),"N/A")</f>
        <v>23389.84</v>
      </c>
      <c r="Q3011" s="10" t="s">
        <v>8315</v>
      </c>
      <c r="R3011" t="s">
        <v>8355</v>
      </c>
      <c r="S3011" s="15">
        <f t="shared" ref="S3011:S3074" si="195">(((J3011/60)/60)/24)+DATE(1970,1,1)</f>
        <v>41939.569907407407</v>
      </c>
      <c r="T3011" s="15">
        <f t="shared" ref="T3011:T3074" si="196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3"/>
        <v>158</v>
      </c>
      <c r="P3012">
        <f t="shared" si="194"/>
        <v>15800</v>
      </c>
      <c r="Q3012" s="10" t="s">
        <v>8315</v>
      </c>
      <c r="R3012" t="s">
        <v>8355</v>
      </c>
      <c r="S3012" s="15">
        <f t="shared" si="195"/>
        <v>41996.832395833335</v>
      </c>
      <c r="T3012" s="15">
        <f t="shared" si="196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3"/>
        <v>124</v>
      </c>
      <c r="P3013">
        <f t="shared" si="194"/>
        <v>1484</v>
      </c>
      <c r="Q3013" s="10" t="s">
        <v>8315</v>
      </c>
      <c r="R3013" t="s">
        <v>8355</v>
      </c>
      <c r="S3013" s="15">
        <f t="shared" si="195"/>
        <v>42334.468935185185</v>
      </c>
      <c r="T3013" s="15">
        <f t="shared" si="196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3"/>
        <v>117</v>
      </c>
      <c r="P3014">
        <f t="shared" si="194"/>
        <v>8518.18</v>
      </c>
      <c r="Q3014" s="10" t="s">
        <v>8315</v>
      </c>
      <c r="R3014" t="s">
        <v>8355</v>
      </c>
      <c r="S3014" s="15">
        <f t="shared" si="195"/>
        <v>42024.702893518523</v>
      </c>
      <c r="T3014" s="15">
        <f t="shared" si="196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3"/>
        <v>157</v>
      </c>
      <c r="P3015">
        <f t="shared" si="194"/>
        <v>14669.16</v>
      </c>
      <c r="Q3015" s="10" t="s">
        <v>8315</v>
      </c>
      <c r="R3015" t="s">
        <v>8355</v>
      </c>
      <c r="S3015" s="15">
        <f t="shared" si="195"/>
        <v>42146.836215277777</v>
      </c>
      <c r="T3015" s="15">
        <f t="shared" si="196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3"/>
        <v>113</v>
      </c>
      <c r="P3016">
        <f t="shared" si="194"/>
        <v>5076.4799999999996</v>
      </c>
      <c r="Q3016" s="10" t="s">
        <v>8315</v>
      </c>
      <c r="R3016" t="s">
        <v>8355</v>
      </c>
      <c r="S3016" s="15">
        <f t="shared" si="195"/>
        <v>41920.123611111114</v>
      </c>
      <c r="T3016" s="15">
        <f t="shared" si="196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3"/>
        <v>103</v>
      </c>
      <c r="P3017">
        <f t="shared" si="194"/>
        <v>8770</v>
      </c>
      <c r="Q3017" s="10" t="s">
        <v>8315</v>
      </c>
      <c r="R3017" t="s">
        <v>8355</v>
      </c>
      <c r="S3017" s="15">
        <f t="shared" si="195"/>
        <v>41785.72729166667</v>
      </c>
      <c r="T3017" s="15">
        <f t="shared" si="196"/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3"/>
        <v>103</v>
      </c>
      <c r="P3018">
        <f t="shared" si="194"/>
        <v>24227.78</v>
      </c>
      <c r="Q3018" s="10" t="s">
        <v>8315</v>
      </c>
      <c r="R3018" t="s">
        <v>8355</v>
      </c>
      <c r="S3018" s="15">
        <f t="shared" si="195"/>
        <v>41778.548055555555</v>
      </c>
      <c r="T3018" s="15">
        <f t="shared" si="196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3"/>
        <v>106</v>
      </c>
      <c r="P3019">
        <f t="shared" si="194"/>
        <v>14644.65</v>
      </c>
      <c r="Q3019" s="10" t="s">
        <v>8315</v>
      </c>
      <c r="R3019" t="s">
        <v>8355</v>
      </c>
      <c r="S3019" s="15">
        <f t="shared" si="195"/>
        <v>41841.850034722222</v>
      </c>
      <c r="T3019" s="15">
        <f t="shared" si="196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3"/>
        <v>101</v>
      </c>
      <c r="P3020">
        <f t="shared" si="194"/>
        <v>10317.07</v>
      </c>
      <c r="Q3020" s="10" t="s">
        <v>8315</v>
      </c>
      <c r="R3020" t="s">
        <v>8355</v>
      </c>
      <c r="S3020" s="15">
        <f t="shared" si="195"/>
        <v>42163.29833333334</v>
      </c>
      <c r="T3020" s="15">
        <f t="shared" si="196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3"/>
        <v>121</v>
      </c>
      <c r="P3021">
        <f t="shared" si="194"/>
        <v>8046.46</v>
      </c>
      <c r="Q3021" s="10" t="s">
        <v>8315</v>
      </c>
      <c r="R3021" t="s">
        <v>8355</v>
      </c>
      <c r="S3021" s="15">
        <f t="shared" si="195"/>
        <v>41758.833564814813</v>
      </c>
      <c r="T3021" s="15">
        <f t="shared" si="196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3"/>
        <v>101</v>
      </c>
      <c r="P3022">
        <f t="shared" si="194"/>
        <v>23466.67</v>
      </c>
      <c r="Q3022" s="10" t="s">
        <v>8315</v>
      </c>
      <c r="R3022" t="s">
        <v>8355</v>
      </c>
      <c r="S3022" s="15">
        <f t="shared" si="195"/>
        <v>42170.846446759257</v>
      </c>
      <c r="T3022" s="15">
        <f t="shared" si="196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3"/>
        <v>116</v>
      </c>
      <c r="P3023">
        <f t="shared" si="194"/>
        <v>5068.93</v>
      </c>
      <c r="Q3023" s="10" t="s">
        <v>8315</v>
      </c>
      <c r="R3023" t="s">
        <v>8355</v>
      </c>
      <c r="S3023" s="15">
        <f t="shared" si="195"/>
        <v>42660.618854166663</v>
      </c>
      <c r="T3023" s="15">
        <f t="shared" si="196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3"/>
        <v>101</v>
      </c>
      <c r="P3024">
        <f t="shared" si="194"/>
        <v>16270.97</v>
      </c>
      <c r="Q3024" s="10" t="s">
        <v>8315</v>
      </c>
      <c r="R3024" t="s">
        <v>8355</v>
      </c>
      <c r="S3024" s="15">
        <f t="shared" si="195"/>
        <v>42564.95380787037</v>
      </c>
      <c r="T3024" s="15">
        <f t="shared" si="196"/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3"/>
        <v>103</v>
      </c>
      <c r="P3025">
        <f t="shared" si="194"/>
        <v>12016.67</v>
      </c>
      <c r="Q3025" s="10" t="s">
        <v>8315</v>
      </c>
      <c r="R3025" t="s">
        <v>8355</v>
      </c>
      <c r="S3025" s="15">
        <f t="shared" si="195"/>
        <v>42121.675763888896</v>
      </c>
      <c r="T3025" s="15">
        <f t="shared" si="196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3"/>
        <v>246</v>
      </c>
      <c r="P3026">
        <f t="shared" si="194"/>
        <v>6769.78</v>
      </c>
      <c r="Q3026" s="10" t="s">
        <v>8315</v>
      </c>
      <c r="R3026" t="s">
        <v>8355</v>
      </c>
      <c r="S3026" s="15">
        <f t="shared" si="195"/>
        <v>41158.993923611109</v>
      </c>
      <c r="T3026" s="15">
        <f t="shared" si="196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3"/>
        <v>302</v>
      </c>
      <c r="P3027">
        <f t="shared" si="194"/>
        <v>5210.34</v>
      </c>
      <c r="Q3027" s="10" t="s">
        <v>8315</v>
      </c>
      <c r="R3027" t="s">
        <v>8355</v>
      </c>
      <c r="S3027" s="15">
        <f t="shared" si="195"/>
        <v>41761.509409722225</v>
      </c>
      <c r="T3027" s="15">
        <f t="shared" si="196"/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3"/>
        <v>143</v>
      </c>
      <c r="P3028">
        <f t="shared" si="194"/>
        <v>5160</v>
      </c>
      <c r="Q3028" s="10" t="s">
        <v>8315</v>
      </c>
      <c r="R3028" t="s">
        <v>8355</v>
      </c>
      <c r="S3028" s="15">
        <f t="shared" si="195"/>
        <v>42783.459398148145</v>
      </c>
      <c r="T3028" s="15">
        <f t="shared" si="196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3"/>
        <v>131</v>
      </c>
      <c r="P3029">
        <f t="shared" si="194"/>
        <v>16430</v>
      </c>
      <c r="Q3029" s="10" t="s">
        <v>8315</v>
      </c>
      <c r="R3029" t="s">
        <v>8355</v>
      </c>
      <c r="S3029" s="15">
        <f t="shared" si="195"/>
        <v>42053.704293981486</v>
      </c>
      <c r="T3029" s="15">
        <f t="shared" si="196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3"/>
        <v>168</v>
      </c>
      <c r="P3030">
        <f t="shared" si="194"/>
        <v>8485.86</v>
      </c>
      <c r="Q3030" s="10" t="s">
        <v>8315</v>
      </c>
      <c r="R3030" t="s">
        <v>8355</v>
      </c>
      <c r="S3030" s="15">
        <f t="shared" si="195"/>
        <v>42567.264178240745</v>
      </c>
      <c r="T3030" s="15">
        <f t="shared" si="196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3"/>
        <v>110</v>
      </c>
      <c r="P3031">
        <f t="shared" si="194"/>
        <v>9454.89</v>
      </c>
      <c r="Q3031" s="10" t="s">
        <v>8315</v>
      </c>
      <c r="R3031" t="s">
        <v>8355</v>
      </c>
      <c r="S3031" s="15">
        <f t="shared" si="195"/>
        <v>41932.708877314813</v>
      </c>
      <c r="T3031" s="15">
        <f t="shared" si="196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3"/>
        <v>107</v>
      </c>
      <c r="P3032">
        <f t="shared" si="194"/>
        <v>4553.66</v>
      </c>
      <c r="Q3032" s="10" t="s">
        <v>8315</v>
      </c>
      <c r="R3032" t="s">
        <v>8355</v>
      </c>
      <c r="S3032" s="15">
        <f t="shared" si="195"/>
        <v>42233.747349537036</v>
      </c>
      <c r="T3032" s="15">
        <f t="shared" si="196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3"/>
        <v>100</v>
      </c>
      <c r="P3033">
        <f t="shared" si="194"/>
        <v>5172.41</v>
      </c>
      <c r="Q3033" s="10" t="s">
        <v>8315</v>
      </c>
      <c r="R3033" t="s">
        <v>8355</v>
      </c>
      <c r="S3033" s="15">
        <f t="shared" si="195"/>
        <v>42597.882488425923</v>
      </c>
      <c r="T3033" s="15">
        <f t="shared" si="196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3"/>
        <v>127</v>
      </c>
      <c r="P3034">
        <f t="shared" si="194"/>
        <v>5088</v>
      </c>
      <c r="Q3034" s="10" t="s">
        <v>8315</v>
      </c>
      <c r="R3034" t="s">
        <v>8355</v>
      </c>
      <c r="S3034" s="15">
        <f t="shared" si="195"/>
        <v>42228.044664351852</v>
      </c>
      <c r="T3034" s="15">
        <f t="shared" si="196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3"/>
        <v>147</v>
      </c>
      <c r="P3035">
        <f t="shared" si="194"/>
        <v>19113.04</v>
      </c>
      <c r="Q3035" s="10" t="s">
        <v>8315</v>
      </c>
      <c r="R3035" t="s">
        <v>8355</v>
      </c>
      <c r="S3035" s="15">
        <f t="shared" si="195"/>
        <v>42570.110243055555</v>
      </c>
      <c r="T3035" s="15">
        <f t="shared" si="196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3"/>
        <v>113</v>
      </c>
      <c r="P3036">
        <f t="shared" si="194"/>
        <v>8931.43</v>
      </c>
      <c r="Q3036" s="10" t="s">
        <v>8315</v>
      </c>
      <c r="R3036" t="s">
        <v>8355</v>
      </c>
      <c r="S3036" s="15">
        <f t="shared" si="195"/>
        <v>42644.535358796296</v>
      </c>
      <c r="T3036" s="15">
        <f t="shared" si="196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3"/>
        <v>109</v>
      </c>
      <c r="P3037">
        <f t="shared" si="194"/>
        <v>8858.86</v>
      </c>
      <c r="Q3037" s="10" t="s">
        <v>8315</v>
      </c>
      <c r="R3037" t="s">
        <v>8355</v>
      </c>
      <c r="S3037" s="15">
        <f t="shared" si="195"/>
        <v>41368.560289351852</v>
      </c>
      <c r="T3037" s="15">
        <f t="shared" si="196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3"/>
        <v>127</v>
      </c>
      <c r="P3038">
        <f t="shared" si="194"/>
        <v>9630.09</v>
      </c>
      <c r="Q3038" s="10" t="s">
        <v>8315</v>
      </c>
      <c r="R3038" t="s">
        <v>8355</v>
      </c>
      <c r="S3038" s="15">
        <f t="shared" si="195"/>
        <v>41466.785231481481</v>
      </c>
      <c r="T3038" s="15">
        <f t="shared" si="196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3"/>
        <v>213</v>
      </c>
      <c r="P3039">
        <f t="shared" si="194"/>
        <v>3331.25</v>
      </c>
      <c r="Q3039" s="10" t="s">
        <v>8315</v>
      </c>
      <c r="R3039" t="s">
        <v>8355</v>
      </c>
      <c r="S3039" s="15">
        <f t="shared" si="195"/>
        <v>40378.893206018518</v>
      </c>
      <c r="T3039" s="15">
        <f t="shared" si="196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3"/>
        <v>101</v>
      </c>
      <c r="P3040">
        <f t="shared" si="194"/>
        <v>3722.22</v>
      </c>
      <c r="Q3040" s="10" t="s">
        <v>8315</v>
      </c>
      <c r="R3040" t="s">
        <v>8355</v>
      </c>
      <c r="S3040" s="15">
        <f t="shared" si="195"/>
        <v>42373.252280092594</v>
      </c>
      <c r="T3040" s="15">
        <f t="shared" si="196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3"/>
        <v>109</v>
      </c>
      <c r="P3041">
        <f t="shared" si="194"/>
        <v>9213.0400000000009</v>
      </c>
      <c r="Q3041" s="10" t="s">
        <v>8315</v>
      </c>
      <c r="R3041" t="s">
        <v>8355</v>
      </c>
      <c r="S3041" s="15">
        <f t="shared" si="195"/>
        <v>41610.794421296298</v>
      </c>
      <c r="T3041" s="15">
        <f t="shared" si="196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3"/>
        <v>108</v>
      </c>
      <c r="P3042">
        <f t="shared" si="194"/>
        <v>7678.57</v>
      </c>
      <c r="Q3042" s="10" t="s">
        <v>8315</v>
      </c>
      <c r="R3042" t="s">
        <v>8355</v>
      </c>
      <c r="S3042" s="15">
        <f t="shared" si="195"/>
        <v>42177.791909722218</v>
      </c>
      <c r="T3042" s="15">
        <f t="shared" si="196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3"/>
        <v>110</v>
      </c>
      <c r="P3043">
        <f t="shared" si="194"/>
        <v>9652.6299999999992</v>
      </c>
      <c r="Q3043" s="10" t="s">
        <v>8315</v>
      </c>
      <c r="R3043" t="s">
        <v>8355</v>
      </c>
      <c r="S3043" s="15">
        <f t="shared" si="195"/>
        <v>42359.868611111116</v>
      </c>
      <c r="T3043" s="15">
        <f t="shared" si="196"/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3"/>
        <v>128</v>
      </c>
      <c r="P3044">
        <f t="shared" si="194"/>
        <v>5189.1899999999996</v>
      </c>
      <c r="Q3044" s="10" t="s">
        <v>8315</v>
      </c>
      <c r="R3044" t="s">
        <v>8355</v>
      </c>
      <c r="S3044" s="15">
        <f t="shared" si="195"/>
        <v>42253.688043981485</v>
      </c>
      <c r="T3044" s="15">
        <f t="shared" si="196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3"/>
        <v>110</v>
      </c>
      <c r="P3045">
        <f t="shared" si="194"/>
        <v>12891.41</v>
      </c>
      <c r="Q3045" s="10" t="s">
        <v>8315</v>
      </c>
      <c r="R3045" t="s">
        <v>8355</v>
      </c>
      <c r="S3045" s="15">
        <f t="shared" si="195"/>
        <v>42083.070590277777</v>
      </c>
      <c r="T3045" s="15">
        <f t="shared" si="196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3"/>
        <v>109</v>
      </c>
      <c r="P3046">
        <f t="shared" si="194"/>
        <v>8410.9</v>
      </c>
      <c r="Q3046" s="10" t="s">
        <v>8315</v>
      </c>
      <c r="R3046" t="s">
        <v>8355</v>
      </c>
      <c r="S3046" s="15">
        <f t="shared" si="195"/>
        <v>42387.7268287037</v>
      </c>
      <c r="T3046" s="15">
        <f t="shared" si="196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3"/>
        <v>133</v>
      </c>
      <c r="P3047">
        <f t="shared" si="194"/>
        <v>8294.16</v>
      </c>
      <c r="Q3047" s="10" t="s">
        <v>8315</v>
      </c>
      <c r="R3047" t="s">
        <v>8355</v>
      </c>
      <c r="S3047" s="15">
        <f t="shared" si="195"/>
        <v>41843.155729166669</v>
      </c>
      <c r="T3047" s="15">
        <f t="shared" si="196"/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3"/>
        <v>191</v>
      </c>
      <c r="P3048">
        <f t="shared" si="194"/>
        <v>25994.83</v>
      </c>
      <c r="Q3048" s="10" t="s">
        <v>8315</v>
      </c>
      <c r="R3048" t="s">
        <v>8355</v>
      </c>
      <c r="S3048" s="15">
        <f t="shared" si="195"/>
        <v>41862.803078703706</v>
      </c>
      <c r="T3048" s="15">
        <f t="shared" si="196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3"/>
        <v>149</v>
      </c>
      <c r="P3049">
        <f t="shared" si="194"/>
        <v>3725</v>
      </c>
      <c r="Q3049" s="10" t="s">
        <v>8315</v>
      </c>
      <c r="R3049" t="s">
        <v>8355</v>
      </c>
      <c r="S3049" s="15">
        <f t="shared" si="195"/>
        <v>42443.989050925928</v>
      </c>
      <c r="T3049" s="15">
        <f t="shared" si="196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3"/>
        <v>166</v>
      </c>
      <c r="P3050">
        <f t="shared" si="194"/>
        <v>17702.13</v>
      </c>
      <c r="Q3050" s="10" t="s">
        <v>8315</v>
      </c>
      <c r="R3050" t="s">
        <v>8355</v>
      </c>
      <c r="S3050" s="15">
        <f t="shared" si="195"/>
        <v>41975.901180555549</v>
      </c>
      <c r="T3050" s="15">
        <f t="shared" si="196"/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3"/>
        <v>107</v>
      </c>
      <c r="P3051">
        <f t="shared" si="194"/>
        <v>7407.41</v>
      </c>
      <c r="Q3051" s="10" t="s">
        <v>8315</v>
      </c>
      <c r="R3051" t="s">
        <v>8355</v>
      </c>
      <c r="S3051" s="15">
        <f t="shared" si="195"/>
        <v>42139.014525462961</v>
      </c>
      <c r="T3051" s="15">
        <f t="shared" si="196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3"/>
        <v>106</v>
      </c>
      <c r="P3052">
        <f t="shared" si="194"/>
        <v>7066.67</v>
      </c>
      <c r="Q3052" s="10" t="s">
        <v>8315</v>
      </c>
      <c r="R3052" t="s">
        <v>8355</v>
      </c>
      <c r="S3052" s="15">
        <f t="shared" si="195"/>
        <v>42465.16851851852</v>
      </c>
      <c r="T3052" s="15">
        <f t="shared" si="196"/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4"/>
        <v>2362.86</v>
      </c>
      <c r="Q3053" s="10" t="s">
        <v>8315</v>
      </c>
      <c r="R3053" t="s">
        <v>8355</v>
      </c>
      <c r="S3053" s="15">
        <f t="shared" si="195"/>
        <v>42744.416030092587</v>
      </c>
      <c r="T3053" s="15">
        <f t="shared" si="196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4"/>
        <v>3750</v>
      </c>
      <c r="Q3054" s="10" t="s">
        <v>8315</v>
      </c>
      <c r="R3054" t="s">
        <v>8355</v>
      </c>
      <c r="S3054" s="15">
        <f t="shared" si="195"/>
        <v>42122.670069444444</v>
      </c>
      <c r="T3054" s="15">
        <f t="shared" si="196"/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4"/>
        <v>1333.33</v>
      </c>
      <c r="Q3055" s="10" t="s">
        <v>8315</v>
      </c>
      <c r="R3055" t="s">
        <v>8355</v>
      </c>
      <c r="S3055" s="15">
        <f t="shared" si="195"/>
        <v>41862.761724537035</v>
      </c>
      <c r="T3055" s="15">
        <f t="shared" si="196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 t="str">
        <f t="shared" si="194"/>
        <v>N/A</v>
      </c>
      <c r="Q3056" s="10" t="s">
        <v>8315</v>
      </c>
      <c r="R3056" t="s">
        <v>8355</v>
      </c>
      <c r="S3056" s="15">
        <f t="shared" si="195"/>
        <v>42027.832800925928</v>
      </c>
      <c r="T3056" s="15">
        <f t="shared" si="196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4"/>
        <v>100</v>
      </c>
      <c r="Q3057" s="10" t="s">
        <v>8315</v>
      </c>
      <c r="R3057" t="s">
        <v>8355</v>
      </c>
      <c r="S3057" s="15">
        <f t="shared" si="195"/>
        <v>41953.95821759259</v>
      </c>
      <c r="T3057" s="15">
        <f t="shared" si="196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 t="str">
        <f t="shared" si="194"/>
        <v>N/A</v>
      </c>
      <c r="Q3058" s="10" t="s">
        <v>8315</v>
      </c>
      <c r="R3058" t="s">
        <v>8355</v>
      </c>
      <c r="S3058" s="15">
        <f t="shared" si="195"/>
        <v>41851.636388888888</v>
      </c>
      <c r="T3058" s="15">
        <f t="shared" si="196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 t="str">
        <f t="shared" si="194"/>
        <v>N/A</v>
      </c>
      <c r="Q3059" s="10" t="s">
        <v>8315</v>
      </c>
      <c r="R3059" t="s">
        <v>8355</v>
      </c>
      <c r="S3059" s="15">
        <f t="shared" si="195"/>
        <v>42433.650590277779</v>
      </c>
      <c r="T3059" s="15">
        <f t="shared" si="196"/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4"/>
        <v>100</v>
      </c>
      <c r="Q3060" s="10" t="s">
        <v>8315</v>
      </c>
      <c r="R3060" t="s">
        <v>8355</v>
      </c>
      <c r="S3060" s="15">
        <f t="shared" si="195"/>
        <v>42460.374305555553</v>
      </c>
      <c r="T3060" s="15">
        <f t="shared" si="196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4"/>
        <v>4100</v>
      </c>
      <c r="Q3061" s="10" t="s">
        <v>8315</v>
      </c>
      <c r="R3061" t="s">
        <v>8355</v>
      </c>
      <c r="S3061" s="15">
        <f t="shared" si="195"/>
        <v>41829.935717592591</v>
      </c>
      <c r="T3061" s="15">
        <f t="shared" si="196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4"/>
        <v>5583.33</v>
      </c>
      <c r="Q3062" s="10" t="s">
        <v>8315</v>
      </c>
      <c r="R3062" t="s">
        <v>8355</v>
      </c>
      <c r="S3062" s="15">
        <f t="shared" si="195"/>
        <v>42245.274699074071</v>
      </c>
      <c r="T3062" s="15">
        <f t="shared" si="196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 t="str">
        <f t="shared" si="194"/>
        <v>N/A</v>
      </c>
      <c r="Q3063" s="10" t="s">
        <v>8315</v>
      </c>
      <c r="R3063" t="s">
        <v>8355</v>
      </c>
      <c r="S3063" s="15">
        <f t="shared" si="195"/>
        <v>41834.784120370372</v>
      </c>
      <c r="T3063" s="15">
        <f t="shared" si="196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4"/>
        <v>9976.1200000000008</v>
      </c>
      <c r="Q3064" s="10" t="s">
        <v>8315</v>
      </c>
      <c r="R3064" t="s">
        <v>8355</v>
      </c>
      <c r="S3064" s="15">
        <f t="shared" si="195"/>
        <v>42248.535787037035</v>
      </c>
      <c r="T3064" s="15">
        <f t="shared" si="196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4"/>
        <v>2552.17</v>
      </c>
      <c r="Q3065" s="10" t="s">
        <v>8315</v>
      </c>
      <c r="R3065" t="s">
        <v>8355</v>
      </c>
      <c r="S3065" s="15">
        <f t="shared" si="195"/>
        <v>42630.922893518517</v>
      </c>
      <c r="T3065" s="15">
        <f t="shared" si="196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4"/>
        <v>11765.28</v>
      </c>
      <c r="Q3066" s="10" t="s">
        <v>8315</v>
      </c>
      <c r="R3066" t="s">
        <v>8355</v>
      </c>
      <c r="S3066" s="15">
        <f t="shared" si="195"/>
        <v>42299.130162037036</v>
      </c>
      <c r="T3066" s="15">
        <f t="shared" si="196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4"/>
        <v>500</v>
      </c>
      <c r="Q3067" s="10" t="s">
        <v>8315</v>
      </c>
      <c r="R3067" t="s">
        <v>8355</v>
      </c>
      <c r="S3067" s="15">
        <f t="shared" si="195"/>
        <v>41825.055231481485</v>
      </c>
      <c r="T3067" s="15">
        <f t="shared" si="196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4"/>
        <v>279666.67</v>
      </c>
      <c r="Q3068" s="10" t="s">
        <v>8315</v>
      </c>
      <c r="R3068" t="s">
        <v>8355</v>
      </c>
      <c r="S3068" s="15">
        <f t="shared" si="195"/>
        <v>42531.228437500002</v>
      </c>
      <c r="T3068" s="15">
        <f t="shared" si="196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4"/>
        <v>20000</v>
      </c>
      <c r="Q3069" s="10" t="s">
        <v>8315</v>
      </c>
      <c r="R3069" t="s">
        <v>8355</v>
      </c>
      <c r="S3069" s="15">
        <f t="shared" si="195"/>
        <v>42226.938414351855</v>
      </c>
      <c r="T3069" s="15">
        <f t="shared" si="196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4"/>
        <v>8750</v>
      </c>
      <c r="Q3070" s="10" t="s">
        <v>8315</v>
      </c>
      <c r="R3070" t="s">
        <v>8355</v>
      </c>
      <c r="S3070" s="15">
        <f t="shared" si="195"/>
        <v>42263.691574074073</v>
      </c>
      <c r="T3070" s="15">
        <f t="shared" si="196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4"/>
        <v>2014.29</v>
      </c>
      <c r="Q3071" s="10" t="s">
        <v>8315</v>
      </c>
      <c r="R3071" t="s">
        <v>8355</v>
      </c>
      <c r="S3071" s="15">
        <f t="shared" si="195"/>
        <v>41957.833726851852</v>
      </c>
      <c r="T3071" s="15">
        <f t="shared" si="196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4"/>
        <v>2087.5</v>
      </c>
      <c r="Q3072" s="10" t="s">
        <v>8315</v>
      </c>
      <c r="R3072" t="s">
        <v>8355</v>
      </c>
      <c r="S3072" s="15">
        <f t="shared" si="195"/>
        <v>42690.733437499999</v>
      </c>
      <c r="T3072" s="15">
        <f t="shared" si="196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4"/>
        <v>6130.77</v>
      </c>
      <c r="Q3073" s="10" t="s">
        <v>8315</v>
      </c>
      <c r="R3073" t="s">
        <v>8355</v>
      </c>
      <c r="S3073" s="15">
        <f t="shared" si="195"/>
        <v>42097.732418981483</v>
      </c>
      <c r="T3073" s="15">
        <f t="shared" si="196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7">ROUND(E3074/D3074*100,0)</f>
        <v>0</v>
      </c>
      <c r="P3074">
        <f t="shared" si="194"/>
        <v>100</v>
      </c>
      <c r="Q3074" s="10" t="s">
        <v>8315</v>
      </c>
      <c r="R3074" t="s">
        <v>8355</v>
      </c>
      <c r="S3074" s="15">
        <f t="shared" si="195"/>
        <v>42658.690532407403</v>
      </c>
      <c r="T3074" s="15">
        <f t="shared" si="196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7"/>
        <v>0</v>
      </c>
      <c r="P3075">
        <f t="shared" ref="P3075:P3129" si="198">IFERROR(ROUND(E3075/L3075*100,2),"N/A")</f>
        <v>9214.2900000000009</v>
      </c>
      <c r="Q3075" s="10" t="s">
        <v>8315</v>
      </c>
      <c r="R3075" t="s">
        <v>8355</v>
      </c>
      <c r="S3075" s="15">
        <f t="shared" ref="S3075:S3138" si="199">(((J3075/60)/60)/24)+DATE(1970,1,1)</f>
        <v>42111.684027777781</v>
      </c>
      <c r="T3075" s="15">
        <f t="shared" ref="T3075:T3138" si="200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7"/>
        <v>0</v>
      </c>
      <c r="P3076">
        <f t="shared" si="198"/>
        <v>733.33</v>
      </c>
      <c r="Q3076" s="10" t="s">
        <v>8315</v>
      </c>
      <c r="R3076" t="s">
        <v>8355</v>
      </c>
      <c r="S3076" s="15">
        <f t="shared" si="199"/>
        <v>42409.571284722217</v>
      </c>
      <c r="T3076" s="15">
        <f t="shared" si="200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7"/>
        <v>9</v>
      </c>
      <c r="P3077">
        <f t="shared" si="198"/>
        <v>6480</v>
      </c>
      <c r="Q3077" s="10" t="s">
        <v>8315</v>
      </c>
      <c r="R3077" t="s">
        <v>8355</v>
      </c>
      <c r="S3077" s="15">
        <f t="shared" si="199"/>
        <v>42551.102314814809</v>
      </c>
      <c r="T3077" s="15">
        <f t="shared" si="200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7"/>
        <v>15</v>
      </c>
      <c r="P3078">
        <f t="shared" si="198"/>
        <v>3012</v>
      </c>
      <c r="Q3078" s="10" t="s">
        <v>8315</v>
      </c>
      <c r="R3078" t="s">
        <v>8355</v>
      </c>
      <c r="S3078" s="15">
        <f t="shared" si="199"/>
        <v>42226.651886574073</v>
      </c>
      <c r="T3078" s="15">
        <f t="shared" si="200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7"/>
        <v>0</v>
      </c>
      <c r="P3079">
        <f t="shared" si="198"/>
        <v>5250</v>
      </c>
      <c r="Q3079" s="10" t="s">
        <v>8315</v>
      </c>
      <c r="R3079" t="s">
        <v>8355</v>
      </c>
      <c r="S3079" s="15">
        <f t="shared" si="199"/>
        <v>42766.956921296296</v>
      </c>
      <c r="T3079" s="15">
        <f t="shared" si="200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7"/>
        <v>0</v>
      </c>
      <c r="P3080">
        <f t="shared" si="198"/>
        <v>2366.67</v>
      </c>
      <c r="Q3080" s="10" t="s">
        <v>8315</v>
      </c>
      <c r="R3080" t="s">
        <v>8355</v>
      </c>
      <c r="S3080" s="15">
        <f t="shared" si="199"/>
        <v>42031.138831018514</v>
      </c>
      <c r="T3080" s="15">
        <f t="shared" si="200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7"/>
        <v>1</v>
      </c>
      <c r="P3081">
        <f t="shared" si="198"/>
        <v>41577.78</v>
      </c>
      <c r="Q3081" s="10" t="s">
        <v>8315</v>
      </c>
      <c r="R3081" t="s">
        <v>8355</v>
      </c>
      <c r="S3081" s="15">
        <f t="shared" si="199"/>
        <v>42055.713368055556</v>
      </c>
      <c r="T3081" s="15">
        <f t="shared" si="200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7"/>
        <v>0</v>
      </c>
      <c r="P3082">
        <f t="shared" si="198"/>
        <v>5371.43</v>
      </c>
      <c r="Q3082" s="10" t="s">
        <v>8315</v>
      </c>
      <c r="R3082" t="s">
        <v>8355</v>
      </c>
      <c r="S3082" s="15">
        <f t="shared" si="199"/>
        <v>41940.028287037036</v>
      </c>
      <c r="T3082" s="15">
        <f t="shared" si="200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7"/>
        <v>0</v>
      </c>
      <c r="P3083">
        <f t="shared" si="198"/>
        <v>42060</v>
      </c>
      <c r="Q3083" s="10" t="s">
        <v>8315</v>
      </c>
      <c r="R3083" t="s">
        <v>8355</v>
      </c>
      <c r="S3083" s="15">
        <f t="shared" si="199"/>
        <v>42237.181608796294</v>
      </c>
      <c r="T3083" s="15">
        <f t="shared" si="200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7"/>
        <v>0</v>
      </c>
      <c r="P3084" t="str">
        <f t="shared" si="198"/>
        <v>N/A</v>
      </c>
      <c r="Q3084" s="10" t="s">
        <v>8315</v>
      </c>
      <c r="R3084" t="s">
        <v>8355</v>
      </c>
      <c r="S3084" s="15">
        <f t="shared" si="199"/>
        <v>42293.922986111109</v>
      </c>
      <c r="T3084" s="15">
        <f t="shared" si="200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7"/>
        <v>0</v>
      </c>
      <c r="P3085">
        <f t="shared" si="198"/>
        <v>1866.67</v>
      </c>
      <c r="Q3085" s="10" t="s">
        <v>8315</v>
      </c>
      <c r="R3085" t="s">
        <v>8355</v>
      </c>
      <c r="S3085" s="15">
        <f t="shared" si="199"/>
        <v>41853.563402777778</v>
      </c>
      <c r="T3085" s="15">
        <f t="shared" si="200"/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7"/>
        <v>12</v>
      </c>
      <c r="P3086">
        <f t="shared" si="198"/>
        <v>7833.33</v>
      </c>
      <c r="Q3086" s="10" t="s">
        <v>8315</v>
      </c>
      <c r="R3086" t="s">
        <v>8355</v>
      </c>
      <c r="S3086" s="15">
        <f t="shared" si="199"/>
        <v>42100.723738425921</v>
      </c>
      <c r="T3086" s="15">
        <f t="shared" si="200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7"/>
        <v>2</v>
      </c>
      <c r="P3087">
        <f t="shared" si="198"/>
        <v>6777.78</v>
      </c>
      <c r="Q3087" s="10" t="s">
        <v>8315</v>
      </c>
      <c r="R3087" t="s">
        <v>8355</v>
      </c>
      <c r="S3087" s="15">
        <f t="shared" si="199"/>
        <v>42246.883784722217</v>
      </c>
      <c r="T3087" s="15">
        <f t="shared" si="200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7"/>
        <v>0</v>
      </c>
      <c r="P3088">
        <f t="shared" si="198"/>
        <v>1666.67</v>
      </c>
      <c r="Q3088" s="10" t="s">
        <v>8315</v>
      </c>
      <c r="R3088" t="s">
        <v>8355</v>
      </c>
      <c r="S3088" s="15">
        <f t="shared" si="199"/>
        <v>42173.67082175926</v>
      </c>
      <c r="T3088" s="15">
        <f t="shared" si="200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7"/>
        <v>1</v>
      </c>
      <c r="P3089">
        <f t="shared" si="198"/>
        <v>6250</v>
      </c>
      <c r="Q3089" s="10" t="s">
        <v>8315</v>
      </c>
      <c r="R3089" t="s">
        <v>8355</v>
      </c>
      <c r="S3089" s="15">
        <f t="shared" si="199"/>
        <v>42665.150347222225</v>
      </c>
      <c r="T3089" s="15">
        <f t="shared" si="200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7"/>
        <v>0</v>
      </c>
      <c r="P3090">
        <f t="shared" si="198"/>
        <v>4200</v>
      </c>
      <c r="Q3090" s="10" t="s">
        <v>8315</v>
      </c>
      <c r="R3090" t="s">
        <v>8355</v>
      </c>
      <c r="S3090" s="15">
        <f t="shared" si="199"/>
        <v>41981.57230324074</v>
      </c>
      <c r="T3090" s="15">
        <f t="shared" si="200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7"/>
        <v>23</v>
      </c>
      <c r="P3091">
        <f t="shared" si="198"/>
        <v>13008.89</v>
      </c>
      <c r="Q3091" s="10" t="s">
        <v>8315</v>
      </c>
      <c r="R3091" t="s">
        <v>8355</v>
      </c>
      <c r="S3091" s="15">
        <f t="shared" si="199"/>
        <v>42528.542627314819</v>
      </c>
      <c r="T3091" s="15">
        <f t="shared" si="200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7"/>
        <v>5</v>
      </c>
      <c r="P3092">
        <f t="shared" si="198"/>
        <v>127022.22</v>
      </c>
      <c r="Q3092" s="10" t="s">
        <v>8315</v>
      </c>
      <c r="R3092" t="s">
        <v>8355</v>
      </c>
      <c r="S3092" s="15">
        <f t="shared" si="199"/>
        <v>42065.818807870368</v>
      </c>
      <c r="T3092" s="15">
        <f t="shared" si="200"/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7"/>
        <v>16</v>
      </c>
      <c r="P3093">
        <f t="shared" si="198"/>
        <v>8844.44</v>
      </c>
      <c r="Q3093" s="10" t="s">
        <v>8315</v>
      </c>
      <c r="R3093" t="s">
        <v>8355</v>
      </c>
      <c r="S3093" s="15">
        <f t="shared" si="199"/>
        <v>42566.948414351849</v>
      </c>
      <c r="T3093" s="15">
        <f t="shared" si="200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7"/>
        <v>1</v>
      </c>
      <c r="P3094">
        <f t="shared" si="198"/>
        <v>5634.24</v>
      </c>
      <c r="Q3094" s="10" t="s">
        <v>8315</v>
      </c>
      <c r="R3094" t="s">
        <v>8355</v>
      </c>
      <c r="S3094" s="15">
        <f t="shared" si="199"/>
        <v>42255.619351851856</v>
      </c>
      <c r="T3094" s="15">
        <f t="shared" si="200"/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7"/>
        <v>23</v>
      </c>
      <c r="P3095">
        <f t="shared" si="198"/>
        <v>5352.94</v>
      </c>
      <c r="Q3095" s="10" t="s">
        <v>8315</v>
      </c>
      <c r="R3095" t="s">
        <v>8355</v>
      </c>
      <c r="S3095" s="15">
        <f t="shared" si="199"/>
        <v>41760.909039351849</v>
      </c>
      <c r="T3095" s="15">
        <f t="shared" si="200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7"/>
        <v>0</v>
      </c>
      <c r="P3096">
        <f t="shared" si="198"/>
        <v>2500</v>
      </c>
      <c r="Q3096" s="10" t="s">
        <v>8315</v>
      </c>
      <c r="R3096" t="s">
        <v>8355</v>
      </c>
      <c r="S3096" s="15">
        <f t="shared" si="199"/>
        <v>42207.795787037037</v>
      </c>
      <c r="T3096" s="15">
        <f t="shared" si="200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7"/>
        <v>0</v>
      </c>
      <c r="P3097">
        <f t="shared" si="198"/>
        <v>5000</v>
      </c>
      <c r="Q3097" s="10" t="s">
        <v>8315</v>
      </c>
      <c r="R3097" t="s">
        <v>8355</v>
      </c>
      <c r="S3097" s="15">
        <f t="shared" si="199"/>
        <v>42523.025231481486</v>
      </c>
      <c r="T3097" s="15">
        <f t="shared" si="200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7"/>
        <v>4</v>
      </c>
      <c r="P3098">
        <f t="shared" si="198"/>
        <v>5678.57</v>
      </c>
      <c r="Q3098" s="10" t="s">
        <v>8315</v>
      </c>
      <c r="R3098" t="s">
        <v>8355</v>
      </c>
      <c r="S3098" s="15">
        <f t="shared" si="199"/>
        <v>42114.825532407413</v>
      </c>
      <c r="T3098" s="15">
        <f t="shared" si="200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7"/>
        <v>17</v>
      </c>
      <c r="P3099">
        <f t="shared" si="198"/>
        <v>4083.33</v>
      </c>
      <c r="Q3099" s="10" t="s">
        <v>8315</v>
      </c>
      <c r="R3099" t="s">
        <v>8355</v>
      </c>
      <c r="S3099" s="15">
        <f t="shared" si="199"/>
        <v>42629.503483796296</v>
      </c>
      <c r="T3099" s="15">
        <f t="shared" si="200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7"/>
        <v>4</v>
      </c>
      <c r="P3100">
        <f t="shared" si="198"/>
        <v>6511.11</v>
      </c>
      <c r="Q3100" s="10" t="s">
        <v>8315</v>
      </c>
      <c r="R3100" t="s">
        <v>8355</v>
      </c>
      <c r="S3100" s="15">
        <f t="shared" si="199"/>
        <v>42359.792233796295</v>
      </c>
      <c r="T3100" s="15">
        <f t="shared" si="200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7"/>
        <v>14</v>
      </c>
      <c r="P3101">
        <f t="shared" si="198"/>
        <v>5560</v>
      </c>
      <c r="Q3101" s="10" t="s">
        <v>8315</v>
      </c>
      <c r="R3101" t="s">
        <v>8355</v>
      </c>
      <c r="S3101" s="15">
        <f t="shared" si="199"/>
        <v>42382.189710648148</v>
      </c>
      <c r="T3101" s="15">
        <f t="shared" si="200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7"/>
        <v>15</v>
      </c>
      <c r="P3102">
        <f t="shared" si="198"/>
        <v>14053.85</v>
      </c>
      <c r="Q3102" s="10" t="s">
        <v>8315</v>
      </c>
      <c r="R3102" t="s">
        <v>8355</v>
      </c>
      <c r="S3102" s="15">
        <f t="shared" si="199"/>
        <v>41902.622395833336</v>
      </c>
      <c r="T3102" s="15">
        <f t="shared" si="200"/>
        <v>41932.622395833336</v>
      </c>
    </row>
    <row r="3103" spans="1:20" ht="43.2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7"/>
        <v>12</v>
      </c>
      <c r="P3103">
        <f t="shared" si="198"/>
        <v>2500</v>
      </c>
      <c r="Q3103" s="10" t="s">
        <v>8315</v>
      </c>
      <c r="R3103" t="s">
        <v>8355</v>
      </c>
      <c r="S3103" s="15">
        <f t="shared" si="199"/>
        <v>42171.383530092593</v>
      </c>
      <c r="T3103" s="15">
        <f t="shared" si="200"/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7"/>
        <v>39</v>
      </c>
      <c r="P3104">
        <f t="shared" si="198"/>
        <v>6953.33</v>
      </c>
      <c r="Q3104" s="10" t="s">
        <v>8315</v>
      </c>
      <c r="R3104" t="s">
        <v>8355</v>
      </c>
      <c r="S3104" s="15">
        <f t="shared" si="199"/>
        <v>42555.340486111112</v>
      </c>
      <c r="T3104" s="15">
        <f t="shared" si="200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7"/>
        <v>0</v>
      </c>
      <c r="P3105">
        <f t="shared" si="198"/>
        <v>550</v>
      </c>
      <c r="Q3105" s="10" t="s">
        <v>8315</v>
      </c>
      <c r="R3105" t="s">
        <v>8355</v>
      </c>
      <c r="S3105" s="15">
        <f t="shared" si="199"/>
        <v>42107.156319444446</v>
      </c>
      <c r="T3105" s="15">
        <f t="shared" si="200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7"/>
        <v>30</v>
      </c>
      <c r="P3106">
        <f t="shared" si="198"/>
        <v>23700</v>
      </c>
      <c r="Q3106" s="10" t="s">
        <v>8315</v>
      </c>
      <c r="R3106" t="s">
        <v>8355</v>
      </c>
      <c r="S3106" s="15">
        <f t="shared" si="199"/>
        <v>42006.908692129626</v>
      </c>
      <c r="T3106" s="15">
        <f t="shared" si="200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7"/>
        <v>42</v>
      </c>
      <c r="P3107">
        <f t="shared" si="198"/>
        <v>7987.1</v>
      </c>
      <c r="Q3107" s="10" t="s">
        <v>8315</v>
      </c>
      <c r="R3107" t="s">
        <v>8355</v>
      </c>
      <c r="S3107" s="15">
        <f t="shared" si="199"/>
        <v>41876.718935185185</v>
      </c>
      <c r="T3107" s="15">
        <f t="shared" si="200"/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7"/>
        <v>4</v>
      </c>
      <c r="P3108">
        <f t="shared" si="198"/>
        <v>1025</v>
      </c>
      <c r="Q3108" s="10" t="s">
        <v>8315</v>
      </c>
      <c r="R3108" t="s">
        <v>8355</v>
      </c>
      <c r="S3108" s="15">
        <f t="shared" si="199"/>
        <v>42241.429120370376</v>
      </c>
      <c r="T3108" s="15">
        <f t="shared" si="200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7"/>
        <v>20</v>
      </c>
      <c r="P3109">
        <f t="shared" si="198"/>
        <v>27258.62</v>
      </c>
      <c r="Q3109" s="10" t="s">
        <v>8315</v>
      </c>
      <c r="R3109" t="s">
        <v>8355</v>
      </c>
      <c r="S3109" s="15">
        <f t="shared" si="199"/>
        <v>42128.814247685179</v>
      </c>
      <c r="T3109" s="15">
        <f t="shared" si="200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7"/>
        <v>0</v>
      </c>
      <c r="P3110">
        <f t="shared" si="198"/>
        <v>1300</v>
      </c>
      <c r="Q3110" s="10" t="s">
        <v>8315</v>
      </c>
      <c r="R3110" t="s">
        <v>8355</v>
      </c>
      <c r="S3110" s="15">
        <f t="shared" si="199"/>
        <v>42062.680486111116</v>
      </c>
      <c r="T3110" s="15">
        <f t="shared" si="200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7"/>
        <v>25</v>
      </c>
      <c r="P3111">
        <f t="shared" si="198"/>
        <v>5818.42</v>
      </c>
      <c r="Q3111" s="10" t="s">
        <v>8315</v>
      </c>
      <c r="R3111" t="s">
        <v>8355</v>
      </c>
      <c r="S3111" s="15">
        <f t="shared" si="199"/>
        <v>41844.125115740739</v>
      </c>
      <c r="T3111" s="15">
        <f t="shared" si="200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7"/>
        <v>0</v>
      </c>
      <c r="P3112">
        <f t="shared" si="198"/>
        <v>1000</v>
      </c>
      <c r="Q3112" s="10" t="s">
        <v>8315</v>
      </c>
      <c r="R3112" t="s">
        <v>8355</v>
      </c>
      <c r="S3112" s="15">
        <f t="shared" si="199"/>
        <v>42745.031469907408</v>
      </c>
      <c r="T3112" s="15">
        <f t="shared" si="200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7"/>
        <v>27</v>
      </c>
      <c r="P3113">
        <f t="shared" si="198"/>
        <v>7010.53</v>
      </c>
      <c r="Q3113" s="10" t="s">
        <v>8315</v>
      </c>
      <c r="R3113" t="s">
        <v>8355</v>
      </c>
      <c r="S3113" s="15">
        <f t="shared" si="199"/>
        <v>41885.595138888886</v>
      </c>
      <c r="T3113" s="15">
        <f t="shared" si="200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7"/>
        <v>5</v>
      </c>
      <c r="P3114">
        <f t="shared" si="198"/>
        <v>5788.89</v>
      </c>
      <c r="Q3114" s="10" t="s">
        <v>8315</v>
      </c>
      <c r="R3114" t="s">
        <v>8355</v>
      </c>
      <c r="S3114" s="15">
        <f t="shared" si="199"/>
        <v>42615.121921296297</v>
      </c>
      <c r="T3114" s="15">
        <f t="shared" si="200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7"/>
        <v>4</v>
      </c>
      <c r="P3115">
        <f t="shared" si="198"/>
        <v>12527.03</v>
      </c>
      <c r="Q3115" s="10" t="s">
        <v>8315</v>
      </c>
      <c r="R3115" t="s">
        <v>8355</v>
      </c>
      <c r="S3115" s="15">
        <f t="shared" si="199"/>
        <v>42081.731273148151</v>
      </c>
      <c r="T3115" s="15">
        <f t="shared" si="200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7"/>
        <v>0</v>
      </c>
      <c r="P3116" t="str">
        <f t="shared" si="198"/>
        <v>N/A</v>
      </c>
      <c r="Q3116" s="10" t="s">
        <v>8315</v>
      </c>
      <c r="R3116" t="s">
        <v>8355</v>
      </c>
      <c r="S3116" s="15">
        <f t="shared" si="199"/>
        <v>41843.632523148146</v>
      </c>
      <c r="T3116" s="15">
        <f t="shared" si="200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198"/>
        <v>30000</v>
      </c>
      <c r="Q3117" s="10" t="s">
        <v>8315</v>
      </c>
      <c r="R3117" t="s">
        <v>8355</v>
      </c>
      <c r="S3117" s="15">
        <f t="shared" si="199"/>
        <v>42496.447071759263</v>
      </c>
      <c r="T3117" s="15">
        <f t="shared" si="200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198"/>
        <v>4300</v>
      </c>
      <c r="Q3118" s="10" t="s">
        <v>8315</v>
      </c>
      <c r="R3118" t="s">
        <v>8355</v>
      </c>
      <c r="S3118" s="15">
        <f t="shared" si="199"/>
        <v>42081.515335648146</v>
      </c>
      <c r="T3118" s="15">
        <f t="shared" si="200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198"/>
        <v>100</v>
      </c>
      <c r="Q3119" s="10" t="s">
        <v>8315</v>
      </c>
      <c r="R3119" t="s">
        <v>8355</v>
      </c>
      <c r="S3119" s="15">
        <f t="shared" si="199"/>
        <v>42509.374537037031</v>
      </c>
      <c r="T3119" s="15">
        <f t="shared" si="200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198"/>
        <v>77500</v>
      </c>
      <c r="Q3120" s="10" t="s">
        <v>8315</v>
      </c>
      <c r="R3120" t="s">
        <v>8355</v>
      </c>
      <c r="S3120" s="15">
        <f t="shared" si="199"/>
        <v>42534.649571759262</v>
      </c>
      <c r="T3120" s="15">
        <f t="shared" si="200"/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198"/>
        <v>500</v>
      </c>
      <c r="Q3121" s="10" t="s">
        <v>8315</v>
      </c>
      <c r="R3121" t="s">
        <v>8355</v>
      </c>
      <c r="S3121" s="15">
        <f t="shared" si="199"/>
        <v>42060.04550925926</v>
      </c>
      <c r="T3121" s="15">
        <f t="shared" si="200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198"/>
        <v>1280</v>
      </c>
      <c r="Q3122" s="10" t="s">
        <v>8315</v>
      </c>
      <c r="R3122" t="s">
        <v>8355</v>
      </c>
      <c r="S3122" s="15">
        <f t="shared" si="199"/>
        <v>42435.942083333335</v>
      </c>
      <c r="T3122" s="15">
        <f t="shared" si="200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7"/>
        <v>1</v>
      </c>
      <c r="P3123">
        <f t="shared" si="198"/>
        <v>1000</v>
      </c>
      <c r="Q3123" s="10" t="s">
        <v>8315</v>
      </c>
      <c r="R3123" t="s">
        <v>8355</v>
      </c>
      <c r="S3123" s="15">
        <f t="shared" si="199"/>
        <v>41848.679803240739</v>
      </c>
      <c r="T3123" s="15">
        <f t="shared" si="200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7"/>
        <v>58</v>
      </c>
      <c r="P3124">
        <f t="shared" si="198"/>
        <v>5800</v>
      </c>
      <c r="Q3124" s="10" t="s">
        <v>8315</v>
      </c>
      <c r="R3124" t="s">
        <v>8355</v>
      </c>
      <c r="S3124" s="15">
        <f t="shared" si="199"/>
        <v>42678.932083333333</v>
      </c>
      <c r="T3124" s="15">
        <f t="shared" si="200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7"/>
        <v>68</v>
      </c>
      <c r="P3125">
        <f t="shared" si="198"/>
        <v>24480.46</v>
      </c>
      <c r="Q3125" s="10" t="s">
        <v>8315</v>
      </c>
      <c r="R3125" t="s">
        <v>8355</v>
      </c>
      <c r="S3125" s="15">
        <f t="shared" si="199"/>
        <v>42530.993032407408</v>
      </c>
      <c r="T3125" s="15">
        <f t="shared" si="200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7"/>
        <v>0</v>
      </c>
      <c r="P3126">
        <f t="shared" si="198"/>
        <v>650</v>
      </c>
      <c r="Q3126" s="10" t="s">
        <v>8315</v>
      </c>
      <c r="R3126" t="s">
        <v>8355</v>
      </c>
      <c r="S3126" s="15">
        <f t="shared" si="199"/>
        <v>41977.780104166668</v>
      </c>
      <c r="T3126" s="15">
        <f t="shared" si="200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7"/>
        <v>0</v>
      </c>
      <c r="P3127" t="str">
        <f t="shared" si="198"/>
        <v>N/A</v>
      </c>
      <c r="Q3127" s="10" t="s">
        <v>8315</v>
      </c>
      <c r="R3127" t="s">
        <v>8355</v>
      </c>
      <c r="S3127" s="15">
        <f t="shared" si="199"/>
        <v>42346.20685185185</v>
      </c>
      <c r="T3127" s="15">
        <f t="shared" si="200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7"/>
        <v>4</v>
      </c>
      <c r="P3128">
        <f t="shared" si="198"/>
        <v>6117.65</v>
      </c>
      <c r="Q3128" s="10" t="s">
        <v>8315</v>
      </c>
      <c r="R3128" t="s">
        <v>8355</v>
      </c>
      <c r="S3128" s="15">
        <f t="shared" si="199"/>
        <v>42427.01807870371</v>
      </c>
      <c r="T3128" s="15">
        <f t="shared" si="200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7"/>
        <v>0</v>
      </c>
      <c r="P3129" t="str">
        <f t="shared" si="198"/>
        <v>N/A</v>
      </c>
      <c r="Q3129" s="10" t="s">
        <v>8315</v>
      </c>
      <c r="R3129" t="s">
        <v>8355</v>
      </c>
      <c r="S3129" s="15">
        <f t="shared" si="199"/>
        <v>42034.856817129628</v>
      </c>
      <c r="T3129" s="15">
        <f t="shared" si="200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 s="6">
        <f t="shared" ref="P3130:P3189" si="201">IFERROR(ROUND(E3130/L3130,2),"N/A")</f>
        <v>139.24</v>
      </c>
      <c r="Q3130" s="10" t="s">
        <v>8315</v>
      </c>
      <c r="R3130" t="s">
        <v>8316</v>
      </c>
      <c r="S3130" s="15">
        <f t="shared" si="199"/>
        <v>42780.825706018513</v>
      </c>
      <c r="T3130" s="15">
        <f t="shared" si="200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 s="6">
        <f t="shared" si="201"/>
        <v>10</v>
      </c>
      <c r="Q3131" s="10" t="s">
        <v>8315</v>
      </c>
      <c r="R3131" t="s">
        <v>8316</v>
      </c>
      <c r="S3131" s="15">
        <f t="shared" si="199"/>
        <v>42803.842812499999</v>
      </c>
      <c r="T3131" s="15">
        <f t="shared" si="200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 s="6">
        <f t="shared" si="201"/>
        <v>93.75</v>
      </c>
      <c r="Q3132" s="10" t="s">
        <v>8315</v>
      </c>
      <c r="R3132" t="s">
        <v>8316</v>
      </c>
      <c r="S3132" s="15">
        <f t="shared" si="199"/>
        <v>42808.640231481477</v>
      </c>
      <c r="T3132" s="15">
        <f t="shared" si="200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 s="6">
        <f t="shared" si="201"/>
        <v>53.75</v>
      </c>
      <c r="Q3133" s="10" t="s">
        <v>8315</v>
      </c>
      <c r="R3133" t="s">
        <v>8316</v>
      </c>
      <c r="S3133" s="15">
        <f t="shared" si="199"/>
        <v>42803.579224537039</v>
      </c>
      <c r="T3133" s="15">
        <f t="shared" si="200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 s="6">
        <f t="shared" si="201"/>
        <v>10</v>
      </c>
      <c r="Q3134" s="10" t="s">
        <v>8315</v>
      </c>
      <c r="R3134" t="s">
        <v>8316</v>
      </c>
      <c r="S3134" s="15">
        <f t="shared" si="199"/>
        <v>42786.350231481483</v>
      </c>
      <c r="T3134" s="15">
        <f t="shared" si="200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 s="6">
        <f t="shared" si="201"/>
        <v>33.75</v>
      </c>
      <c r="Q3135" s="10" t="s">
        <v>8315</v>
      </c>
      <c r="R3135" t="s">
        <v>8316</v>
      </c>
      <c r="S3135" s="15">
        <f t="shared" si="199"/>
        <v>42788.565208333333</v>
      </c>
      <c r="T3135" s="15">
        <f t="shared" si="200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 s="6">
        <f t="shared" si="201"/>
        <v>18.75</v>
      </c>
      <c r="Q3136" s="10" t="s">
        <v>8315</v>
      </c>
      <c r="R3136" t="s">
        <v>8316</v>
      </c>
      <c r="S3136" s="15">
        <f t="shared" si="199"/>
        <v>42800.720127314817</v>
      </c>
      <c r="T3136" s="15">
        <f t="shared" si="200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 s="6">
        <f t="shared" si="201"/>
        <v>23.14</v>
      </c>
      <c r="Q3137" s="10" t="s">
        <v>8315</v>
      </c>
      <c r="R3137" t="s">
        <v>8316</v>
      </c>
      <c r="S3137" s="15">
        <f t="shared" si="199"/>
        <v>42807.151863425926</v>
      </c>
      <c r="T3137" s="15">
        <f t="shared" si="200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2">ROUND(E3138/D3138*100,0)</f>
        <v>128</v>
      </c>
      <c r="P3138" s="6">
        <f t="shared" si="201"/>
        <v>29.05</v>
      </c>
      <c r="Q3138" s="10" t="s">
        <v>8315</v>
      </c>
      <c r="R3138" t="s">
        <v>8316</v>
      </c>
      <c r="S3138" s="15">
        <f t="shared" si="199"/>
        <v>42789.462430555555</v>
      </c>
      <c r="T3138" s="15">
        <f t="shared" si="200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2"/>
        <v>3</v>
      </c>
      <c r="P3139" s="6">
        <f t="shared" si="201"/>
        <v>50</v>
      </c>
      <c r="Q3139" s="10" t="s">
        <v>8315</v>
      </c>
      <c r="R3139" t="s">
        <v>8316</v>
      </c>
      <c r="S3139" s="15">
        <f t="shared" ref="S3139:S3202" si="203">(((J3139/60)/60)/24)+DATE(1970,1,1)</f>
        <v>42807.885057870371</v>
      </c>
      <c r="T3139" s="15">
        <f t="shared" ref="T3139:T3202" si="204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2"/>
        <v>0</v>
      </c>
      <c r="P3140" s="6" t="str">
        <f t="shared" si="201"/>
        <v>N/A</v>
      </c>
      <c r="Q3140" s="10" t="s">
        <v>8315</v>
      </c>
      <c r="R3140" t="s">
        <v>8316</v>
      </c>
      <c r="S3140" s="15">
        <f t="shared" si="203"/>
        <v>42809.645914351851</v>
      </c>
      <c r="T3140" s="15">
        <f t="shared" si="204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2"/>
        <v>5</v>
      </c>
      <c r="P3141" s="6">
        <f t="shared" si="201"/>
        <v>450</v>
      </c>
      <c r="Q3141" s="10" t="s">
        <v>8315</v>
      </c>
      <c r="R3141" t="s">
        <v>8316</v>
      </c>
      <c r="S3141" s="15">
        <f t="shared" si="203"/>
        <v>42785.270370370374</v>
      </c>
      <c r="T3141" s="15">
        <f t="shared" si="204"/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2"/>
        <v>1</v>
      </c>
      <c r="P3142" s="6">
        <f t="shared" si="201"/>
        <v>24</v>
      </c>
      <c r="Q3142" s="10" t="s">
        <v>8315</v>
      </c>
      <c r="R3142" t="s">
        <v>8316</v>
      </c>
      <c r="S3142" s="15">
        <f t="shared" si="203"/>
        <v>42802.718784722223</v>
      </c>
      <c r="T3142" s="15">
        <f t="shared" si="204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2"/>
        <v>52</v>
      </c>
      <c r="P3143" s="6">
        <f t="shared" si="201"/>
        <v>32.25</v>
      </c>
      <c r="Q3143" s="10" t="s">
        <v>8315</v>
      </c>
      <c r="R3143" t="s">
        <v>8316</v>
      </c>
      <c r="S3143" s="15">
        <f t="shared" si="203"/>
        <v>42800.753333333334</v>
      </c>
      <c r="T3143" s="15">
        <f t="shared" si="204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2"/>
        <v>2</v>
      </c>
      <c r="P3144" s="6">
        <f t="shared" si="201"/>
        <v>15</v>
      </c>
      <c r="Q3144" s="10" t="s">
        <v>8315</v>
      </c>
      <c r="R3144" t="s">
        <v>8316</v>
      </c>
      <c r="S3144" s="15">
        <f t="shared" si="203"/>
        <v>42783.513182870374</v>
      </c>
      <c r="T3144" s="15">
        <f t="shared" si="204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2"/>
        <v>0</v>
      </c>
      <c r="P3145" s="6" t="str">
        <f t="shared" si="201"/>
        <v>N/A</v>
      </c>
      <c r="Q3145" s="10" t="s">
        <v>8315</v>
      </c>
      <c r="R3145" t="s">
        <v>8316</v>
      </c>
      <c r="S3145" s="15">
        <f t="shared" si="203"/>
        <v>42808.358287037037</v>
      </c>
      <c r="T3145" s="15">
        <f t="shared" si="204"/>
        <v>42834.358287037037</v>
      </c>
    </row>
    <row r="3146" spans="1:20" ht="43.2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2"/>
        <v>75</v>
      </c>
      <c r="P3146" s="6">
        <f t="shared" si="201"/>
        <v>251.33</v>
      </c>
      <c r="Q3146" s="10" t="s">
        <v>8315</v>
      </c>
      <c r="R3146" t="s">
        <v>8316</v>
      </c>
      <c r="S3146" s="15">
        <f t="shared" si="203"/>
        <v>42796.538275462968</v>
      </c>
      <c r="T3146" s="15">
        <f t="shared" si="204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2"/>
        <v>0</v>
      </c>
      <c r="P3147" s="6" t="str">
        <f t="shared" si="201"/>
        <v>N/A</v>
      </c>
      <c r="Q3147" s="10" t="s">
        <v>8315</v>
      </c>
      <c r="R3147" t="s">
        <v>8316</v>
      </c>
      <c r="S3147" s="15">
        <f t="shared" si="203"/>
        <v>42762.040902777779</v>
      </c>
      <c r="T3147" s="15">
        <f t="shared" si="204"/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2"/>
        <v>11</v>
      </c>
      <c r="P3148" s="6">
        <f t="shared" si="201"/>
        <v>437.5</v>
      </c>
      <c r="Q3148" s="10" t="s">
        <v>8315</v>
      </c>
      <c r="R3148" t="s">
        <v>8316</v>
      </c>
      <c r="S3148" s="15">
        <f t="shared" si="203"/>
        <v>42796.682476851856</v>
      </c>
      <c r="T3148" s="15">
        <f t="shared" si="204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2"/>
        <v>118</v>
      </c>
      <c r="P3149" s="6">
        <f t="shared" si="201"/>
        <v>110.35</v>
      </c>
      <c r="Q3149" s="10" t="s">
        <v>8315</v>
      </c>
      <c r="R3149" t="s">
        <v>8316</v>
      </c>
      <c r="S3149" s="15">
        <f t="shared" si="203"/>
        <v>41909.969386574077</v>
      </c>
      <c r="T3149" s="15">
        <f t="shared" si="204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2"/>
        <v>131</v>
      </c>
      <c r="P3150" s="6">
        <f t="shared" si="201"/>
        <v>41.42</v>
      </c>
      <c r="Q3150" s="10" t="s">
        <v>8315</v>
      </c>
      <c r="R3150" t="s">
        <v>8316</v>
      </c>
      <c r="S3150" s="15">
        <f t="shared" si="203"/>
        <v>41891.665324074071</v>
      </c>
      <c r="T3150" s="15">
        <f t="shared" si="204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2"/>
        <v>104</v>
      </c>
      <c r="P3151" s="6">
        <f t="shared" si="201"/>
        <v>52</v>
      </c>
      <c r="Q3151" s="10" t="s">
        <v>8315</v>
      </c>
      <c r="R3151" t="s">
        <v>8316</v>
      </c>
      <c r="S3151" s="15">
        <f t="shared" si="203"/>
        <v>41226.017361111109</v>
      </c>
      <c r="T3151" s="15">
        <f t="shared" si="204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2"/>
        <v>101</v>
      </c>
      <c r="P3152" s="6">
        <f t="shared" si="201"/>
        <v>33.99</v>
      </c>
      <c r="Q3152" s="10" t="s">
        <v>8315</v>
      </c>
      <c r="R3152" t="s">
        <v>8316</v>
      </c>
      <c r="S3152" s="15">
        <f t="shared" si="203"/>
        <v>40478.263923611114</v>
      </c>
      <c r="T3152" s="15">
        <f t="shared" si="204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2"/>
        <v>100</v>
      </c>
      <c r="P3153" s="6">
        <f t="shared" si="201"/>
        <v>103.35</v>
      </c>
      <c r="Q3153" s="10" t="s">
        <v>8315</v>
      </c>
      <c r="R3153" t="s">
        <v>8316</v>
      </c>
      <c r="S3153" s="15">
        <f t="shared" si="203"/>
        <v>41862.83997685185</v>
      </c>
      <c r="T3153" s="15">
        <f t="shared" si="204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2"/>
        <v>106</v>
      </c>
      <c r="P3154" s="6">
        <f t="shared" si="201"/>
        <v>34.79</v>
      </c>
      <c r="Q3154" s="10" t="s">
        <v>8315</v>
      </c>
      <c r="R3154" t="s">
        <v>8316</v>
      </c>
      <c r="S3154" s="15">
        <f t="shared" si="203"/>
        <v>41550.867673611108</v>
      </c>
      <c r="T3154" s="15">
        <f t="shared" si="204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2"/>
        <v>336</v>
      </c>
      <c r="P3155" s="6">
        <f t="shared" si="201"/>
        <v>41.77</v>
      </c>
      <c r="Q3155" s="10" t="s">
        <v>8315</v>
      </c>
      <c r="R3155" t="s">
        <v>8316</v>
      </c>
      <c r="S3155" s="15">
        <f t="shared" si="203"/>
        <v>40633.154363425929</v>
      </c>
      <c r="T3155" s="15">
        <f t="shared" si="204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2"/>
        <v>113</v>
      </c>
      <c r="P3156" s="6">
        <f t="shared" si="201"/>
        <v>64.27</v>
      </c>
      <c r="Q3156" s="10" t="s">
        <v>8315</v>
      </c>
      <c r="R3156" t="s">
        <v>8316</v>
      </c>
      <c r="S3156" s="15">
        <f t="shared" si="203"/>
        <v>40970.875671296293</v>
      </c>
      <c r="T3156" s="15">
        <f t="shared" si="204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2"/>
        <v>189</v>
      </c>
      <c r="P3157" s="6">
        <f t="shared" si="201"/>
        <v>31.21</v>
      </c>
      <c r="Q3157" s="10" t="s">
        <v>8315</v>
      </c>
      <c r="R3157" t="s">
        <v>8316</v>
      </c>
      <c r="S3157" s="15">
        <f t="shared" si="203"/>
        <v>41233.499131944445</v>
      </c>
      <c r="T3157" s="15">
        <f t="shared" si="204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2"/>
        <v>102</v>
      </c>
      <c r="P3158" s="6">
        <f t="shared" si="201"/>
        <v>62.92</v>
      </c>
      <c r="Q3158" s="10" t="s">
        <v>8315</v>
      </c>
      <c r="R3158" t="s">
        <v>8316</v>
      </c>
      <c r="S3158" s="15">
        <f t="shared" si="203"/>
        <v>41026.953055555554</v>
      </c>
      <c r="T3158" s="15">
        <f t="shared" si="204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2"/>
        <v>101</v>
      </c>
      <c r="P3159" s="6">
        <f t="shared" si="201"/>
        <v>98.54</v>
      </c>
      <c r="Q3159" s="10" t="s">
        <v>8315</v>
      </c>
      <c r="R3159" t="s">
        <v>8316</v>
      </c>
      <c r="S3159" s="15">
        <f t="shared" si="203"/>
        <v>41829.788252314815</v>
      </c>
      <c r="T3159" s="15">
        <f t="shared" si="204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2"/>
        <v>114</v>
      </c>
      <c r="P3160" s="6">
        <f t="shared" si="201"/>
        <v>82.61</v>
      </c>
      <c r="Q3160" s="10" t="s">
        <v>8315</v>
      </c>
      <c r="R3160" t="s">
        <v>8316</v>
      </c>
      <c r="S3160" s="15">
        <f t="shared" si="203"/>
        <v>41447.839722222219</v>
      </c>
      <c r="T3160" s="15">
        <f t="shared" si="204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2"/>
        <v>133</v>
      </c>
      <c r="P3161" s="6">
        <f t="shared" si="201"/>
        <v>38.5</v>
      </c>
      <c r="Q3161" s="10" t="s">
        <v>8315</v>
      </c>
      <c r="R3161" t="s">
        <v>8316</v>
      </c>
      <c r="S3161" s="15">
        <f t="shared" si="203"/>
        <v>40884.066678240742</v>
      </c>
      <c r="T3161" s="15">
        <f t="shared" si="204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2"/>
        <v>102</v>
      </c>
      <c r="P3162" s="6">
        <f t="shared" si="201"/>
        <v>80.16</v>
      </c>
      <c r="Q3162" s="10" t="s">
        <v>8315</v>
      </c>
      <c r="R3162" t="s">
        <v>8316</v>
      </c>
      <c r="S3162" s="15">
        <f t="shared" si="203"/>
        <v>41841.26489583333</v>
      </c>
      <c r="T3162" s="15">
        <f t="shared" si="204"/>
        <v>41864.207638888889</v>
      </c>
    </row>
    <row r="3163" spans="1:20" ht="43.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2"/>
        <v>105</v>
      </c>
      <c r="P3163" s="6">
        <f t="shared" si="201"/>
        <v>28.41</v>
      </c>
      <c r="Q3163" s="10" t="s">
        <v>8315</v>
      </c>
      <c r="R3163" t="s">
        <v>8316</v>
      </c>
      <c r="S3163" s="15">
        <f t="shared" si="203"/>
        <v>41897.536134259259</v>
      </c>
      <c r="T3163" s="15">
        <f t="shared" si="204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2"/>
        <v>127</v>
      </c>
      <c r="P3164" s="6">
        <f t="shared" si="201"/>
        <v>80.73</v>
      </c>
      <c r="Q3164" s="10" t="s">
        <v>8315</v>
      </c>
      <c r="R3164" t="s">
        <v>8316</v>
      </c>
      <c r="S3164" s="15">
        <f t="shared" si="203"/>
        <v>41799.685902777775</v>
      </c>
      <c r="T3164" s="15">
        <f t="shared" si="204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2"/>
        <v>111</v>
      </c>
      <c r="P3165" s="6">
        <f t="shared" si="201"/>
        <v>200.69</v>
      </c>
      <c r="Q3165" s="10" t="s">
        <v>8315</v>
      </c>
      <c r="R3165" t="s">
        <v>8316</v>
      </c>
      <c r="S3165" s="15">
        <f t="shared" si="203"/>
        <v>41775.753761574073</v>
      </c>
      <c r="T3165" s="15">
        <f t="shared" si="204"/>
        <v>41805.753761574073</v>
      </c>
    </row>
    <row r="3166" spans="1:20" ht="43.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2"/>
        <v>107</v>
      </c>
      <c r="P3166" s="6">
        <f t="shared" si="201"/>
        <v>37.590000000000003</v>
      </c>
      <c r="Q3166" s="10" t="s">
        <v>8315</v>
      </c>
      <c r="R3166" t="s">
        <v>8316</v>
      </c>
      <c r="S3166" s="15">
        <f t="shared" si="203"/>
        <v>41766.80572916667</v>
      </c>
      <c r="T3166" s="15">
        <f t="shared" si="204"/>
        <v>41799.80572916667</v>
      </c>
    </row>
    <row r="3167" spans="1:20" ht="43.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2"/>
        <v>163</v>
      </c>
      <c r="P3167" s="6">
        <f t="shared" si="201"/>
        <v>58.1</v>
      </c>
      <c r="Q3167" s="10" t="s">
        <v>8315</v>
      </c>
      <c r="R3167" t="s">
        <v>8316</v>
      </c>
      <c r="S3167" s="15">
        <f t="shared" si="203"/>
        <v>40644.159259259257</v>
      </c>
      <c r="T3167" s="15">
        <f t="shared" si="204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2"/>
        <v>160</v>
      </c>
      <c r="P3168" s="6">
        <f t="shared" si="201"/>
        <v>60.3</v>
      </c>
      <c r="Q3168" s="10" t="s">
        <v>8315</v>
      </c>
      <c r="R3168" t="s">
        <v>8316</v>
      </c>
      <c r="S3168" s="15">
        <f t="shared" si="203"/>
        <v>41940.69158564815</v>
      </c>
      <c r="T3168" s="15">
        <f t="shared" si="204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2"/>
        <v>116</v>
      </c>
      <c r="P3169" s="6">
        <f t="shared" si="201"/>
        <v>63.36</v>
      </c>
      <c r="Q3169" s="10" t="s">
        <v>8315</v>
      </c>
      <c r="R3169" t="s">
        <v>8316</v>
      </c>
      <c r="S3169" s="15">
        <f t="shared" si="203"/>
        <v>41839.175706018519</v>
      </c>
      <c r="T3169" s="15">
        <f t="shared" si="204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2"/>
        <v>124</v>
      </c>
      <c r="P3170" s="6">
        <f t="shared" si="201"/>
        <v>50.9</v>
      </c>
      <c r="Q3170" s="10" t="s">
        <v>8315</v>
      </c>
      <c r="R3170" t="s">
        <v>8316</v>
      </c>
      <c r="S3170" s="15">
        <f t="shared" si="203"/>
        <v>41772.105937500004</v>
      </c>
      <c r="T3170" s="15">
        <f t="shared" si="204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2"/>
        <v>103</v>
      </c>
      <c r="P3171" s="6">
        <f t="shared" si="201"/>
        <v>100.5</v>
      </c>
      <c r="Q3171" s="10" t="s">
        <v>8315</v>
      </c>
      <c r="R3171" t="s">
        <v>8316</v>
      </c>
      <c r="S3171" s="15">
        <f t="shared" si="203"/>
        <v>41591.737974537034</v>
      </c>
      <c r="T3171" s="15">
        <f t="shared" si="204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2"/>
        <v>112</v>
      </c>
      <c r="P3172" s="6">
        <f t="shared" si="201"/>
        <v>31.62</v>
      </c>
      <c r="Q3172" s="10" t="s">
        <v>8315</v>
      </c>
      <c r="R3172" t="s">
        <v>8316</v>
      </c>
      <c r="S3172" s="15">
        <f t="shared" si="203"/>
        <v>41789.080370370371</v>
      </c>
      <c r="T3172" s="15">
        <f t="shared" si="204"/>
        <v>41822.166666666664</v>
      </c>
    </row>
    <row r="3173" spans="1:20" ht="43.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2"/>
        <v>109</v>
      </c>
      <c r="P3173" s="6">
        <f t="shared" si="201"/>
        <v>65.099999999999994</v>
      </c>
      <c r="Q3173" s="10" t="s">
        <v>8315</v>
      </c>
      <c r="R3173" t="s">
        <v>8316</v>
      </c>
      <c r="S3173" s="15">
        <f t="shared" si="203"/>
        <v>42466.608310185184</v>
      </c>
      <c r="T3173" s="15">
        <f t="shared" si="204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2"/>
        <v>115</v>
      </c>
      <c r="P3174" s="6">
        <f t="shared" si="201"/>
        <v>79.31</v>
      </c>
      <c r="Q3174" s="10" t="s">
        <v>8315</v>
      </c>
      <c r="R3174" t="s">
        <v>8316</v>
      </c>
      <c r="S3174" s="15">
        <f t="shared" si="203"/>
        <v>40923.729953703703</v>
      </c>
      <c r="T3174" s="15">
        <f t="shared" si="204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2"/>
        <v>103</v>
      </c>
      <c r="P3175" s="6">
        <f t="shared" si="201"/>
        <v>139.19</v>
      </c>
      <c r="Q3175" s="10" t="s">
        <v>8315</v>
      </c>
      <c r="R3175" t="s">
        <v>8316</v>
      </c>
      <c r="S3175" s="15">
        <f t="shared" si="203"/>
        <v>41878.878379629627</v>
      </c>
      <c r="T3175" s="15">
        <f t="shared" si="204"/>
        <v>41908.878379629627</v>
      </c>
    </row>
    <row r="3176" spans="1:20" ht="43.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2"/>
        <v>101</v>
      </c>
      <c r="P3176" s="6">
        <f t="shared" si="201"/>
        <v>131.91</v>
      </c>
      <c r="Q3176" s="10" t="s">
        <v>8315</v>
      </c>
      <c r="R3176" t="s">
        <v>8316</v>
      </c>
      <c r="S3176" s="15">
        <f t="shared" si="203"/>
        <v>41862.864675925928</v>
      </c>
      <c r="T3176" s="15">
        <f t="shared" si="204"/>
        <v>41876.864675925928</v>
      </c>
    </row>
    <row r="3177" spans="1:20" ht="43.2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2"/>
        <v>110</v>
      </c>
      <c r="P3177" s="6">
        <f t="shared" si="201"/>
        <v>91.3</v>
      </c>
      <c r="Q3177" s="10" t="s">
        <v>8315</v>
      </c>
      <c r="R3177" t="s">
        <v>8316</v>
      </c>
      <c r="S3177" s="15">
        <f t="shared" si="203"/>
        <v>40531.886886574073</v>
      </c>
      <c r="T3177" s="15">
        <f t="shared" si="204"/>
        <v>40591.886886574073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2"/>
        <v>115</v>
      </c>
      <c r="P3178" s="6">
        <f t="shared" si="201"/>
        <v>39.67</v>
      </c>
      <c r="Q3178" s="10" t="s">
        <v>8315</v>
      </c>
      <c r="R3178" t="s">
        <v>8316</v>
      </c>
      <c r="S3178" s="15">
        <f t="shared" si="203"/>
        <v>41477.930914351848</v>
      </c>
      <c r="T3178" s="15">
        <f t="shared" si="204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2"/>
        <v>117</v>
      </c>
      <c r="P3179" s="6">
        <f t="shared" si="201"/>
        <v>57.55</v>
      </c>
      <c r="Q3179" s="10" t="s">
        <v>8315</v>
      </c>
      <c r="R3179" t="s">
        <v>8316</v>
      </c>
      <c r="S3179" s="15">
        <f t="shared" si="203"/>
        <v>41781.666770833333</v>
      </c>
      <c r="T3179" s="15">
        <f t="shared" si="204"/>
        <v>41811.666770833333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2"/>
        <v>172</v>
      </c>
      <c r="P3180" s="6">
        <f t="shared" si="201"/>
        <v>33.03</v>
      </c>
      <c r="Q3180" s="10" t="s">
        <v>8315</v>
      </c>
      <c r="R3180" t="s">
        <v>8316</v>
      </c>
      <c r="S3180" s="15">
        <f t="shared" si="203"/>
        <v>41806.605034722219</v>
      </c>
      <c r="T3180" s="15">
        <f t="shared" si="204"/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2"/>
        <v>114</v>
      </c>
      <c r="P3181" s="6">
        <f t="shared" si="201"/>
        <v>77.34</v>
      </c>
      <c r="Q3181" s="10" t="s">
        <v>8315</v>
      </c>
      <c r="R3181" t="s">
        <v>8316</v>
      </c>
      <c r="S3181" s="15">
        <f t="shared" si="203"/>
        <v>41375.702210648145</v>
      </c>
      <c r="T3181" s="15">
        <f t="shared" si="204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2"/>
        <v>120</v>
      </c>
      <c r="P3182" s="6">
        <f t="shared" si="201"/>
        <v>31.93</v>
      </c>
      <c r="Q3182" s="10" t="s">
        <v>8315</v>
      </c>
      <c r="R3182" t="s">
        <v>8316</v>
      </c>
      <c r="S3182" s="15">
        <f t="shared" si="203"/>
        <v>41780.412604166668</v>
      </c>
      <c r="T3182" s="15">
        <f t="shared" si="204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2"/>
        <v>109</v>
      </c>
      <c r="P3183" s="6">
        <f t="shared" si="201"/>
        <v>36.33</v>
      </c>
      <c r="Q3183" s="10" t="s">
        <v>8315</v>
      </c>
      <c r="R3183" t="s">
        <v>8316</v>
      </c>
      <c r="S3183" s="15">
        <f t="shared" si="203"/>
        <v>41779.310034722221</v>
      </c>
      <c r="T3183" s="15">
        <f t="shared" si="204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2"/>
        <v>101</v>
      </c>
      <c r="P3184" s="6">
        <f t="shared" si="201"/>
        <v>46.77</v>
      </c>
      <c r="Q3184" s="10" t="s">
        <v>8315</v>
      </c>
      <c r="R3184" t="s">
        <v>8316</v>
      </c>
      <c r="S3184" s="15">
        <f t="shared" si="203"/>
        <v>40883.949317129627</v>
      </c>
      <c r="T3184" s="15">
        <f t="shared" si="204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2"/>
        <v>109</v>
      </c>
      <c r="P3185" s="6">
        <f t="shared" si="201"/>
        <v>40.07</v>
      </c>
      <c r="Q3185" s="10" t="s">
        <v>8315</v>
      </c>
      <c r="R3185" t="s">
        <v>8316</v>
      </c>
      <c r="S3185" s="15">
        <f t="shared" si="203"/>
        <v>41491.79478009259</v>
      </c>
      <c r="T3185" s="15">
        <f t="shared" si="204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2"/>
        <v>107</v>
      </c>
      <c r="P3186" s="6">
        <f t="shared" si="201"/>
        <v>100.22</v>
      </c>
      <c r="Q3186" s="10" t="s">
        <v>8315</v>
      </c>
      <c r="R3186" t="s">
        <v>8316</v>
      </c>
      <c r="S3186" s="15">
        <f t="shared" si="203"/>
        <v>41791.993414351848</v>
      </c>
      <c r="T3186" s="15">
        <f t="shared" si="204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2"/>
        <v>100</v>
      </c>
      <c r="P3187" s="6">
        <f t="shared" si="201"/>
        <v>41.67</v>
      </c>
      <c r="Q3187" s="10" t="s">
        <v>8315</v>
      </c>
      <c r="R3187" t="s">
        <v>8316</v>
      </c>
      <c r="S3187" s="15">
        <f t="shared" si="203"/>
        <v>41829.977326388893</v>
      </c>
      <c r="T3187" s="15">
        <f t="shared" si="204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2"/>
        <v>102</v>
      </c>
      <c r="P3188" s="6">
        <f t="shared" si="201"/>
        <v>46.71</v>
      </c>
      <c r="Q3188" s="10" t="s">
        <v>8315</v>
      </c>
      <c r="R3188" t="s">
        <v>8316</v>
      </c>
      <c r="S3188" s="15">
        <f t="shared" si="203"/>
        <v>41868.924050925925</v>
      </c>
      <c r="T3188" s="15">
        <f t="shared" si="204"/>
        <v>41898.875</v>
      </c>
    </row>
    <row r="3189" spans="1:20" ht="43.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2"/>
        <v>116</v>
      </c>
      <c r="P3189" s="6">
        <f t="shared" si="201"/>
        <v>71.489999999999995</v>
      </c>
      <c r="Q3189" s="10" t="s">
        <v>8315</v>
      </c>
      <c r="R3189" t="s">
        <v>8316</v>
      </c>
      <c r="S3189" s="15">
        <f t="shared" si="203"/>
        <v>41835.666354166664</v>
      </c>
      <c r="T3189" s="15">
        <f t="shared" si="204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2"/>
        <v>65</v>
      </c>
      <c r="P3190">
        <f t="shared" ref="P3190:P3202" si="205">IFERROR(ROUND(E3190/L3190*100,2),"N/A")</f>
        <v>1444.44</v>
      </c>
      <c r="Q3190" s="10" t="s">
        <v>8315</v>
      </c>
      <c r="R3190" t="s">
        <v>8357</v>
      </c>
      <c r="S3190" s="15">
        <f t="shared" si="203"/>
        <v>42144.415532407409</v>
      </c>
      <c r="T3190" s="15">
        <f t="shared" si="204"/>
        <v>42165.415532407409</v>
      </c>
    </row>
    <row r="3191" spans="1:20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2"/>
        <v>12</v>
      </c>
      <c r="P3191">
        <f t="shared" si="205"/>
        <v>35684.21</v>
      </c>
      <c r="Q3191" s="10" t="s">
        <v>8315</v>
      </c>
      <c r="R3191" t="s">
        <v>8357</v>
      </c>
      <c r="S3191" s="15">
        <f t="shared" si="203"/>
        <v>42118.346435185187</v>
      </c>
      <c r="T3191" s="15">
        <f t="shared" si="204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2"/>
        <v>0</v>
      </c>
      <c r="P3192" t="str">
        <f t="shared" si="205"/>
        <v>N/A</v>
      </c>
      <c r="Q3192" s="10" t="s">
        <v>8315</v>
      </c>
      <c r="R3192" t="s">
        <v>8357</v>
      </c>
      <c r="S3192" s="15">
        <f t="shared" si="203"/>
        <v>42683.151331018518</v>
      </c>
      <c r="T3192" s="15">
        <f t="shared" si="204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2"/>
        <v>4</v>
      </c>
      <c r="P3193">
        <f t="shared" si="205"/>
        <v>3775</v>
      </c>
      <c r="Q3193" s="10" t="s">
        <v>8315</v>
      </c>
      <c r="R3193" t="s">
        <v>8357</v>
      </c>
      <c r="S3193" s="15">
        <f t="shared" si="203"/>
        <v>42538.755428240736</v>
      </c>
      <c r="T3193" s="15">
        <f t="shared" si="204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2"/>
        <v>1</v>
      </c>
      <c r="P3194">
        <f t="shared" si="205"/>
        <v>1275</v>
      </c>
      <c r="Q3194" s="10" t="s">
        <v>8315</v>
      </c>
      <c r="R3194" t="s">
        <v>8357</v>
      </c>
      <c r="S3194" s="15">
        <f t="shared" si="203"/>
        <v>42018.94049768518</v>
      </c>
      <c r="T3194" s="15">
        <f t="shared" si="204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2"/>
        <v>12</v>
      </c>
      <c r="P3195">
        <f t="shared" si="205"/>
        <v>2445.83</v>
      </c>
      <c r="Q3195" s="10" t="s">
        <v>8315</v>
      </c>
      <c r="R3195" t="s">
        <v>8357</v>
      </c>
      <c r="S3195" s="15">
        <f t="shared" si="203"/>
        <v>42010.968240740738</v>
      </c>
      <c r="T3195" s="15">
        <f t="shared" si="204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2"/>
        <v>0</v>
      </c>
      <c r="P3196" t="str">
        <f t="shared" si="205"/>
        <v>N/A</v>
      </c>
      <c r="Q3196" s="10" t="s">
        <v>8315</v>
      </c>
      <c r="R3196" t="s">
        <v>8357</v>
      </c>
      <c r="S3196" s="15">
        <f t="shared" si="203"/>
        <v>42182.062476851846</v>
      </c>
      <c r="T3196" s="15">
        <f t="shared" si="204"/>
        <v>42212.062476851846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2"/>
        <v>59</v>
      </c>
      <c r="P3197">
        <f t="shared" si="205"/>
        <v>5307.69</v>
      </c>
      <c r="Q3197" s="10" t="s">
        <v>8315</v>
      </c>
      <c r="R3197" t="s">
        <v>8357</v>
      </c>
      <c r="S3197" s="15">
        <f t="shared" si="203"/>
        <v>42017.594236111108</v>
      </c>
      <c r="T3197" s="15">
        <f t="shared" si="204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2"/>
        <v>0</v>
      </c>
      <c r="P3198">
        <f t="shared" si="205"/>
        <v>30000</v>
      </c>
      <c r="Q3198" s="10" t="s">
        <v>8315</v>
      </c>
      <c r="R3198" t="s">
        <v>8357</v>
      </c>
      <c r="S3198" s="15">
        <f t="shared" si="203"/>
        <v>42157.598090277781</v>
      </c>
      <c r="T3198" s="15">
        <f t="shared" si="204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2"/>
        <v>11</v>
      </c>
      <c r="P3199">
        <f t="shared" si="205"/>
        <v>28625</v>
      </c>
      <c r="Q3199" s="10" t="s">
        <v>8315</v>
      </c>
      <c r="R3199" t="s">
        <v>8357</v>
      </c>
      <c r="S3199" s="15">
        <f t="shared" si="203"/>
        <v>42009.493263888886</v>
      </c>
      <c r="T3199" s="15">
        <f t="shared" si="204"/>
        <v>42039.493263888886</v>
      </c>
    </row>
    <row r="3200" spans="1:20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2"/>
        <v>0</v>
      </c>
      <c r="P3200">
        <f t="shared" si="205"/>
        <v>3666.67</v>
      </c>
      <c r="Q3200" s="10" t="s">
        <v>8315</v>
      </c>
      <c r="R3200" t="s">
        <v>8357</v>
      </c>
      <c r="S3200" s="15">
        <f t="shared" si="203"/>
        <v>42013.424502314811</v>
      </c>
      <c r="T3200" s="15">
        <f t="shared" si="204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2"/>
        <v>52</v>
      </c>
      <c r="P3201">
        <f t="shared" si="205"/>
        <v>4920.75</v>
      </c>
      <c r="Q3201" s="10" t="s">
        <v>8315</v>
      </c>
      <c r="R3201" t="s">
        <v>8357</v>
      </c>
      <c r="S3201" s="15">
        <f t="shared" si="203"/>
        <v>41858.761782407404</v>
      </c>
      <c r="T3201" s="15">
        <f t="shared" si="204"/>
        <v>41888.875</v>
      </c>
    </row>
    <row r="3202" spans="1:20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6">ROUND(E3202/D3202*100,0)</f>
        <v>0</v>
      </c>
      <c r="P3202">
        <f t="shared" si="205"/>
        <v>100</v>
      </c>
      <c r="Q3202" s="10" t="s">
        <v>8315</v>
      </c>
      <c r="R3202" t="s">
        <v>8357</v>
      </c>
      <c r="S3202" s="15">
        <f t="shared" si="203"/>
        <v>42460.320613425924</v>
      </c>
      <c r="T3202" s="15">
        <f t="shared" si="204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6"/>
        <v>1</v>
      </c>
      <c r="P3203">
        <f t="shared" ref="P3203:P3209" si="207">IFERROR(ROUND(E3203/L3203*100,2),"N/A")</f>
        <v>1250</v>
      </c>
      <c r="Q3203" s="10" t="s">
        <v>8315</v>
      </c>
      <c r="R3203" t="s">
        <v>8357</v>
      </c>
      <c r="S3203" s="15">
        <f t="shared" ref="S3203:S3266" si="208">(((J3203/60)/60)/24)+DATE(1970,1,1)</f>
        <v>41861.767094907409</v>
      </c>
      <c r="T3203" s="15">
        <f t="shared" ref="T3203:T3266" si="209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6"/>
        <v>55</v>
      </c>
      <c r="P3204">
        <f t="shared" si="207"/>
        <v>10904</v>
      </c>
      <c r="Q3204" s="10" t="s">
        <v>8315</v>
      </c>
      <c r="R3204" t="s">
        <v>8357</v>
      </c>
      <c r="S3204" s="15">
        <f t="shared" si="208"/>
        <v>42293.853541666671</v>
      </c>
      <c r="T3204" s="15">
        <f t="shared" si="209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6"/>
        <v>25</v>
      </c>
      <c r="P3205">
        <f t="shared" si="207"/>
        <v>4166.67</v>
      </c>
      <c r="Q3205" s="10" t="s">
        <v>8315</v>
      </c>
      <c r="R3205" t="s">
        <v>8357</v>
      </c>
      <c r="S3205" s="15">
        <f t="shared" si="208"/>
        <v>42242.988680555558</v>
      </c>
      <c r="T3205" s="15">
        <f t="shared" si="209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6"/>
        <v>0</v>
      </c>
      <c r="P3206" t="str">
        <f t="shared" si="207"/>
        <v>N/A</v>
      </c>
      <c r="Q3206" s="10" t="s">
        <v>8315</v>
      </c>
      <c r="R3206" t="s">
        <v>8357</v>
      </c>
      <c r="S3206" s="15">
        <f t="shared" si="208"/>
        <v>42172.686099537037</v>
      </c>
      <c r="T3206" s="15">
        <f t="shared" si="209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6"/>
        <v>3</v>
      </c>
      <c r="P3207">
        <f t="shared" si="207"/>
        <v>2275</v>
      </c>
      <c r="Q3207" s="10" t="s">
        <v>8315</v>
      </c>
      <c r="R3207" t="s">
        <v>8357</v>
      </c>
      <c r="S3207" s="15">
        <f t="shared" si="208"/>
        <v>42095.374675925923</v>
      </c>
      <c r="T3207" s="15">
        <f t="shared" si="209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6"/>
        <v>0</v>
      </c>
      <c r="P3208" t="str">
        <f t="shared" si="207"/>
        <v>N/A</v>
      </c>
      <c r="Q3208" s="10" t="s">
        <v>8315</v>
      </c>
      <c r="R3208" t="s">
        <v>8357</v>
      </c>
      <c r="S3208" s="15">
        <f t="shared" si="208"/>
        <v>42236.276053240741</v>
      </c>
      <c r="T3208" s="15">
        <f t="shared" si="209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6"/>
        <v>46</v>
      </c>
      <c r="P3209">
        <f t="shared" si="207"/>
        <v>7083.33</v>
      </c>
      <c r="Q3209" s="10" t="s">
        <v>8315</v>
      </c>
      <c r="R3209" t="s">
        <v>8357</v>
      </c>
      <c r="S3209" s="15">
        <f t="shared" si="208"/>
        <v>42057.277858796297</v>
      </c>
      <c r="T3209" s="15">
        <f t="shared" si="209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6"/>
        <v>104</v>
      </c>
      <c r="P3210" s="6">
        <f t="shared" ref="P3210:P3273" si="210">IFERROR(ROUND(E3210/L3210,2),"N/A")</f>
        <v>63.11</v>
      </c>
      <c r="Q3210" s="10" t="s">
        <v>8315</v>
      </c>
      <c r="R3210" t="s">
        <v>8316</v>
      </c>
      <c r="S3210" s="15">
        <f t="shared" si="208"/>
        <v>41827.605057870373</v>
      </c>
      <c r="T3210" s="15">
        <f t="shared" si="209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6"/>
        <v>119</v>
      </c>
      <c r="P3211" s="6">
        <f t="shared" si="210"/>
        <v>50.16</v>
      </c>
      <c r="Q3211" s="10" t="s">
        <v>8315</v>
      </c>
      <c r="R3211" t="s">
        <v>8316</v>
      </c>
      <c r="S3211" s="15">
        <f t="shared" si="208"/>
        <v>41778.637245370373</v>
      </c>
      <c r="T3211" s="15">
        <f t="shared" si="209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6"/>
        <v>126</v>
      </c>
      <c r="P3212" s="6">
        <f t="shared" si="210"/>
        <v>62.88</v>
      </c>
      <c r="Q3212" s="10" t="s">
        <v>8315</v>
      </c>
      <c r="R3212" t="s">
        <v>8316</v>
      </c>
      <c r="S3212" s="15">
        <f t="shared" si="208"/>
        <v>41013.936562499999</v>
      </c>
      <c r="T3212" s="15">
        <f t="shared" si="209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6"/>
        <v>120</v>
      </c>
      <c r="P3213" s="6">
        <f t="shared" si="210"/>
        <v>85.53</v>
      </c>
      <c r="Q3213" s="10" t="s">
        <v>8315</v>
      </c>
      <c r="R3213" t="s">
        <v>8316</v>
      </c>
      <c r="S3213" s="15">
        <f t="shared" si="208"/>
        <v>41834.586574074077</v>
      </c>
      <c r="T3213" s="15">
        <f t="shared" si="209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6"/>
        <v>126</v>
      </c>
      <c r="P3214" s="6">
        <f t="shared" si="210"/>
        <v>53.72</v>
      </c>
      <c r="Q3214" s="10" t="s">
        <v>8315</v>
      </c>
      <c r="R3214" t="s">
        <v>8316</v>
      </c>
      <c r="S3214" s="15">
        <f t="shared" si="208"/>
        <v>41829.795729166668</v>
      </c>
      <c r="T3214" s="15">
        <f t="shared" si="209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6"/>
        <v>100</v>
      </c>
      <c r="P3215" s="6">
        <f t="shared" si="210"/>
        <v>127.81</v>
      </c>
      <c r="Q3215" s="10" t="s">
        <v>8315</v>
      </c>
      <c r="R3215" t="s">
        <v>8316</v>
      </c>
      <c r="S3215" s="15">
        <f t="shared" si="208"/>
        <v>42171.763414351852</v>
      </c>
      <c r="T3215" s="15">
        <f t="shared" si="209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6"/>
        <v>102</v>
      </c>
      <c r="P3216" s="6">
        <f t="shared" si="210"/>
        <v>106.57</v>
      </c>
      <c r="Q3216" s="10" t="s">
        <v>8315</v>
      </c>
      <c r="R3216" t="s">
        <v>8316</v>
      </c>
      <c r="S3216" s="15">
        <f t="shared" si="208"/>
        <v>42337.792511574073</v>
      </c>
      <c r="T3216" s="15">
        <f t="shared" si="209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6"/>
        <v>100</v>
      </c>
      <c r="P3217" s="6">
        <f t="shared" si="210"/>
        <v>262.11</v>
      </c>
      <c r="Q3217" s="10" t="s">
        <v>8315</v>
      </c>
      <c r="R3217" t="s">
        <v>8316</v>
      </c>
      <c r="S3217" s="15">
        <f t="shared" si="208"/>
        <v>42219.665173611109</v>
      </c>
      <c r="T3217" s="15">
        <f t="shared" si="209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6"/>
        <v>100</v>
      </c>
      <c r="P3218" s="6">
        <f t="shared" si="210"/>
        <v>57.17</v>
      </c>
      <c r="Q3218" s="10" t="s">
        <v>8315</v>
      </c>
      <c r="R3218" t="s">
        <v>8316</v>
      </c>
      <c r="S3218" s="15">
        <f t="shared" si="208"/>
        <v>42165.462627314817</v>
      </c>
      <c r="T3218" s="15">
        <f t="shared" si="209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6"/>
        <v>116</v>
      </c>
      <c r="P3219" s="6">
        <f t="shared" si="210"/>
        <v>50.2</v>
      </c>
      <c r="Q3219" s="10" t="s">
        <v>8315</v>
      </c>
      <c r="R3219" t="s">
        <v>8316</v>
      </c>
      <c r="S3219" s="15">
        <f t="shared" si="208"/>
        <v>42648.546111111107</v>
      </c>
      <c r="T3219" s="15">
        <f t="shared" si="209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6"/>
        <v>102</v>
      </c>
      <c r="P3220" s="6">
        <f t="shared" si="210"/>
        <v>66.59</v>
      </c>
      <c r="Q3220" s="10" t="s">
        <v>8315</v>
      </c>
      <c r="R3220" t="s">
        <v>8316</v>
      </c>
      <c r="S3220" s="15">
        <f t="shared" si="208"/>
        <v>41971.002152777779</v>
      </c>
      <c r="T3220" s="15">
        <f t="shared" si="209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6"/>
        <v>100</v>
      </c>
      <c r="P3221" s="6">
        <f t="shared" si="210"/>
        <v>168.25</v>
      </c>
      <c r="Q3221" s="10" t="s">
        <v>8315</v>
      </c>
      <c r="R3221" t="s">
        <v>8316</v>
      </c>
      <c r="S3221" s="15">
        <f t="shared" si="208"/>
        <v>42050.983182870375</v>
      </c>
      <c r="T3221" s="15">
        <f t="shared" si="209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6"/>
        <v>101</v>
      </c>
      <c r="P3222" s="6">
        <f t="shared" si="210"/>
        <v>256.37</v>
      </c>
      <c r="Q3222" s="10" t="s">
        <v>8315</v>
      </c>
      <c r="R3222" t="s">
        <v>8316</v>
      </c>
      <c r="S3222" s="15">
        <f t="shared" si="208"/>
        <v>42772.833379629628</v>
      </c>
      <c r="T3222" s="15">
        <f t="shared" si="209"/>
        <v>42806.875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6"/>
        <v>103</v>
      </c>
      <c r="P3223" s="6">
        <f t="shared" si="210"/>
        <v>36.61</v>
      </c>
      <c r="Q3223" s="10" t="s">
        <v>8315</v>
      </c>
      <c r="R3223" t="s">
        <v>8316</v>
      </c>
      <c r="S3223" s="15">
        <f t="shared" si="208"/>
        <v>42155.696793981479</v>
      </c>
      <c r="T3223" s="15">
        <f t="shared" si="209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6"/>
        <v>125</v>
      </c>
      <c r="P3224" s="6">
        <f t="shared" si="210"/>
        <v>37.14</v>
      </c>
      <c r="Q3224" s="10" t="s">
        <v>8315</v>
      </c>
      <c r="R3224" t="s">
        <v>8316</v>
      </c>
      <c r="S3224" s="15">
        <f t="shared" si="208"/>
        <v>42270.582141203704</v>
      </c>
      <c r="T3224" s="15">
        <f t="shared" si="209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6"/>
        <v>110</v>
      </c>
      <c r="P3225" s="6">
        <f t="shared" si="210"/>
        <v>45.88</v>
      </c>
      <c r="Q3225" s="10" t="s">
        <v>8315</v>
      </c>
      <c r="R3225" t="s">
        <v>8316</v>
      </c>
      <c r="S3225" s="15">
        <f t="shared" si="208"/>
        <v>42206.835370370376</v>
      </c>
      <c r="T3225" s="15">
        <f t="shared" si="209"/>
        <v>42236.835370370376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6"/>
        <v>102</v>
      </c>
      <c r="P3226" s="6">
        <f t="shared" si="210"/>
        <v>141.71</v>
      </c>
      <c r="Q3226" s="10" t="s">
        <v>8315</v>
      </c>
      <c r="R3226" t="s">
        <v>8316</v>
      </c>
      <c r="S3226" s="15">
        <f t="shared" si="208"/>
        <v>42697.850844907407</v>
      </c>
      <c r="T3226" s="15">
        <f t="shared" si="209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6"/>
        <v>102</v>
      </c>
      <c r="P3227" s="6">
        <f t="shared" si="210"/>
        <v>52.49</v>
      </c>
      <c r="Q3227" s="10" t="s">
        <v>8315</v>
      </c>
      <c r="R3227" t="s">
        <v>8316</v>
      </c>
      <c r="S3227" s="15">
        <f t="shared" si="208"/>
        <v>42503.559467592597</v>
      </c>
      <c r="T3227" s="15">
        <f t="shared" si="209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6"/>
        <v>104</v>
      </c>
      <c r="P3228" s="6">
        <f t="shared" si="210"/>
        <v>59.52</v>
      </c>
      <c r="Q3228" s="10" t="s">
        <v>8315</v>
      </c>
      <c r="R3228" t="s">
        <v>8316</v>
      </c>
      <c r="S3228" s="15">
        <f t="shared" si="208"/>
        <v>42277.583472222221</v>
      </c>
      <c r="T3228" s="15">
        <f t="shared" si="209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6"/>
        <v>125</v>
      </c>
      <c r="P3229" s="6">
        <f t="shared" si="210"/>
        <v>50</v>
      </c>
      <c r="Q3229" s="10" t="s">
        <v>8315</v>
      </c>
      <c r="R3229" t="s">
        <v>8316</v>
      </c>
      <c r="S3229" s="15">
        <f t="shared" si="208"/>
        <v>42722.882361111115</v>
      </c>
      <c r="T3229" s="15">
        <f t="shared" si="209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6"/>
        <v>102</v>
      </c>
      <c r="P3230" s="6">
        <f t="shared" si="210"/>
        <v>193.62</v>
      </c>
      <c r="Q3230" s="10" t="s">
        <v>8315</v>
      </c>
      <c r="R3230" t="s">
        <v>8316</v>
      </c>
      <c r="S3230" s="15">
        <f t="shared" si="208"/>
        <v>42323.70930555556</v>
      </c>
      <c r="T3230" s="15">
        <f t="shared" si="209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6"/>
        <v>108</v>
      </c>
      <c r="P3231" s="6">
        <f t="shared" si="210"/>
        <v>106.8</v>
      </c>
      <c r="Q3231" s="10" t="s">
        <v>8315</v>
      </c>
      <c r="R3231" t="s">
        <v>8316</v>
      </c>
      <c r="S3231" s="15">
        <f t="shared" si="208"/>
        <v>41933.291643518518</v>
      </c>
      <c r="T3231" s="15">
        <f t="shared" si="209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6"/>
        <v>110</v>
      </c>
      <c r="P3232" s="6">
        <f t="shared" si="210"/>
        <v>77.22</v>
      </c>
      <c r="Q3232" s="10" t="s">
        <v>8315</v>
      </c>
      <c r="R3232" t="s">
        <v>8316</v>
      </c>
      <c r="S3232" s="15">
        <f t="shared" si="208"/>
        <v>41898.168125000004</v>
      </c>
      <c r="T3232" s="15">
        <f t="shared" si="209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6"/>
        <v>161</v>
      </c>
      <c r="P3233" s="6">
        <f t="shared" si="210"/>
        <v>57.5</v>
      </c>
      <c r="Q3233" s="10" t="s">
        <v>8315</v>
      </c>
      <c r="R3233" t="s">
        <v>8316</v>
      </c>
      <c r="S3233" s="15">
        <f t="shared" si="208"/>
        <v>42446.943831018521</v>
      </c>
      <c r="T3233" s="15">
        <f t="shared" si="209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6"/>
        <v>131</v>
      </c>
      <c r="P3234" s="6">
        <f t="shared" si="210"/>
        <v>50.46</v>
      </c>
      <c r="Q3234" s="10" t="s">
        <v>8315</v>
      </c>
      <c r="R3234" t="s">
        <v>8316</v>
      </c>
      <c r="S3234" s="15">
        <f t="shared" si="208"/>
        <v>42463.81385416667</v>
      </c>
      <c r="T3234" s="15">
        <f t="shared" si="209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6"/>
        <v>119</v>
      </c>
      <c r="P3235" s="6">
        <f t="shared" si="210"/>
        <v>97.38</v>
      </c>
      <c r="Q3235" s="10" t="s">
        <v>8315</v>
      </c>
      <c r="R3235" t="s">
        <v>8316</v>
      </c>
      <c r="S3235" s="15">
        <f t="shared" si="208"/>
        <v>42766.805034722223</v>
      </c>
      <c r="T3235" s="15">
        <f t="shared" si="209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6"/>
        <v>100</v>
      </c>
      <c r="P3236" s="6">
        <f t="shared" si="210"/>
        <v>34.92</v>
      </c>
      <c r="Q3236" s="10" t="s">
        <v>8315</v>
      </c>
      <c r="R3236" t="s">
        <v>8316</v>
      </c>
      <c r="S3236" s="15">
        <f t="shared" si="208"/>
        <v>42734.789444444439</v>
      </c>
      <c r="T3236" s="15">
        <f t="shared" si="209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6"/>
        <v>103</v>
      </c>
      <c r="P3237" s="6">
        <f t="shared" si="210"/>
        <v>85.53</v>
      </c>
      <c r="Q3237" s="10" t="s">
        <v>8315</v>
      </c>
      <c r="R3237" t="s">
        <v>8316</v>
      </c>
      <c r="S3237" s="15">
        <f t="shared" si="208"/>
        <v>42522.347812499997</v>
      </c>
      <c r="T3237" s="15">
        <f t="shared" si="209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6"/>
        <v>101</v>
      </c>
      <c r="P3238" s="6">
        <f t="shared" si="210"/>
        <v>182.91</v>
      </c>
      <c r="Q3238" s="10" t="s">
        <v>8315</v>
      </c>
      <c r="R3238" t="s">
        <v>8316</v>
      </c>
      <c r="S3238" s="15">
        <f t="shared" si="208"/>
        <v>42702.917048611111</v>
      </c>
      <c r="T3238" s="15">
        <f t="shared" si="209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6"/>
        <v>101</v>
      </c>
      <c r="P3239" s="6">
        <f t="shared" si="210"/>
        <v>131.13999999999999</v>
      </c>
      <c r="Q3239" s="10" t="s">
        <v>8315</v>
      </c>
      <c r="R3239" t="s">
        <v>8316</v>
      </c>
      <c r="S3239" s="15">
        <f t="shared" si="208"/>
        <v>42252.474351851852</v>
      </c>
      <c r="T3239" s="15">
        <f t="shared" si="209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6"/>
        <v>112</v>
      </c>
      <c r="P3240" s="6">
        <f t="shared" si="210"/>
        <v>39.81</v>
      </c>
      <c r="Q3240" s="10" t="s">
        <v>8315</v>
      </c>
      <c r="R3240" t="s">
        <v>8316</v>
      </c>
      <c r="S3240" s="15">
        <f t="shared" si="208"/>
        <v>42156.510393518518</v>
      </c>
      <c r="T3240" s="15">
        <f t="shared" si="209"/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6"/>
        <v>106</v>
      </c>
      <c r="P3241" s="6">
        <f t="shared" si="210"/>
        <v>59.7</v>
      </c>
      <c r="Q3241" s="10" t="s">
        <v>8315</v>
      </c>
      <c r="R3241" t="s">
        <v>8316</v>
      </c>
      <c r="S3241" s="15">
        <f t="shared" si="208"/>
        <v>42278.089039351849</v>
      </c>
      <c r="T3241" s="15">
        <f t="shared" si="209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6"/>
        <v>101</v>
      </c>
      <c r="P3242" s="6">
        <f t="shared" si="210"/>
        <v>88.74</v>
      </c>
      <c r="Q3242" s="10" t="s">
        <v>8315</v>
      </c>
      <c r="R3242" t="s">
        <v>8316</v>
      </c>
      <c r="S3242" s="15">
        <f t="shared" si="208"/>
        <v>42754.693842592591</v>
      </c>
      <c r="T3242" s="15">
        <f t="shared" si="209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6"/>
        <v>115</v>
      </c>
      <c r="P3243" s="6">
        <f t="shared" si="210"/>
        <v>58.69</v>
      </c>
      <c r="Q3243" s="10" t="s">
        <v>8315</v>
      </c>
      <c r="R3243" t="s">
        <v>8316</v>
      </c>
      <c r="S3243" s="15">
        <f t="shared" si="208"/>
        <v>41893.324884259258</v>
      </c>
      <c r="T3243" s="15">
        <f t="shared" si="209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6"/>
        <v>127</v>
      </c>
      <c r="P3244" s="6">
        <f t="shared" si="210"/>
        <v>69.569999999999993</v>
      </c>
      <c r="Q3244" s="10" t="s">
        <v>8315</v>
      </c>
      <c r="R3244" t="s">
        <v>8316</v>
      </c>
      <c r="S3244" s="15">
        <f t="shared" si="208"/>
        <v>41871.755694444444</v>
      </c>
      <c r="T3244" s="15">
        <f t="shared" si="209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6"/>
        <v>103</v>
      </c>
      <c r="P3245" s="6">
        <f t="shared" si="210"/>
        <v>115.87</v>
      </c>
      <c r="Q3245" s="10" t="s">
        <v>8315</v>
      </c>
      <c r="R3245" t="s">
        <v>8316</v>
      </c>
      <c r="S3245" s="15">
        <f t="shared" si="208"/>
        <v>42262.096782407403</v>
      </c>
      <c r="T3245" s="15">
        <f t="shared" si="209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6"/>
        <v>103</v>
      </c>
      <c r="P3246" s="6">
        <f t="shared" si="210"/>
        <v>23.87</v>
      </c>
      <c r="Q3246" s="10" t="s">
        <v>8315</v>
      </c>
      <c r="R3246" t="s">
        <v>8316</v>
      </c>
      <c r="S3246" s="15">
        <f t="shared" si="208"/>
        <v>42675.694236111114</v>
      </c>
      <c r="T3246" s="15">
        <f t="shared" si="209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6"/>
        <v>104</v>
      </c>
      <c r="P3247" s="6">
        <f t="shared" si="210"/>
        <v>81.13</v>
      </c>
      <c r="Q3247" s="10" t="s">
        <v>8315</v>
      </c>
      <c r="R3247" t="s">
        <v>8316</v>
      </c>
      <c r="S3247" s="15">
        <f t="shared" si="208"/>
        <v>42135.60020833333</v>
      </c>
      <c r="T3247" s="15">
        <f t="shared" si="209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6"/>
        <v>111</v>
      </c>
      <c r="P3248" s="6">
        <f t="shared" si="210"/>
        <v>57.63</v>
      </c>
      <c r="Q3248" s="10" t="s">
        <v>8315</v>
      </c>
      <c r="R3248" t="s">
        <v>8316</v>
      </c>
      <c r="S3248" s="15">
        <f t="shared" si="208"/>
        <v>42230.472222222219</v>
      </c>
      <c r="T3248" s="15">
        <f t="shared" si="209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6"/>
        <v>106</v>
      </c>
      <c r="P3249" s="6">
        <f t="shared" si="210"/>
        <v>46.43</v>
      </c>
      <c r="Q3249" s="10" t="s">
        <v>8315</v>
      </c>
      <c r="R3249" t="s">
        <v>8316</v>
      </c>
      <c r="S3249" s="15">
        <f t="shared" si="208"/>
        <v>42167.434166666666</v>
      </c>
      <c r="T3249" s="15">
        <f t="shared" si="209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6"/>
        <v>101</v>
      </c>
      <c r="P3250" s="6">
        <f t="shared" si="210"/>
        <v>60.48</v>
      </c>
      <c r="Q3250" s="10" t="s">
        <v>8315</v>
      </c>
      <c r="R3250" t="s">
        <v>8316</v>
      </c>
      <c r="S3250" s="15">
        <f t="shared" si="208"/>
        <v>42068.888391203705</v>
      </c>
      <c r="T3250" s="15">
        <f t="shared" si="209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6"/>
        <v>105</v>
      </c>
      <c r="P3251" s="6">
        <f t="shared" si="210"/>
        <v>65.58</v>
      </c>
      <c r="Q3251" s="10" t="s">
        <v>8315</v>
      </c>
      <c r="R3251" t="s">
        <v>8316</v>
      </c>
      <c r="S3251" s="15">
        <f t="shared" si="208"/>
        <v>42145.746689814812</v>
      </c>
      <c r="T3251" s="15">
        <f t="shared" si="209"/>
        <v>42175.746689814812</v>
      </c>
    </row>
    <row r="3252" spans="1:20" ht="43.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6"/>
        <v>102</v>
      </c>
      <c r="P3252" s="6">
        <f t="shared" si="210"/>
        <v>119.19</v>
      </c>
      <c r="Q3252" s="10" t="s">
        <v>8315</v>
      </c>
      <c r="R3252" t="s">
        <v>8316</v>
      </c>
      <c r="S3252" s="15">
        <f t="shared" si="208"/>
        <v>41918.742175925923</v>
      </c>
      <c r="T3252" s="15">
        <f t="shared" si="209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6"/>
        <v>111</v>
      </c>
      <c r="P3253" s="6">
        <f t="shared" si="210"/>
        <v>83.05</v>
      </c>
      <c r="Q3253" s="10" t="s">
        <v>8315</v>
      </c>
      <c r="R3253" t="s">
        <v>8316</v>
      </c>
      <c r="S3253" s="15">
        <f t="shared" si="208"/>
        <v>42146.731087962966</v>
      </c>
      <c r="T3253" s="15">
        <f t="shared" si="209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6"/>
        <v>128</v>
      </c>
      <c r="P3254" s="6">
        <f t="shared" si="210"/>
        <v>57.52</v>
      </c>
      <c r="Q3254" s="10" t="s">
        <v>8315</v>
      </c>
      <c r="R3254" t="s">
        <v>8316</v>
      </c>
      <c r="S3254" s="15">
        <f t="shared" si="208"/>
        <v>42590.472685185188</v>
      </c>
      <c r="T3254" s="15">
        <f t="shared" si="209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6"/>
        <v>102</v>
      </c>
      <c r="P3255" s="6">
        <f t="shared" si="210"/>
        <v>177.09</v>
      </c>
      <c r="Q3255" s="10" t="s">
        <v>8315</v>
      </c>
      <c r="R3255" t="s">
        <v>8316</v>
      </c>
      <c r="S3255" s="15">
        <f t="shared" si="208"/>
        <v>42602.576712962968</v>
      </c>
      <c r="T3255" s="15">
        <f t="shared" si="209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6"/>
        <v>101</v>
      </c>
      <c r="P3256" s="6">
        <f t="shared" si="210"/>
        <v>70.77</v>
      </c>
      <c r="Q3256" s="10" t="s">
        <v>8315</v>
      </c>
      <c r="R3256" t="s">
        <v>8316</v>
      </c>
      <c r="S3256" s="15">
        <f t="shared" si="208"/>
        <v>42059.085752314815</v>
      </c>
      <c r="T3256" s="15">
        <f t="shared" si="209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6"/>
        <v>175</v>
      </c>
      <c r="P3257" s="6">
        <f t="shared" si="210"/>
        <v>29.17</v>
      </c>
      <c r="Q3257" s="10" t="s">
        <v>8315</v>
      </c>
      <c r="R3257" t="s">
        <v>8316</v>
      </c>
      <c r="S3257" s="15">
        <f t="shared" si="208"/>
        <v>41889.768229166664</v>
      </c>
      <c r="T3257" s="15">
        <f t="shared" si="209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6"/>
        <v>128</v>
      </c>
      <c r="P3258" s="6">
        <f t="shared" si="210"/>
        <v>72.760000000000005</v>
      </c>
      <c r="Q3258" s="10" t="s">
        <v>8315</v>
      </c>
      <c r="R3258" t="s">
        <v>8316</v>
      </c>
      <c r="S3258" s="15">
        <f t="shared" si="208"/>
        <v>42144.573807870373</v>
      </c>
      <c r="T3258" s="15">
        <f t="shared" si="209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 s="6">
        <f t="shared" si="210"/>
        <v>51.85</v>
      </c>
      <c r="Q3259" s="10" t="s">
        <v>8315</v>
      </c>
      <c r="R3259" t="s">
        <v>8316</v>
      </c>
      <c r="S3259" s="15">
        <f t="shared" si="208"/>
        <v>42758.559629629628</v>
      </c>
      <c r="T3259" s="15">
        <f t="shared" si="209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 s="6">
        <f t="shared" si="210"/>
        <v>98.2</v>
      </c>
      <c r="Q3260" s="10" t="s">
        <v>8315</v>
      </c>
      <c r="R3260" t="s">
        <v>8316</v>
      </c>
      <c r="S3260" s="15">
        <f t="shared" si="208"/>
        <v>41982.887280092589</v>
      </c>
      <c r="T3260" s="15">
        <f t="shared" si="209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 s="6">
        <f t="shared" si="210"/>
        <v>251.74</v>
      </c>
      <c r="Q3261" s="10" t="s">
        <v>8315</v>
      </c>
      <c r="R3261" t="s">
        <v>8316</v>
      </c>
      <c r="S3261" s="15">
        <f t="shared" si="208"/>
        <v>42614.760937500003</v>
      </c>
      <c r="T3261" s="15">
        <f t="shared" si="209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 s="6">
        <f t="shared" si="210"/>
        <v>74.819999999999993</v>
      </c>
      <c r="Q3262" s="10" t="s">
        <v>8315</v>
      </c>
      <c r="R3262" t="s">
        <v>8316</v>
      </c>
      <c r="S3262" s="15">
        <f t="shared" si="208"/>
        <v>42303.672662037032</v>
      </c>
      <c r="T3262" s="15">
        <f t="shared" si="209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 s="6">
        <f t="shared" si="210"/>
        <v>67.650000000000006</v>
      </c>
      <c r="Q3263" s="10" t="s">
        <v>8315</v>
      </c>
      <c r="R3263" t="s">
        <v>8316</v>
      </c>
      <c r="S3263" s="15">
        <f t="shared" si="208"/>
        <v>42171.725416666668</v>
      </c>
      <c r="T3263" s="15">
        <f t="shared" si="209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 s="6">
        <f t="shared" si="210"/>
        <v>93.81</v>
      </c>
      <c r="Q3264" s="10" t="s">
        <v>8315</v>
      </c>
      <c r="R3264" t="s">
        <v>8316</v>
      </c>
      <c r="S3264" s="15">
        <f t="shared" si="208"/>
        <v>41964.315532407403</v>
      </c>
      <c r="T3264" s="15">
        <f t="shared" si="209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 s="6">
        <f t="shared" si="210"/>
        <v>41.24</v>
      </c>
      <c r="Q3265" s="10" t="s">
        <v>8315</v>
      </c>
      <c r="R3265" t="s">
        <v>8316</v>
      </c>
      <c r="S3265" s="15">
        <f t="shared" si="208"/>
        <v>42284.516064814816</v>
      </c>
      <c r="T3265" s="15">
        <f t="shared" si="209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1">ROUND(E3266/D3266*100,0)</f>
        <v>103</v>
      </c>
      <c r="P3266" s="6">
        <f t="shared" si="210"/>
        <v>52.55</v>
      </c>
      <c r="Q3266" s="10" t="s">
        <v>8315</v>
      </c>
      <c r="R3266" t="s">
        <v>8316</v>
      </c>
      <c r="S3266" s="15">
        <f t="shared" si="208"/>
        <v>42016.800208333334</v>
      </c>
      <c r="T3266" s="15">
        <f t="shared" si="209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1"/>
        <v>164</v>
      </c>
      <c r="P3267" s="6">
        <f t="shared" si="210"/>
        <v>70.290000000000006</v>
      </c>
      <c r="Q3267" s="10" t="s">
        <v>8315</v>
      </c>
      <c r="R3267" t="s">
        <v>8316</v>
      </c>
      <c r="S3267" s="15">
        <f t="shared" ref="S3267:S3330" si="212">(((J3267/60)/60)/24)+DATE(1970,1,1)</f>
        <v>42311.711979166663</v>
      </c>
      <c r="T3267" s="15">
        <f t="shared" ref="T3267:T3330" si="213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1"/>
        <v>131</v>
      </c>
      <c r="P3268" s="6">
        <f t="shared" si="210"/>
        <v>48.33</v>
      </c>
      <c r="Q3268" s="10" t="s">
        <v>8315</v>
      </c>
      <c r="R3268" t="s">
        <v>8316</v>
      </c>
      <c r="S3268" s="15">
        <f t="shared" si="212"/>
        <v>42136.536134259266</v>
      </c>
      <c r="T3268" s="15">
        <f t="shared" si="213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1"/>
        <v>102</v>
      </c>
      <c r="P3269" s="6">
        <f t="shared" si="210"/>
        <v>53.18</v>
      </c>
      <c r="Q3269" s="10" t="s">
        <v>8315</v>
      </c>
      <c r="R3269" t="s">
        <v>8316</v>
      </c>
      <c r="S3269" s="15">
        <f t="shared" si="212"/>
        <v>42172.757638888885</v>
      </c>
      <c r="T3269" s="15">
        <f t="shared" si="213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1"/>
        <v>128</v>
      </c>
      <c r="P3270" s="6">
        <f t="shared" si="210"/>
        <v>60.95</v>
      </c>
      <c r="Q3270" s="10" t="s">
        <v>8315</v>
      </c>
      <c r="R3270" t="s">
        <v>8316</v>
      </c>
      <c r="S3270" s="15">
        <f t="shared" si="212"/>
        <v>42590.90425925926</v>
      </c>
      <c r="T3270" s="15">
        <f t="shared" si="213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1"/>
        <v>102</v>
      </c>
      <c r="P3271" s="6">
        <f t="shared" si="210"/>
        <v>116</v>
      </c>
      <c r="Q3271" s="10" t="s">
        <v>8315</v>
      </c>
      <c r="R3271" t="s">
        <v>8316</v>
      </c>
      <c r="S3271" s="15">
        <f t="shared" si="212"/>
        <v>42137.395798611105</v>
      </c>
      <c r="T3271" s="15">
        <f t="shared" si="213"/>
        <v>42171.458333333328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1"/>
        <v>102</v>
      </c>
      <c r="P3272" s="6">
        <f t="shared" si="210"/>
        <v>61</v>
      </c>
      <c r="Q3272" s="10" t="s">
        <v>8315</v>
      </c>
      <c r="R3272" t="s">
        <v>8316</v>
      </c>
      <c r="S3272" s="15">
        <f t="shared" si="212"/>
        <v>42167.533159722225</v>
      </c>
      <c r="T3272" s="15">
        <f t="shared" si="213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1"/>
        <v>130</v>
      </c>
      <c r="P3273" s="6">
        <f t="shared" si="210"/>
        <v>38.24</v>
      </c>
      <c r="Q3273" s="10" t="s">
        <v>8315</v>
      </c>
      <c r="R3273" t="s">
        <v>8316</v>
      </c>
      <c r="S3273" s="15">
        <f t="shared" si="212"/>
        <v>41915.437210648146</v>
      </c>
      <c r="T3273" s="15">
        <f t="shared" si="213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1"/>
        <v>154</v>
      </c>
      <c r="P3274" s="6">
        <f t="shared" ref="P3274:P3337" si="214">IFERROR(ROUND(E3274/L3274,2),"N/A")</f>
        <v>106.5</v>
      </c>
      <c r="Q3274" s="10" t="s">
        <v>8315</v>
      </c>
      <c r="R3274" t="s">
        <v>8316</v>
      </c>
      <c r="S3274" s="15">
        <f t="shared" si="212"/>
        <v>42284.500104166669</v>
      </c>
      <c r="T3274" s="15">
        <f t="shared" si="213"/>
        <v>42314.541770833333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1"/>
        <v>107</v>
      </c>
      <c r="P3275" s="6">
        <f t="shared" si="214"/>
        <v>204.57</v>
      </c>
      <c r="Q3275" s="10" t="s">
        <v>8315</v>
      </c>
      <c r="R3275" t="s">
        <v>8316</v>
      </c>
      <c r="S3275" s="15">
        <f t="shared" si="212"/>
        <v>42611.801412037035</v>
      </c>
      <c r="T3275" s="15">
        <f t="shared" si="213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1"/>
        <v>101</v>
      </c>
      <c r="P3276" s="6">
        <f t="shared" si="214"/>
        <v>54.91</v>
      </c>
      <c r="Q3276" s="10" t="s">
        <v>8315</v>
      </c>
      <c r="R3276" t="s">
        <v>8316</v>
      </c>
      <c r="S3276" s="15">
        <f t="shared" si="212"/>
        <v>42400.704537037032</v>
      </c>
      <c r="T3276" s="15">
        <f t="shared" si="213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1"/>
        <v>100</v>
      </c>
      <c r="P3277" s="6">
        <f t="shared" si="214"/>
        <v>150.41999999999999</v>
      </c>
      <c r="Q3277" s="10" t="s">
        <v>8315</v>
      </c>
      <c r="R3277" t="s">
        <v>8316</v>
      </c>
      <c r="S3277" s="15">
        <f t="shared" si="212"/>
        <v>42017.88045138889</v>
      </c>
      <c r="T3277" s="15">
        <f t="shared" si="213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1"/>
        <v>117</v>
      </c>
      <c r="P3278" s="6">
        <f t="shared" si="214"/>
        <v>52.58</v>
      </c>
      <c r="Q3278" s="10" t="s">
        <v>8315</v>
      </c>
      <c r="R3278" t="s">
        <v>8316</v>
      </c>
      <c r="S3278" s="15">
        <f t="shared" si="212"/>
        <v>42426.949988425928</v>
      </c>
      <c r="T3278" s="15">
        <f t="shared" si="213"/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1"/>
        <v>109</v>
      </c>
      <c r="P3279" s="6">
        <f t="shared" si="214"/>
        <v>54.3</v>
      </c>
      <c r="Q3279" s="10" t="s">
        <v>8315</v>
      </c>
      <c r="R3279" t="s">
        <v>8316</v>
      </c>
      <c r="S3279" s="15">
        <f t="shared" si="212"/>
        <v>41931.682939814818</v>
      </c>
      <c r="T3279" s="15">
        <f t="shared" si="213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1"/>
        <v>103</v>
      </c>
      <c r="P3280" s="6">
        <f t="shared" si="214"/>
        <v>76.03</v>
      </c>
      <c r="Q3280" s="10" t="s">
        <v>8315</v>
      </c>
      <c r="R3280" t="s">
        <v>8316</v>
      </c>
      <c r="S3280" s="15">
        <f t="shared" si="212"/>
        <v>42124.848414351851</v>
      </c>
      <c r="T3280" s="15">
        <f t="shared" si="213"/>
        <v>42154.848414351851</v>
      </c>
    </row>
    <row r="3281" spans="1:20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1"/>
        <v>114</v>
      </c>
      <c r="P3281" s="6">
        <f t="shared" si="214"/>
        <v>105.21</v>
      </c>
      <c r="Q3281" s="10" t="s">
        <v>8315</v>
      </c>
      <c r="R3281" t="s">
        <v>8316</v>
      </c>
      <c r="S3281" s="15">
        <f t="shared" si="212"/>
        <v>42431.102534722217</v>
      </c>
      <c r="T3281" s="15">
        <f t="shared" si="213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1"/>
        <v>103</v>
      </c>
      <c r="P3282" s="6">
        <f t="shared" si="214"/>
        <v>68.67</v>
      </c>
      <c r="Q3282" s="10" t="s">
        <v>8315</v>
      </c>
      <c r="R3282" t="s">
        <v>8316</v>
      </c>
      <c r="S3282" s="15">
        <f t="shared" si="212"/>
        <v>42121.756921296299</v>
      </c>
      <c r="T3282" s="15">
        <f t="shared" si="213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1"/>
        <v>122</v>
      </c>
      <c r="P3283" s="6">
        <f t="shared" si="214"/>
        <v>129.36000000000001</v>
      </c>
      <c r="Q3283" s="10" t="s">
        <v>8315</v>
      </c>
      <c r="R3283" t="s">
        <v>8316</v>
      </c>
      <c r="S3283" s="15">
        <f t="shared" si="212"/>
        <v>42219.019733796296</v>
      </c>
      <c r="T3283" s="15">
        <f t="shared" si="213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1"/>
        <v>103</v>
      </c>
      <c r="P3284" s="6">
        <f t="shared" si="214"/>
        <v>134.26</v>
      </c>
      <c r="Q3284" s="10" t="s">
        <v>8315</v>
      </c>
      <c r="R3284" t="s">
        <v>8316</v>
      </c>
      <c r="S3284" s="15">
        <f t="shared" si="212"/>
        <v>42445.19430555556</v>
      </c>
      <c r="T3284" s="15">
        <f t="shared" si="213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1"/>
        <v>105</v>
      </c>
      <c r="P3285" s="6">
        <f t="shared" si="214"/>
        <v>17.829999999999998</v>
      </c>
      <c r="Q3285" s="10" t="s">
        <v>8315</v>
      </c>
      <c r="R3285" t="s">
        <v>8316</v>
      </c>
      <c r="S3285" s="15">
        <f t="shared" si="212"/>
        <v>42379.74418981481</v>
      </c>
      <c r="T3285" s="15">
        <f t="shared" si="213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1"/>
        <v>102</v>
      </c>
      <c r="P3286" s="6">
        <f t="shared" si="214"/>
        <v>203.2</v>
      </c>
      <c r="Q3286" s="10" t="s">
        <v>8315</v>
      </c>
      <c r="R3286" t="s">
        <v>8316</v>
      </c>
      <c r="S3286" s="15">
        <f t="shared" si="212"/>
        <v>42380.884872685187</v>
      </c>
      <c r="T3286" s="15">
        <f t="shared" si="213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1"/>
        <v>112</v>
      </c>
      <c r="P3287" s="6">
        <f t="shared" si="214"/>
        <v>69.19</v>
      </c>
      <c r="Q3287" s="10" t="s">
        <v>8315</v>
      </c>
      <c r="R3287" t="s">
        <v>8316</v>
      </c>
      <c r="S3287" s="15">
        <f t="shared" si="212"/>
        <v>42762.942430555559</v>
      </c>
      <c r="T3287" s="15">
        <f t="shared" si="213"/>
        <v>42794.208333333328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1"/>
        <v>102</v>
      </c>
      <c r="P3288" s="6">
        <f t="shared" si="214"/>
        <v>125.12</v>
      </c>
      <c r="Q3288" s="10" t="s">
        <v>8315</v>
      </c>
      <c r="R3288" t="s">
        <v>8316</v>
      </c>
      <c r="S3288" s="15">
        <f t="shared" si="212"/>
        <v>42567.840069444443</v>
      </c>
      <c r="T3288" s="15">
        <f t="shared" si="213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1"/>
        <v>100</v>
      </c>
      <c r="P3289" s="6">
        <f t="shared" si="214"/>
        <v>73.53</v>
      </c>
      <c r="Q3289" s="10" t="s">
        <v>8315</v>
      </c>
      <c r="R3289" t="s">
        <v>8316</v>
      </c>
      <c r="S3289" s="15">
        <f t="shared" si="212"/>
        <v>42311.750324074077</v>
      </c>
      <c r="T3289" s="15">
        <f t="shared" si="213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1"/>
        <v>100</v>
      </c>
      <c r="P3290" s="6">
        <f t="shared" si="214"/>
        <v>48.44</v>
      </c>
      <c r="Q3290" s="10" t="s">
        <v>8315</v>
      </c>
      <c r="R3290" t="s">
        <v>8316</v>
      </c>
      <c r="S3290" s="15">
        <f t="shared" si="212"/>
        <v>42505.774479166663</v>
      </c>
      <c r="T3290" s="15">
        <f t="shared" si="213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1"/>
        <v>133</v>
      </c>
      <c r="P3291" s="6">
        <f t="shared" si="214"/>
        <v>26.61</v>
      </c>
      <c r="Q3291" s="10" t="s">
        <v>8315</v>
      </c>
      <c r="R3291" t="s">
        <v>8316</v>
      </c>
      <c r="S3291" s="15">
        <f t="shared" si="212"/>
        <v>42758.368078703701</v>
      </c>
      <c r="T3291" s="15">
        <f t="shared" si="213"/>
        <v>42786.368078703701</v>
      </c>
    </row>
    <row r="3292" spans="1:20" ht="57.6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1"/>
        <v>121</v>
      </c>
      <c r="P3292" s="6">
        <f t="shared" si="214"/>
        <v>33.67</v>
      </c>
      <c r="Q3292" s="10" t="s">
        <v>8315</v>
      </c>
      <c r="R3292" t="s">
        <v>8316</v>
      </c>
      <c r="S3292" s="15">
        <f t="shared" si="212"/>
        <v>42775.51494212963</v>
      </c>
      <c r="T3292" s="15">
        <f t="shared" si="213"/>
        <v>42805.51494212963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1"/>
        <v>114</v>
      </c>
      <c r="P3293" s="6">
        <f t="shared" si="214"/>
        <v>40.71</v>
      </c>
      <c r="Q3293" s="10" t="s">
        <v>8315</v>
      </c>
      <c r="R3293" t="s">
        <v>8316</v>
      </c>
      <c r="S3293" s="15">
        <f t="shared" si="212"/>
        <v>42232.702546296292</v>
      </c>
      <c r="T3293" s="15">
        <f t="shared" si="213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1"/>
        <v>286</v>
      </c>
      <c r="P3294" s="6">
        <f t="shared" si="214"/>
        <v>19.27</v>
      </c>
      <c r="Q3294" s="10" t="s">
        <v>8315</v>
      </c>
      <c r="R3294" t="s">
        <v>8316</v>
      </c>
      <c r="S3294" s="15">
        <f t="shared" si="212"/>
        <v>42282.770231481481</v>
      </c>
      <c r="T3294" s="15">
        <f t="shared" si="213"/>
        <v>42342.811898148153</v>
      </c>
    </row>
    <row r="3295" spans="1:20" ht="43.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1"/>
        <v>170</v>
      </c>
      <c r="P3295" s="6">
        <f t="shared" si="214"/>
        <v>84.29</v>
      </c>
      <c r="Q3295" s="10" t="s">
        <v>8315</v>
      </c>
      <c r="R3295" t="s">
        <v>8316</v>
      </c>
      <c r="S3295" s="15">
        <f t="shared" si="212"/>
        <v>42768.425370370373</v>
      </c>
      <c r="T3295" s="15">
        <f t="shared" si="213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1"/>
        <v>118</v>
      </c>
      <c r="P3296" s="6">
        <f t="shared" si="214"/>
        <v>29.58</v>
      </c>
      <c r="Q3296" s="10" t="s">
        <v>8315</v>
      </c>
      <c r="R3296" t="s">
        <v>8316</v>
      </c>
      <c r="S3296" s="15">
        <f t="shared" si="212"/>
        <v>42141.541134259256</v>
      </c>
      <c r="T3296" s="15">
        <f t="shared" si="213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1"/>
        <v>103</v>
      </c>
      <c r="P3297" s="6">
        <f t="shared" si="214"/>
        <v>26.67</v>
      </c>
      <c r="Q3297" s="10" t="s">
        <v>8315</v>
      </c>
      <c r="R3297" t="s">
        <v>8316</v>
      </c>
      <c r="S3297" s="15">
        <f t="shared" si="212"/>
        <v>42609.442465277782</v>
      </c>
      <c r="T3297" s="15">
        <f t="shared" si="213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1"/>
        <v>144</v>
      </c>
      <c r="P3298" s="6">
        <f t="shared" si="214"/>
        <v>45.98</v>
      </c>
      <c r="Q3298" s="10" t="s">
        <v>8315</v>
      </c>
      <c r="R3298" t="s">
        <v>8316</v>
      </c>
      <c r="S3298" s="15">
        <f t="shared" si="212"/>
        <v>42309.756620370375</v>
      </c>
      <c r="T3298" s="15">
        <f t="shared" si="213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1"/>
        <v>100</v>
      </c>
      <c r="P3299" s="6">
        <f t="shared" si="214"/>
        <v>125.09</v>
      </c>
      <c r="Q3299" s="10" t="s">
        <v>8315</v>
      </c>
      <c r="R3299" t="s">
        <v>8316</v>
      </c>
      <c r="S3299" s="15">
        <f t="shared" si="212"/>
        <v>42193.771481481483</v>
      </c>
      <c r="T3299" s="15">
        <f t="shared" si="213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1"/>
        <v>102</v>
      </c>
      <c r="P3300" s="6">
        <f t="shared" si="214"/>
        <v>141.29</v>
      </c>
      <c r="Q3300" s="10" t="s">
        <v>8315</v>
      </c>
      <c r="R3300" t="s">
        <v>8316</v>
      </c>
      <c r="S3300" s="15">
        <f t="shared" si="212"/>
        <v>42239.957962962959</v>
      </c>
      <c r="T3300" s="15">
        <f t="shared" si="213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1"/>
        <v>116</v>
      </c>
      <c r="P3301" s="6">
        <f t="shared" si="214"/>
        <v>55.33</v>
      </c>
      <c r="Q3301" s="10" t="s">
        <v>8315</v>
      </c>
      <c r="R3301" t="s">
        <v>8316</v>
      </c>
      <c r="S3301" s="15">
        <f t="shared" si="212"/>
        <v>42261.917395833334</v>
      </c>
      <c r="T3301" s="15">
        <f t="shared" si="213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1"/>
        <v>136</v>
      </c>
      <c r="P3302" s="6">
        <f t="shared" si="214"/>
        <v>46.42</v>
      </c>
      <c r="Q3302" s="10" t="s">
        <v>8315</v>
      </c>
      <c r="R3302" t="s">
        <v>8316</v>
      </c>
      <c r="S3302" s="15">
        <f t="shared" si="212"/>
        <v>42102.743773148148</v>
      </c>
      <c r="T3302" s="15">
        <f t="shared" si="213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1"/>
        <v>133</v>
      </c>
      <c r="P3303" s="6">
        <f t="shared" si="214"/>
        <v>57.2</v>
      </c>
      <c r="Q3303" s="10" t="s">
        <v>8315</v>
      </c>
      <c r="R3303" t="s">
        <v>8316</v>
      </c>
      <c r="S3303" s="15">
        <f t="shared" si="212"/>
        <v>42538.73583333334</v>
      </c>
      <c r="T3303" s="15">
        <f t="shared" si="213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1"/>
        <v>103</v>
      </c>
      <c r="P3304" s="6">
        <f t="shared" si="214"/>
        <v>173.7</v>
      </c>
      <c r="Q3304" s="10" t="s">
        <v>8315</v>
      </c>
      <c r="R3304" t="s">
        <v>8316</v>
      </c>
      <c r="S3304" s="15">
        <f t="shared" si="212"/>
        <v>42681.35157407407</v>
      </c>
      <c r="T3304" s="15">
        <f t="shared" si="213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1"/>
        <v>116</v>
      </c>
      <c r="P3305" s="6">
        <f t="shared" si="214"/>
        <v>59.6</v>
      </c>
      <c r="Q3305" s="10" t="s">
        <v>8315</v>
      </c>
      <c r="R3305" t="s">
        <v>8316</v>
      </c>
      <c r="S3305" s="15">
        <f t="shared" si="212"/>
        <v>42056.65143518518</v>
      </c>
      <c r="T3305" s="15">
        <f t="shared" si="213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1"/>
        <v>105</v>
      </c>
      <c r="P3306" s="6">
        <f t="shared" si="214"/>
        <v>89.59</v>
      </c>
      <c r="Q3306" s="10" t="s">
        <v>8315</v>
      </c>
      <c r="R3306" t="s">
        <v>8316</v>
      </c>
      <c r="S3306" s="15">
        <f t="shared" si="212"/>
        <v>42696.624444444446</v>
      </c>
      <c r="T3306" s="15">
        <f t="shared" si="213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1"/>
        <v>102</v>
      </c>
      <c r="P3307" s="6">
        <f t="shared" si="214"/>
        <v>204.05</v>
      </c>
      <c r="Q3307" s="10" t="s">
        <v>8315</v>
      </c>
      <c r="R3307" t="s">
        <v>8316</v>
      </c>
      <c r="S3307" s="15">
        <f t="shared" si="212"/>
        <v>42186.855879629627</v>
      </c>
      <c r="T3307" s="15">
        <f t="shared" si="213"/>
        <v>42216.855879629627</v>
      </c>
    </row>
    <row r="3308" spans="1:20" ht="43.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1"/>
        <v>175</v>
      </c>
      <c r="P3308" s="6">
        <f t="shared" si="214"/>
        <v>48.7</v>
      </c>
      <c r="Q3308" s="10" t="s">
        <v>8315</v>
      </c>
      <c r="R3308" t="s">
        <v>8316</v>
      </c>
      <c r="S3308" s="15">
        <f t="shared" si="212"/>
        <v>42493.219236111108</v>
      </c>
      <c r="T3308" s="15">
        <f t="shared" si="213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1"/>
        <v>107</v>
      </c>
      <c r="P3309" s="6">
        <f t="shared" si="214"/>
        <v>53.34</v>
      </c>
      <c r="Q3309" s="10" t="s">
        <v>8315</v>
      </c>
      <c r="R3309" t="s">
        <v>8316</v>
      </c>
      <c r="S3309" s="15">
        <f t="shared" si="212"/>
        <v>42475.057164351849</v>
      </c>
      <c r="T3309" s="15">
        <f t="shared" si="213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1"/>
        <v>122</v>
      </c>
      <c r="P3310" s="6">
        <f t="shared" si="214"/>
        <v>75.09</v>
      </c>
      <c r="Q3310" s="10" t="s">
        <v>8315</v>
      </c>
      <c r="R3310" t="s">
        <v>8316</v>
      </c>
      <c r="S3310" s="15">
        <f t="shared" si="212"/>
        <v>42452.876909722225</v>
      </c>
      <c r="T3310" s="15">
        <f t="shared" si="213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1"/>
        <v>159</v>
      </c>
      <c r="P3311" s="6">
        <f t="shared" si="214"/>
        <v>18</v>
      </c>
      <c r="Q3311" s="10" t="s">
        <v>8315</v>
      </c>
      <c r="R3311" t="s">
        <v>8316</v>
      </c>
      <c r="S3311" s="15">
        <f t="shared" si="212"/>
        <v>42628.650208333333</v>
      </c>
      <c r="T3311" s="15">
        <f t="shared" si="213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1"/>
        <v>100</v>
      </c>
      <c r="P3312" s="6">
        <f t="shared" si="214"/>
        <v>209.84</v>
      </c>
      <c r="Q3312" s="10" t="s">
        <v>8315</v>
      </c>
      <c r="R3312" t="s">
        <v>8316</v>
      </c>
      <c r="S3312" s="15">
        <f t="shared" si="212"/>
        <v>42253.928530092591</v>
      </c>
      <c r="T3312" s="15">
        <f t="shared" si="213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1"/>
        <v>110</v>
      </c>
      <c r="P3313" s="6">
        <f t="shared" si="214"/>
        <v>61.02</v>
      </c>
      <c r="Q3313" s="10" t="s">
        <v>8315</v>
      </c>
      <c r="R3313" t="s">
        <v>8316</v>
      </c>
      <c r="S3313" s="15">
        <f t="shared" si="212"/>
        <v>42264.29178240741</v>
      </c>
      <c r="T3313" s="15">
        <f t="shared" si="213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1"/>
        <v>100</v>
      </c>
      <c r="P3314" s="6">
        <f t="shared" si="214"/>
        <v>61</v>
      </c>
      <c r="Q3314" s="10" t="s">
        <v>8315</v>
      </c>
      <c r="R3314" t="s">
        <v>8316</v>
      </c>
      <c r="S3314" s="15">
        <f t="shared" si="212"/>
        <v>42664.809560185182</v>
      </c>
      <c r="T3314" s="15">
        <f t="shared" si="213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1"/>
        <v>116</v>
      </c>
      <c r="P3315" s="6">
        <f t="shared" si="214"/>
        <v>80.03</v>
      </c>
      <c r="Q3315" s="10" t="s">
        <v>8315</v>
      </c>
      <c r="R3315" t="s">
        <v>8316</v>
      </c>
      <c r="S3315" s="15">
        <f t="shared" si="212"/>
        <v>42382.244409722218</v>
      </c>
      <c r="T3315" s="15">
        <f t="shared" si="213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1"/>
        <v>211</v>
      </c>
      <c r="P3316" s="6">
        <f t="shared" si="214"/>
        <v>29.07</v>
      </c>
      <c r="Q3316" s="10" t="s">
        <v>8315</v>
      </c>
      <c r="R3316" t="s">
        <v>8316</v>
      </c>
      <c r="S3316" s="15">
        <f t="shared" si="212"/>
        <v>42105.267488425925</v>
      </c>
      <c r="T3316" s="15">
        <f t="shared" si="213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1"/>
        <v>110</v>
      </c>
      <c r="P3317" s="6">
        <f t="shared" si="214"/>
        <v>49.44</v>
      </c>
      <c r="Q3317" s="10" t="s">
        <v>8315</v>
      </c>
      <c r="R3317" t="s">
        <v>8316</v>
      </c>
      <c r="S3317" s="15">
        <f t="shared" si="212"/>
        <v>42466.303715277783</v>
      </c>
      <c r="T3317" s="15">
        <f t="shared" si="213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1"/>
        <v>100</v>
      </c>
      <c r="P3318" s="6">
        <f t="shared" si="214"/>
        <v>93.98</v>
      </c>
      <c r="Q3318" s="10" t="s">
        <v>8315</v>
      </c>
      <c r="R3318" t="s">
        <v>8316</v>
      </c>
      <c r="S3318" s="15">
        <f t="shared" si="212"/>
        <v>41826.871238425927</v>
      </c>
      <c r="T3318" s="15">
        <f t="shared" si="213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1"/>
        <v>106</v>
      </c>
      <c r="P3319" s="6">
        <f t="shared" si="214"/>
        <v>61.94</v>
      </c>
      <c r="Q3319" s="10" t="s">
        <v>8315</v>
      </c>
      <c r="R3319" t="s">
        <v>8316</v>
      </c>
      <c r="S3319" s="15">
        <f t="shared" si="212"/>
        <v>42499.039629629624</v>
      </c>
      <c r="T3319" s="15">
        <f t="shared" si="213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1"/>
        <v>126</v>
      </c>
      <c r="P3320" s="6">
        <f t="shared" si="214"/>
        <v>78.5</v>
      </c>
      <c r="Q3320" s="10" t="s">
        <v>8315</v>
      </c>
      <c r="R3320" t="s">
        <v>8316</v>
      </c>
      <c r="S3320" s="15">
        <f t="shared" si="212"/>
        <v>42431.302002314813</v>
      </c>
      <c r="T3320" s="15">
        <f t="shared" si="213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1"/>
        <v>108</v>
      </c>
      <c r="P3321" s="6">
        <f t="shared" si="214"/>
        <v>33.75</v>
      </c>
      <c r="Q3321" s="10" t="s">
        <v>8315</v>
      </c>
      <c r="R3321" t="s">
        <v>8316</v>
      </c>
      <c r="S3321" s="15">
        <f t="shared" si="212"/>
        <v>41990.585486111115</v>
      </c>
      <c r="T3321" s="15">
        <f t="shared" si="213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1"/>
        <v>101</v>
      </c>
      <c r="P3322" s="6">
        <f t="shared" si="214"/>
        <v>66.45</v>
      </c>
      <c r="Q3322" s="10" t="s">
        <v>8315</v>
      </c>
      <c r="R3322" t="s">
        <v>8316</v>
      </c>
      <c r="S3322" s="15">
        <f t="shared" si="212"/>
        <v>42513.045798611114</v>
      </c>
      <c r="T3322" s="15">
        <f t="shared" si="213"/>
        <v>42543.045798611114</v>
      </c>
    </row>
    <row r="3323" spans="1:20" ht="43.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1"/>
        <v>107</v>
      </c>
      <c r="P3323" s="6">
        <f t="shared" si="214"/>
        <v>35.799999999999997</v>
      </c>
      <c r="Q3323" s="10" t="s">
        <v>8315</v>
      </c>
      <c r="R3323" t="s">
        <v>8316</v>
      </c>
      <c r="S3323" s="15">
        <f t="shared" si="212"/>
        <v>41914.100289351853</v>
      </c>
      <c r="T3323" s="15">
        <f t="shared" si="213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1"/>
        <v>102</v>
      </c>
      <c r="P3324" s="6">
        <f t="shared" si="214"/>
        <v>145.65</v>
      </c>
      <c r="Q3324" s="10" t="s">
        <v>8315</v>
      </c>
      <c r="R3324" t="s">
        <v>8316</v>
      </c>
      <c r="S3324" s="15">
        <f t="shared" si="212"/>
        <v>42521.010370370372</v>
      </c>
      <c r="T3324" s="15">
        <f t="shared" si="213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1"/>
        <v>126</v>
      </c>
      <c r="P3325" s="6">
        <f t="shared" si="214"/>
        <v>25.69</v>
      </c>
      <c r="Q3325" s="10" t="s">
        <v>8315</v>
      </c>
      <c r="R3325" t="s">
        <v>8316</v>
      </c>
      <c r="S3325" s="15">
        <f t="shared" si="212"/>
        <v>42608.36583333333</v>
      </c>
      <c r="T3325" s="15">
        <f t="shared" si="213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1"/>
        <v>102</v>
      </c>
      <c r="P3326" s="6">
        <f t="shared" si="214"/>
        <v>152.5</v>
      </c>
      <c r="Q3326" s="10" t="s">
        <v>8315</v>
      </c>
      <c r="R3326" t="s">
        <v>8316</v>
      </c>
      <c r="S3326" s="15">
        <f t="shared" si="212"/>
        <v>42512.58321759259</v>
      </c>
      <c r="T3326" s="15">
        <f t="shared" si="213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1"/>
        <v>113</v>
      </c>
      <c r="P3327" s="6">
        <f t="shared" si="214"/>
        <v>30</v>
      </c>
      <c r="Q3327" s="10" t="s">
        <v>8315</v>
      </c>
      <c r="R3327" t="s">
        <v>8316</v>
      </c>
      <c r="S3327" s="15">
        <f t="shared" si="212"/>
        <v>42064.785613425927</v>
      </c>
      <c r="T3327" s="15">
        <f t="shared" si="213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1"/>
        <v>101</v>
      </c>
      <c r="P3328" s="6">
        <f t="shared" si="214"/>
        <v>142.28</v>
      </c>
      <c r="Q3328" s="10" t="s">
        <v>8315</v>
      </c>
      <c r="R3328" t="s">
        <v>8316</v>
      </c>
      <c r="S3328" s="15">
        <f t="shared" si="212"/>
        <v>42041.714178240742</v>
      </c>
      <c r="T3328" s="15">
        <f t="shared" si="213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1"/>
        <v>101</v>
      </c>
      <c r="P3329" s="6">
        <f t="shared" si="214"/>
        <v>24.55</v>
      </c>
      <c r="Q3329" s="10" t="s">
        <v>8315</v>
      </c>
      <c r="R3329" t="s">
        <v>8316</v>
      </c>
      <c r="S3329" s="15">
        <f t="shared" si="212"/>
        <v>42468.374606481477</v>
      </c>
      <c r="T3329" s="15">
        <f t="shared" si="213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5">ROUND(E3330/D3330*100,0)</f>
        <v>146</v>
      </c>
      <c r="P3330" s="6">
        <f t="shared" si="214"/>
        <v>292.77999999999997</v>
      </c>
      <c r="Q3330" s="10" t="s">
        <v>8315</v>
      </c>
      <c r="R3330" t="s">
        <v>8316</v>
      </c>
      <c r="S3330" s="15">
        <f t="shared" si="212"/>
        <v>41822.57503472222</v>
      </c>
      <c r="T3330" s="15">
        <f t="shared" si="213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5"/>
        <v>117</v>
      </c>
      <c r="P3331" s="6">
        <f t="shared" si="214"/>
        <v>44.92</v>
      </c>
      <c r="Q3331" s="10" t="s">
        <v>8315</v>
      </c>
      <c r="R3331" t="s">
        <v>8316</v>
      </c>
      <c r="S3331" s="15">
        <f t="shared" ref="S3331:S3394" si="216">(((J3331/60)/60)/24)+DATE(1970,1,1)</f>
        <v>41837.323009259257</v>
      </c>
      <c r="T3331" s="15">
        <f t="shared" ref="T3331:T3394" si="217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5"/>
        <v>106</v>
      </c>
      <c r="P3332" s="6">
        <f t="shared" si="214"/>
        <v>23.1</v>
      </c>
      <c r="Q3332" s="10" t="s">
        <v>8315</v>
      </c>
      <c r="R3332" t="s">
        <v>8316</v>
      </c>
      <c r="S3332" s="15">
        <f t="shared" si="216"/>
        <v>42065.887361111112</v>
      </c>
      <c r="T3332" s="15">
        <f t="shared" si="217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5"/>
        <v>105</v>
      </c>
      <c r="P3333" s="6">
        <f t="shared" si="214"/>
        <v>80.400000000000006</v>
      </c>
      <c r="Q3333" s="10" t="s">
        <v>8315</v>
      </c>
      <c r="R3333" t="s">
        <v>8316</v>
      </c>
      <c r="S3333" s="15">
        <f t="shared" si="216"/>
        <v>42248.697754629626</v>
      </c>
      <c r="T3333" s="15">
        <f t="shared" si="217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5"/>
        <v>100</v>
      </c>
      <c r="P3334" s="6">
        <f t="shared" si="214"/>
        <v>72.290000000000006</v>
      </c>
      <c r="Q3334" s="10" t="s">
        <v>8315</v>
      </c>
      <c r="R3334" t="s">
        <v>8316</v>
      </c>
      <c r="S3334" s="15">
        <f t="shared" si="216"/>
        <v>41809.860300925924</v>
      </c>
      <c r="T3334" s="15">
        <f t="shared" si="217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5"/>
        <v>105</v>
      </c>
      <c r="P3335" s="6">
        <f t="shared" si="214"/>
        <v>32.97</v>
      </c>
      <c r="Q3335" s="10" t="s">
        <v>8315</v>
      </c>
      <c r="R3335" t="s">
        <v>8316</v>
      </c>
      <c r="S3335" s="15">
        <f t="shared" si="216"/>
        <v>42148.676851851851</v>
      </c>
      <c r="T3335" s="15">
        <f t="shared" si="217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5"/>
        <v>139</v>
      </c>
      <c r="P3336" s="6">
        <f t="shared" si="214"/>
        <v>116.65</v>
      </c>
      <c r="Q3336" s="10" t="s">
        <v>8315</v>
      </c>
      <c r="R3336" t="s">
        <v>8316</v>
      </c>
      <c r="S3336" s="15">
        <f t="shared" si="216"/>
        <v>42185.521087962959</v>
      </c>
      <c r="T3336" s="15">
        <f t="shared" si="217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5"/>
        <v>100</v>
      </c>
      <c r="P3337" s="6">
        <f t="shared" si="214"/>
        <v>79.62</v>
      </c>
      <c r="Q3337" s="10" t="s">
        <v>8315</v>
      </c>
      <c r="R3337" t="s">
        <v>8316</v>
      </c>
      <c r="S3337" s="15">
        <f t="shared" si="216"/>
        <v>41827.674143518518</v>
      </c>
      <c r="T3337" s="15">
        <f t="shared" si="217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5"/>
        <v>100</v>
      </c>
      <c r="P3338" s="6">
        <f t="shared" ref="P3338:P3401" si="218">IFERROR(ROUND(E3338/L3338,2),"N/A")</f>
        <v>27.78</v>
      </c>
      <c r="Q3338" s="10" t="s">
        <v>8315</v>
      </c>
      <c r="R3338" t="s">
        <v>8316</v>
      </c>
      <c r="S3338" s="15">
        <f t="shared" si="216"/>
        <v>42437.398680555561</v>
      </c>
      <c r="T3338" s="15">
        <f t="shared" si="217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5"/>
        <v>110</v>
      </c>
      <c r="P3339" s="6">
        <f t="shared" si="218"/>
        <v>81.03</v>
      </c>
      <c r="Q3339" s="10" t="s">
        <v>8315</v>
      </c>
      <c r="R3339" t="s">
        <v>8316</v>
      </c>
      <c r="S3339" s="15">
        <f t="shared" si="216"/>
        <v>41901.282025462962</v>
      </c>
      <c r="T3339" s="15">
        <f t="shared" si="217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5"/>
        <v>102</v>
      </c>
      <c r="P3340" s="6">
        <f t="shared" si="218"/>
        <v>136.85</v>
      </c>
      <c r="Q3340" s="10" t="s">
        <v>8315</v>
      </c>
      <c r="R3340" t="s">
        <v>8316</v>
      </c>
      <c r="S3340" s="15">
        <f t="shared" si="216"/>
        <v>42769.574999999997</v>
      </c>
      <c r="T3340" s="15">
        <f t="shared" si="217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5"/>
        <v>104</v>
      </c>
      <c r="P3341" s="6">
        <f t="shared" si="218"/>
        <v>177.62</v>
      </c>
      <c r="Q3341" s="10" t="s">
        <v>8315</v>
      </c>
      <c r="R3341" t="s">
        <v>8316</v>
      </c>
      <c r="S3341" s="15">
        <f t="shared" si="216"/>
        <v>42549.665717592594</v>
      </c>
      <c r="T3341" s="15">
        <f t="shared" si="217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5"/>
        <v>138</v>
      </c>
      <c r="P3342" s="6">
        <f t="shared" si="218"/>
        <v>109.08</v>
      </c>
      <c r="Q3342" s="10" t="s">
        <v>8315</v>
      </c>
      <c r="R3342" t="s">
        <v>8316</v>
      </c>
      <c r="S3342" s="15">
        <f t="shared" si="216"/>
        <v>42685.974004629628</v>
      </c>
      <c r="T3342" s="15">
        <f t="shared" si="217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5"/>
        <v>100</v>
      </c>
      <c r="P3343" s="6">
        <f t="shared" si="218"/>
        <v>119.64</v>
      </c>
      <c r="Q3343" s="10" t="s">
        <v>8315</v>
      </c>
      <c r="R3343" t="s">
        <v>8316</v>
      </c>
      <c r="S3343" s="15">
        <f t="shared" si="216"/>
        <v>42510.798854166671</v>
      </c>
      <c r="T3343" s="15">
        <f t="shared" si="217"/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5"/>
        <v>102</v>
      </c>
      <c r="P3344" s="6">
        <f t="shared" si="218"/>
        <v>78.209999999999994</v>
      </c>
      <c r="Q3344" s="10" t="s">
        <v>8315</v>
      </c>
      <c r="R3344" t="s">
        <v>8316</v>
      </c>
      <c r="S3344" s="15">
        <f t="shared" si="216"/>
        <v>42062.296412037031</v>
      </c>
      <c r="T3344" s="15">
        <f t="shared" si="217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5"/>
        <v>171</v>
      </c>
      <c r="P3345" s="6">
        <f t="shared" si="218"/>
        <v>52.17</v>
      </c>
      <c r="Q3345" s="10" t="s">
        <v>8315</v>
      </c>
      <c r="R3345" t="s">
        <v>8316</v>
      </c>
      <c r="S3345" s="15">
        <f t="shared" si="216"/>
        <v>42452.916481481487</v>
      </c>
      <c r="T3345" s="15">
        <f t="shared" si="217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5"/>
        <v>101</v>
      </c>
      <c r="P3346" s="6">
        <f t="shared" si="218"/>
        <v>114.13</v>
      </c>
      <c r="Q3346" s="10" t="s">
        <v>8315</v>
      </c>
      <c r="R3346" t="s">
        <v>8316</v>
      </c>
      <c r="S3346" s="15">
        <f t="shared" si="216"/>
        <v>41851.200150462959</v>
      </c>
      <c r="T3346" s="15">
        <f t="shared" si="217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5"/>
        <v>130</v>
      </c>
      <c r="P3347" s="6">
        <f t="shared" si="218"/>
        <v>50</v>
      </c>
      <c r="Q3347" s="10" t="s">
        <v>8315</v>
      </c>
      <c r="R3347" t="s">
        <v>8316</v>
      </c>
      <c r="S3347" s="15">
        <f t="shared" si="216"/>
        <v>42053.106111111112</v>
      </c>
      <c r="T3347" s="15">
        <f t="shared" si="217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5"/>
        <v>110</v>
      </c>
      <c r="P3348" s="6">
        <f t="shared" si="218"/>
        <v>91.67</v>
      </c>
      <c r="Q3348" s="10" t="s">
        <v>8315</v>
      </c>
      <c r="R3348" t="s">
        <v>8316</v>
      </c>
      <c r="S3348" s="15">
        <f t="shared" si="216"/>
        <v>42054.024421296301</v>
      </c>
      <c r="T3348" s="15">
        <f t="shared" si="217"/>
        <v>42061.024421296301</v>
      </c>
    </row>
    <row r="3349" spans="1:20" ht="43.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5"/>
        <v>119</v>
      </c>
      <c r="P3349" s="6">
        <f t="shared" si="218"/>
        <v>108.59</v>
      </c>
      <c r="Q3349" s="10" t="s">
        <v>8315</v>
      </c>
      <c r="R3349" t="s">
        <v>8316</v>
      </c>
      <c r="S3349" s="15">
        <f t="shared" si="216"/>
        <v>42484.551550925928</v>
      </c>
      <c r="T3349" s="15">
        <f t="shared" si="217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5"/>
        <v>100</v>
      </c>
      <c r="P3350" s="6">
        <f t="shared" si="218"/>
        <v>69.819999999999993</v>
      </c>
      <c r="Q3350" s="10" t="s">
        <v>8315</v>
      </c>
      <c r="R3350" t="s">
        <v>8316</v>
      </c>
      <c r="S3350" s="15">
        <f t="shared" si="216"/>
        <v>42466.558796296296</v>
      </c>
      <c r="T3350" s="15">
        <f t="shared" si="217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5"/>
        <v>153</v>
      </c>
      <c r="P3351" s="6">
        <f t="shared" si="218"/>
        <v>109.57</v>
      </c>
      <c r="Q3351" s="10" t="s">
        <v>8315</v>
      </c>
      <c r="R3351" t="s">
        <v>8316</v>
      </c>
      <c r="S3351" s="15">
        <f t="shared" si="216"/>
        <v>42513.110787037032</v>
      </c>
      <c r="T3351" s="15">
        <f t="shared" si="217"/>
        <v>42534.708333333328</v>
      </c>
    </row>
    <row r="3352" spans="1:20" ht="43.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5"/>
        <v>104</v>
      </c>
      <c r="P3352" s="6">
        <f t="shared" si="218"/>
        <v>71.67</v>
      </c>
      <c r="Q3352" s="10" t="s">
        <v>8315</v>
      </c>
      <c r="R3352" t="s">
        <v>8316</v>
      </c>
      <c r="S3352" s="15">
        <f t="shared" si="216"/>
        <v>42302.701516203699</v>
      </c>
      <c r="T3352" s="15">
        <f t="shared" si="217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5"/>
        <v>101</v>
      </c>
      <c r="P3353" s="6">
        <f t="shared" si="218"/>
        <v>93.61</v>
      </c>
      <c r="Q3353" s="10" t="s">
        <v>8315</v>
      </c>
      <c r="R3353" t="s">
        <v>8316</v>
      </c>
      <c r="S3353" s="15">
        <f t="shared" si="216"/>
        <v>41806.395428240743</v>
      </c>
      <c r="T3353" s="15">
        <f t="shared" si="217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5"/>
        <v>108</v>
      </c>
      <c r="P3354" s="6">
        <f t="shared" si="218"/>
        <v>76.8</v>
      </c>
      <c r="Q3354" s="10" t="s">
        <v>8315</v>
      </c>
      <c r="R3354" t="s">
        <v>8316</v>
      </c>
      <c r="S3354" s="15">
        <f t="shared" si="216"/>
        <v>42495.992800925931</v>
      </c>
      <c r="T3354" s="15">
        <f t="shared" si="217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5"/>
        <v>315</v>
      </c>
      <c r="P3355" s="6">
        <f t="shared" si="218"/>
        <v>35.799999999999997</v>
      </c>
      <c r="Q3355" s="10" t="s">
        <v>8315</v>
      </c>
      <c r="R3355" t="s">
        <v>8316</v>
      </c>
      <c r="S3355" s="15">
        <f t="shared" si="216"/>
        <v>42479.432291666672</v>
      </c>
      <c r="T3355" s="15">
        <f t="shared" si="217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5"/>
        <v>102</v>
      </c>
      <c r="P3356" s="6">
        <f t="shared" si="218"/>
        <v>55.6</v>
      </c>
      <c r="Q3356" s="10" t="s">
        <v>8315</v>
      </c>
      <c r="R3356" t="s">
        <v>8316</v>
      </c>
      <c r="S3356" s="15">
        <f t="shared" si="216"/>
        <v>42270.7269212963</v>
      </c>
      <c r="T3356" s="15">
        <f t="shared" si="217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5"/>
        <v>126</v>
      </c>
      <c r="P3357" s="6">
        <f t="shared" si="218"/>
        <v>147.33000000000001</v>
      </c>
      <c r="Q3357" s="10" t="s">
        <v>8315</v>
      </c>
      <c r="R3357" t="s">
        <v>8316</v>
      </c>
      <c r="S3357" s="15">
        <f t="shared" si="216"/>
        <v>42489.619525462964</v>
      </c>
      <c r="T3357" s="15">
        <f t="shared" si="217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5"/>
        <v>101</v>
      </c>
      <c r="P3358" s="6">
        <f t="shared" si="218"/>
        <v>56.33</v>
      </c>
      <c r="Q3358" s="10" t="s">
        <v>8315</v>
      </c>
      <c r="R3358" t="s">
        <v>8316</v>
      </c>
      <c r="S3358" s="15">
        <f t="shared" si="216"/>
        <v>42536.815648148149</v>
      </c>
      <c r="T3358" s="15">
        <f t="shared" si="217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5"/>
        <v>101</v>
      </c>
      <c r="P3359" s="6">
        <f t="shared" si="218"/>
        <v>96.19</v>
      </c>
      <c r="Q3359" s="10" t="s">
        <v>8315</v>
      </c>
      <c r="R3359" t="s">
        <v>8316</v>
      </c>
      <c r="S3359" s="15">
        <f t="shared" si="216"/>
        <v>41822.417939814812</v>
      </c>
      <c r="T3359" s="15">
        <f t="shared" si="217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5"/>
        <v>103</v>
      </c>
      <c r="P3360" s="6">
        <f t="shared" si="218"/>
        <v>63.57</v>
      </c>
      <c r="Q3360" s="10" t="s">
        <v>8315</v>
      </c>
      <c r="R3360" t="s">
        <v>8316</v>
      </c>
      <c r="S3360" s="15">
        <f t="shared" si="216"/>
        <v>41932.311099537037</v>
      </c>
      <c r="T3360" s="15">
        <f t="shared" si="217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5"/>
        <v>106</v>
      </c>
      <c r="P3361" s="6">
        <f t="shared" si="218"/>
        <v>184.78</v>
      </c>
      <c r="Q3361" s="10" t="s">
        <v>8315</v>
      </c>
      <c r="R3361" t="s">
        <v>8316</v>
      </c>
      <c r="S3361" s="15">
        <f t="shared" si="216"/>
        <v>42746.057106481487</v>
      </c>
      <c r="T3361" s="15">
        <f t="shared" si="217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5"/>
        <v>101</v>
      </c>
      <c r="P3362" s="6">
        <f t="shared" si="218"/>
        <v>126.72</v>
      </c>
      <c r="Q3362" s="10" t="s">
        <v>8315</v>
      </c>
      <c r="R3362" t="s">
        <v>8316</v>
      </c>
      <c r="S3362" s="15">
        <f t="shared" si="216"/>
        <v>42697.082673611112</v>
      </c>
      <c r="T3362" s="15">
        <f t="shared" si="217"/>
        <v>42718.665972222225</v>
      </c>
    </row>
    <row r="3363" spans="1:20" ht="43.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5"/>
        <v>113</v>
      </c>
      <c r="P3363" s="6">
        <f t="shared" si="218"/>
        <v>83.43</v>
      </c>
      <c r="Q3363" s="10" t="s">
        <v>8315</v>
      </c>
      <c r="R3363" t="s">
        <v>8316</v>
      </c>
      <c r="S3363" s="15">
        <f t="shared" si="216"/>
        <v>41866.025347222225</v>
      </c>
      <c r="T3363" s="15">
        <f t="shared" si="217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5"/>
        <v>218</v>
      </c>
      <c r="P3364" s="6">
        <f t="shared" si="218"/>
        <v>54.5</v>
      </c>
      <c r="Q3364" s="10" t="s">
        <v>8315</v>
      </c>
      <c r="R3364" t="s">
        <v>8316</v>
      </c>
      <c r="S3364" s="15">
        <f t="shared" si="216"/>
        <v>42056.091631944444</v>
      </c>
      <c r="T3364" s="15">
        <f t="shared" si="217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5"/>
        <v>101</v>
      </c>
      <c r="P3365" s="6">
        <f t="shared" si="218"/>
        <v>302.31</v>
      </c>
      <c r="Q3365" s="10" t="s">
        <v>8315</v>
      </c>
      <c r="R3365" t="s">
        <v>8316</v>
      </c>
      <c r="S3365" s="15">
        <f t="shared" si="216"/>
        <v>41851.771354166667</v>
      </c>
      <c r="T3365" s="15">
        <f t="shared" si="217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5"/>
        <v>106</v>
      </c>
      <c r="P3366" s="6">
        <f t="shared" si="218"/>
        <v>44.14</v>
      </c>
      <c r="Q3366" s="10" t="s">
        <v>8315</v>
      </c>
      <c r="R3366" t="s">
        <v>8316</v>
      </c>
      <c r="S3366" s="15">
        <f t="shared" si="216"/>
        <v>42422.977418981478</v>
      </c>
      <c r="T3366" s="15">
        <f t="shared" si="217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5"/>
        <v>104</v>
      </c>
      <c r="P3367" s="6">
        <f t="shared" si="218"/>
        <v>866.67</v>
      </c>
      <c r="Q3367" s="10" t="s">
        <v>8315</v>
      </c>
      <c r="R3367" t="s">
        <v>8316</v>
      </c>
      <c r="S3367" s="15">
        <f t="shared" si="216"/>
        <v>42321.101759259262</v>
      </c>
      <c r="T3367" s="15">
        <f t="shared" si="217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5"/>
        <v>221</v>
      </c>
      <c r="P3368" s="6">
        <f t="shared" si="218"/>
        <v>61.39</v>
      </c>
      <c r="Q3368" s="10" t="s">
        <v>8315</v>
      </c>
      <c r="R3368" t="s">
        <v>8316</v>
      </c>
      <c r="S3368" s="15">
        <f t="shared" si="216"/>
        <v>42107.067557870367</v>
      </c>
      <c r="T3368" s="15">
        <f t="shared" si="217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5"/>
        <v>119</v>
      </c>
      <c r="P3369" s="6">
        <f t="shared" si="218"/>
        <v>29.67</v>
      </c>
      <c r="Q3369" s="10" t="s">
        <v>8315</v>
      </c>
      <c r="R3369" t="s">
        <v>8316</v>
      </c>
      <c r="S3369" s="15">
        <f t="shared" si="216"/>
        <v>42192.933958333335</v>
      </c>
      <c r="T3369" s="15">
        <f t="shared" si="217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5"/>
        <v>105</v>
      </c>
      <c r="P3370" s="6">
        <f t="shared" si="218"/>
        <v>45.48</v>
      </c>
      <c r="Q3370" s="10" t="s">
        <v>8315</v>
      </c>
      <c r="R3370" t="s">
        <v>8316</v>
      </c>
      <c r="S3370" s="15">
        <f t="shared" si="216"/>
        <v>41969.199756944443</v>
      </c>
      <c r="T3370" s="15">
        <f t="shared" si="217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5"/>
        <v>104</v>
      </c>
      <c r="P3371" s="6">
        <f t="shared" si="218"/>
        <v>96.2</v>
      </c>
      <c r="Q3371" s="10" t="s">
        <v>8315</v>
      </c>
      <c r="R3371" t="s">
        <v>8316</v>
      </c>
      <c r="S3371" s="15">
        <f t="shared" si="216"/>
        <v>42690.041435185187</v>
      </c>
      <c r="T3371" s="15">
        <f t="shared" si="217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5"/>
        <v>118</v>
      </c>
      <c r="P3372" s="6">
        <f t="shared" si="218"/>
        <v>67.92</v>
      </c>
      <c r="Q3372" s="10" t="s">
        <v>8315</v>
      </c>
      <c r="R3372" t="s">
        <v>8316</v>
      </c>
      <c r="S3372" s="15">
        <f t="shared" si="216"/>
        <v>42690.334317129629</v>
      </c>
      <c r="T3372" s="15">
        <f t="shared" si="217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5"/>
        <v>139</v>
      </c>
      <c r="P3373" s="6">
        <f t="shared" si="218"/>
        <v>30.78</v>
      </c>
      <c r="Q3373" s="10" t="s">
        <v>8315</v>
      </c>
      <c r="R3373" t="s">
        <v>8316</v>
      </c>
      <c r="S3373" s="15">
        <f t="shared" si="216"/>
        <v>42312.874594907407</v>
      </c>
      <c r="T3373" s="15">
        <f t="shared" si="217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5"/>
        <v>104</v>
      </c>
      <c r="P3374" s="6">
        <f t="shared" si="218"/>
        <v>38.33</v>
      </c>
      <c r="Q3374" s="10" t="s">
        <v>8315</v>
      </c>
      <c r="R3374" t="s">
        <v>8316</v>
      </c>
      <c r="S3374" s="15">
        <f t="shared" si="216"/>
        <v>41855.548101851848</v>
      </c>
      <c r="T3374" s="15">
        <f t="shared" si="217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5"/>
        <v>100</v>
      </c>
      <c r="P3375" s="6">
        <f t="shared" si="218"/>
        <v>66.83</v>
      </c>
      <c r="Q3375" s="10" t="s">
        <v>8315</v>
      </c>
      <c r="R3375" t="s">
        <v>8316</v>
      </c>
      <c r="S3375" s="15">
        <f t="shared" si="216"/>
        <v>42179.854629629626</v>
      </c>
      <c r="T3375" s="15">
        <f t="shared" si="217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5"/>
        <v>107</v>
      </c>
      <c r="P3376" s="6">
        <f t="shared" si="218"/>
        <v>71.73</v>
      </c>
      <c r="Q3376" s="10" t="s">
        <v>8315</v>
      </c>
      <c r="R3376" t="s">
        <v>8316</v>
      </c>
      <c r="S3376" s="15">
        <f t="shared" si="216"/>
        <v>42275.731666666667</v>
      </c>
      <c r="T3376" s="15">
        <f t="shared" si="217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5"/>
        <v>100</v>
      </c>
      <c r="P3377" s="6">
        <f t="shared" si="218"/>
        <v>176.47</v>
      </c>
      <c r="Q3377" s="10" t="s">
        <v>8315</v>
      </c>
      <c r="R3377" t="s">
        <v>8316</v>
      </c>
      <c r="S3377" s="15">
        <f t="shared" si="216"/>
        <v>41765.610798611109</v>
      </c>
      <c r="T3377" s="15">
        <f t="shared" si="217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5"/>
        <v>100</v>
      </c>
      <c r="P3378" s="6">
        <f t="shared" si="218"/>
        <v>421.11</v>
      </c>
      <c r="Q3378" s="10" t="s">
        <v>8315</v>
      </c>
      <c r="R3378" t="s">
        <v>8316</v>
      </c>
      <c r="S3378" s="15">
        <f t="shared" si="216"/>
        <v>42059.701319444444</v>
      </c>
      <c r="T3378" s="15">
        <f t="shared" si="217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5"/>
        <v>101</v>
      </c>
      <c r="P3379" s="6">
        <f t="shared" si="218"/>
        <v>104.99</v>
      </c>
      <c r="Q3379" s="10" t="s">
        <v>8315</v>
      </c>
      <c r="R3379" t="s">
        <v>8316</v>
      </c>
      <c r="S3379" s="15">
        <f t="shared" si="216"/>
        <v>42053.732627314821</v>
      </c>
      <c r="T3379" s="15">
        <f t="shared" si="217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5"/>
        <v>108</v>
      </c>
      <c r="P3380" s="6">
        <f t="shared" si="218"/>
        <v>28.19</v>
      </c>
      <c r="Q3380" s="10" t="s">
        <v>8315</v>
      </c>
      <c r="R3380" t="s">
        <v>8316</v>
      </c>
      <c r="S3380" s="15">
        <f t="shared" si="216"/>
        <v>41858.355393518519</v>
      </c>
      <c r="T3380" s="15">
        <f t="shared" si="217"/>
        <v>41882.547222222223</v>
      </c>
    </row>
    <row r="3381" spans="1:20" ht="43.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5"/>
        <v>104</v>
      </c>
      <c r="P3381" s="6">
        <f t="shared" si="218"/>
        <v>54.55</v>
      </c>
      <c r="Q3381" s="10" t="s">
        <v>8315</v>
      </c>
      <c r="R3381" t="s">
        <v>8316</v>
      </c>
      <c r="S3381" s="15">
        <f t="shared" si="216"/>
        <v>42225.513888888891</v>
      </c>
      <c r="T3381" s="15">
        <f t="shared" si="217"/>
        <v>42242.958333333328</v>
      </c>
    </row>
    <row r="3382" spans="1:20" ht="43.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5"/>
        <v>104</v>
      </c>
      <c r="P3382" s="6">
        <f t="shared" si="218"/>
        <v>111.89</v>
      </c>
      <c r="Q3382" s="10" t="s">
        <v>8315</v>
      </c>
      <c r="R3382" t="s">
        <v>8316</v>
      </c>
      <c r="S3382" s="15">
        <f t="shared" si="216"/>
        <v>41937.95344907407</v>
      </c>
      <c r="T3382" s="15">
        <f t="shared" si="217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5"/>
        <v>102</v>
      </c>
      <c r="P3383" s="6">
        <f t="shared" si="218"/>
        <v>85.21</v>
      </c>
      <c r="Q3383" s="10" t="s">
        <v>8315</v>
      </c>
      <c r="R3383" t="s">
        <v>8316</v>
      </c>
      <c r="S3383" s="15">
        <f t="shared" si="216"/>
        <v>42044.184988425928</v>
      </c>
      <c r="T3383" s="15">
        <f t="shared" si="217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5"/>
        <v>101</v>
      </c>
      <c r="P3384" s="6">
        <f t="shared" si="218"/>
        <v>76.650000000000006</v>
      </c>
      <c r="Q3384" s="10" t="s">
        <v>8315</v>
      </c>
      <c r="R3384" t="s">
        <v>8316</v>
      </c>
      <c r="S3384" s="15">
        <f t="shared" si="216"/>
        <v>42559.431203703702</v>
      </c>
      <c r="T3384" s="15">
        <f t="shared" si="217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5"/>
        <v>112</v>
      </c>
      <c r="P3385" s="6">
        <f t="shared" si="218"/>
        <v>65.17</v>
      </c>
      <c r="Q3385" s="10" t="s">
        <v>8315</v>
      </c>
      <c r="R3385" t="s">
        <v>8316</v>
      </c>
      <c r="S3385" s="15">
        <f t="shared" si="216"/>
        <v>42524.782638888893</v>
      </c>
      <c r="T3385" s="15">
        <f t="shared" si="217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5"/>
        <v>100</v>
      </c>
      <c r="P3386" s="6">
        <f t="shared" si="218"/>
        <v>93.76</v>
      </c>
      <c r="Q3386" s="10" t="s">
        <v>8315</v>
      </c>
      <c r="R3386" t="s">
        <v>8316</v>
      </c>
      <c r="S3386" s="15">
        <f t="shared" si="216"/>
        <v>42292.087592592594</v>
      </c>
      <c r="T3386" s="15">
        <f t="shared" si="217"/>
        <v>42329.125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5"/>
        <v>100</v>
      </c>
      <c r="P3387" s="6">
        <f t="shared" si="218"/>
        <v>133.33000000000001</v>
      </c>
      <c r="Q3387" s="10" t="s">
        <v>8315</v>
      </c>
      <c r="R3387" t="s">
        <v>8316</v>
      </c>
      <c r="S3387" s="15">
        <f t="shared" si="216"/>
        <v>41953.8675</v>
      </c>
      <c r="T3387" s="15">
        <f t="shared" si="217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5"/>
        <v>105</v>
      </c>
      <c r="P3388" s="6">
        <f t="shared" si="218"/>
        <v>51.22</v>
      </c>
      <c r="Q3388" s="10" t="s">
        <v>8315</v>
      </c>
      <c r="R3388" t="s">
        <v>8316</v>
      </c>
      <c r="S3388" s="15">
        <f t="shared" si="216"/>
        <v>41946.644745370373</v>
      </c>
      <c r="T3388" s="15">
        <f t="shared" si="217"/>
        <v>41976.644745370373</v>
      </c>
    </row>
    <row r="3389" spans="1:20" ht="43.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5"/>
        <v>117</v>
      </c>
      <c r="P3389" s="6">
        <f t="shared" si="218"/>
        <v>100.17</v>
      </c>
      <c r="Q3389" s="10" t="s">
        <v>8315</v>
      </c>
      <c r="R3389" t="s">
        <v>8316</v>
      </c>
      <c r="S3389" s="15">
        <f t="shared" si="216"/>
        <v>41947.762592592589</v>
      </c>
      <c r="T3389" s="15">
        <f t="shared" si="217"/>
        <v>41987.762592592597</v>
      </c>
    </row>
    <row r="3390" spans="1:20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5"/>
        <v>104</v>
      </c>
      <c r="P3390" s="6">
        <f t="shared" si="218"/>
        <v>34.6</v>
      </c>
      <c r="Q3390" s="10" t="s">
        <v>8315</v>
      </c>
      <c r="R3390" t="s">
        <v>8316</v>
      </c>
      <c r="S3390" s="15">
        <f t="shared" si="216"/>
        <v>42143.461122685185</v>
      </c>
      <c r="T3390" s="15">
        <f t="shared" si="217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5"/>
        <v>115</v>
      </c>
      <c r="P3391" s="6">
        <f t="shared" si="218"/>
        <v>184.68</v>
      </c>
      <c r="Q3391" s="10" t="s">
        <v>8315</v>
      </c>
      <c r="R3391" t="s">
        <v>8316</v>
      </c>
      <c r="S3391" s="15">
        <f t="shared" si="216"/>
        <v>42494.563449074078</v>
      </c>
      <c r="T3391" s="15">
        <f t="shared" si="217"/>
        <v>42524.563449074078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5"/>
        <v>102</v>
      </c>
      <c r="P3392" s="6">
        <f t="shared" si="218"/>
        <v>69.819999999999993</v>
      </c>
      <c r="Q3392" s="10" t="s">
        <v>8315</v>
      </c>
      <c r="R3392" t="s">
        <v>8316</v>
      </c>
      <c r="S3392" s="15">
        <f t="shared" si="216"/>
        <v>41815.774826388886</v>
      </c>
      <c r="T3392" s="15">
        <f t="shared" si="217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5"/>
        <v>223</v>
      </c>
      <c r="P3393" s="6">
        <f t="shared" si="218"/>
        <v>61.94</v>
      </c>
      <c r="Q3393" s="10" t="s">
        <v>8315</v>
      </c>
      <c r="R3393" t="s">
        <v>8316</v>
      </c>
      <c r="S3393" s="15">
        <f t="shared" si="216"/>
        <v>41830.545694444445</v>
      </c>
      <c r="T3393" s="15">
        <f t="shared" si="217"/>
        <v>41859.936111111114</v>
      </c>
    </row>
    <row r="3394" spans="1:20" ht="43.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9">ROUND(E3394/D3394*100,0)</f>
        <v>100</v>
      </c>
      <c r="P3394" s="6">
        <f t="shared" si="218"/>
        <v>41.67</v>
      </c>
      <c r="Q3394" s="10" t="s">
        <v>8315</v>
      </c>
      <c r="R3394" t="s">
        <v>8316</v>
      </c>
      <c r="S3394" s="15">
        <f t="shared" si="216"/>
        <v>42446.845543981486</v>
      </c>
      <c r="T3394" s="15">
        <f t="shared" si="217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9"/>
        <v>106</v>
      </c>
      <c r="P3395" s="6">
        <f t="shared" si="218"/>
        <v>36.07</v>
      </c>
      <c r="Q3395" s="10" t="s">
        <v>8315</v>
      </c>
      <c r="R3395" t="s">
        <v>8316</v>
      </c>
      <c r="S3395" s="15">
        <f t="shared" ref="S3395:S3458" si="220">(((J3395/60)/60)/24)+DATE(1970,1,1)</f>
        <v>41923.921643518523</v>
      </c>
      <c r="T3395" s="15">
        <f t="shared" ref="T3395:T3458" si="22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9"/>
        <v>142</v>
      </c>
      <c r="P3396" s="6">
        <f t="shared" si="218"/>
        <v>29</v>
      </c>
      <c r="Q3396" s="10" t="s">
        <v>8315</v>
      </c>
      <c r="R3396" t="s">
        <v>8316</v>
      </c>
      <c r="S3396" s="15">
        <f t="shared" si="220"/>
        <v>41817.59542824074</v>
      </c>
      <c r="T3396" s="15">
        <f t="shared" si="22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9"/>
        <v>184</v>
      </c>
      <c r="P3397" s="6">
        <f t="shared" si="218"/>
        <v>24.21</v>
      </c>
      <c r="Q3397" s="10" t="s">
        <v>8315</v>
      </c>
      <c r="R3397" t="s">
        <v>8316</v>
      </c>
      <c r="S3397" s="15">
        <f t="shared" si="220"/>
        <v>42140.712314814817</v>
      </c>
      <c r="T3397" s="15">
        <f t="shared" si="22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9"/>
        <v>104</v>
      </c>
      <c r="P3398" s="6">
        <f t="shared" si="218"/>
        <v>55.89</v>
      </c>
      <c r="Q3398" s="10" t="s">
        <v>8315</v>
      </c>
      <c r="R3398" t="s">
        <v>8316</v>
      </c>
      <c r="S3398" s="15">
        <f t="shared" si="220"/>
        <v>41764.44663194444</v>
      </c>
      <c r="T3398" s="15">
        <f t="shared" si="22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9"/>
        <v>112</v>
      </c>
      <c r="P3399" s="6">
        <f t="shared" si="218"/>
        <v>11.67</v>
      </c>
      <c r="Q3399" s="10" t="s">
        <v>8315</v>
      </c>
      <c r="R3399" t="s">
        <v>8316</v>
      </c>
      <c r="S3399" s="15">
        <f t="shared" si="220"/>
        <v>42378.478344907402</v>
      </c>
      <c r="T3399" s="15">
        <f t="shared" si="22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9"/>
        <v>111</v>
      </c>
      <c r="P3400" s="6">
        <f t="shared" si="218"/>
        <v>68.349999999999994</v>
      </c>
      <c r="Q3400" s="10" t="s">
        <v>8315</v>
      </c>
      <c r="R3400" t="s">
        <v>8316</v>
      </c>
      <c r="S3400" s="15">
        <f t="shared" si="220"/>
        <v>41941.75203703704</v>
      </c>
      <c r="T3400" s="15">
        <f t="shared" si="22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9"/>
        <v>104</v>
      </c>
      <c r="P3401" s="6">
        <f t="shared" si="218"/>
        <v>27.07</v>
      </c>
      <c r="Q3401" s="10" t="s">
        <v>8315</v>
      </c>
      <c r="R3401" t="s">
        <v>8316</v>
      </c>
      <c r="S3401" s="15">
        <f t="shared" si="220"/>
        <v>42026.920428240745</v>
      </c>
      <c r="T3401" s="15">
        <f t="shared" si="22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9"/>
        <v>100</v>
      </c>
      <c r="P3402" s="6">
        <f t="shared" ref="P3402:P3465" si="222">IFERROR(ROUND(E3402/L3402,2),"N/A")</f>
        <v>118.13</v>
      </c>
      <c r="Q3402" s="10" t="s">
        <v>8315</v>
      </c>
      <c r="R3402" t="s">
        <v>8316</v>
      </c>
      <c r="S3402" s="15">
        <f t="shared" si="220"/>
        <v>41834.953865740739</v>
      </c>
      <c r="T3402" s="15">
        <f t="shared" si="221"/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9"/>
        <v>102</v>
      </c>
      <c r="P3403" s="6">
        <f t="shared" si="222"/>
        <v>44.76</v>
      </c>
      <c r="Q3403" s="10" t="s">
        <v>8315</v>
      </c>
      <c r="R3403" t="s">
        <v>8316</v>
      </c>
      <c r="S3403" s="15">
        <f t="shared" si="220"/>
        <v>42193.723912037036</v>
      </c>
      <c r="T3403" s="15">
        <f t="shared" si="22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9"/>
        <v>110</v>
      </c>
      <c r="P3404" s="6">
        <f t="shared" si="222"/>
        <v>99.79</v>
      </c>
      <c r="Q3404" s="10" t="s">
        <v>8315</v>
      </c>
      <c r="R3404" t="s">
        <v>8316</v>
      </c>
      <c r="S3404" s="15">
        <f t="shared" si="220"/>
        <v>42290.61855324074</v>
      </c>
      <c r="T3404" s="15">
        <f t="shared" si="22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9"/>
        <v>100</v>
      </c>
      <c r="P3405" s="6">
        <f t="shared" si="222"/>
        <v>117.65</v>
      </c>
      <c r="Q3405" s="10" t="s">
        <v>8315</v>
      </c>
      <c r="R3405" t="s">
        <v>8316</v>
      </c>
      <c r="S3405" s="15">
        <f t="shared" si="220"/>
        <v>42150.462083333332</v>
      </c>
      <c r="T3405" s="15">
        <f t="shared" si="221"/>
        <v>42180.462083333332</v>
      </c>
    </row>
    <row r="3406" spans="1:20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9"/>
        <v>122</v>
      </c>
      <c r="P3406" s="6">
        <f t="shared" si="222"/>
        <v>203.33</v>
      </c>
      <c r="Q3406" s="10" t="s">
        <v>8315</v>
      </c>
      <c r="R3406" t="s">
        <v>8316</v>
      </c>
      <c r="S3406" s="15">
        <f t="shared" si="220"/>
        <v>42152.503495370373</v>
      </c>
      <c r="T3406" s="15">
        <f t="shared" si="22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9"/>
        <v>138</v>
      </c>
      <c r="P3407" s="6">
        <f t="shared" si="222"/>
        <v>28.32</v>
      </c>
      <c r="Q3407" s="10" t="s">
        <v>8315</v>
      </c>
      <c r="R3407" t="s">
        <v>8316</v>
      </c>
      <c r="S3407" s="15">
        <f t="shared" si="220"/>
        <v>42410.017199074078</v>
      </c>
      <c r="T3407" s="15">
        <f t="shared" si="221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9"/>
        <v>100</v>
      </c>
      <c r="P3408" s="6">
        <f t="shared" si="222"/>
        <v>110.23</v>
      </c>
      <c r="Q3408" s="10" t="s">
        <v>8315</v>
      </c>
      <c r="R3408" t="s">
        <v>8316</v>
      </c>
      <c r="S3408" s="15">
        <f t="shared" si="220"/>
        <v>41791.492777777778</v>
      </c>
      <c r="T3408" s="15">
        <f t="shared" si="22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9"/>
        <v>107</v>
      </c>
      <c r="P3409" s="6">
        <f t="shared" si="222"/>
        <v>31.97</v>
      </c>
      <c r="Q3409" s="10" t="s">
        <v>8315</v>
      </c>
      <c r="R3409" t="s">
        <v>8316</v>
      </c>
      <c r="S3409" s="15">
        <f t="shared" si="220"/>
        <v>41796.422326388885</v>
      </c>
      <c r="T3409" s="15">
        <f t="shared" si="22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9"/>
        <v>211</v>
      </c>
      <c r="P3410" s="6">
        <f t="shared" si="222"/>
        <v>58.61</v>
      </c>
      <c r="Q3410" s="10" t="s">
        <v>8315</v>
      </c>
      <c r="R3410" t="s">
        <v>8316</v>
      </c>
      <c r="S3410" s="15">
        <f t="shared" si="220"/>
        <v>41808.991944444446</v>
      </c>
      <c r="T3410" s="15">
        <f t="shared" si="221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9"/>
        <v>124</v>
      </c>
      <c r="P3411" s="6">
        <f t="shared" si="222"/>
        <v>29.43</v>
      </c>
      <c r="Q3411" s="10" t="s">
        <v>8315</v>
      </c>
      <c r="R3411" t="s">
        <v>8316</v>
      </c>
      <c r="S3411" s="15">
        <f t="shared" si="220"/>
        <v>42544.814328703709</v>
      </c>
      <c r="T3411" s="15">
        <f t="shared" si="22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9"/>
        <v>109</v>
      </c>
      <c r="P3412" s="6">
        <f t="shared" si="222"/>
        <v>81.38</v>
      </c>
      <c r="Q3412" s="10" t="s">
        <v>8315</v>
      </c>
      <c r="R3412" t="s">
        <v>8316</v>
      </c>
      <c r="S3412" s="15">
        <f t="shared" si="220"/>
        <v>42500.041550925926</v>
      </c>
      <c r="T3412" s="15">
        <f t="shared" si="22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9"/>
        <v>104</v>
      </c>
      <c r="P3413" s="6">
        <f t="shared" si="222"/>
        <v>199.17</v>
      </c>
      <c r="Q3413" s="10" t="s">
        <v>8315</v>
      </c>
      <c r="R3413" t="s">
        <v>8316</v>
      </c>
      <c r="S3413" s="15">
        <f t="shared" si="220"/>
        <v>42265.022824074069</v>
      </c>
      <c r="T3413" s="15">
        <f t="shared" si="22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9"/>
        <v>100</v>
      </c>
      <c r="P3414" s="6">
        <f t="shared" si="222"/>
        <v>115.38</v>
      </c>
      <c r="Q3414" s="10" t="s">
        <v>8315</v>
      </c>
      <c r="R3414" t="s">
        <v>8316</v>
      </c>
      <c r="S3414" s="15">
        <f t="shared" si="220"/>
        <v>41879.959050925929</v>
      </c>
      <c r="T3414" s="15">
        <f t="shared" si="221"/>
        <v>41909.959050925929</v>
      </c>
    </row>
    <row r="3415" spans="1:20" ht="43.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9"/>
        <v>130</v>
      </c>
      <c r="P3415" s="6">
        <f t="shared" si="222"/>
        <v>46.43</v>
      </c>
      <c r="Q3415" s="10" t="s">
        <v>8315</v>
      </c>
      <c r="R3415" t="s">
        <v>8316</v>
      </c>
      <c r="S3415" s="15">
        <f t="shared" si="220"/>
        <v>42053.733078703706</v>
      </c>
      <c r="T3415" s="15">
        <f t="shared" si="22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9"/>
        <v>104</v>
      </c>
      <c r="P3416" s="6">
        <f t="shared" si="222"/>
        <v>70.569999999999993</v>
      </c>
      <c r="Q3416" s="10" t="s">
        <v>8315</v>
      </c>
      <c r="R3416" t="s">
        <v>8316</v>
      </c>
      <c r="S3416" s="15">
        <f t="shared" si="220"/>
        <v>42675.832465277781</v>
      </c>
      <c r="T3416" s="15">
        <f t="shared" si="221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9"/>
        <v>100</v>
      </c>
      <c r="P3417" s="6">
        <f t="shared" si="222"/>
        <v>22.22</v>
      </c>
      <c r="Q3417" s="10" t="s">
        <v>8315</v>
      </c>
      <c r="R3417" t="s">
        <v>8316</v>
      </c>
      <c r="S3417" s="15">
        <f t="shared" si="220"/>
        <v>42467.144166666665</v>
      </c>
      <c r="T3417" s="15">
        <f t="shared" si="221"/>
        <v>42477.979166666672</v>
      </c>
    </row>
    <row r="3418" spans="1:20" ht="43.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9"/>
        <v>120</v>
      </c>
      <c r="P3418" s="6">
        <f t="shared" si="222"/>
        <v>159.47</v>
      </c>
      <c r="Q3418" s="10" t="s">
        <v>8315</v>
      </c>
      <c r="R3418" t="s">
        <v>8316</v>
      </c>
      <c r="S3418" s="15">
        <f t="shared" si="220"/>
        <v>42089.412557870368</v>
      </c>
      <c r="T3418" s="15">
        <f t="shared" si="22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9"/>
        <v>100</v>
      </c>
      <c r="P3419" s="6">
        <f t="shared" si="222"/>
        <v>37.78</v>
      </c>
      <c r="Q3419" s="10" t="s">
        <v>8315</v>
      </c>
      <c r="R3419" t="s">
        <v>8316</v>
      </c>
      <c r="S3419" s="15">
        <f t="shared" si="220"/>
        <v>41894.91375</v>
      </c>
      <c r="T3419" s="15">
        <f t="shared" si="22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9"/>
        <v>101</v>
      </c>
      <c r="P3420" s="6">
        <f t="shared" si="222"/>
        <v>72.05</v>
      </c>
      <c r="Q3420" s="10" t="s">
        <v>8315</v>
      </c>
      <c r="R3420" t="s">
        <v>8316</v>
      </c>
      <c r="S3420" s="15">
        <f t="shared" si="220"/>
        <v>41752.83457175926</v>
      </c>
      <c r="T3420" s="15">
        <f t="shared" si="22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9"/>
        <v>107</v>
      </c>
      <c r="P3421" s="6">
        <f t="shared" si="222"/>
        <v>63.7</v>
      </c>
      <c r="Q3421" s="10" t="s">
        <v>8315</v>
      </c>
      <c r="R3421" t="s">
        <v>8316</v>
      </c>
      <c r="S3421" s="15">
        <f t="shared" si="220"/>
        <v>42448.821585648147</v>
      </c>
      <c r="T3421" s="15">
        <f t="shared" si="22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9"/>
        <v>138</v>
      </c>
      <c r="P3422" s="6">
        <f t="shared" si="222"/>
        <v>28.41</v>
      </c>
      <c r="Q3422" s="10" t="s">
        <v>8315</v>
      </c>
      <c r="R3422" t="s">
        <v>8316</v>
      </c>
      <c r="S3422" s="15">
        <f t="shared" si="220"/>
        <v>42405.090300925927</v>
      </c>
      <c r="T3422" s="15">
        <f t="shared" si="22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9"/>
        <v>101</v>
      </c>
      <c r="P3423" s="6">
        <f t="shared" si="222"/>
        <v>103.21</v>
      </c>
      <c r="Q3423" s="10" t="s">
        <v>8315</v>
      </c>
      <c r="R3423" t="s">
        <v>8316</v>
      </c>
      <c r="S3423" s="15">
        <f t="shared" si="220"/>
        <v>42037.791238425925</v>
      </c>
      <c r="T3423" s="15">
        <f t="shared" si="22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9"/>
        <v>109</v>
      </c>
      <c r="P3424" s="6">
        <f t="shared" si="222"/>
        <v>71.150000000000006</v>
      </c>
      <c r="Q3424" s="10" t="s">
        <v>8315</v>
      </c>
      <c r="R3424" t="s">
        <v>8316</v>
      </c>
      <c r="S3424" s="15">
        <f t="shared" si="220"/>
        <v>42323.562222222223</v>
      </c>
      <c r="T3424" s="15">
        <f t="shared" si="22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9"/>
        <v>140</v>
      </c>
      <c r="P3425" s="6">
        <f t="shared" si="222"/>
        <v>35</v>
      </c>
      <c r="Q3425" s="10" t="s">
        <v>8315</v>
      </c>
      <c r="R3425" t="s">
        <v>8316</v>
      </c>
      <c r="S3425" s="15">
        <f t="shared" si="220"/>
        <v>42088.911354166667</v>
      </c>
      <c r="T3425" s="15">
        <f t="shared" si="22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9"/>
        <v>104</v>
      </c>
      <c r="P3426" s="6">
        <f t="shared" si="222"/>
        <v>81.78</v>
      </c>
      <c r="Q3426" s="10" t="s">
        <v>8315</v>
      </c>
      <c r="R3426" t="s">
        <v>8316</v>
      </c>
      <c r="S3426" s="15">
        <f t="shared" si="220"/>
        <v>42018.676898148144</v>
      </c>
      <c r="T3426" s="15">
        <f t="shared" si="22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9"/>
        <v>103</v>
      </c>
      <c r="P3427" s="6">
        <f t="shared" si="222"/>
        <v>297.02999999999997</v>
      </c>
      <c r="Q3427" s="10" t="s">
        <v>8315</v>
      </c>
      <c r="R3427" t="s">
        <v>8316</v>
      </c>
      <c r="S3427" s="15">
        <f t="shared" si="220"/>
        <v>41884.617314814815</v>
      </c>
      <c r="T3427" s="15">
        <f t="shared" si="22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9"/>
        <v>108</v>
      </c>
      <c r="P3428" s="6">
        <f t="shared" si="222"/>
        <v>46.61</v>
      </c>
      <c r="Q3428" s="10" t="s">
        <v>8315</v>
      </c>
      <c r="R3428" t="s">
        <v>8316</v>
      </c>
      <c r="S3428" s="15">
        <f t="shared" si="220"/>
        <v>41884.056747685187</v>
      </c>
      <c r="T3428" s="15">
        <f t="shared" si="22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9"/>
        <v>100</v>
      </c>
      <c r="P3429" s="6">
        <f t="shared" si="222"/>
        <v>51.72</v>
      </c>
      <c r="Q3429" s="10" t="s">
        <v>8315</v>
      </c>
      <c r="R3429" t="s">
        <v>8316</v>
      </c>
      <c r="S3429" s="15">
        <f t="shared" si="220"/>
        <v>41792.645277777774</v>
      </c>
      <c r="T3429" s="15">
        <f t="shared" si="22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9"/>
        <v>103</v>
      </c>
      <c r="P3430" s="6">
        <f t="shared" si="222"/>
        <v>40.29</v>
      </c>
      <c r="Q3430" s="10" t="s">
        <v>8315</v>
      </c>
      <c r="R3430" t="s">
        <v>8316</v>
      </c>
      <c r="S3430" s="15">
        <f t="shared" si="220"/>
        <v>42038.720451388886</v>
      </c>
      <c r="T3430" s="15">
        <f t="shared" si="22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9"/>
        <v>130</v>
      </c>
      <c r="P3431" s="6">
        <f t="shared" si="222"/>
        <v>16.25</v>
      </c>
      <c r="Q3431" s="10" t="s">
        <v>8315</v>
      </c>
      <c r="R3431" t="s">
        <v>8316</v>
      </c>
      <c r="S3431" s="15">
        <f t="shared" si="220"/>
        <v>42662.021539351852</v>
      </c>
      <c r="T3431" s="15">
        <f t="shared" si="22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9"/>
        <v>109</v>
      </c>
      <c r="P3432" s="6">
        <f t="shared" si="222"/>
        <v>30.15</v>
      </c>
      <c r="Q3432" s="10" t="s">
        <v>8315</v>
      </c>
      <c r="R3432" t="s">
        <v>8316</v>
      </c>
      <c r="S3432" s="15">
        <f t="shared" si="220"/>
        <v>41820.945613425924</v>
      </c>
      <c r="T3432" s="15">
        <f t="shared" si="22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9"/>
        <v>100</v>
      </c>
      <c r="P3433" s="6">
        <f t="shared" si="222"/>
        <v>95.24</v>
      </c>
      <c r="Q3433" s="10" t="s">
        <v>8315</v>
      </c>
      <c r="R3433" t="s">
        <v>8316</v>
      </c>
      <c r="S3433" s="15">
        <f t="shared" si="220"/>
        <v>41839.730937500004</v>
      </c>
      <c r="T3433" s="15">
        <f t="shared" si="22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9"/>
        <v>110</v>
      </c>
      <c r="P3434" s="6">
        <f t="shared" si="222"/>
        <v>52.21</v>
      </c>
      <c r="Q3434" s="10" t="s">
        <v>8315</v>
      </c>
      <c r="R3434" t="s">
        <v>8316</v>
      </c>
      <c r="S3434" s="15">
        <f t="shared" si="220"/>
        <v>42380.581180555557</v>
      </c>
      <c r="T3434" s="15">
        <f t="shared" si="22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9"/>
        <v>100</v>
      </c>
      <c r="P3435" s="6">
        <f t="shared" si="222"/>
        <v>134.15</v>
      </c>
      <c r="Q3435" s="10" t="s">
        <v>8315</v>
      </c>
      <c r="R3435" t="s">
        <v>8316</v>
      </c>
      <c r="S3435" s="15">
        <f t="shared" si="220"/>
        <v>41776.063136574077</v>
      </c>
      <c r="T3435" s="15">
        <f t="shared" si="22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9"/>
        <v>106</v>
      </c>
      <c r="P3436" s="6">
        <f t="shared" si="222"/>
        <v>62.83</v>
      </c>
      <c r="Q3436" s="10" t="s">
        <v>8315</v>
      </c>
      <c r="R3436" t="s">
        <v>8316</v>
      </c>
      <c r="S3436" s="15">
        <f t="shared" si="220"/>
        <v>41800.380428240744</v>
      </c>
      <c r="T3436" s="15">
        <f t="shared" si="22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9"/>
        <v>112</v>
      </c>
      <c r="P3437" s="6">
        <f t="shared" si="222"/>
        <v>58.95</v>
      </c>
      <c r="Q3437" s="10" t="s">
        <v>8315</v>
      </c>
      <c r="R3437" t="s">
        <v>8316</v>
      </c>
      <c r="S3437" s="15">
        <f t="shared" si="220"/>
        <v>42572.61681712963</v>
      </c>
      <c r="T3437" s="15">
        <f t="shared" si="22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9"/>
        <v>106</v>
      </c>
      <c r="P3438" s="6">
        <f t="shared" si="222"/>
        <v>143.11000000000001</v>
      </c>
      <c r="Q3438" s="10" t="s">
        <v>8315</v>
      </c>
      <c r="R3438" t="s">
        <v>8316</v>
      </c>
      <c r="S3438" s="15">
        <f t="shared" si="220"/>
        <v>41851.541585648149</v>
      </c>
      <c r="T3438" s="15">
        <f t="shared" si="221"/>
        <v>41872.686111111114</v>
      </c>
    </row>
    <row r="3439" spans="1:20" ht="43.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9"/>
        <v>101</v>
      </c>
      <c r="P3439" s="6">
        <f t="shared" si="222"/>
        <v>84.17</v>
      </c>
      <c r="Q3439" s="10" t="s">
        <v>8315</v>
      </c>
      <c r="R3439" t="s">
        <v>8316</v>
      </c>
      <c r="S3439" s="15">
        <f t="shared" si="220"/>
        <v>42205.710879629631</v>
      </c>
      <c r="T3439" s="15">
        <f t="shared" si="22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9"/>
        <v>104</v>
      </c>
      <c r="P3440" s="6">
        <f t="shared" si="222"/>
        <v>186.07</v>
      </c>
      <c r="Q3440" s="10" t="s">
        <v>8315</v>
      </c>
      <c r="R3440" t="s">
        <v>8316</v>
      </c>
      <c r="S3440" s="15">
        <f t="shared" si="220"/>
        <v>42100.927858796291</v>
      </c>
      <c r="T3440" s="15">
        <f t="shared" si="22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9"/>
        <v>135</v>
      </c>
      <c r="P3441" s="6">
        <f t="shared" si="222"/>
        <v>89.79</v>
      </c>
      <c r="Q3441" s="10" t="s">
        <v>8315</v>
      </c>
      <c r="R3441" t="s">
        <v>8316</v>
      </c>
      <c r="S3441" s="15">
        <f t="shared" si="220"/>
        <v>42374.911226851851</v>
      </c>
      <c r="T3441" s="15">
        <f t="shared" si="22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9"/>
        <v>105</v>
      </c>
      <c r="P3442" s="6">
        <f t="shared" si="222"/>
        <v>64.16</v>
      </c>
      <c r="Q3442" s="10" t="s">
        <v>8315</v>
      </c>
      <c r="R3442" t="s">
        <v>8316</v>
      </c>
      <c r="S3442" s="15">
        <f t="shared" si="220"/>
        <v>41809.12300925926</v>
      </c>
      <c r="T3442" s="15">
        <f t="shared" si="22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9"/>
        <v>103</v>
      </c>
      <c r="P3443" s="6">
        <f t="shared" si="222"/>
        <v>59.65</v>
      </c>
      <c r="Q3443" s="10" t="s">
        <v>8315</v>
      </c>
      <c r="R3443" t="s">
        <v>8316</v>
      </c>
      <c r="S3443" s="15">
        <f t="shared" si="220"/>
        <v>42294.429641203707</v>
      </c>
      <c r="T3443" s="15">
        <f t="shared" si="22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9"/>
        <v>100</v>
      </c>
      <c r="P3444" s="6">
        <f t="shared" si="222"/>
        <v>31.25</v>
      </c>
      <c r="Q3444" s="10" t="s">
        <v>8315</v>
      </c>
      <c r="R3444" t="s">
        <v>8316</v>
      </c>
      <c r="S3444" s="15">
        <f t="shared" si="220"/>
        <v>42124.841111111105</v>
      </c>
      <c r="T3444" s="15">
        <f t="shared" si="22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9"/>
        <v>186</v>
      </c>
      <c r="P3445" s="6">
        <f t="shared" si="222"/>
        <v>41.22</v>
      </c>
      <c r="Q3445" s="10" t="s">
        <v>8315</v>
      </c>
      <c r="R3445" t="s">
        <v>8316</v>
      </c>
      <c r="S3445" s="15">
        <f t="shared" si="220"/>
        <v>41861.524837962963</v>
      </c>
      <c r="T3445" s="15">
        <f t="shared" si="22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9"/>
        <v>289</v>
      </c>
      <c r="P3446" s="6">
        <f t="shared" si="222"/>
        <v>43.35</v>
      </c>
      <c r="Q3446" s="10" t="s">
        <v>8315</v>
      </c>
      <c r="R3446" t="s">
        <v>8316</v>
      </c>
      <c r="S3446" s="15">
        <f t="shared" si="220"/>
        <v>42521.291504629626</v>
      </c>
      <c r="T3446" s="15">
        <f t="shared" si="22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9"/>
        <v>100</v>
      </c>
      <c r="P3447" s="6">
        <f t="shared" si="222"/>
        <v>64.52</v>
      </c>
      <c r="Q3447" s="10" t="s">
        <v>8315</v>
      </c>
      <c r="R3447" t="s">
        <v>8316</v>
      </c>
      <c r="S3447" s="15">
        <f t="shared" si="220"/>
        <v>42272.530509259261</v>
      </c>
      <c r="T3447" s="15">
        <f t="shared" si="22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9"/>
        <v>108</v>
      </c>
      <c r="P3448" s="6">
        <f t="shared" si="222"/>
        <v>43.28</v>
      </c>
      <c r="Q3448" s="10" t="s">
        <v>8315</v>
      </c>
      <c r="R3448" t="s">
        <v>8316</v>
      </c>
      <c r="S3448" s="15">
        <f t="shared" si="220"/>
        <v>42016.832465277781</v>
      </c>
      <c r="T3448" s="15">
        <f t="shared" si="22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9"/>
        <v>108</v>
      </c>
      <c r="P3449" s="6">
        <f t="shared" si="222"/>
        <v>77</v>
      </c>
      <c r="Q3449" s="10" t="s">
        <v>8315</v>
      </c>
      <c r="R3449" t="s">
        <v>8316</v>
      </c>
      <c r="S3449" s="15">
        <f t="shared" si="220"/>
        <v>42402.889027777783</v>
      </c>
      <c r="T3449" s="15">
        <f t="shared" si="22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9"/>
        <v>110</v>
      </c>
      <c r="P3450" s="6">
        <f t="shared" si="222"/>
        <v>51.22</v>
      </c>
      <c r="Q3450" s="10" t="s">
        <v>8315</v>
      </c>
      <c r="R3450" t="s">
        <v>8316</v>
      </c>
      <c r="S3450" s="15">
        <f t="shared" si="220"/>
        <v>41960.119085648148</v>
      </c>
      <c r="T3450" s="15">
        <f t="shared" si="22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9"/>
        <v>171</v>
      </c>
      <c r="P3451" s="6">
        <f t="shared" si="222"/>
        <v>68.25</v>
      </c>
      <c r="Q3451" s="10" t="s">
        <v>8315</v>
      </c>
      <c r="R3451" t="s">
        <v>8316</v>
      </c>
      <c r="S3451" s="15">
        <f t="shared" si="220"/>
        <v>42532.052523148144</v>
      </c>
      <c r="T3451" s="15">
        <f t="shared" si="22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9"/>
        <v>152</v>
      </c>
      <c r="P3452" s="6">
        <f t="shared" si="222"/>
        <v>19.489999999999998</v>
      </c>
      <c r="Q3452" s="10" t="s">
        <v>8315</v>
      </c>
      <c r="R3452" t="s">
        <v>8316</v>
      </c>
      <c r="S3452" s="15">
        <f t="shared" si="220"/>
        <v>42036.704525462963</v>
      </c>
      <c r="T3452" s="15">
        <f t="shared" si="22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9"/>
        <v>101</v>
      </c>
      <c r="P3453" s="6">
        <f t="shared" si="222"/>
        <v>41.13</v>
      </c>
      <c r="Q3453" s="10" t="s">
        <v>8315</v>
      </c>
      <c r="R3453" t="s">
        <v>8316</v>
      </c>
      <c r="S3453" s="15">
        <f t="shared" si="220"/>
        <v>42088.723692129628</v>
      </c>
      <c r="T3453" s="15">
        <f t="shared" si="22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9"/>
        <v>153</v>
      </c>
      <c r="P3454" s="6">
        <f t="shared" si="222"/>
        <v>41.41</v>
      </c>
      <c r="Q3454" s="10" t="s">
        <v>8315</v>
      </c>
      <c r="R3454" t="s">
        <v>8316</v>
      </c>
      <c r="S3454" s="15">
        <f t="shared" si="220"/>
        <v>41820.639189814814</v>
      </c>
      <c r="T3454" s="15">
        <f t="shared" si="22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9"/>
        <v>128</v>
      </c>
      <c r="P3455" s="6">
        <f t="shared" si="222"/>
        <v>27.5</v>
      </c>
      <c r="Q3455" s="10" t="s">
        <v>8315</v>
      </c>
      <c r="R3455" t="s">
        <v>8316</v>
      </c>
      <c r="S3455" s="15">
        <f t="shared" si="220"/>
        <v>42535.97865740741</v>
      </c>
      <c r="T3455" s="15">
        <f t="shared" si="221"/>
        <v>42595.97865740741</v>
      </c>
    </row>
    <row r="3456" spans="1:20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9"/>
        <v>101</v>
      </c>
      <c r="P3456" s="6">
        <f t="shared" si="222"/>
        <v>33.57</v>
      </c>
      <c r="Q3456" s="10" t="s">
        <v>8315</v>
      </c>
      <c r="R3456" t="s">
        <v>8316</v>
      </c>
      <c r="S3456" s="15">
        <f t="shared" si="220"/>
        <v>41821.698599537034</v>
      </c>
      <c r="T3456" s="15">
        <f t="shared" si="22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9"/>
        <v>101</v>
      </c>
      <c r="P3457" s="6">
        <f t="shared" si="222"/>
        <v>145.87</v>
      </c>
      <c r="Q3457" s="10" t="s">
        <v>8315</v>
      </c>
      <c r="R3457" t="s">
        <v>8316</v>
      </c>
      <c r="S3457" s="15">
        <f t="shared" si="220"/>
        <v>42626.7503125</v>
      </c>
      <c r="T3457" s="15">
        <f t="shared" si="22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3">ROUND(E3458/D3458*100,0)</f>
        <v>191</v>
      </c>
      <c r="P3458" s="6">
        <f t="shared" si="222"/>
        <v>358.69</v>
      </c>
      <c r="Q3458" s="10" t="s">
        <v>8315</v>
      </c>
      <c r="R3458" t="s">
        <v>8316</v>
      </c>
      <c r="S3458" s="15">
        <f t="shared" si="220"/>
        <v>41821.205636574072</v>
      </c>
      <c r="T3458" s="15">
        <f t="shared" si="22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3"/>
        <v>140</v>
      </c>
      <c r="P3459" s="6">
        <f t="shared" si="222"/>
        <v>50.98</v>
      </c>
      <c r="Q3459" s="10" t="s">
        <v>8315</v>
      </c>
      <c r="R3459" t="s">
        <v>8316</v>
      </c>
      <c r="S3459" s="15">
        <f t="shared" ref="S3459:S3522" si="224">(((J3459/60)/60)/24)+DATE(1970,1,1)</f>
        <v>42016.706678240742</v>
      </c>
      <c r="T3459" s="15">
        <f t="shared" ref="T3459:T3522" si="225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3"/>
        <v>124</v>
      </c>
      <c r="P3460" s="6">
        <f t="shared" si="222"/>
        <v>45.04</v>
      </c>
      <c r="Q3460" s="10" t="s">
        <v>8315</v>
      </c>
      <c r="R3460" t="s">
        <v>8316</v>
      </c>
      <c r="S3460" s="15">
        <f t="shared" si="224"/>
        <v>42011.202581018515</v>
      </c>
      <c r="T3460" s="15">
        <f t="shared" si="225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3"/>
        <v>126</v>
      </c>
      <c r="P3461" s="6">
        <f t="shared" si="222"/>
        <v>17.53</v>
      </c>
      <c r="Q3461" s="10" t="s">
        <v>8315</v>
      </c>
      <c r="R3461" t="s">
        <v>8316</v>
      </c>
      <c r="S3461" s="15">
        <f t="shared" si="224"/>
        <v>42480.479861111111</v>
      </c>
      <c r="T3461" s="15">
        <f t="shared" si="225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3"/>
        <v>190</v>
      </c>
      <c r="P3462" s="6">
        <f t="shared" si="222"/>
        <v>50</v>
      </c>
      <c r="Q3462" s="10" t="s">
        <v>8315</v>
      </c>
      <c r="R3462" t="s">
        <v>8316</v>
      </c>
      <c r="S3462" s="15">
        <f t="shared" si="224"/>
        <v>41852.527222222219</v>
      </c>
      <c r="T3462" s="15">
        <f t="shared" si="225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3"/>
        <v>139</v>
      </c>
      <c r="P3463" s="6">
        <f t="shared" si="222"/>
        <v>57.92</v>
      </c>
      <c r="Q3463" s="10" t="s">
        <v>8315</v>
      </c>
      <c r="R3463" t="s">
        <v>8316</v>
      </c>
      <c r="S3463" s="15">
        <f t="shared" si="224"/>
        <v>42643.632858796293</v>
      </c>
      <c r="T3463" s="15">
        <f t="shared" si="225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3"/>
        <v>202</v>
      </c>
      <c r="P3464" s="6">
        <f t="shared" si="222"/>
        <v>29.71</v>
      </c>
      <c r="Q3464" s="10" t="s">
        <v>8315</v>
      </c>
      <c r="R3464" t="s">
        <v>8316</v>
      </c>
      <c r="S3464" s="15">
        <f t="shared" si="224"/>
        <v>42179.898472222223</v>
      </c>
      <c r="T3464" s="15">
        <f t="shared" si="225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3"/>
        <v>103</v>
      </c>
      <c r="P3465" s="6">
        <f t="shared" si="222"/>
        <v>90.68</v>
      </c>
      <c r="Q3465" s="10" t="s">
        <v>8315</v>
      </c>
      <c r="R3465" t="s">
        <v>8316</v>
      </c>
      <c r="S3465" s="15">
        <f t="shared" si="224"/>
        <v>42612.918807870374</v>
      </c>
      <c r="T3465" s="15">
        <f t="shared" si="225"/>
        <v>42654.165972222225</v>
      </c>
    </row>
    <row r="3466" spans="1:20" ht="43.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3"/>
        <v>102</v>
      </c>
      <c r="P3466" s="6">
        <f t="shared" ref="P3466:P3529" si="226">IFERROR(ROUND(E3466/L3466,2),"N/A")</f>
        <v>55.01</v>
      </c>
      <c r="Q3466" s="10" t="s">
        <v>8315</v>
      </c>
      <c r="R3466" t="s">
        <v>8316</v>
      </c>
      <c r="S3466" s="15">
        <f t="shared" si="224"/>
        <v>42575.130057870367</v>
      </c>
      <c r="T3466" s="15">
        <f t="shared" si="225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3"/>
        <v>103</v>
      </c>
      <c r="P3467" s="6">
        <f t="shared" si="226"/>
        <v>57.22</v>
      </c>
      <c r="Q3467" s="10" t="s">
        <v>8315</v>
      </c>
      <c r="R3467" t="s">
        <v>8316</v>
      </c>
      <c r="S3467" s="15">
        <f t="shared" si="224"/>
        <v>42200.625833333332</v>
      </c>
      <c r="T3467" s="15">
        <f t="shared" si="225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3"/>
        <v>127</v>
      </c>
      <c r="P3468" s="6">
        <f t="shared" si="226"/>
        <v>72.95</v>
      </c>
      <c r="Q3468" s="10" t="s">
        <v>8315</v>
      </c>
      <c r="R3468" t="s">
        <v>8316</v>
      </c>
      <c r="S3468" s="15">
        <f t="shared" si="224"/>
        <v>42420.019097222219</v>
      </c>
      <c r="T3468" s="15">
        <f t="shared" si="225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3"/>
        <v>101</v>
      </c>
      <c r="P3469" s="6">
        <f t="shared" si="226"/>
        <v>64.47</v>
      </c>
      <c r="Q3469" s="10" t="s">
        <v>8315</v>
      </c>
      <c r="R3469" t="s">
        <v>8316</v>
      </c>
      <c r="S3469" s="15">
        <f t="shared" si="224"/>
        <v>42053.671666666662</v>
      </c>
      <c r="T3469" s="15">
        <f t="shared" si="225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3"/>
        <v>122</v>
      </c>
      <c r="P3470" s="6">
        <f t="shared" si="226"/>
        <v>716.35</v>
      </c>
      <c r="Q3470" s="10" t="s">
        <v>8315</v>
      </c>
      <c r="R3470" t="s">
        <v>8316</v>
      </c>
      <c r="S3470" s="15">
        <f t="shared" si="224"/>
        <v>42605.765381944439</v>
      </c>
      <c r="T3470" s="15">
        <f t="shared" si="225"/>
        <v>42634.125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3"/>
        <v>113</v>
      </c>
      <c r="P3471" s="6">
        <f t="shared" si="226"/>
        <v>50.4</v>
      </c>
      <c r="Q3471" s="10" t="s">
        <v>8315</v>
      </c>
      <c r="R3471" t="s">
        <v>8316</v>
      </c>
      <c r="S3471" s="15">
        <f t="shared" si="224"/>
        <v>42458.641724537039</v>
      </c>
      <c r="T3471" s="15">
        <f t="shared" si="225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3"/>
        <v>150</v>
      </c>
      <c r="P3472" s="6">
        <f t="shared" si="226"/>
        <v>41.67</v>
      </c>
      <c r="Q3472" s="10" t="s">
        <v>8315</v>
      </c>
      <c r="R3472" t="s">
        <v>8316</v>
      </c>
      <c r="S3472" s="15">
        <f t="shared" si="224"/>
        <v>42529.022013888884</v>
      </c>
      <c r="T3472" s="15">
        <f t="shared" si="225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3"/>
        <v>215</v>
      </c>
      <c r="P3473" s="6">
        <f t="shared" si="226"/>
        <v>35.770000000000003</v>
      </c>
      <c r="Q3473" s="10" t="s">
        <v>8315</v>
      </c>
      <c r="R3473" t="s">
        <v>8316</v>
      </c>
      <c r="S3473" s="15">
        <f t="shared" si="224"/>
        <v>41841.820486111108</v>
      </c>
      <c r="T3473" s="15">
        <f t="shared" si="225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3"/>
        <v>102</v>
      </c>
      <c r="P3474" s="6">
        <f t="shared" si="226"/>
        <v>88.74</v>
      </c>
      <c r="Q3474" s="10" t="s">
        <v>8315</v>
      </c>
      <c r="R3474" t="s">
        <v>8316</v>
      </c>
      <c r="S3474" s="15">
        <f t="shared" si="224"/>
        <v>41928.170497685183</v>
      </c>
      <c r="T3474" s="15">
        <f t="shared" si="225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3"/>
        <v>100</v>
      </c>
      <c r="P3475" s="6">
        <f t="shared" si="226"/>
        <v>148.47999999999999</v>
      </c>
      <c r="Q3475" s="10" t="s">
        <v>8315</v>
      </c>
      <c r="R3475" t="s">
        <v>8316</v>
      </c>
      <c r="S3475" s="15">
        <f t="shared" si="224"/>
        <v>42062.834444444445</v>
      </c>
      <c r="T3475" s="15">
        <f t="shared" si="225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3"/>
        <v>101</v>
      </c>
      <c r="P3476" s="6">
        <f t="shared" si="226"/>
        <v>51.79</v>
      </c>
      <c r="Q3476" s="10" t="s">
        <v>8315</v>
      </c>
      <c r="R3476" t="s">
        <v>8316</v>
      </c>
      <c r="S3476" s="15">
        <f t="shared" si="224"/>
        <v>42541.501516203702</v>
      </c>
      <c r="T3476" s="15">
        <f t="shared" si="225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3"/>
        <v>113</v>
      </c>
      <c r="P3477" s="6">
        <f t="shared" si="226"/>
        <v>20</v>
      </c>
      <c r="Q3477" s="10" t="s">
        <v>8315</v>
      </c>
      <c r="R3477" t="s">
        <v>8316</v>
      </c>
      <c r="S3477" s="15">
        <f t="shared" si="224"/>
        <v>41918.880833333329</v>
      </c>
      <c r="T3477" s="15">
        <f t="shared" si="225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3"/>
        <v>104</v>
      </c>
      <c r="P3478" s="6">
        <f t="shared" si="226"/>
        <v>52</v>
      </c>
      <c r="Q3478" s="10" t="s">
        <v>8315</v>
      </c>
      <c r="R3478" t="s">
        <v>8316</v>
      </c>
      <c r="S3478" s="15">
        <f t="shared" si="224"/>
        <v>41921.279976851853</v>
      </c>
      <c r="T3478" s="15">
        <f t="shared" si="225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3"/>
        <v>115</v>
      </c>
      <c r="P3479" s="6">
        <f t="shared" si="226"/>
        <v>53.23</v>
      </c>
      <c r="Q3479" s="10" t="s">
        <v>8315</v>
      </c>
      <c r="R3479" t="s">
        <v>8316</v>
      </c>
      <c r="S3479" s="15">
        <f t="shared" si="224"/>
        <v>42128.736608796295</v>
      </c>
      <c r="T3479" s="15">
        <f t="shared" si="225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3"/>
        <v>113</v>
      </c>
      <c r="P3480" s="6">
        <f t="shared" si="226"/>
        <v>39.6</v>
      </c>
      <c r="Q3480" s="10" t="s">
        <v>8315</v>
      </c>
      <c r="R3480" t="s">
        <v>8316</v>
      </c>
      <c r="S3480" s="15">
        <f t="shared" si="224"/>
        <v>42053.916921296302</v>
      </c>
      <c r="T3480" s="15">
        <f t="shared" si="225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3"/>
        <v>128</v>
      </c>
      <c r="P3481" s="6">
        <f t="shared" si="226"/>
        <v>34.25</v>
      </c>
      <c r="Q3481" s="10" t="s">
        <v>8315</v>
      </c>
      <c r="R3481" t="s">
        <v>8316</v>
      </c>
      <c r="S3481" s="15">
        <f t="shared" si="224"/>
        <v>41781.855092592588</v>
      </c>
      <c r="T3481" s="15">
        <f t="shared" si="225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3"/>
        <v>143</v>
      </c>
      <c r="P3482" s="6">
        <f t="shared" si="226"/>
        <v>164.62</v>
      </c>
      <c r="Q3482" s="10" t="s">
        <v>8315</v>
      </c>
      <c r="R3482" t="s">
        <v>8316</v>
      </c>
      <c r="S3482" s="15">
        <f t="shared" si="224"/>
        <v>42171.317442129628</v>
      </c>
      <c r="T3482" s="15">
        <f t="shared" si="225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3"/>
        <v>119</v>
      </c>
      <c r="P3483" s="6">
        <f t="shared" si="226"/>
        <v>125.05</v>
      </c>
      <c r="Q3483" s="10" t="s">
        <v>8315</v>
      </c>
      <c r="R3483" t="s">
        <v>8316</v>
      </c>
      <c r="S3483" s="15">
        <f t="shared" si="224"/>
        <v>41989.24754629629</v>
      </c>
      <c r="T3483" s="15">
        <f t="shared" si="225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3"/>
        <v>138</v>
      </c>
      <c r="P3484" s="6">
        <f t="shared" si="226"/>
        <v>51.88</v>
      </c>
      <c r="Q3484" s="10" t="s">
        <v>8315</v>
      </c>
      <c r="R3484" t="s">
        <v>8316</v>
      </c>
      <c r="S3484" s="15">
        <f t="shared" si="224"/>
        <v>41796.771597222221</v>
      </c>
      <c r="T3484" s="15">
        <f t="shared" si="225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3"/>
        <v>160</v>
      </c>
      <c r="P3485" s="6">
        <f t="shared" si="226"/>
        <v>40.29</v>
      </c>
      <c r="Q3485" s="10" t="s">
        <v>8315</v>
      </c>
      <c r="R3485" t="s">
        <v>8316</v>
      </c>
      <c r="S3485" s="15">
        <f t="shared" si="224"/>
        <v>41793.668761574074</v>
      </c>
      <c r="T3485" s="15">
        <f t="shared" si="225"/>
        <v>41823.668761574074</v>
      </c>
    </row>
    <row r="3486" spans="1:20" ht="43.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3"/>
        <v>114</v>
      </c>
      <c r="P3486" s="6">
        <f t="shared" si="226"/>
        <v>64.91</v>
      </c>
      <c r="Q3486" s="10" t="s">
        <v>8315</v>
      </c>
      <c r="R3486" t="s">
        <v>8316</v>
      </c>
      <c r="S3486" s="15">
        <f t="shared" si="224"/>
        <v>42506.760405092587</v>
      </c>
      <c r="T3486" s="15">
        <f t="shared" si="225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3"/>
        <v>101</v>
      </c>
      <c r="P3487" s="6">
        <f t="shared" si="226"/>
        <v>55.33</v>
      </c>
      <c r="Q3487" s="10" t="s">
        <v>8315</v>
      </c>
      <c r="R3487" t="s">
        <v>8316</v>
      </c>
      <c r="S3487" s="15">
        <f t="shared" si="224"/>
        <v>42372.693055555559</v>
      </c>
      <c r="T3487" s="15">
        <f t="shared" si="225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3"/>
        <v>155</v>
      </c>
      <c r="P3488" s="6">
        <f t="shared" si="226"/>
        <v>83.14</v>
      </c>
      <c r="Q3488" s="10" t="s">
        <v>8315</v>
      </c>
      <c r="R3488" t="s">
        <v>8316</v>
      </c>
      <c r="S3488" s="15">
        <f t="shared" si="224"/>
        <v>42126.87501157407</v>
      </c>
      <c r="T3488" s="15">
        <f t="shared" si="225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3"/>
        <v>128</v>
      </c>
      <c r="P3489" s="6">
        <f t="shared" si="226"/>
        <v>38.71</v>
      </c>
      <c r="Q3489" s="10" t="s">
        <v>8315</v>
      </c>
      <c r="R3489" t="s">
        <v>8316</v>
      </c>
      <c r="S3489" s="15">
        <f t="shared" si="224"/>
        <v>42149.940416666665</v>
      </c>
      <c r="T3489" s="15">
        <f t="shared" si="225"/>
        <v>42179.940416666665</v>
      </c>
    </row>
    <row r="3490" spans="1:20" ht="43.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3"/>
        <v>121</v>
      </c>
      <c r="P3490" s="6">
        <f t="shared" si="226"/>
        <v>125.38</v>
      </c>
      <c r="Q3490" s="10" t="s">
        <v>8315</v>
      </c>
      <c r="R3490" t="s">
        <v>8316</v>
      </c>
      <c r="S3490" s="15">
        <f t="shared" si="224"/>
        <v>42087.768055555556</v>
      </c>
      <c r="T3490" s="15">
        <f t="shared" si="225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3"/>
        <v>113</v>
      </c>
      <c r="P3491" s="6">
        <f t="shared" si="226"/>
        <v>78.260000000000005</v>
      </c>
      <c r="Q3491" s="10" t="s">
        <v>8315</v>
      </c>
      <c r="R3491" t="s">
        <v>8316</v>
      </c>
      <c r="S3491" s="15">
        <f t="shared" si="224"/>
        <v>41753.635775462964</v>
      </c>
      <c r="T3491" s="15">
        <f t="shared" si="225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3"/>
        <v>128</v>
      </c>
      <c r="P3492" s="6">
        <f t="shared" si="226"/>
        <v>47.22</v>
      </c>
      <c r="Q3492" s="10" t="s">
        <v>8315</v>
      </c>
      <c r="R3492" t="s">
        <v>8316</v>
      </c>
      <c r="S3492" s="15">
        <f t="shared" si="224"/>
        <v>42443.802361111113</v>
      </c>
      <c r="T3492" s="15">
        <f t="shared" si="225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3"/>
        <v>158</v>
      </c>
      <c r="P3493" s="6">
        <f t="shared" si="226"/>
        <v>79.099999999999994</v>
      </c>
      <c r="Q3493" s="10" t="s">
        <v>8315</v>
      </c>
      <c r="R3493" t="s">
        <v>8316</v>
      </c>
      <c r="S3493" s="15">
        <f t="shared" si="224"/>
        <v>42121.249814814815</v>
      </c>
      <c r="T3493" s="15">
        <f t="shared" si="225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3"/>
        <v>105</v>
      </c>
      <c r="P3494" s="6">
        <f t="shared" si="226"/>
        <v>114.29</v>
      </c>
      <c r="Q3494" s="10" t="s">
        <v>8315</v>
      </c>
      <c r="R3494" t="s">
        <v>8316</v>
      </c>
      <c r="S3494" s="15">
        <f t="shared" si="224"/>
        <v>42268.009224537032</v>
      </c>
      <c r="T3494" s="15">
        <f t="shared" si="225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3"/>
        <v>100</v>
      </c>
      <c r="P3495" s="6">
        <f t="shared" si="226"/>
        <v>51.72</v>
      </c>
      <c r="Q3495" s="10" t="s">
        <v>8315</v>
      </c>
      <c r="R3495" t="s">
        <v>8316</v>
      </c>
      <c r="S3495" s="15">
        <f t="shared" si="224"/>
        <v>41848.866157407407</v>
      </c>
      <c r="T3495" s="15">
        <f t="shared" si="225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3"/>
        <v>100</v>
      </c>
      <c r="P3496" s="6">
        <f t="shared" si="226"/>
        <v>30.77</v>
      </c>
      <c r="Q3496" s="10" t="s">
        <v>8315</v>
      </c>
      <c r="R3496" t="s">
        <v>8316</v>
      </c>
      <c r="S3496" s="15">
        <f t="shared" si="224"/>
        <v>42689.214988425927</v>
      </c>
      <c r="T3496" s="15">
        <f t="shared" si="225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3"/>
        <v>107</v>
      </c>
      <c r="P3497" s="6">
        <f t="shared" si="226"/>
        <v>74.209999999999994</v>
      </c>
      <c r="Q3497" s="10" t="s">
        <v>8315</v>
      </c>
      <c r="R3497" t="s">
        <v>8316</v>
      </c>
      <c r="S3497" s="15">
        <f t="shared" si="224"/>
        <v>41915.762835648151</v>
      </c>
      <c r="T3497" s="15">
        <f t="shared" si="225"/>
        <v>41944.720833333333</v>
      </c>
    </row>
    <row r="3498" spans="1:20" ht="43.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3"/>
        <v>124</v>
      </c>
      <c r="P3498" s="6">
        <f t="shared" si="226"/>
        <v>47.85</v>
      </c>
      <c r="Q3498" s="10" t="s">
        <v>8315</v>
      </c>
      <c r="R3498" t="s">
        <v>8316</v>
      </c>
      <c r="S3498" s="15">
        <f t="shared" si="224"/>
        <v>42584.846828703703</v>
      </c>
      <c r="T3498" s="15">
        <f t="shared" si="225"/>
        <v>42624.846828703703</v>
      </c>
    </row>
    <row r="3499" spans="1:20" ht="43.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3"/>
        <v>109</v>
      </c>
      <c r="P3499" s="6">
        <f t="shared" si="226"/>
        <v>34.409999999999997</v>
      </c>
      <c r="Q3499" s="10" t="s">
        <v>8315</v>
      </c>
      <c r="R3499" t="s">
        <v>8316</v>
      </c>
      <c r="S3499" s="15">
        <f t="shared" si="224"/>
        <v>42511.741944444439</v>
      </c>
      <c r="T3499" s="15">
        <f t="shared" si="225"/>
        <v>42523.916666666672</v>
      </c>
    </row>
    <row r="3500" spans="1:20" ht="43.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3"/>
        <v>102</v>
      </c>
      <c r="P3500" s="6">
        <f t="shared" si="226"/>
        <v>40.24</v>
      </c>
      <c r="Q3500" s="10" t="s">
        <v>8315</v>
      </c>
      <c r="R3500" t="s">
        <v>8316</v>
      </c>
      <c r="S3500" s="15">
        <f t="shared" si="224"/>
        <v>42459.15861111111</v>
      </c>
      <c r="T3500" s="15">
        <f t="shared" si="225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3"/>
        <v>106</v>
      </c>
      <c r="P3501" s="6">
        <f t="shared" si="226"/>
        <v>60.29</v>
      </c>
      <c r="Q3501" s="10" t="s">
        <v>8315</v>
      </c>
      <c r="R3501" t="s">
        <v>8316</v>
      </c>
      <c r="S3501" s="15">
        <f t="shared" si="224"/>
        <v>42132.036168981482</v>
      </c>
      <c r="T3501" s="15">
        <f t="shared" si="225"/>
        <v>42186.290972222225</v>
      </c>
    </row>
    <row r="3502" spans="1:20" ht="43.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3"/>
        <v>106</v>
      </c>
      <c r="P3502" s="6">
        <f t="shared" si="226"/>
        <v>25.31</v>
      </c>
      <c r="Q3502" s="10" t="s">
        <v>8315</v>
      </c>
      <c r="R3502" t="s">
        <v>8316</v>
      </c>
      <c r="S3502" s="15">
        <f t="shared" si="224"/>
        <v>42419.91942129629</v>
      </c>
      <c r="T3502" s="15">
        <f t="shared" si="225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3"/>
        <v>101</v>
      </c>
      <c r="P3503" s="6">
        <f t="shared" si="226"/>
        <v>35.950000000000003</v>
      </c>
      <c r="Q3503" s="10" t="s">
        <v>8315</v>
      </c>
      <c r="R3503" t="s">
        <v>8316</v>
      </c>
      <c r="S3503" s="15">
        <f t="shared" si="224"/>
        <v>42233.763831018514</v>
      </c>
      <c r="T3503" s="15">
        <f t="shared" si="225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3"/>
        <v>105</v>
      </c>
      <c r="P3504" s="6">
        <f t="shared" si="226"/>
        <v>136</v>
      </c>
      <c r="Q3504" s="10" t="s">
        <v>8315</v>
      </c>
      <c r="R3504" t="s">
        <v>8316</v>
      </c>
      <c r="S3504" s="15">
        <f t="shared" si="224"/>
        <v>42430.839398148149</v>
      </c>
      <c r="T3504" s="15">
        <f t="shared" si="225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3"/>
        <v>108</v>
      </c>
      <c r="P3505" s="6">
        <f t="shared" si="226"/>
        <v>70.760000000000005</v>
      </c>
      <c r="Q3505" s="10" t="s">
        <v>8315</v>
      </c>
      <c r="R3505" t="s">
        <v>8316</v>
      </c>
      <c r="S3505" s="15">
        <f t="shared" si="224"/>
        <v>42545.478333333333</v>
      </c>
      <c r="T3505" s="15">
        <f t="shared" si="225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3"/>
        <v>100</v>
      </c>
      <c r="P3506" s="6">
        <f t="shared" si="226"/>
        <v>125</v>
      </c>
      <c r="Q3506" s="10" t="s">
        <v>8315</v>
      </c>
      <c r="R3506" t="s">
        <v>8316</v>
      </c>
      <c r="S3506" s="15">
        <f t="shared" si="224"/>
        <v>42297.748738425929</v>
      </c>
      <c r="T3506" s="15">
        <f t="shared" si="225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3"/>
        <v>104</v>
      </c>
      <c r="P3507" s="6">
        <f t="shared" si="226"/>
        <v>66.510000000000005</v>
      </c>
      <c r="Q3507" s="10" t="s">
        <v>8315</v>
      </c>
      <c r="R3507" t="s">
        <v>8316</v>
      </c>
      <c r="S3507" s="15">
        <f t="shared" si="224"/>
        <v>41760.935706018521</v>
      </c>
      <c r="T3507" s="15">
        <f t="shared" si="225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3"/>
        <v>102</v>
      </c>
      <c r="P3508" s="6">
        <f t="shared" si="226"/>
        <v>105</v>
      </c>
      <c r="Q3508" s="10" t="s">
        <v>8315</v>
      </c>
      <c r="R3508" t="s">
        <v>8316</v>
      </c>
      <c r="S3508" s="15">
        <f t="shared" si="224"/>
        <v>41829.734259259261</v>
      </c>
      <c r="T3508" s="15">
        <f t="shared" si="225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3"/>
        <v>104</v>
      </c>
      <c r="P3509" s="6">
        <f t="shared" si="226"/>
        <v>145</v>
      </c>
      <c r="Q3509" s="10" t="s">
        <v>8315</v>
      </c>
      <c r="R3509" t="s">
        <v>8316</v>
      </c>
      <c r="S3509" s="15">
        <f t="shared" si="224"/>
        <v>42491.92288194444</v>
      </c>
      <c r="T3509" s="15">
        <f t="shared" si="225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3"/>
        <v>180</v>
      </c>
      <c r="P3510" s="6">
        <f t="shared" si="226"/>
        <v>12</v>
      </c>
      <c r="Q3510" s="10" t="s">
        <v>8315</v>
      </c>
      <c r="R3510" t="s">
        <v>8316</v>
      </c>
      <c r="S3510" s="15">
        <f t="shared" si="224"/>
        <v>42477.729780092588</v>
      </c>
      <c r="T3510" s="15">
        <f t="shared" si="225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3"/>
        <v>106</v>
      </c>
      <c r="P3511" s="6">
        <f t="shared" si="226"/>
        <v>96.67</v>
      </c>
      <c r="Q3511" s="10" t="s">
        <v>8315</v>
      </c>
      <c r="R3511" t="s">
        <v>8316</v>
      </c>
      <c r="S3511" s="15">
        <f t="shared" si="224"/>
        <v>41950.859560185185</v>
      </c>
      <c r="T3511" s="15">
        <f t="shared" si="225"/>
        <v>41964.204861111109</v>
      </c>
    </row>
    <row r="3512" spans="1:20" ht="43.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3"/>
        <v>101</v>
      </c>
      <c r="P3512" s="6">
        <f t="shared" si="226"/>
        <v>60.33</v>
      </c>
      <c r="Q3512" s="10" t="s">
        <v>8315</v>
      </c>
      <c r="R3512" t="s">
        <v>8316</v>
      </c>
      <c r="S3512" s="15">
        <f t="shared" si="224"/>
        <v>41802.62090277778</v>
      </c>
      <c r="T3512" s="15">
        <f t="shared" si="225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3"/>
        <v>101</v>
      </c>
      <c r="P3513" s="6">
        <f t="shared" si="226"/>
        <v>79.89</v>
      </c>
      <c r="Q3513" s="10" t="s">
        <v>8315</v>
      </c>
      <c r="R3513" t="s">
        <v>8316</v>
      </c>
      <c r="S3513" s="15">
        <f t="shared" si="224"/>
        <v>41927.873784722222</v>
      </c>
      <c r="T3513" s="15">
        <f t="shared" si="225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3"/>
        <v>100</v>
      </c>
      <c r="P3514" s="6">
        <f t="shared" si="226"/>
        <v>58.82</v>
      </c>
      <c r="Q3514" s="10" t="s">
        <v>8315</v>
      </c>
      <c r="R3514" t="s">
        <v>8316</v>
      </c>
      <c r="S3514" s="15">
        <f t="shared" si="224"/>
        <v>42057.536944444444</v>
      </c>
      <c r="T3514" s="15">
        <f t="shared" si="225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3"/>
        <v>118</v>
      </c>
      <c r="P3515" s="6">
        <f t="shared" si="226"/>
        <v>75.34</v>
      </c>
      <c r="Q3515" s="10" t="s">
        <v>8315</v>
      </c>
      <c r="R3515" t="s">
        <v>8316</v>
      </c>
      <c r="S3515" s="15">
        <f t="shared" si="224"/>
        <v>41781.096203703702</v>
      </c>
      <c r="T3515" s="15">
        <f t="shared" si="225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3"/>
        <v>110</v>
      </c>
      <c r="P3516" s="6">
        <f t="shared" si="226"/>
        <v>55</v>
      </c>
      <c r="Q3516" s="10" t="s">
        <v>8315</v>
      </c>
      <c r="R3516" t="s">
        <v>8316</v>
      </c>
      <c r="S3516" s="15">
        <f t="shared" si="224"/>
        <v>42020.846666666665</v>
      </c>
      <c r="T3516" s="15">
        <f t="shared" si="225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3"/>
        <v>103</v>
      </c>
      <c r="P3517" s="6">
        <f t="shared" si="226"/>
        <v>66.959999999999994</v>
      </c>
      <c r="Q3517" s="10" t="s">
        <v>8315</v>
      </c>
      <c r="R3517" t="s">
        <v>8316</v>
      </c>
      <c r="S3517" s="15">
        <f t="shared" si="224"/>
        <v>42125.772812499999</v>
      </c>
      <c r="T3517" s="15">
        <f t="shared" si="225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3"/>
        <v>100</v>
      </c>
      <c r="P3518" s="6">
        <f t="shared" si="226"/>
        <v>227.27</v>
      </c>
      <c r="Q3518" s="10" t="s">
        <v>8315</v>
      </c>
      <c r="R3518" t="s">
        <v>8316</v>
      </c>
      <c r="S3518" s="15">
        <f t="shared" si="224"/>
        <v>41856.010069444441</v>
      </c>
      <c r="T3518" s="15">
        <f t="shared" si="225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3"/>
        <v>100</v>
      </c>
      <c r="P3519" s="6">
        <f t="shared" si="226"/>
        <v>307.69</v>
      </c>
      <c r="Q3519" s="10" t="s">
        <v>8315</v>
      </c>
      <c r="R3519" t="s">
        <v>8316</v>
      </c>
      <c r="S3519" s="15">
        <f t="shared" si="224"/>
        <v>41794.817523148151</v>
      </c>
      <c r="T3519" s="15">
        <f t="shared" si="225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3"/>
        <v>110</v>
      </c>
      <c r="P3520" s="6">
        <f t="shared" si="226"/>
        <v>50.02</v>
      </c>
      <c r="Q3520" s="10" t="s">
        <v>8315</v>
      </c>
      <c r="R3520" t="s">
        <v>8316</v>
      </c>
      <c r="S3520" s="15">
        <f t="shared" si="224"/>
        <v>41893.783553240741</v>
      </c>
      <c r="T3520" s="15">
        <f t="shared" si="225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3"/>
        <v>101</v>
      </c>
      <c r="P3521" s="6">
        <f t="shared" si="226"/>
        <v>72.39</v>
      </c>
      <c r="Q3521" s="10" t="s">
        <v>8315</v>
      </c>
      <c r="R3521" t="s">
        <v>8316</v>
      </c>
      <c r="S3521" s="15">
        <f t="shared" si="224"/>
        <v>42037.598958333328</v>
      </c>
      <c r="T3521" s="15">
        <f t="shared" si="225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7">ROUND(E3522/D3522*100,0)</f>
        <v>101</v>
      </c>
      <c r="P3522" s="6">
        <f t="shared" si="226"/>
        <v>95.95</v>
      </c>
      <c r="Q3522" s="10" t="s">
        <v>8315</v>
      </c>
      <c r="R3522" t="s">
        <v>8316</v>
      </c>
      <c r="S3522" s="15">
        <f t="shared" si="224"/>
        <v>42227.824212962965</v>
      </c>
      <c r="T3522" s="15">
        <f t="shared" si="225"/>
        <v>42253.57430555555</v>
      </c>
    </row>
    <row r="3523" spans="1:20" ht="43.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7"/>
        <v>169</v>
      </c>
      <c r="P3523" s="6">
        <f t="shared" si="226"/>
        <v>45.62</v>
      </c>
      <c r="Q3523" s="10" t="s">
        <v>8315</v>
      </c>
      <c r="R3523" t="s">
        <v>8316</v>
      </c>
      <c r="S3523" s="15">
        <f t="shared" ref="S3523:S3586" si="228">(((J3523/60)/60)/24)+DATE(1970,1,1)</f>
        <v>41881.361342592594</v>
      </c>
      <c r="T3523" s="15">
        <f t="shared" ref="T3523:T3586" si="229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7"/>
        <v>100</v>
      </c>
      <c r="P3524" s="6">
        <f t="shared" si="226"/>
        <v>41.03</v>
      </c>
      <c r="Q3524" s="10" t="s">
        <v>8315</v>
      </c>
      <c r="R3524" t="s">
        <v>8316</v>
      </c>
      <c r="S3524" s="15">
        <f t="shared" si="228"/>
        <v>42234.789884259255</v>
      </c>
      <c r="T3524" s="15">
        <f t="shared" si="229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7"/>
        <v>114</v>
      </c>
      <c r="P3525" s="6">
        <f t="shared" si="226"/>
        <v>56.83</v>
      </c>
      <c r="Q3525" s="10" t="s">
        <v>8315</v>
      </c>
      <c r="R3525" t="s">
        <v>8316</v>
      </c>
      <c r="S3525" s="15">
        <f t="shared" si="228"/>
        <v>42581.397546296299</v>
      </c>
      <c r="T3525" s="15">
        <f t="shared" si="229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7"/>
        <v>102</v>
      </c>
      <c r="P3526" s="6">
        <f t="shared" si="226"/>
        <v>137.24</v>
      </c>
      <c r="Q3526" s="10" t="s">
        <v>8315</v>
      </c>
      <c r="R3526" t="s">
        <v>8316</v>
      </c>
      <c r="S3526" s="15">
        <f t="shared" si="228"/>
        <v>41880.76357638889</v>
      </c>
      <c r="T3526" s="15">
        <f t="shared" si="229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7"/>
        <v>106</v>
      </c>
      <c r="P3527" s="6">
        <f t="shared" si="226"/>
        <v>75.709999999999994</v>
      </c>
      <c r="Q3527" s="10" t="s">
        <v>8315</v>
      </c>
      <c r="R3527" t="s">
        <v>8316</v>
      </c>
      <c r="S3527" s="15">
        <f t="shared" si="228"/>
        <v>42214.6956712963</v>
      </c>
      <c r="T3527" s="15">
        <f t="shared" si="229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7"/>
        <v>102</v>
      </c>
      <c r="P3528" s="6">
        <f t="shared" si="226"/>
        <v>99</v>
      </c>
      <c r="Q3528" s="10" t="s">
        <v>8315</v>
      </c>
      <c r="R3528" t="s">
        <v>8316</v>
      </c>
      <c r="S3528" s="15">
        <f t="shared" si="228"/>
        <v>42460.335312499999</v>
      </c>
      <c r="T3528" s="15">
        <f t="shared" si="229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7"/>
        <v>117</v>
      </c>
      <c r="P3529" s="6">
        <f t="shared" si="226"/>
        <v>81.569999999999993</v>
      </c>
      <c r="Q3529" s="10" t="s">
        <v>8315</v>
      </c>
      <c r="R3529" t="s">
        <v>8316</v>
      </c>
      <c r="S3529" s="15">
        <f t="shared" si="228"/>
        <v>42167.023206018523</v>
      </c>
      <c r="T3529" s="15">
        <f t="shared" si="229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7"/>
        <v>101</v>
      </c>
      <c r="P3530" s="6">
        <f t="shared" ref="P3530:P3593" si="230">IFERROR(ROUND(E3530/L3530,2),"N/A")</f>
        <v>45.11</v>
      </c>
      <c r="Q3530" s="10" t="s">
        <v>8315</v>
      </c>
      <c r="R3530" t="s">
        <v>8316</v>
      </c>
      <c r="S3530" s="15">
        <f t="shared" si="228"/>
        <v>42733.50136574074</v>
      </c>
      <c r="T3530" s="15">
        <f t="shared" si="229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7"/>
        <v>132</v>
      </c>
      <c r="P3531" s="6">
        <f t="shared" si="230"/>
        <v>36.67</v>
      </c>
      <c r="Q3531" s="10" t="s">
        <v>8315</v>
      </c>
      <c r="R3531" t="s">
        <v>8316</v>
      </c>
      <c r="S3531" s="15">
        <f t="shared" si="228"/>
        <v>42177.761782407411</v>
      </c>
      <c r="T3531" s="15">
        <f t="shared" si="229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7"/>
        <v>100</v>
      </c>
      <c r="P3532" s="6">
        <f t="shared" si="230"/>
        <v>125</v>
      </c>
      <c r="Q3532" s="10" t="s">
        <v>8315</v>
      </c>
      <c r="R3532" t="s">
        <v>8316</v>
      </c>
      <c r="S3532" s="15">
        <f t="shared" si="228"/>
        <v>42442.623344907406</v>
      </c>
      <c r="T3532" s="15">
        <f t="shared" si="229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7"/>
        <v>128</v>
      </c>
      <c r="P3533" s="6">
        <f t="shared" si="230"/>
        <v>49.23</v>
      </c>
      <c r="Q3533" s="10" t="s">
        <v>8315</v>
      </c>
      <c r="R3533" t="s">
        <v>8316</v>
      </c>
      <c r="S3533" s="15">
        <f t="shared" si="228"/>
        <v>42521.654328703706</v>
      </c>
      <c r="T3533" s="15">
        <f t="shared" si="229"/>
        <v>42551.654328703706</v>
      </c>
    </row>
    <row r="3534" spans="1:20" ht="43.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7"/>
        <v>119</v>
      </c>
      <c r="P3534" s="6">
        <f t="shared" si="230"/>
        <v>42.3</v>
      </c>
      <c r="Q3534" s="10" t="s">
        <v>8315</v>
      </c>
      <c r="R3534" t="s">
        <v>8316</v>
      </c>
      <c r="S3534" s="15">
        <f t="shared" si="228"/>
        <v>41884.599849537037</v>
      </c>
      <c r="T3534" s="15">
        <f t="shared" si="229"/>
        <v>41900.165972222225</v>
      </c>
    </row>
    <row r="3535" spans="1:20" ht="43.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7"/>
        <v>126</v>
      </c>
      <c r="P3535" s="6">
        <f t="shared" si="230"/>
        <v>78.88</v>
      </c>
      <c r="Q3535" s="10" t="s">
        <v>8315</v>
      </c>
      <c r="R3535" t="s">
        <v>8316</v>
      </c>
      <c r="S3535" s="15">
        <f t="shared" si="228"/>
        <v>42289.761192129634</v>
      </c>
      <c r="T3535" s="15">
        <f t="shared" si="229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7"/>
        <v>156</v>
      </c>
      <c r="P3536" s="6">
        <f t="shared" si="230"/>
        <v>38.28</v>
      </c>
      <c r="Q3536" s="10" t="s">
        <v>8315</v>
      </c>
      <c r="R3536" t="s">
        <v>8316</v>
      </c>
      <c r="S3536" s="15">
        <f t="shared" si="228"/>
        <v>42243.6252662037</v>
      </c>
      <c r="T3536" s="15">
        <f t="shared" si="229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7"/>
        <v>103</v>
      </c>
      <c r="P3537" s="6">
        <f t="shared" si="230"/>
        <v>44.85</v>
      </c>
      <c r="Q3537" s="10" t="s">
        <v>8315</v>
      </c>
      <c r="R3537" t="s">
        <v>8316</v>
      </c>
      <c r="S3537" s="15">
        <f t="shared" si="228"/>
        <v>42248.640162037031</v>
      </c>
      <c r="T3537" s="15">
        <f t="shared" si="229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7"/>
        <v>153</v>
      </c>
      <c r="P3538" s="6">
        <f t="shared" si="230"/>
        <v>13.53</v>
      </c>
      <c r="Q3538" s="10" t="s">
        <v>8315</v>
      </c>
      <c r="R3538" t="s">
        <v>8316</v>
      </c>
      <c r="S3538" s="15">
        <f t="shared" si="228"/>
        <v>42328.727141203708</v>
      </c>
      <c r="T3538" s="15">
        <f t="shared" si="229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7"/>
        <v>180</v>
      </c>
      <c r="P3539" s="6">
        <f t="shared" si="230"/>
        <v>43.5</v>
      </c>
      <c r="Q3539" s="10" t="s">
        <v>8315</v>
      </c>
      <c r="R3539" t="s">
        <v>8316</v>
      </c>
      <c r="S3539" s="15">
        <f t="shared" si="228"/>
        <v>41923.354351851849</v>
      </c>
      <c r="T3539" s="15">
        <f t="shared" si="229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7"/>
        <v>128</v>
      </c>
      <c r="P3540" s="6">
        <f t="shared" si="230"/>
        <v>30.95</v>
      </c>
      <c r="Q3540" s="10" t="s">
        <v>8315</v>
      </c>
      <c r="R3540" t="s">
        <v>8316</v>
      </c>
      <c r="S3540" s="15">
        <f t="shared" si="228"/>
        <v>42571.420601851853</v>
      </c>
      <c r="T3540" s="15">
        <f t="shared" si="229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7"/>
        <v>120</v>
      </c>
      <c r="P3541" s="6">
        <f t="shared" si="230"/>
        <v>55.23</v>
      </c>
      <c r="Q3541" s="10" t="s">
        <v>8315</v>
      </c>
      <c r="R3541" t="s">
        <v>8316</v>
      </c>
      <c r="S3541" s="15">
        <f t="shared" si="228"/>
        <v>42600.756041666667</v>
      </c>
      <c r="T3541" s="15">
        <f t="shared" si="229"/>
        <v>42621.756041666667</v>
      </c>
    </row>
    <row r="3542" spans="1:20" ht="43.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7"/>
        <v>123</v>
      </c>
      <c r="P3542" s="6">
        <f t="shared" si="230"/>
        <v>46.13</v>
      </c>
      <c r="Q3542" s="10" t="s">
        <v>8315</v>
      </c>
      <c r="R3542" t="s">
        <v>8316</v>
      </c>
      <c r="S3542" s="15">
        <f t="shared" si="228"/>
        <v>42517.003368055557</v>
      </c>
      <c r="T3542" s="15">
        <f t="shared" si="229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7"/>
        <v>105</v>
      </c>
      <c r="P3543" s="6">
        <f t="shared" si="230"/>
        <v>39.380000000000003</v>
      </c>
      <c r="Q3543" s="10" t="s">
        <v>8315</v>
      </c>
      <c r="R3543" t="s">
        <v>8316</v>
      </c>
      <c r="S3543" s="15">
        <f t="shared" si="228"/>
        <v>42222.730034722219</v>
      </c>
      <c r="T3543" s="15">
        <f t="shared" si="229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7"/>
        <v>102</v>
      </c>
      <c r="P3544" s="6">
        <f t="shared" si="230"/>
        <v>66.150000000000006</v>
      </c>
      <c r="Q3544" s="10" t="s">
        <v>8315</v>
      </c>
      <c r="R3544" t="s">
        <v>8316</v>
      </c>
      <c r="S3544" s="15">
        <f t="shared" si="228"/>
        <v>41829.599791666667</v>
      </c>
      <c r="T3544" s="15">
        <f t="shared" si="229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7"/>
        <v>105</v>
      </c>
      <c r="P3545" s="6">
        <f t="shared" si="230"/>
        <v>54.14</v>
      </c>
      <c r="Q3545" s="10" t="s">
        <v>8315</v>
      </c>
      <c r="R3545" t="s">
        <v>8316</v>
      </c>
      <c r="S3545" s="15">
        <f t="shared" si="228"/>
        <v>42150.755312499998</v>
      </c>
      <c r="T3545" s="15">
        <f t="shared" si="229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7"/>
        <v>100</v>
      </c>
      <c r="P3546" s="6">
        <f t="shared" si="230"/>
        <v>104.17</v>
      </c>
      <c r="Q3546" s="10" t="s">
        <v>8315</v>
      </c>
      <c r="R3546" t="s">
        <v>8316</v>
      </c>
      <c r="S3546" s="15">
        <f t="shared" si="228"/>
        <v>42040.831678240742</v>
      </c>
      <c r="T3546" s="15">
        <f t="shared" si="229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7"/>
        <v>100</v>
      </c>
      <c r="P3547" s="6">
        <f t="shared" si="230"/>
        <v>31.38</v>
      </c>
      <c r="Q3547" s="10" t="s">
        <v>8315</v>
      </c>
      <c r="R3547" t="s">
        <v>8316</v>
      </c>
      <c r="S3547" s="15">
        <f t="shared" si="228"/>
        <v>42075.807395833333</v>
      </c>
      <c r="T3547" s="15">
        <f t="shared" si="229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7"/>
        <v>102</v>
      </c>
      <c r="P3548" s="6">
        <f t="shared" si="230"/>
        <v>59.21</v>
      </c>
      <c r="Q3548" s="10" t="s">
        <v>8315</v>
      </c>
      <c r="R3548" t="s">
        <v>8316</v>
      </c>
      <c r="S3548" s="15">
        <f t="shared" si="228"/>
        <v>42073.660694444443</v>
      </c>
      <c r="T3548" s="15">
        <f t="shared" si="229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7"/>
        <v>114</v>
      </c>
      <c r="P3549" s="6">
        <f t="shared" si="230"/>
        <v>119.18</v>
      </c>
      <c r="Q3549" s="10" t="s">
        <v>8315</v>
      </c>
      <c r="R3549" t="s">
        <v>8316</v>
      </c>
      <c r="S3549" s="15">
        <f t="shared" si="228"/>
        <v>42480.078715277778</v>
      </c>
      <c r="T3549" s="15">
        <f t="shared" si="229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7"/>
        <v>102</v>
      </c>
      <c r="P3550" s="6">
        <f t="shared" si="230"/>
        <v>164.62</v>
      </c>
      <c r="Q3550" s="10" t="s">
        <v>8315</v>
      </c>
      <c r="R3550" t="s">
        <v>8316</v>
      </c>
      <c r="S3550" s="15">
        <f t="shared" si="228"/>
        <v>42411.942291666666</v>
      </c>
      <c r="T3550" s="15">
        <f t="shared" si="229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7"/>
        <v>102</v>
      </c>
      <c r="P3551" s="6">
        <f t="shared" si="230"/>
        <v>24.29</v>
      </c>
      <c r="Q3551" s="10" t="s">
        <v>8315</v>
      </c>
      <c r="R3551" t="s">
        <v>8316</v>
      </c>
      <c r="S3551" s="15">
        <f t="shared" si="228"/>
        <v>42223.394363425927</v>
      </c>
      <c r="T3551" s="15">
        <f t="shared" si="229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7"/>
        <v>105</v>
      </c>
      <c r="P3552" s="6">
        <f t="shared" si="230"/>
        <v>40.94</v>
      </c>
      <c r="Q3552" s="10" t="s">
        <v>8315</v>
      </c>
      <c r="R3552" t="s">
        <v>8316</v>
      </c>
      <c r="S3552" s="15">
        <f t="shared" si="228"/>
        <v>42462.893495370372</v>
      </c>
      <c r="T3552" s="15">
        <f t="shared" si="229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7"/>
        <v>102</v>
      </c>
      <c r="P3553" s="6">
        <f t="shared" si="230"/>
        <v>61.1</v>
      </c>
      <c r="Q3553" s="10" t="s">
        <v>8315</v>
      </c>
      <c r="R3553" t="s">
        <v>8316</v>
      </c>
      <c r="S3553" s="15">
        <f t="shared" si="228"/>
        <v>41753.515856481477</v>
      </c>
      <c r="T3553" s="15">
        <f t="shared" si="229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7"/>
        <v>100</v>
      </c>
      <c r="P3554" s="6">
        <f t="shared" si="230"/>
        <v>38.65</v>
      </c>
      <c r="Q3554" s="10" t="s">
        <v>8315</v>
      </c>
      <c r="R3554" t="s">
        <v>8316</v>
      </c>
      <c r="S3554" s="15">
        <f t="shared" si="228"/>
        <v>41788.587083333332</v>
      </c>
      <c r="T3554" s="15">
        <f t="shared" si="229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7"/>
        <v>106</v>
      </c>
      <c r="P3555" s="6">
        <f t="shared" si="230"/>
        <v>56.2</v>
      </c>
      <c r="Q3555" s="10" t="s">
        <v>8315</v>
      </c>
      <c r="R3555" t="s">
        <v>8316</v>
      </c>
      <c r="S3555" s="15">
        <f t="shared" si="228"/>
        <v>42196.028703703705</v>
      </c>
      <c r="T3555" s="15">
        <f t="shared" si="229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7"/>
        <v>113</v>
      </c>
      <c r="P3556" s="6">
        <f t="shared" si="230"/>
        <v>107</v>
      </c>
      <c r="Q3556" s="10" t="s">
        <v>8315</v>
      </c>
      <c r="R3556" t="s">
        <v>8316</v>
      </c>
      <c r="S3556" s="15">
        <f t="shared" si="228"/>
        <v>42016.050451388888</v>
      </c>
      <c r="T3556" s="15">
        <f t="shared" si="229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7"/>
        <v>100</v>
      </c>
      <c r="P3557" s="6">
        <f t="shared" si="230"/>
        <v>171.43</v>
      </c>
      <c r="Q3557" s="10" t="s">
        <v>8315</v>
      </c>
      <c r="R3557" t="s">
        <v>8316</v>
      </c>
      <c r="S3557" s="15">
        <f t="shared" si="228"/>
        <v>42661.442060185189</v>
      </c>
      <c r="T3557" s="15">
        <f t="shared" si="229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7"/>
        <v>100</v>
      </c>
      <c r="P3558" s="6">
        <f t="shared" si="230"/>
        <v>110.5</v>
      </c>
      <c r="Q3558" s="10" t="s">
        <v>8315</v>
      </c>
      <c r="R3558" t="s">
        <v>8316</v>
      </c>
      <c r="S3558" s="15">
        <f t="shared" si="228"/>
        <v>41808.649583333332</v>
      </c>
      <c r="T3558" s="15">
        <f t="shared" si="229"/>
        <v>41868.649583333332</v>
      </c>
    </row>
    <row r="3559" spans="1:20" ht="43.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7"/>
        <v>100</v>
      </c>
      <c r="P3559" s="6">
        <f t="shared" si="230"/>
        <v>179.28</v>
      </c>
      <c r="Q3559" s="10" t="s">
        <v>8315</v>
      </c>
      <c r="R3559" t="s">
        <v>8316</v>
      </c>
      <c r="S3559" s="15">
        <f t="shared" si="228"/>
        <v>41730.276747685188</v>
      </c>
      <c r="T3559" s="15">
        <f t="shared" si="229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7"/>
        <v>144</v>
      </c>
      <c r="P3560" s="6">
        <f t="shared" si="230"/>
        <v>22.91</v>
      </c>
      <c r="Q3560" s="10" t="s">
        <v>8315</v>
      </c>
      <c r="R3560" t="s">
        <v>8316</v>
      </c>
      <c r="S3560" s="15">
        <f t="shared" si="228"/>
        <v>42139.816840277781</v>
      </c>
      <c r="T3560" s="15">
        <f t="shared" si="229"/>
        <v>42181.875</v>
      </c>
    </row>
    <row r="3561" spans="1:20" ht="43.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7"/>
        <v>104</v>
      </c>
      <c r="P3561" s="6">
        <f t="shared" si="230"/>
        <v>43.13</v>
      </c>
      <c r="Q3561" s="10" t="s">
        <v>8315</v>
      </c>
      <c r="R3561" t="s">
        <v>8316</v>
      </c>
      <c r="S3561" s="15">
        <f t="shared" si="228"/>
        <v>42194.096157407403</v>
      </c>
      <c r="T3561" s="15">
        <f t="shared" si="229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7"/>
        <v>108</v>
      </c>
      <c r="P3562" s="6">
        <f t="shared" si="230"/>
        <v>46.89</v>
      </c>
      <c r="Q3562" s="10" t="s">
        <v>8315</v>
      </c>
      <c r="R3562" t="s">
        <v>8316</v>
      </c>
      <c r="S3562" s="15">
        <f t="shared" si="228"/>
        <v>42115.889652777783</v>
      </c>
      <c r="T3562" s="15">
        <f t="shared" si="229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7"/>
        <v>102</v>
      </c>
      <c r="P3563" s="6">
        <f t="shared" si="230"/>
        <v>47.41</v>
      </c>
      <c r="Q3563" s="10" t="s">
        <v>8315</v>
      </c>
      <c r="R3563" t="s">
        <v>8316</v>
      </c>
      <c r="S3563" s="15">
        <f t="shared" si="228"/>
        <v>42203.680300925931</v>
      </c>
      <c r="T3563" s="15">
        <f t="shared" si="229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7"/>
        <v>149</v>
      </c>
      <c r="P3564" s="6">
        <f t="shared" si="230"/>
        <v>15.13</v>
      </c>
      <c r="Q3564" s="10" t="s">
        <v>8315</v>
      </c>
      <c r="R3564" t="s">
        <v>8316</v>
      </c>
      <c r="S3564" s="15">
        <f t="shared" si="228"/>
        <v>42433.761886574073</v>
      </c>
      <c r="T3564" s="15">
        <f t="shared" si="229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7"/>
        <v>105</v>
      </c>
      <c r="P3565" s="6">
        <f t="shared" si="230"/>
        <v>21.1</v>
      </c>
      <c r="Q3565" s="10" t="s">
        <v>8315</v>
      </c>
      <c r="R3565" t="s">
        <v>8316</v>
      </c>
      <c r="S3565" s="15">
        <f t="shared" si="228"/>
        <v>42555.671944444446</v>
      </c>
      <c r="T3565" s="15">
        <f t="shared" si="229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7"/>
        <v>101</v>
      </c>
      <c r="P3566" s="6">
        <f t="shared" si="230"/>
        <v>59.12</v>
      </c>
      <c r="Q3566" s="10" t="s">
        <v>8315</v>
      </c>
      <c r="R3566" t="s">
        <v>8316</v>
      </c>
      <c r="S3566" s="15">
        <f t="shared" si="228"/>
        <v>42236.623252314821</v>
      </c>
      <c r="T3566" s="15">
        <f t="shared" si="229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7"/>
        <v>131</v>
      </c>
      <c r="P3567" s="6">
        <f t="shared" si="230"/>
        <v>97.92</v>
      </c>
      <c r="Q3567" s="10" t="s">
        <v>8315</v>
      </c>
      <c r="R3567" t="s">
        <v>8316</v>
      </c>
      <c r="S3567" s="15">
        <f t="shared" si="228"/>
        <v>41974.743148148147</v>
      </c>
      <c r="T3567" s="15">
        <f t="shared" si="229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7"/>
        <v>105</v>
      </c>
      <c r="P3568" s="6">
        <f t="shared" si="230"/>
        <v>55.13</v>
      </c>
      <c r="Q3568" s="10" t="s">
        <v>8315</v>
      </c>
      <c r="R3568" t="s">
        <v>8316</v>
      </c>
      <c r="S3568" s="15">
        <f t="shared" si="228"/>
        <v>41997.507905092592</v>
      </c>
      <c r="T3568" s="15">
        <f t="shared" si="229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7"/>
        <v>109</v>
      </c>
      <c r="P3569" s="6">
        <f t="shared" si="230"/>
        <v>26.54</v>
      </c>
      <c r="Q3569" s="10" t="s">
        <v>8315</v>
      </c>
      <c r="R3569" t="s">
        <v>8316</v>
      </c>
      <c r="S3569" s="15">
        <f t="shared" si="228"/>
        <v>42135.810694444444</v>
      </c>
      <c r="T3569" s="15">
        <f t="shared" si="229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7"/>
        <v>111</v>
      </c>
      <c r="P3570" s="6">
        <f t="shared" si="230"/>
        <v>58.42</v>
      </c>
      <c r="Q3570" s="10" t="s">
        <v>8315</v>
      </c>
      <c r="R3570" t="s">
        <v>8316</v>
      </c>
      <c r="S3570" s="15">
        <f t="shared" si="228"/>
        <v>41869.740671296298</v>
      </c>
      <c r="T3570" s="15">
        <f t="shared" si="229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7"/>
        <v>100</v>
      </c>
      <c r="P3571" s="6">
        <f t="shared" si="230"/>
        <v>122.54</v>
      </c>
      <c r="Q3571" s="10" t="s">
        <v>8315</v>
      </c>
      <c r="R3571" t="s">
        <v>8316</v>
      </c>
      <c r="S3571" s="15">
        <f t="shared" si="228"/>
        <v>41982.688611111109</v>
      </c>
      <c r="T3571" s="15">
        <f t="shared" si="229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7"/>
        <v>114</v>
      </c>
      <c r="P3572" s="6">
        <f t="shared" si="230"/>
        <v>87.96</v>
      </c>
      <c r="Q3572" s="10" t="s">
        <v>8315</v>
      </c>
      <c r="R3572" t="s">
        <v>8316</v>
      </c>
      <c r="S3572" s="15">
        <f t="shared" si="228"/>
        <v>41976.331979166673</v>
      </c>
      <c r="T3572" s="15">
        <f t="shared" si="229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7"/>
        <v>122</v>
      </c>
      <c r="P3573" s="6">
        <f t="shared" si="230"/>
        <v>73.239999999999995</v>
      </c>
      <c r="Q3573" s="10" t="s">
        <v>8315</v>
      </c>
      <c r="R3573" t="s">
        <v>8316</v>
      </c>
      <c r="S3573" s="15">
        <f t="shared" si="228"/>
        <v>41912.858946759261</v>
      </c>
      <c r="T3573" s="15">
        <f t="shared" si="229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7"/>
        <v>100</v>
      </c>
      <c r="P3574" s="6">
        <f t="shared" si="230"/>
        <v>55.56</v>
      </c>
      <c r="Q3574" s="10" t="s">
        <v>8315</v>
      </c>
      <c r="R3574" t="s">
        <v>8316</v>
      </c>
      <c r="S3574" s="15">
        <f t="shared" si="228"/>
        <v>42146.570393518516</v>
      </c>
      <c r="T3574" s="15">
        <f t="shared" si="229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7"/>
        <v>103</v>
      </c>
      <c r="P3575" s="6">
        <f t="shared" si="230"/>
        <v>39.54</v>
      </c>
      <c r="Q3575" s="10" t="s">
        <v>8315</v>
      </c>
      <c r="R3575" t="s">
        <v>8316</v>
      </c>
      <c r="S3575" s="15">
        <f t="shared" si="228"/>
        <v>41921.375532407408</v>
      </c>
      <c r="T3575" s="15">
        <f t="shared" si="229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7"/>
        <v>106</v>
      </c>
      <c r="P3576" s="6">
        <f t="shared" si="230"/>
        <v>136.78</v>
      </c>
      <c r="Q3576" s="10" t="s">
        <v>8315</v>
      </c>
      <c r="R3576" t="s">
        <v>8316</v>
      </c>
      <c r="S3576" s="15">
        <f t="shared" si="228"/>
        <v>41926.942685185182</v>
      </c>
      <c r="T3576" s="15">
        <f t="shared" si="229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7"/>
        <v>101</v>
      </c>
      <c r="P3577" s="6">
        <f t="shared" si="230"/>
        <v>99.34</v>
      </c>
      <c r="Q3577" s="10" t="s">
        <v>8315</v>
      </c>
      <c r="R3577" t="s">
        <v>8316</v>
      </c>
      <c r="S3577" s="15">
        <f t="shared" si="228"/>
        <v>42561.783877314811</v>
      </c>
      <c r="T3577" s="15">
        <f t="shared" si="229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7"/>
        <v>100</v>
      </c>
      <c r="P3578" s="6">
        <f t="shared" si="230"/>
        <v>20</v>
      </c>
      <c r="Q3578" s="10" t="s">
        <v>8315</v>
      </c>
      <c r="R3578" t="s">
        <v>8316</v>
      </c>
      <c r="S3578" s="15">
        <f t="shared" si="228"/>
        <v>42649.54923611111</v>
      </c>
      <c r="T3578" s="15">
        <f t="shared" si="229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7"/>
        <v>130</v>
      </c>
      <c r="P3579" s="6">
        <f t="shared" si="230"/>
        <v>28.89</v>
      </c>
      <c r="Q3579" s="10" t="s">
        <v>8315</v>
      </c>
      <c r="R3579" t="s">
        <v>8316</v>
      </c>
      <c r="S3579" s="15">
        <f t="shared" si="228"/>
        <v>42093.786840277782</v>
      </c>
      <c r="T3579" s="15">
        <f t="shared" si="229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7"/>
        <v>100</v>
      </c>
      <c r="P3580" s="6">
        <f t="shared" si="230"/>
        <v>40.549999999999997</v>
      </c>
      <c r="Q3580" s="10" t="s">
        <v>8315</v>
      </c>
      <c r="R3580" t="s">
        <v>8316</v>
      </c>
      <c r="S3580" s="15">
        <f t="shared" si="228"/>
        <v>42460.733530092592</v>
      </c>
      <c r="T3580" s="15">
        <f t="shared" si="229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7"/>
        <v>100</v>
      </c>
      <c r="P3581" s="6">
        <f t="shared" si="230"/>
        <v>35.71</v>
      </c>
      <c r="Q3581" s="10" t="s">
        <v>8315</v>
      </c>
      <c r="R3581" t="s">
        <v>8316</v>
      </c>
      <c r="S3581" s="15">
        <f t="shared" si="228"/>
        <v>42430.762222222227</v>
      </c>
      <c r="T3581" s="15">
        <f t="shared" si="229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7"/>
        <v>114</v>
      </c>
      <c r="P3582" s="6">
        <f t="shared" si="230"/>
        <v>37.96</v>
      </c>
      <c r="Q3582" s="10" t="s">
        <v>8315</v>
      </c>
      <c r="R3582" t="s">
        <v>8316</v>
      </c>
      <c r="S3582" s="15">
        <f t="shared" si="228"/>
        <v>42026.176180555558</v>
      </c>
      <c r="T3582" s="15">
        <f t="shared" si="229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7"/>
        <v>100</v>
      </c>
      <c r="P3583" s="6">
        <f t="shared" si="230"/>
        <v>33.33</v>
      </c>
      <c r="Q3583" s="10" t="s">
        <v>8315</v>
      </c>
      <c r="R3583" t="s">
        <v>8316</v>
      </c>
      <c r="S3583" s="15">
        <f t="shared" si="228"/>
        <v>41836.471180555556</v>
      </c>
      <c r="T3583" s="15">
        <f t="shared" si="229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7"/>
        <v>287</v>
      </c>
      <c r="P3584" s="6">
        <f t="shared" si="230"/>
        <v>58.57</v>
      </c>
      <c r="Q3584" s="10" t="s">
        <v>8315</v>
      </c>
      <c r="R3584" t="s">
        <v>8316</v>
      </c>
      <c r="S3584" s="15">
        <f t="shared" si="228"/>
        <v>42451.095856481479</v>
      </c>
      <c r="T3584" s="15">
        <f t="shared" si="229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7"/>
        <v>109</v>
      </c>
      <c r="P3585" s="6">
        <f t="shared" si="230"/>
        <v>135.63</v>
      </c>
      <c r="Q3585" s="10" t="s">
        <v>8315</v>
      </c>
      <c r="R3585" t="s">
        <v>8316</v>
      </c>
      <c r="S3585" s="15">
        <f t="shared" si="228"/>
        <v>42418.425983796296</v>
      </c>
      <c r="T3585" s="15">
        <f t="shared" si="229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1">ROUND(E3586/D3586*100,0)</f>
        <v>116</v>
      </c>
      <c r="P3586" s="6">
        <f t="shared" si="230"/>
        <v>30.94</v>
      </c>
      <c r="Q3586" s="10" t="s">
        <v>8315</v>
      </c>
      <c r="R3586" t="s">
        <v>8316</v>
      </c>
      <c r="S3586" s="15">
        <f t="shared" si="228"/>
        <v>42168.316481481481</v>
      </c>
      <c r="T3586" s="15">
        <f t="shared" si="229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1"/>
        <v>119</v>
      </c>
      <c r="P3587" s="6">
        <f t="shared" si="230"/>
        <v>176.09</v>
      </c>
      <c r="Q3587" s="10" t="s">
        <v>8315</v>
      </c>
      <c r="R3587" t="s">
        <v>8316</v>
      </c>
      <c r="S3587" s="15">
        <f t="shared" ref="S3587:S3650" si="232">(((J3587/60)/60)/24)+DATE(1970,1,1)</f>
        <v>41964.716319444444</v>
      </c>
      <c r="T3587" s="15">
        <f t="shared" ref="T3587:T3650" si="233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1"/>
        <v>109</v>
      </c>
      <c r="P3588" s="6">
        <f t="shared" si="230"/>
        <v>151.97999999999999</v>
      </c>
      <c r="Q3588" s="10" t="s">
        <v>8315</v>
      </c>
      <c r="R3588" t="s">
        <v>8316</v>
      </c>
      <c r="S3588" s="15">
        <f t="shared" si="232"/>
        <v>42576.697569444441</v>
      </c>
      <c r="T3588" s="15">
        <f t="shared" si="233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1"/>
        <v>127</v>
      </c>
      <c r="P3589" s="6">
        <f t="shared" si="230"/>
        <v>22.61</v>
      </c>
      <c r="Q3589" s="10" t="s">
        <v>8315</v>
      </c>
      <c r="R3589" t="s">
        <v>8316</v>
      </c>
      <c r="S3589" s="15">
        <f t="shared" si="232"/>
        <v>42503.539976851855</v>
      </c>
      <c r="T3589" s="15">
        <f t="shared" si="233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1"/>
        <v>101</v>
      </c>
      <c r="P3590" s="6">
        <f t="shared" si="230"/>
        <v>18.27</v>
      </c>
      <c r="Q3590" s="10" t="s">
        <v>8315</v>
      </c>
      <c r="R3590" t="s">
        <v>8316</v>
      </c>
      <c r="S3590" s="15">
        <f t="shared" si="232"/>
        <v>42101.828819444447</v>
      </c>
      <c r="T3590" s="15">
        <f t="shared" si="233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1"/>
        <v>128</v>
      </c>
      <c r="P3591" s="6">
        <f t="shared" si="230"/>
        <v>82.26</v>
      </c>
      <c r="Q3591" s="10" t="s">
        <v>8315</v>
      </c>
      <c r="R3591" t="s">
        <v>8316</v>
      </c>
      <c r="S3591" s="15">
        <f t="shared" si="232"/>
        <v>42125.647534722222</v>
      </c>
      <c r="T3591" s="15">
        <f t="shared" si="233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1"/>
        <v>100</v>
      </c>
      <c r="P3592" s="6">
        <f t="shared" si="230"/>
        <v>68.53</v>
      </c>
      <c r="Q3592" s="10" t="s">
        <v>8315</v>
      </c>
      <c r="R3592" t="s">
        <v>8316</v>
      </c>
      <c r="S3592" s="15">
        <f t="shared" si="232"/>
        <v>41902.333726851852</v>
      </c>
      <c r="T3592" s="15">
        <f t="shared" si="233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1"/>
        <v>175</v>
      </c>
      <c r="P3593" s="6">
        <f t="shared" si="230"/>
        <v>68.06</v>
      </c>
      <c r="Q3593" s="10" t="s">
        <v>8315</v>
      </c>
      <c r="R3593" t="s">
        <v>8316</v>
      </c>
      <c r="S3593" s="15">
        <f t="shared" si="232"/>
        <v>42003.948425925926</v>
      </c>
      <c r="T3593" s="15">
        <f t="shared" si="233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1"/>
        <v>127</v>
      </c>
      <c r="P3594" s="6">
        <f t="shared" ref="P3594:P3629" si="234">IFERROR(ROUND(E3594/L3594,2),"N/A")</f>
        <v>72.709999999999994</v>
      </c>
      <c r="Q3594" s="10" t="s">
        <v>8315</v>
      </c>
      <c r="R3594" t="s">
        <v>8316</v>
      </c>
      <c r="S3594" s="15">
        <f t="shared" si="232"/>
        <v>41988.829942129625</v>
      </c>
      <c r="T3594" s="15">
        <f t="shared" si="233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1"/>
        <v>111</v>
      </c>
      <c r="P3595" s="6">
        <f t="shared" si="234"/>
        <v>77.19</v>
      </c>
      <c r="Q3595" s="10" t="s">
        <v>8315</v>
      </c>
      <c r="R3595" t="s">
        <v>8316</v>
      </c>
      <c r="S3595" s="15">
        <f t="shared" si="232"/>
        <v>41974.898599537039</v>
      </c>
      <c r="T3595" s="15">
        <f t="shared" si="233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1"/>
        <v>126</v>
      </c>
      <c r="P3596" s="6">
        <f t="shared" si="234"/>
        <v>55.97</v>
      </c>
      <c r="Q3596" s="10" t="s">
        <v>8315</v>
      </c>
      <c r="R3596" t="s">
        <v>8316</v>
      </c>
      <c r="S3596" s="15">
        <f t="shared" si="232"/>
        <v>42592.066921296297</v>
      </c>
      <c r="T3596" s="15">
        <f t="shared" si="233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1"/>
        <v>119</v>
      </c>
      <c r="P3597" s="6">
        <f t="shared" si="234"/>
        <v>49.69</v>
      </c>
      <c r="Q3597" s="10" t="s">
        <v>8315</v>
      </c>
      <c r="R3597" t="s">
        <v>8316</v>
      </c>
      <c r="S3597" s="15">
        <f t="shared" si="232"/>
        <v>42050.008368055554</v>
      </c>
      <c r="T3597" s="15">
        <f t="shared" si="233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1"/>
        <v>108</v>
      </c>
      <c r="P3598" s="6">
        <f t="shared" si="234"/>
        <v>79</v>
      </c>
      <c r="Q3598" s="10" t="s">
        <v>8315</v>
      </c>
      <c r="R3598" t="s">
        <v>8316</v>
      </c>
      <c r="S3598" s="15">
        <f t="shared" si="232"/>
        <v>41856.715069444443</v>
      </c>
      <c r="T3598" s="15">
        <f t="shared" si="233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1"/>
        <v>103</v>
      </c>
      <c r="P3599" s="6">
        <f t="shared" si="234"/>
        <v>77.73</v>
      </c>
      <c r="Q3599" s="10" t="s">
        <v>8315</v>
      </c>
      <c r="R3599" t="s">
        <v>8316</v>
      </c>
      <c r="S3599" s="15">
        <f t="shared" si="232"/>
        <v>42417.585532407407</v>
      </c>
      <c r="T3599" s="15">
        <f t="shared" si="233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1"/>
        <v>110</v>
      </c>
      <c r="P3600" s="6">
        <f t="shared" si="234"/>
        <v>40.78</v>
      </c>
      <c r="Q3600" s="10" t="s">
        <v>8315</v>
      </c>
      <c r="R3600" t="s">
        <v>8316</v>
      </c>
      <c r="S3600" s="15">
        <f t="shared" si="232"/>
        <v>41866.79886574074</v>
      </c>
      <c r="T3600" s="15">
        <f t="shared" si="233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1"/>
        <v>202</v>
      </c>
      <c r="P3601" s="6">
        <f t="shared" si="234"/>
        <v>59.41</v>
      </c>
      <c r="Q3601" s="10" t="s">
        <v>8315</v>
      </c>
      <c r="R3601" t="s">
        <v>8316</v>
      </c>
      <c r="S3601" s="15">
        <f t="shared" si="232"/>
        <v>42220.79487268519</v>
      </c>
      <c r="T3601" s="15">
        <f t="shared" si="233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1"/>
        <v>130</v>
      </c>
      <c r="P3602" s="6">
        <f t="shared" si="234"/>
        <v>3.25</v>
      </c>
      <c r="Q3602" s="10" t="s">
        <v>8315</v>
      </c>
      <c r="R3602" t="s">
        <v>8316</v>
      </c>
      <c r="S3602" s="15">
        <f t="shared" si="232"/>
        <v>42628.849120370374</v>
      </c>
      <c r="T3602" s="15">
        <f t="shared" si="233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1"/>
        <v>104</v>
      </c>
      <c r="P3603" s="6">
        <f t="shared" si="234"/>
        <v>39.380000000000003</v>
      </c>
      <c r="Q3603" s="10" t="s">
        <v>8315</v>
      </c>
      <c r="R3603" t="s">
        <v>8316</v>
      </c>
      <c r="S3603" s="15">
        <f t="shared" si="232"/>
        <v>41990.99863425926</v>
      </c>
      <c r="T3603" s="15">
        <f t="shared" si="233"/>
        <v>42020.99863425926</v>
      </c>
    </row>
    <row r="3604" spans="1:20" ht="43.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1"/>
        <v>100</v>
      </c>
      <c r="P3604" s="6">
        <f t="shared" si="234"/>
        <v>81.67</v>
      </c>
      <c r="Q3604" s="10" t="s">
        <v>8315</v>
      </c>
      <c r="R3604" t="s">
        <v>8316</v>
      </c>
      <c r="S3604" s="15">
        <f t="shared" si="232"/>
        <v>42447.894432870366</v>
      </c>
      <c r="T3604" s="15">
        <f t="shared" si="233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1"/>
        <v>171</v>
      </c>
      <c r="P3605" s="6">
        <f t="shared" si="234"/>
        <v>44.91</v>
      </c>
      <c r="Q3605" s="10" t="s">
        <v>8315</v>
      </c>
      <c r="R3605" t="s">
        <v>8316</v>
      </c>
      <c r="S3605" s="15">
        <f t="shared" si="232"/>
        <v>42283.864351851851</v>
      </c>
      <c r="T3605" s="15">
        <f t="shared" si="233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1"/>
        <v>113</v>
      </c>
      <c r="P3606" s="6">
        <f t="shared" si="234"/>
        <v>49.06</v>
      </c>
      <c r="Q3606" s="10" t="s">
        <v>8315</v>
      </c>
      <c r="R3606" t="s">
        <v>8316</v>
      </c>
      <c r="S3606" s="15">
        <f t="shared" si="232"/>
        <v>42483.015694444446</v>
      </c>
      <c r="T3606" s="15">
        <f t="shared" si="233"/>
        <v>42489.290972222225</v>
      </c>
    </row>
    <row r="3607" spans="1:20" ht="43.2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1"/>
        <v>184</v>
      </c>
      <c r="P3607" s="6">
        <f t="shared" si="234"/>
        <v>30.67</v>
      </c>
      <c r="Q3607" s="10" t="s">
        <v>8315</v>
      </c>
      <c r="R3607" t="s">
        <v>8316</v>
      </c>
      <c r="S3607" s="15">
        <f t="shared" si="232"/>
        <v>42383.793124999997</v>
      </c>
      <c r="T3607" s="15">
        <f t="shared" si="233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1"/>
        <v>130</v>
      </c>
      <c r="P3608" s="6">
        <f t="shared" si="234"/>
        <v>61.06</v>
      </c>
      <c r="Q3608" s="10" t="s">
        <v>8315</v>
      </c>
      <c r="R3608" t="s">
        <v>8316</v>
      </c>
      <c r="S3608" s="15">
        <f t="shared" si="232"/>
        <v>42566.604826388888</v>
      </c>
      <c r="T3608" s="15">
        <f t="shared" si="233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1"/>
        <v>105</v>
      </c>
      <c r="P3609" s="6">
        <f t="shared" si="234"/>
        <v>29</v>
      </c>
      <c r="Q3609" s="10" t="s">
        <v>8315</v>
      </c>
      <c r="R3609" t="s">
        <v>8316</v>
      </c>
      <c r="S3609" s="15">
        <f t="shared" si="232"/>
        <v>42338.963912037041</v>
      </c>
      <c r="T3609" s="15">
        <f t="shared" si="233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1"/>
        <v>100</v>
      </c>
      <c r="P3610" s="6">
        <f t="shared" si="234"/>
        <v>29.63</v>
      </c>
      <c r="Q3610" s="10" t="s">
        <v>8315</v>
      </c>
      <c r="R3610" t="s">
        <v>8316</v>
      </c>
      <c r="S3610" s="15">
        <f t="shared" si="232"/>
        <v>42506.709375000006</v>
      </c>
      <c r="T3610" s="15">
        <f t="shared" si="233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1"/>
        <v>153</v>
      </c>
      <c r="P3611" s="6">
        <f t="shared" si="234"/>
        <v>143.1</v>
      </c>
      <c r="Q3611" s="10" t="s">
        <v>8315</v>
      </c>
      <c r="R3611" t="s">
        <v>8316</v>
      </c>
      <c r="S3611" s="15">
        <f t="shared" si="232"/>
        <v>42429.991724537031</v>
      </c>
      <c r="T3611" s="15">
        <f t="shared" si="233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1"/>
        <v>162</v>
      </c>
      <c r="P3612" s="6">
        <f t="shared" si="234"/>
        <v>52.35</v>
      </c>
      <c r="Q3612" s="10" t="s">
        <v>8315</v>
      </c>
      <c r="R3612" t="s">
        <v>8316</v>
      </c>
      <c r="S3612" s="15">
        <f t="shared" si="232"/>
        <v>42203.432129629626</v>
      </c>
      <c r="T3612" s="15">
        <f t="shared" si="233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1"/>
        <v>136</v>
      </c>
      <c r="P3613" s="6">
        <f t="shared" si="234"/>
        <v>66.67</v>
      </c>
      <c r="Q3613" s="10" t="s">
        <v>8315</v>
      </c>
      <c r="R3613" t="s">
        <v>8316</v>
      </c>
      <c r="S3613" s="15">
        <f t="shared" si="232"/>
        <v>42072.370381944449</v>
      </c>
      <c r="T3613" s="15">
        <f t="shared" si="233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1"/>
        <v>144</v>
      </c>
      <c r="P3614" s="6">
        <f t="shared" si="234"/>
        <v>126.67</v>
      </c>
      <c r="Q3614" s="10" t="s">
        <v>8315</v>
      </c>
      <c r="R3614" t="s">
        <v>8316</v>
      </c>
      <c r="S3614" s="15">
        <f t="shared" si="232"/>
        <v>41789.726979166669</v>
      </c>
      <c r="T3614" s="15">
        <f t="shared" si="233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1"/>
        <v>100</v>
      </c>
      <c r="P3615" s="6">
        <f t="shared" si="234"/>
        <v>62.5</v>
      </c>
      <c r="Q3615" s="10" t="s">
        <v>8315</v>
      </c>
      <c r="R3615" t="s">
        <v>8316</v>
      </c>
      <c r="S3615" s="15">
        <f t="shared" si="232"/>
        <v>41788.58997685185</v>
      </c>
      <c r="T3615" s="15">
        <f t="shared" si="233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1"/>
        <v>101</v>
      </c>
      <c r="P3616" s="6">
        <f t="shared" si="234"/>
        <v>35.49</v>
      </c>
      <c r="Q3616" s="10" t="s">
        <v>8315</v>
      </c>
      <c r="R3616" t="s">
        <v>8316</v>
      </c>
      <c r="S3616" s="15">
        <f t="shared" si="232"/>
        <v>42144.041851851856</v>
      </c>
      <c r="T3616" s="15">
        <f t="shared" si="233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1"/>
        <v>107</v>
      </c>
      <c r="P3617" s="6">
        <f t="shared" si="234"/>
        <v>37.08</v>
      </c>
      <c r="Q3617" s="10" t="s">
        <v>8315</v>
      </c>
      <c r="R3617" t="s">
        <v>8316</v>
      </c>
      <c r="S3617" s="15">
        <f t="shared" si="232"/>
        <v>42318.593703703707</v>
      </c>
      <c r="T3617" s="15">
        <f t="shared" si="233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1"/>
        <v>125</v>
      </c>
      <c r="P3618" s="6">
        <f t="shared" si="234"/>
        <v>69.33</v>
      </c>
      <c r="Q3618" s="10" t="s">
        <v>8315</v>
      </c>
      <c r="R3618" t="s">
        <v>8316</v>
      </c>
      <c r="S3618" s="15">
        <f t="shared" si="232"/>
        <v>42052.949814814812</v>
      </c>
      <c r="T3618" s="15">
        <f t="shared" si="233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1"/>
        <v>119</v>
      </c>
      <c r="P3619" s="6">
        <f t="shared" si="234"/>
        <v>17.25</v>
      </c>
      <c r="Q3619" s="10" t="s">
        <v>8315</v>
      </c>
      <c r="R3619" t="s">
        <v>8316</v>
      </c>
      <c r="S3619" s="15">
        <f t="shared" si="232"/>
        <v>42779.610289351855</v>
      </c>
      <c r="T3619" s="15">
        <f t="shared" si="233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1"/>
        <v>101</v>
      </c>
      <c r="P3620" s="6">
        <f t="shared" si="234"/>
        <v>36.07</v>
      </c>
      <c r="Q3620" s="10" t="s">
        <v>8315</v>
      </c>
      <c r="R3620" t="s">
        <v>8316</v>
      </c>
      <c r="S3620" s="15">
        <f t="shared" si="232"/>
        <v>42128.627893518518</v>
      </c>
      <c r="T3620" s="15">
        <f t="shared" si="233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1"/>
        <v>113</v>
      </c>
      <c r="P3621" s="6">
        <f t="shared" si="234"/>
        <v>66.47</v>
      </c>
      <c r="Q3621" s="10" t="s">
        <v>8315</v>
      </c>
      <c r="R3621" t="s">
        <v>8316</v>
      </c>
      <c r="S3621" s="15">
        <f t="shared" si="232"/>
        <v>42661.132245370376</v>
      </c>
      <c r="T3621" s="15">
        <f t="shared" si="233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1"/>
        <v>105</v>
      </c>
      <c r="P3622" s="6">
        <f t="shared" si="234"/>
        <v>56.07</v>
      </c>
      <c r="Q3622" s="10" t="s">
        <v>8315</v>
      </c>
      <c r="R3622" t="s">
        <v>8316</v>
      </c>
      <c r="S3622" s="15">
        <f t="shared" si="232"/>
        <v>42037.938206018516</v>
      </c>
      <c r="T3622" s="15">
        <f t="shared" si="233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1"/>
        <v>110</v>
      </c>
      <c r="P3623" s="6">
        <f t="shared" si="234"/>
        <v>47.03</v>
      </c>
      <c r="Q3623" s="10" t="s">
        <v>8315</v>
      </c>
      <c r="R3623" t="s">
        <v>8316</v>
      </c>
      <c r="S3623" s="15">
        <f t="shared" si="232"/>
        <v>42619.935694444444</v>
      </c>
      <c r="T3623" s="15">
        <f t="shared" si="233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1"/>
        <v>100</v>
      </c>
      <c r="P3624" s="6">
        <f t="shared" si="234"/>
        <v>47.67</v>
      </c>
      <c r="Q3624" s="10" t="s">
        <v>8315</v>
      </c>
      <c r="R3624" t="s">
        <v>8316</v>
      </c>
      <c r="S3624" s="15">
        <f t="shared" si="232"/>
        <v>41877.221886574072</v>
      </c>
      <c r="T3624" s="15">
        <f t="shared" si="233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1"/>
        <v>120</v>
      </c>
      <c r="P3625" s="6">
        <f t="shared" si="234"/>
        <v>88.24</v>
      </c>
      <c r="Q3625" s="10" t="s">
        <v>8315</v>
      </c>
      <c r="R3625" t="s">
        <v>8316</v>
      </c>
      <c r="S3625" s="15">
        <f t="shared" si="232"/>
        <v>41828.736921296295</v>
      </c>
      <c r="T3625" s="15">
        <f t="shared" si="233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1"/>
        <v>105</v>
      </c>
      <c r="P3626" s="6">
        <f t="shared" si="234"/>
        <v>80.72</v>
      </c>
      <c r="Q3626" s="10" t="s">
        <v>8315</v>
      </c>
      <c r="R3626" t="s">
        <v>8316</v>
      </c>
      <c r="S3626" s="15">
        <f t="shared" si="232"/>
        <v>42545.774189814809</v>
      </c>
      <c r="T3626" s="15">
        <f t="shared" si="233"/>
        <v>42605.774189814809</v>
      </c>
    </row>
    <row r="3627" spans="1:20" ht="43.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1"/>
        <v>103</v>
      </c>
      <c r="P3627" s="6">
        <f t="shared" si="234"/>
        <v>39.49</v>
      </c>
      <c r="Q3627" s="10" t="s">
        <v>8315</v>
      </c>
      <c r="R3627" t="s">
        <v>8316</v>
      </c>
      <c r="S3627" s="15">
        <f t="shared" si="232"/>
        <v>42157.652511574073</v>
      </c>
      <c r="T3627" s="15">
        <f t="shared" si="233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1"/>
        <v>102</v>
      </c>
      <c r="P3628" s="6">
        <f t="shared" si="234"/>
        <v>84.85</v>
      </c>
      <c r="Q3628" s="10" t="s">
        <v>8315</v>
      </c>
      <c r="R3628" t="s">
        <v>8316</v>
      </c>
      <c r="S3628" s="15">
        <f t="shared" si="232"/>
        <v>41846.667326388888</v>
      </c>
      <c r="T3628" s="15">
        <f t="shared" si="233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1"/>
        <v>100</v>
      </c>
      <c r="P3629" s="6">
        <f t="shared" si="234"/>
        <v>68.97</v>
      </c>
      <c r="Q3629" s="10" t="s">
        <v>8315</v>
      </c>
      <c r="R3629" t="s">
        <v>8316</v>
      </c>
      <c r="S3629" s="15">
        <f t="shared" si="232"/>
        <v>42460.741747685184</v>
      </c>
      <c r="T3629" s="15">
        <f t="shared" si="233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1"/>
        <v>0</v>
      </c>
      <c r="P3630" t="str">
        <f t="shared" ref="P3630:P3649" si="235">IFERROR(ROUND(E3630/L3630*100,2),"N/A")</f>
        <v>N/A</v>
      </c>
      <c r="Q3630" s="10" t="s">
        <v>8315</v>
      </c>
      <c r="R3630" t="s">
        <v>8357</v>
      </c>
      <c r="S3630" s="15">
        <f t="shared" si="232"/>
        <v>42291.833287037036</v>
      </c>
      <c r="T3630" s="15">
        <f t="shared" si="233"/>
        <v>42351.874953703707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1"/>
        <v>0</v>
      </c>
      <c r="P3631">
        <f t="shared" si="235"/>
        <v>100</v>
      </c>
      <c r="Q3631" s="10" t="s">
        <v>8315</v>
      </c>
      <c r="R3631" t="s">
        <v>8357</v>
      </c>
      <c r="S3631" s="15">
        <f t="shared" si="232"/>
        <v>42437.094490740739</v>
      </c>
      <c r="T3631" s="15">
        <f t="shared" si="233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1"/>
        <v>0</v>
      </c>
      <c r="P3632">
        <f t="shared" si="235"/>
        <v>100</v>
      </c>
      <c r="Q3632" s="10" t="s">
        <v>8315</v>
      </c>
      <c r="R3632" t="s">
        <v>8357</v>
      </c>
      <c r="S3632" s="15">
        <f t="shared" si="232"/>
        <v>41942.84710648148</v>
      </c>
      <c r="T3632" s="15">
        <f t="shared" si="233"/>
        <v>41972.888773148152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1"/>
        <v>51</v>
      </c>
      <c r="P3633">
        <f t="shared" si="235"/>
        <v>14788.14</v>
      </c>
      <c r="Q3633" s="10" t="s">
        <v>8315</v>
      </c>
      <c r="R3633" t="s">
        <v>8357</v>
      </c>
      <c r="S3633" s="15">
        <f t="shared" si="232"/>
        <v>41880.753437499996</v>
      </c>
      <c r="T3633" s="15">
        <f t="shared" si="233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1"/>
        <v>20</v>
      </c>
      <c r="P3634">
        <f t="shared" si="235"/>
        <v>10000</v>
      </c>
      <c r="Q3634" s="10" t="s">
        <v>8315</v>
      </c>
      <c r="R3634" t="s">
        <v>8357</v>
      </c>
      <c r="S3634" s="15">
        <f t="shared" si="232"/>
        <v>41946.936909722222</v>
      </c>
      <c r="T3634" s="15">
        <f t="shared" si="233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1"/>
        <v>35</v>
      </c>
      <c r="P3635">
        <f t="shared" si="235"/>
        <v>5683.87</v>
      </c>
      <c r="Q3635" s="10" t="s">
        <v>8315</v>
      </c>
      <c r="R3635" t="s">
        <v>8357</v>
      </c>
      <c r="S3635" s="15">
        <f t="shared" si="232"/>
        <v>42649.623460648145</v>
      </c>
      <c r="T3635" s="15">
        <f t="shared" si="233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1"/>
        <v>4</v>
      </c>
      <c r="P3636">
        <f t="shared" si="235"/>
        <v>17694.439999999999</v>
      </c>
      <c r="Q3636" s="10" t="s">
        <v>8315</v>
      </c>
      <c r="R3636" t="s">
        <v>8357</v>
      </c>
      <c r="S3636" s="15">
        <f t="shared" si="232"/>
        <v>42701.166365740741</v>
      </c>
      <c r="T3636" s="15">
        <f t="shared" si="233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1"/>
        <v>36</v>
      </c>
      <c r="P3637">
        <f t="shared" si="235"/>
        <v>12760</v>
      </c>
      <c r="Q3637" s="10" t="s">
        <v>8315</v>
      </c>
      <c r="R3637" t="s">
        <v>8357</v>
      </c>
      <c r="S3637" s="15">
        <f t="shared" si="232"/>
        <v>42450.88282407407</v>
      </c>
      <c r="T3637" s="15">
        <f t="shared" si="233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1"/>
        <v>0</v>
      </c>
      <c r="P3638" t="str">
        <f t="shared" si="235"/>
        <v>N/A</v>
      </c>
      <c r="Q3638" s="10" t="s">
        <v>8315</v>
      </c>
      <c r="R3638" t="s">
        <v>8357</v>
      </c>
      <c r="S3638" s="15">
        <f t="shared" si="232"/>
        <v>42226.694780092599</v>
      </c>
      <c r="T3638" s="15">
        <f t="shared" si="233"/>
        <v>42261.694780092599</v>
      </c>
    </row>
    <row r="3639" spans="1:20" ht="43.2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1"/>
        <v>31</v>
      </c>
      <c r="P3639">
        <f t="shared" si="235"/>
        <v>6614.29</v>
      </c>
      <c r="Q3639" s="10" t="s">
        <v>8315</v>
      </c>
      <c r="R3639" t="s">
        <v>8357</v>
      </c>
      <c r="S3639" s="15">
        <f t="shared" si="232"/>
        <v>41975.700636574074</v>
      </c>
      <c r="T3639" s="15">
        <f t="shared" si="233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1"/>
        <v>7</v>
      </c>
      <c r="P3640">
        <f t="shared" si="235"/>
        <v>10800</v>
      </c>
      <c r="Q3640" s="10" t="s">
        <v>8315</v>
      </c>
      <c r="R3640" t="s">
        <v>8357</v>
      </c>
      <c r="S3640" s="15">
        <f t="shared" si="232"/>
        <v>42053.672824074078</v>
      </c>
      <c r="T3640" s="15">
        <f t="shared" si="233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1"/>
        <v>0</v>
      </c>
      <c r="P3641">
        <f t="shared" si="235"/>
        <v>100</v>
      </c>
      <c r="Q3641" s="10" t="s">
        <v>8315</v>
      </c>
      <c r="R3641" t="s">
        <v>8357</v>
      </c>
      <c r="S3641" s="15">
        <f t="shared" si="232"/>
        <v>42590.677152777775</v>
      </c>
      <c r="T3641" s="15">
        <f t="shared" si="233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1"/>
        <v>6</v>
      </c>
      <c r="P3642">
        <f t="shared" si="235"/>
        <v>1833.33</v>
      </c>
      <c r="Q3642" s="10" t="s">
        <v>8315</v>
      </c>
      <c r="R3642" t="s">
        <v>8357</v>
      </c>
      <c r="S3642" s="15">
        <f t="shared" si="232"/>
        <v>42104.781597222223</v>
      </c>
      <c r="T3642" s="15">
        <f t="shared" si="233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1"/>
        <v>0</v>
      </c>
      <c r="P3643" t="str">
        <f t="shared" si="235"/>
        <v>N/A</v>
      </c>
      <c r="Q3643" s="10" t="s">
        <v>8315</v>
      </c>
      <c r="R3643" t="s">
        <v>8357</v>
      </c>
      <c r="S3643" s="15">
        <f t="shared" si="232"/>
        <v>41899.627071759263</v>
      </c>
      <c r="T3643" s="15">
        <f t="shared" si="233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1"/>
        <v>2</v>
      </c>
      <c r="P3644">
        <f t="shared" si="235"/>
        <v>750</v>
      </c>
      <c r="Q3644" s="10" t="s">
        <v>8315</v>
      </c>
      <c r="R3644" t="s">
        <v>8357</v>
      </c>
      <c r="S3644" s="15">
        <f t="shared" si="232"/>
        <v>42297.816284722227</v>
      </c>
      <c r="T3644" s="15">
        <f t="shared" si="233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1"/>
        <v>0</v>
      </c>
      <c r="P3645" t="str">
        <f t="shared" si="235"/>
        <v>N/A</v>
      </c>
      <c r="Q3645" s="10" t="s">
        <v>8315</v>
      </c>
      <c r="R3645" t="s">
        <v>8357</v>
      </c>
      <c r="S3645" s="15">
        <f t="shared" si="232"/>
        <v>42285.143969907411</v>
      </c>
      <c r="T3645" s="15">
        <f t="shared" si="233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1"/>
        <v>16</v>
      </c>
      <c r="P3646">
        <f t="shared" si="235"/>
        <v>6841.67</v>
      </c>
      <c r="Q3646" s="10" t="s">
        <v>8315</v>
      </c>
      <c r="R3646" t="s">
        <v>8357</v>
      </c>
      <c r="S3646" s="15">
        <f t="shared" si="232"/>
        <v>42409.241747685184</v>
      </c>
      <c r="T3646" s="15">
        <f t="shared" si="233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1"/>
        <v>0</v>
      </c>
      <c r="P3647">
        <f t="shared" si="235"/>
        <v>100</v>
      </c>
      <c r="Q3647" s="10" t="s">
        <v>8315</v>
      </c>
      <c r="R3647" t="s">
        <v>8357</v>
      </c>
      <c r="S3647" s="15">
        <f t="shared" si="232"/>
        <v>42665.970347222217</v>
      </c>
      <c r="T3647" s="15">
        <f t="shared" si="233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1"/>
        <v>5</v>
      </c>
      <c r="P3648">
        <f t="shared" si="235"/>
        <v>6012.5</v>
      </c>
      <c r="Q3648" s="10" t="s">
        <v>8315</v>
      </c>
      <c r="R3648" t="s">
        <v>8357</v>
      </c>
      <c r="S3648" s="15">
        <f t="shared" si="232"/>
        <v>42140.421319444446</v>
      </c>
      <c r="T3648" s="15">
        <f t="shared" si="233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1"/>
        <v>6</v>
      </c>
      <c r="P3649">
        <f t="shared" si="235"/>
        <v>1500</v>
      </c>
      <c r="Q3649" s="10" t="s">
        <v>8315</v>
      </c>
      <c r="R3649" t="s">
        <v>8357</v>
      </c>
      <c r="S3649" s="15">
        <f t="shared" si="232"/>
        <v>42598.749155092592</v>
      </c>
      <c r="T3649" s="15">
        <f t="shared" si="233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6">ROUND(E3650/D3650*100,0)</f>
        <v>100</v>
      </c>
      <c r="P3650" s="6">
        <f t="shared" ref="P3650:P3713" si="237">IFERROR(ROUND(E3650/L3650,2),"N/A")</f>
        <v>550.04</v>
      </c>
      <c r="Q3650" s="10" t="s">
        <v>8315</v>
      </c>
      <c r="R3650" t="s">
        <v>8316</v>
      </c>
      <c r="S3650" s="15">
        <f t="shared" si="232"/>
        <v>41887.292187500003</v>
      </c>
      <c r="T3650" s="15">
        <f t="shared" si="233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6"/>
        <v>104</v>
      </c>
      <c r="P3651" s="6">
        <f t="shared" si="237"/>
        <v>97.5</v>
      </c>
      <c r="Q3651" s="10" t="s">
        <v>8315</v>
      </c>
      <c r="R3651" t="s">
        <v>8316</v>
      </c>
      <c r="S3651" s="15">
        <f t="shared" ref="S3651:S3714" si="238">(((J3651/60)/60)/24)+DATE(1970,1,1)</f>
        <v>41780.712893518517</v>
      </c>
      <c r="T3651" s="15">
        <f t="shared" ref="T3651:T3714" si="239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6"/>
        <v>100</v>
      </c>
      <c r="P3652" s="6">
        <f t="shared" si="237"/>
        <v>29.41</v>
      </c>
      <c r="Q3652" s="10" t="s">
        <v>8315</v>
      </c>
      <c r="R3652" t="s">
        <v>8316</v>
      </c>
      <c r="S3652" s="15">
        <f t="shared" si="238"/>
        <v>42381.478981481487</v>
      </c>
      <c r="T3652" s="15">
        <f t="shared" si="239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6"/>
        <v>104</v>
      </c>
      <c r="P3653" s="6">
        <f t="shared" si="237"/>
        <v>57.78</v>
      </c>
      <c r="Q3653" s="10" t="s">
        <v>8315</v>
      </c>
      <c r="R3653" t="s">
        <v>8316</v>
      </c>
      <c r="S3653" s="15">
        <f t="shared" si="238"/>
        <v>41828.646319444444</v>
      </c>
      <c r="T3653" s="15">
        <f t="shared" si="239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6"/>
        <v>251</v>
      </c>
      <c r="P3654" s="6">
        <f t="shared" si="237"/>
        <v>44.24</v>
      </c>
      <c r="Q3654" s="10" t="s">
        <v>8315</v>
      </c>
      <c r="R3654" t="s">
        <v>8316</v>
      </c>
      <c r="S3654" s="15">
        <f t="shared" si="238"/>
        <v>42596.644699074073</v>
      </c>
      <c r="T3654" s="15">
        <f t="shared" si="239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6"/>
        <v>101</v>
      </c>
      <c r="P3655" s="6">
        <f t="shared" si="237"/>
        <v>60.91</v>
      </c>
      <c r="Q3655" s="10" t="s">
        <v>8315</v>
      </c>
      <c r="R3655" t="s">
        <v>8316</v>
      </c>
      <c r="S3655" s="15">
        <f t="shared" si="238"/>
        <v>42191.363506944443</v>
      </c>
      <c r="T3655" s="15">
        <f t="shared" si="239"/>
        <v>42221.363506944443</v>
      </c>
    </row>
    <row r="3656" spans="1:20" ht="43.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6"/>
        <v>174</v>
      </c>
      <c r="P3656" s="6">
        <f t="shared" si="237"/>
        <v>68.84</v>
      </c>
      <c r="Q3656" s="10" t="s">
        <v>8315</v>
      </c>
      <c r="R3656" t="s">
        <v>8316</v>
      </c>
      <c r="S3656" s="15">
        <f t="shared" si="238"/>
        <v>42440.416504629626</v>
      </c>
      <c r="T3656" s="15">
        <f t="shared" si="239"/>
        <v>42463.708333333328</v>
      </c>
    </row>
    <row r="3657" spans="1:20" ht="43.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6"/>
        <v>116</v>
      </c>
      <c r="P3657" s="6">
        <f t="shared" si="237"/>
        <v>73.58</v>
      </c>
      <c r="Q3657" s="10" t="s">
        <v>8315</v>
      </c>
      <c r="R3657" t="s">
        <v>8316</v>
      </c>
      <c r="S3657" s="15">
        <f t="shared" si="238"/>
        <v>42173.803217592591</v>
      </c>
      <c r="T3657" s="15">
        <f t="shared" si="239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6"/>
        <v>106</v>
      </c>
      <c r="P3658" s="6">
        <f t="shared" si="237"/>
        <v>115.02</v>
      </c>
      <c r="Q3658" s="10" t="s">
        <v>8315</v>
      </c>
      <c r="R3658" t="s">
        <v>8316</v>
      </c>
      <c r="S3658" s="15">
        <f t="shared" si="238"/>
        <v>42737.910138888896</v>
      </c>
      <c r="T3658" s="15">
        <f t="shared" si="239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6"/>
        <v>111</v>
      </c>
      <c r="P3659" s="6">
        <f t="shared" si="237"/>
        <v>110.75</v>
      </c>
      <c r="Q3659" s="10" t="s">
        <v>8315</v>
      </c>
      <c r="R3659" t="s">
        <v>8316</v>
      </c>
      <c r="S3659" s="15">
        <f t="shared" si="238"/>
        <v>42499.629849537043</v>
      </c>
      <c r="T3659" s="15">
        <f t="shared" si="239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6"/>
        <v>101</v>
      </c>
      <c r="P3660" s="6">
        <f t="shared" si="237"/>
        <v>75.5</v>
      </c>
      <c r="Q3660" s="10" t="s">
        <v>8315</v>
      </c>
      <c r="R3660" t="s">
        <v>8316</v>
      </c>
      <c r="S3660" s="15">
        <f t="shared" si="238"/>
        <v>41775.858564814815</v>
      </c>
      <c r="T3660" s="15">
        <f t="shared" si="239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6"/>
        <v>102</v>
      </c>
      <c r="P3661" s="6">
        <f t="shared" si="237"/>
        <v>235.46</v>
      </c>
      <c r="Q3661" s="10" t="s">
        <v>8315</v>
      </c>
      <c r="R3661" t="s">
        <v>8316</v>
      </c>
      <c r="S3661" s="15">
        <f t="shared" si="238"/>
        <v>42055.277199074073</v>
      </c>
      <c r="T3661" s="15">
        <f t="shared" si="239"/>
        <v>42082.610416666663</v>
      </c>
    </row>
    <row r="3662" spans="1:20" ht="43.2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6"/>
        <v>100</v>
      </c>
      <c r="P3662" s="6">
        <f t="shared" si="237"/>
        <v>11.36</v>
      </c>
      <c r="Q3662" s="10" t="s">
        <v>8315</v>
      </c>
      <c r="R3662" t="s">
        <v>8316</v>
      </c>
      <c r="S3662" s="15">
        <f t="shared" si="238"/>
        <v>41971.881076388891</v>
      </c>
      <c r="T3662" s="15">
        <f t="shared" si="239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6"/>
        <v>111</v>
      </c>
      <c r="P3663" s="6">
        <f t="shared" si="237"/>
        <v>92.5</v>
      </c>
      <c r="Q3663" s="10" t="s">
        <v>8315</v>
      </c>
      <c r="R3663" t="s">
        <v>8316</v>
      </c>
      <c r="S3663" s="15">
        <f t="shared" si="238"/>
        <v>42447.896666666667</v>
      </c>
      <c r="T3663" s="15">
        <f t="shared" si="239"/>
        <v>42470.166666666672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6"/>
        <v>101</v>
      </c>
      <c r="P3664" s="6">
        <f t="shared" si="237"/>
        <v>202.85</v>
      </c>
      <c r="Q3664" s="10" t="s">
        <v>8315</v>
      </c>
      <c r="R3664" t="s">
        <v>8316</v>
      </c>
      <c r="S3664" s="15">
        <f t="shared" si="238"/>
        <v>42064.220069444447</v>
      </c>
      <c r="T3664" s="15">
        <f t="shared" si="239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6"/>
        <v>104</v>
      </c>
      <c r="P3665" s="6">
        <f t="shared" si="237"/>
        <v>26</v>
      </c>
      <c r="Q3665" s="10" t="s">
        <v>8315</v>
      </c>
      <c r="R3665" t="s">
        <v>8316</v>
      </c>
      <c r="S3665" s="15">
        <f t="shared" si="238"/>
        <v>42665.451736111107</v>
      </c>
      <c r="T3665" s="15">
        <f t="shared" si="239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6"/>
        <v>109</v>
      </c>
      <c r="P3666" s="6">
        <f t="shared" si="237"/>
        <v>46.05</v>
      </c>
      <c r="Q3666" s="10" t="s">
        <v>8315</v>
      </c>
      <c r="R3666" t="s">
        <v>8316</v>
      </c>
      <c r="S3666" s="15">
        <f t="shared" si="238"/>
        <v>42523.248715277776</v>
      </c>
      <c r="T3666" s="15">
        <f t="shared" si="239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6"/>
        <v>115</v>
      </c>
      <c r="P3667" s="6">
        <f t="shared" si="237"/>
        <v>51</v>
      </c>
      <c r="Q3667" s="10" t="s">
        <v>8315</v>
      </c>
      <c r="R3667" t="s">
        <v>8316</v>
      </c>
      <c r="S3667" s="15">
        <f t="shared" si="238"/>
        <v>42294.808124999996</v>
      </c>
      <c r="T3667" s="15">
        <f t="shared" si="239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6"/>
        <v>100</v>
      </c>
      <c r="P3668" s="6">
        <f t="shared" si="237"/>
        <v>31.58</v>
      </c>
      <c r="Q3668" s="10" t="s">
        <v>8315</v>
      </c>
      <c r="R3668" t="s">
        <v>8316</v>
      </c>
      <c r="S3668" s="15">
        <f t="shared" si="238"/>
        <v>41822.90488425926</v>
      </c>
      <c r="T3668" s="15">
        <f t="shared" si="239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6"/>
        <v>103</v>
      </c>
      <c r="P3669" s="6">
        <f t="shared" si="237"/>
        <v>53.36</v>
      </c>
      <c r="Q3669" s="10" t="s">
        <v>8315</v>
      </c>
      <c r="R3669" t="s">
        <v>8316</v>
      </c>
      <c r="S3669" s="15">
        <f t="shared" si="238"/>
        <v>42173.970127314817</v>
      </c>
      <c r="T3669" s="15">
        <f t="shared" si="239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6"/>
        <v>104</v>
      </c>
      <c r="P3670" s="6">
        <f t="shared" si="237"/>
        <v>36.96</v>
      </c>
      <c r="Q3670" s="10" t="s">
        <v>8315</v>
      </c>
      <c r="R3670" t="s">
        <v>8316</v>
      </c>
      <c r="S3670" s="15">
        <f t="shared" si="238"/>
        <v>42185.556157407409</v>
      </c>
      <c r="T3670" s="15">
        <f t="shared" si="239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6"/>
        <v>138</v>
      </c>
      <c r="P3671" s="6">
        <f t="shared" si="237"/>
        <v>81.290000000000006</v>
      </c>
      <c r="Q3671" s="10" t="s">
        <v>8315</v>
      </c>
      <c r="R3671" t="s">
        <v>8316</v>
      </c>
      <c r="S3671" s="15">
        <f t="shared" si="238"/>
        <v>42136.675196759257</v>
      </c>
      <c r="T3671" s="15">
        <f t="shared" si="239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6"/>
        <v>110</v>
      </c>
      <c r="P3672" s="6">
        <f t="shared" si="237"/>
        <v>20.079999999999998</v>
      </c>
      <c r="Q3672" s="10" t="s">
        <v>8315</v>
      </c>
      <c r="R3672" t="s">
        <v>8316</v>
      </c>
      <c r="S3672" s="15">
        <f t="shared" si="238"/>
        <v>42142.514016203699</v>
      </c>
      <c r="T3672" s="15">
        <f t="shared" si="239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6"/>
        <v>101</v>
      </c>
      <c r="P3673" s="6">
        <f t="shared" si="237"/>
        <v>88.25</v>
      </c>
      <c r="Q3673" s="10" t="s">
        <v>8315</v>
      </c>
      <c r="R3673" t="s">
        <v>8316</v>
      </c>
      <c r="S3673" s="15">
        <f t="shared" si="238"/>
        <v>41820.62809027778</v>
      </c>
      <c r="T3673" s="15">
        <f t="shared" si="239"/>
        <v>41841.165972222225</v>
      </c>
    </row>
    <row r="3674" spans="1:20" ht="43.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6"/>
        <v>102</v>
      </c>
      <c r="P3674" s="6">
        <f t="shared" si="237"/>
        <v>53.44</v>
      </c>
      <c r="Q3674" s="10" t="s">
        <v>8315</v>
      </c>
      <c r="R3674" t="s">
        <v>8316</v>
      </c>
      <c r="S3674" s="15">
        <f t="shared" si="238"/>
        <v>41878.946574074071</v>
      </c>
      <c r="T3674" s="15">
        <f t="shared" si="239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6"/>
        <v>114</v>
      </c>
      <c r="P3675" s="6">
        <f t="shared" si="237"/>
        <v>39.869999999999997</v>
      </c>
      <c r="Q3675" s="10" t="s">
        <v>8315</v>
      </c>
      <c r="R3675" t="s">
        <v>8316</v>
      </c>
      <c r="S3675" s="15">
        <f t="shared" si="238"/>
        <v>41914.295104166667</v>
      </c>
      <c r="T3675" s="15">
        <f t="shared" si="239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6"/>
        <v>100</v>
      </c>
      <c r="P3676" s="6">
        <f t="shared" si="237"/>
        <v>145.16</v>
      </c>
      <c r="Q3676" s="10" t="s">
        <v>8315</v>
      </c>
      <c r="R3676" t="s">
        <v>8316</v>
      </c>
      <c r="S3676" s="15">
        <f t="shared" si="238"/>
        <v>42556.873020833329</v>
      </c>
      <c r="T3676" s="15">
        <f t="shared" si="239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6"/>
        <v>140</v>
      </c>
      <c r="P3677" s="6">
        <f t="shared" si="237"/>
        <v>23.33</v>
      </c>
      <c r="Q3677" s="10" t="s">
        <v>8315</v>
      </c>
      <c r="R3677" t="s">
        <v>8316</v>
      </c>
      <c r="S3677" s="15">
        <f t="shared" si="238"/>
        <v>42493.597013888888</v>
      </c>
      <c r="T3677" s="15">
        <f t="shared" si="239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6"/>
        <v>129</v>
      </c>
      <c r="P3678" s="6">
        <f t="shared" si="237"/>
        <v>64.38</v>
      </c>
      <c r="Q3678" s="10" t="s">
        <v>8315</v>
      </c>
      <c r="R3678" t="s">
        <v>8316</v>
      </c>
      <c r="S3678" s="15">
        <f t="shared" si="238"/>
        <v>41876.815787037034</v>
      </c>
      <c r="T3678" s="15">
        <f t="shared" si="239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6"/>
        <v>103</v>
      </c>
      <c r="P3679" s="6">
        <f t="shared" si="237"/>
        <v>62.05</v>
      </c>
      <c r="Q3679" s="10" t="s">
        <v>8315</v>
      </c>
      <c r="R3679" t="s">
        <v>8316</v>
      </c>
      <c r="S3679" s="15">
        <f t="shared" si="238"/>
        <v>41802.574282407404</v>
      </c>
      <c r="T3679" s="15">
        <f t="shared" si="239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6"/>
        <v>103</v>
      </c>
      <c r="P3680" s="6">
        <f t="shared" si="237"/>
        <v>66.13</v>
      </c>
      <c r="Q3680" s="10" t="s">
        <v>8315</v>
      </c>
      <c r="R3680" t="s">
        <v>8316</v>
      </c>
      <c r="S3680" s="15">
        <f t="shared" si="238"/>
        <v>42120.531226851846</v>
      </c>
      <c r="T3680" s="15">
        <f t="shared" si="239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6"/>
        <v>110</v>
      </c>
      <c r="P3681" s="6">
        <f t="shared" si="237"/>
        <v>73.400000000000006</v>
      </c>
      <c r="Q3681" s="10" t="s">
        <v>8315</v>
      </c>
      <c r="R3681" t="s">
        <v>8316</v>
      </c>
      <c r="S3681" s="15">
        <f t="shared" si="238"/>
        <v>41786.761354166665</v>
      </c>
      <c r="T3681" s="15">
        <f t="shared" si="239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6"/>
        <v>113</v>
      </c>
      <c r="P3682" s="6">
        <f t="shared" si="237"/>
        <v>99.5</v>
      </c>
      <c r="Q3682" s="10" t="s">
        <v>8315</v>
      </c>
      <c r="R3682" t="s">
        <v>8316</v>
      </c>
      <c r="S3682" s="15">
        <f t="shared" si="238"/>
        <v>42627.454097222217</v>
      </c>
      <c r="T3682" s="15">
        <f t="shared" si="239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6"/>
        <v>112</v>
      </c>
      <c r="P3683" s="6">
        <f t="shared" si="237"/>
        <v>62.17</v>
      </c>
      <c r="Q3683" s="10" t="s">
        <v>8315</v>
      </c>
      <c r="R3683" t="s">
        <v>8316</v>
      </c>
      <c r="S3683" s="15">
        <f t="shared" si="238"/>
        <v>42374.651504629626</v>
      </c>
      <c r="T3683" s="15">
        <f t="shared" si="239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6"/>
        <v>139</v>
      </c>
      <c r="P3684" s="6">
        <f t="shared" si="237"/>
        <v>62.33</v>
      </c>
      <c r="Q3684" s="10" t="s">
        <v>8315</v>
      </c>
      <c r="R3684" t="s">
        <v>8316</v>
      </c>
      <c r="S3684" s="15">
        <f t="shared" si="238"/>
        <v>41772.685393518521</v>
      </c>
      <c r="T3684" s="15">
        <f t="shared" si="239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6"/>
        <v>111</v>
      </c>
      <c r="P3685" s="6">
        <f t="shared" si="237"/>
        <v>58.79</v>
      </c>
      <c r="Q3685" s="10" t="s">
        <v>8315</v>
      </c>
      <c r="R3685" t="s">
        <v>8316</v>
      </c>
      <c r="S3685" s="15">
        <f t="shared" si="238"/>
        <v>42633.116851851853</v>
      </c>
      <c r="T3685" s="15">
        <f t="shared" si="239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6"/>
        <v>139</v>
      </c>
      <c r="P3686" s="6">
        <f t="shared" si="237"/>
        <v>45.35</v>
      </c>
      <c r="Q3686" s="10" t="s">
        <v>8315</v>
      </c>
      <c r="R3686" t="s">
        <v>8316</v>
      </c>
      <c r="S3686" s="15">
        <f t="shared" si="238"/>
        <v>42219.180393518516</v>
      </c>
      <c r="T3686" s="15">
        <f t="shared" si="239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6"/>
        <v>106</v>
      </c>
      <c r="P3687" s="6">
        <f t="shared" si="237"/>
        <v>41.94</v>
      </c>
      <c r="Q3687" s="10" t="s">
        <v>8315</v>
      </c>
      <c r="R3687" t="s">
        <v>8316</v>
      </c>
      <c r="S3687" s="15">
        <f t="shared" si="238"/>
        <v>41753.593275462961</v>
      </c>
      <c r="T3687" s="15">
        <f t="shared" si="239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6"/>
        <v>101</v>
      </c>
      <c r="P3688" s="6">
        <f t="shared" si="237"/>
        <v>59.17</v>
      </c>
      <c r="Q3688" s="10" t="s">
        <v>8315</v>
      </c>
      <c r="R3688" t="s">
        <v>8316</v>
      </c>
      <c r="S3688" s="15">
        <f t="shared" si="238"/>
        <v>42230.662731481483</v>
      </c>
      <c r="T3688" s="15">
        <f t="shared" si="239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6"/>
        <v>100</v>
      </c>
      <c r="P3689" s="6">
        <f t="shared" si="237"/>
        <v>200.49</v>
      </c>
      <c r="Q3689" s="10" t="s">
        <v>8315</v>
      </c>
      <c r="R3689" t="s">
        <v>8316</v>
      </c>
      <c r="S3689" s="15">
        <f t="shared" si="238"/>
        <v>41787.218229166669</v>
      </c>
      <c r="T3689" s="15">
        <f t="shared" si="239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6"/>
        <v>109</v>
      </c>
      <c r="P3690" s="6">
        <f t="shared" si="237"/>
        <v>83.97</v>
      </c>
      <c r="Q3690" s="10" t="s">
        <v>8315</v>
      </c>
      <c r="R3690" t="s">
        <v>8316</v>
      </c>
      <c r="S3690" s="15">
        <f t="shared" si="238"/>
        <v>41829.787083333329</v>
      </c>
      <c r="T3690" s="15">
        <f t="shared" si="239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6"/>
        <v>118</v>
      </c>
      <c r="P3691" s="6">
        <f t="shared" si="237"/>
        <v>57.26</v>
      </c>
      <c r="Q3691" s="10" t="s">
        <v>8315</v>
      </c>
      <c r="R3691" t="s">
        <v>8316</v>
      </c>
      <c r="S3691" s="15">
        <f t="shared" si="238"/>
        <v>42147.826840277776</v>
      </c>
      <c r="T3691" s="15">
        <f t="shared" si="239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6"/>
        <v>120</v>
      </c>
      <c r="P3692" s="6">
        <f t="shared" si="237"/>
        <v>58.06</v>
      </c>
      <c r="Q3692" s="10" t="s">
        <v>8315</v>
      </c>
      <c r="R3692" t="s">
        <v>8316</v>
      </c>
      <c r="S3692" s="15">
        <f t="shared" si="238"/>
        <v>41940.598182870373</v>
      </c>
      <c r="T3692" s="15">
        <f t="shared" si="239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6"/>
        <v>128</v>
      </c>
      <c r="P3693" s="6">
        <f t="shared" si="237"/>
        <v>186.8</v>
      </c>
      <c r="Q3693" s="10" t="s">
        <v>8315</v>
      </c>
      <c r="R3693" t="s">
        <v>8316</v>
      </c>
      <c r="S3693" s="15">
        <f t="shared" si="238"/>
        <v>42020.700567129628</v>
      </c>
      <c r="T3693" s="15">
        <f t="shared" si="239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6"/>
        <v>126</v>
      </c>
      <c r="P3694" s="6">
        <f t="shared" si="237"/>
        <v>74.12</v>
      </c>
      <c r="Q3694" s="10" t="s">
        <v>8315</v>
      </c>
      <c r="R3694" t="s">
        <v>8316</v>
      </c>
      <c r="S3694" s="15">
        <f t="shared" si="238"/>
        <v>41891.96503472222</v>
      </c>
      <c r="T3694" s="15">
        <f t="shared" si="239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6"/>
        <v>129</v>
      </c>
      <c r="P3695" s="6">
        <f t="shared" si="237"/>
        <v>30.71</v>
      </c>
      <c r="Q3695" s="10" t="s">
        <v>8315</v>
      </c>
      <c r="R3695" t="s">
        <v>8316</v>
      </c>
      <c r="S3695" s="15">
        <f t="shared" si="238"/>
        <v>42309.191307870366</v>
      </c>
      <c r="T3695" s="15">
        <f t="shared" si="239"/>
        <v>42338.9375</v>
      </c>
    </row>
    <row r="3696" spans="1:20" ht="43.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6"/>
        <v>107</v>
      </c>
      <c r="P3696" s="6">
        <f t="shared" si="237"/>
        <v>62.67</v>
      </c>
      <c r="Q3696" s="10" t="s">
        <v>8315</v>
      </c>
      <c r="R3696" t="s">
        <v>8316</v>
      </c>
      <c r="S3696" s="15">
        <f t="shared" si="238"/>
        <v>42490.133877314816</v>
      </c>
      <c r="T3696" s="15">
        <f t="shared" si="239"/>
        <v>42527.083333333328</v>
      </c>
    </row>
    <row r="3697" spans="1:20" ht="43.2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6"/>
        <v>100</v>
      </c>
      <c r="P3697" s="6">
        <f t="shared" si="237"/>
        <v>121.36</v>
      </c>
      <c r="Q3697" s="10" t="s">
        <v>8315</v>
      </c>
      <c r="R3697" t="s">
        <v>8316</v>
      </c>
      <c r="S3697" s="15">
        <f t="shared" si="238"/>
        <v>41995.870486111111</v>
      </c>
      <c r="T3697" s="15">
        <f t="shared" si="239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6"/>
        <v>155</v>
      </c>
      <c r="P3698" s="6">
        <f t="shared" si="237"/>
        <v>39.74</v>
      </c>
      <c r="Q3698" s="10" t="s">
        <v>8315</v>
      </c>
      <c r="R3698" t="s">
        <v>8316</v>
      </c>
      <c r="S3698" s="15">
        <f t="shared" si="238"/>
        <v>41988.617083333331</v>
      </c>
      <c r="T3698" s="15">
        <f t="shared" si="239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6"/>
        <v>108</v>
      </c>
      <c r="P3699" s="6">
        <f t="shared" si="237"/>
        <v>72</v>
      </c>
      <c r="Q3699" s="10" t="s">
        <v>8315</v>
      </c>
      <c r="R3699" t="s">
        <v>8316</v>
      </c>
      <c r="S3699" s="15">
        <f t="shared" si="238"/>
        <v>42479.465833333335</v>
      </c>
      <c r="T3699" s="15">
        <f t="shared" si="239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6"/>
        <v>111</v>
      </c>
      <c r="P3700" s="6">
        <f t="shared" si="237"/>
        <v>40.630000000000003</v>
      </c>
      <c r="Q3700" s="10" t="s">
        <v>8315</v>
      </c>
      <c r="R3700" t="s">
        <v>8316</v>
      </c>
      <c r="S3700" s="15">
        <f t="shared" si="238"/>
        <v>42401.806562500002</v>
      </c>
      <c r="T3700" s="15">
        <f t="shared" si="239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6"/>
        <v>101</v>
      </c>
      <c r="P3701" s="6">
        <f t="shared" si="237"/>
        <v>63</v>
      </c>
      <c r="Q3701" s="10" t="s">
        <v>8315</v>
      </c>
      <c r="R3701" t="s">
        <v>8316</v>
      </c>
      <c r="S3701" s="15">
        <f t="shared" si="238"/>
        <v>41897.602037037039</v>
      </c>
      <c r="T3701" s="15">
        <f t="shared" si="239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6"/>
        <v>121</v>
      </c>
      <c r="P3702" s="6">
        <f t="shared" si="237"/>
        <v>33.67</v>
      </c>
      <c r="Q3702" s="10" t="s">
        <v>8315</v>
      </c>
      <c r="R3702" t="s">
        <v>8316</v>
      </c>
      <c r="S3702" s="15">
        <f t="shared" si="238"/>
        <v>41882.585648148146</v>
      </c>
      <c r="T3702" s="15">
        <f t="shared" si="239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6"/>
        <v>100</v>
      </c>
      <c r="P3703" s="6">
        <f t="shared" si="237"/>
        <v>38.590000000000003</v>
      </c>
      <c r="Q3703" s="10" t="s">
        <v>8315</v>
      </c>
      <c r="R3703" t="s">
        <v>8316</v>
      </c>
      <c r="S3703" s="15">
        <f t="shared" si="238"/>
        <v>42129.541585648149</v>
      </c>
      <c r="T3703" s="15">
        <f t="shared" si="239"/>
        <v>42159.541585648149</v>
      </c>
    </row>
    <row r="3704" spans="1:20" ht="43.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6"/>
        <v>109</v>
      </c>
      <c r="P3704" s="6">
        <f t="shared" si="237"/>
        <v>155.94999999999999</v>
      </c>
      <c r="Q3704" s="10" t="s">
        <v>8315</v>
      </c>
      <c r="R3704" t="s">
        <v>8316</v>
      </c>
      <c r="S3704" s="15">
        <f t="shared" si="238"/>
        <v>42524.53800925926</v>
      </c>
      <c r="T3704" s="15">
        <f t="shared" si="239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6"/>
        <v>123</v>
      </c>
      <c r="P3705" s="6">
        <f t="shared" si="237"/>
        <v>43.2</v>
      </c>
      <c r="Q3705" s="10" t="s">
        <v>8315</v>
      </c>
      <c r="R3705" t="s">
        <v>8316</v>
      </c>
      <c r="S3705" s="15">
        <f t="shared" si="238"/>
        <v>42556.504490740743</v>
      </c>
      <c r="T3705" s="15">
        <f t="shared" si="239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6"/>
        <v>136</v>
      </c>
      <c r="P3706" s="6">
        <f t="shared" si="237"/>
        <v>15.15</v>
      </c>
      <c r="Q3706" s="10" t="s">
        <v>8315</v>
      </c>
      <c r="R3706" t="s">
        <v>8316</v>
      </c>
      <c r="S3706" s="15">
        <f t="shared" si="238"/>
        <v>42461.689745370371</v>
      </c>
      <c r="T3706" s="15">
        <f t="shared" si="239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6"/>
        <v>103</v>
      </c>
      <c r="P3707" s="6">
        <f t="shared" si="237"/>
        <v>83.57</v>
      </c>
      <c r="Q3707" s="10" t="s">
        <v>8315</v>
      </c>
      <c r="R3707" t="s">
        <v>8316</v>
      </c>
      <c r="S3707" s="15">
        <f t="shared" si="238"/>
        <v>41792.542986111112</v>
      </c>
      <c r="T3707" s="15">
        <f t="shared" si="239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6"/>
        <v>121</v>
      </c>
      <c r="P3708" s="6">
        <f t="shared" si="237"/>
        <v>140</v>
      </c>
      <c r="Q3708" s="10" t="s">
        <v>8315</v>
      </c>
      <c r="R3708" t="s">
        <v>8316</v>
      </c>
      <c r="S3708" s="15">
        <f t="shared" si="238"/>
        <v>41879.913761574076</v>
      </c>
      <c r="T3708" s="15">
        <f t="shared" si="239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6"/>
        <v>186</v>
      </c>
      <c r="P3709" s="6">
        <f t="shared" si="237"/>
        <v>80.87</v>
      </c>
      <c r="Q3709" s="10" t="s">
        <v>8315</v>
      </c>
      <c r="R3709" t="s">
        <v>8316</v>
      </c>
      <c r="S3709" s="15">
        <f t="shared" si="238"/>
        <v>42552.048356481479</v>
      </c>
      <c r="T3709" s="15">
        <f t="shared" si="239"/>
        <v>42573.226388888885</v>
      </c>
    </row>
    <row r="3710" spans="1:20" ht="43.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6"/>
        <v>300</v>
      </c>
      <c r="P3710" s="6">
        <f t="shared" si="237"/>
        <v>53.85</v>
      </c>
      <c r="Q3710" s="10" t="s">
        <v>8315</v>
      </c>
      <c r="R3710" t="s">
        <v>8316</v>
      </c>
      <c r="S3710" s="15">
        <f t="shared" si="238"/>
        <v>41810.142199074071</v>
      </c>
      <c r="T3710" s="15">
        <f t="shared" si="239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6"/>
        <v>108</v>
      </c>
      <c r="P3711" s="6">
        <f t="shared" si="237"/>
        <v>30.93</v>
      </c>
      <c r="Q3711" s="10" t="s">
        <v>8315</v>
      </c>
      <c r="R3711" t="s">
        <v>8316</v>
      </c>
      <c r="S3711" s="15">
        <f t="shared" si="238"/>
        <v>41785.707708333335</v>
      </c>
      <c r="T3711" s="15">
        <f t="shared" si="239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6"/>
        <v>141</v>
      </c>
      <c r="P3712" s="6">
        <f t="shared" si="237"/>
        <v>67.959999999999994</v>
      </c>
      <c r="Q3712" s="10" t="s">
        <v>8315</v>
      </c>
      <c r="R3712" t="s">
        <v>8316</v>
      </c>
      <c r="S3712" s="15">
        <f t="shared" si="238"/>
        <v>42072.576249999998</v>
      </c>
      <c r="T3712" s="15">
        <f t="shared" si="239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6"/>
        <v>114</v>
      </c>
      <c r="P3713" s="6">
        <f t="shared" si="237"/>
        <v>27.14</v>
      </c>
      <c r="Q3713" s="10" t="s">
        <v>8315</v>
      </c>
      <c r="R3713" t="s">
        <v>8316</v>
      </c>
      <c r="S3713" s="15">
        <f t="shared" si="238"/>
        <v>41779.724224537036</v>
      </c>
      <c r="T3713" s="15">
        <f t="shared" si="239"/>
        <v>41805.666666666664</v>
      </c>
    </row>
    <row r="3714" spans="1:20" ht="43.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0">ROUND(E3714/D3714*100,0)</f>
        <v>154</v>
      </c>
      <c r="P3714" s="6">
        <f t="shared" ref="P3714:P3749" si="241">IFERROR(ROUND(E3714/L3714,2),"N/A")</f>
        <v>110.87</v>
      </c>
      <c r="Q3714" s="10" t="s">
        <v>8315</v>
      </c>
      <c r="R3714" t="s">
        <v>8316</v>
      </c>
      <c r="S3714" s="15">
        <f t="shared" si="238"/>
        <v>42134.172071759262</v>
      </c>
      <c r="T3714" s="15">
        <f t="shared" si="239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0"/>
        <v>102</v>
      </c>
      <c r="P3715" s="6">
        <f t="shared" si="241"/>
        <v>106.84</v>
      </c>
      <c r="Q3715" s="10" t="s">
        <v>8315</v>
      </c>
      <c r="R3715" t="s">
        <v>8316</v>
      </c>
      <c r="S3715" s="15">
        <f t="shared" ref="S3715:S3778" si="242">(((J3715/60)/60)/24)+DATE(1970,1,1)</f>
        <v>42505.738032407404</v>
      </c>
      <c r="T3715" s="15">
        <f t="shared" ref="T3715:T3778" si="243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0"/>
        <v>102</v>
      </c>
      <c r="P3716" s="6">
        <f t="shared" si="241"/>
        <v>105.52</v>
      </c>
      <c r="Q3716" s="10" t="s">
        <v>8315</v>
      </c>
      <c r="R3716" t="s">
        <v>8316</v>
      </c>
      <c r="S3716" s="15">
        <f t="shared" si="242"/>
        <v>42118.556331018524</v>
      </c>
      <c r="T3716" s="15">
        <f t="shared" si="243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0"/>
        <v>103</v>
      </c>
      <c r="P3717" s="6">
        <f t="shared" si="241"/>
        <v>132.96</v>
      </c>
      <c r="Q3717" s="10" t="s">
        <v>8315</v>
      </c>
      <c r="R3717" t="s">
        <v>8316</v>
      </c>
      <c r="S3717" s="15">
        <f t="shared" si="242"/>
        <v>42036.995590277773</v>
      </c>
      <c r="T3717" s="15">
        <f t="shared" si="243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0"/>
        <v>156</v>
      </c>
      <c r="P3718" s="6">
        <f t="shared" si="241"/>
        <v>51.92</v>
      </c>
      <c r="Q3718" s="10" t="s">
        <v>8315</v>
      </c>
      <c r="R3718" t="s">
        <v>8316</v>
      </c>
      <c r="S3718" s="15">
        <f t="shared" si="242"/>
        <v>42360.887835648144</v>
      </c>
      <c r="T3718" s="15">
        <f t="shared" si="243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0"/>
        <v>101</v>
      </c>
      <c r="P3719" s="6">
        <f t="shared" si="241"/>
        <v>310</v>
      </c>
      <c r="Q3719" s="10" t="s">
        <v>8315</v>
      </c>
      <c r="R3719" t="s">
        <v>8316</v>
      </c>
      <c r="S3719" s="15">
        <f t="shared" si="242"/>
        <v>42102.866307870368</v>
      </c>
      <c r="T3719" s="15">
        <f t="shared" si="243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0"/>
        <v>239</v>
      </c>
      <c r="P3720" s="6">
        <f t="shared" si="241"/>
        <v>26.02</v>
      </c>
      <c r="Q3720" s="10" t="s">
        <v>8315</v>
      </c>
      <c r="R3720" t="s">
        <v>8316</v>
      </c>
      <c r="S3720" s="15">
        <f t="shared" si="242"/>
        <v>42032.716145833328</v>
      </c>
      <c r="T3720" s="15">
        <f t="shared" si="243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0"/>
        <v>210</v>
      </c>
      <c r="P3721" s="6">
        <f t="shared" si="241"/>
        <v>105</v>
      </c>
      <c r="Q3721" s="10" t="s">
        <v>8315</v>
      </c>
      <c r="R3721" t="s">
        <v>8316</v>
      </c>
      <c r="S3721" s="15">
        <f t="shared" si="242"/>
        <v>42147.729930555557</v>
      </c>
      <c r="T3721" s="15">
        <f t="shared" si="243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0"/>
        <v>105</v>
      </c>
      <c r="P3722" s="6">
        <f t="shared" si="241"/>
        <v>86.23</v>
      </c>
      <c r="Q3722" s="10" t="s">
        <v>8315</v>
      </c>
      <c r="R3722" t="s">
        <v>8316</v>
      </c>
      <c r="S3722" s="15">
        <f t="shared" si="242"/>
        <v>42165.993125000001</v>
      </c>
      <c r="T3722" s="15">
        <f t="shared" si="243"/>
        <v>42187.993125000001</v>
      </c>
    </row>
    <row r="3723" spans="1:20" ht="43.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0"/>
        <v>101</v>
      </c>
      <c r="P3723" s="6">
        <f t="shared" si="241"/>
        <v>114.55</v>
      </c>
      <c r="Q3723" s="10" t="s">
        <v>8315</v>
      </c>
      <c r="R3723" t="s">
        <v>8316</v>
      </c>
      <c r="S3723" s="15">
        <f t="shared" si="242"/>
        <v>41927.936157407406</v>
      </c>
      <c r="T3723" s="15">
        <f t="shared" si="243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0"/>
        <v>111</v>
      </c>
      <c r="P3724" s="6">
        <f t="shared" si="241"/>
        <v>47.66</v>
      </c>
      <c r="Q3724" s="10" t="s">
        <v>8315</v>
      </c>
      <c r="R3724" t="s">
        <v>8316</v>
      </c>
      <c r="S3724" s="15">
        <f t="shared" si="242"/>
        <v>42381.671840277777</v>
      </c>
      <c r="T3724" s="15">
        <f t="shared" si="243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0"/>
        <v>102</v>
      </c>
      <c r="P3725" s="6">
        <f t="shared" si="241"/>
        <v>72.89</v>
      </c>
      <c r="Q3725" s="10" t="s">
        <v>8315</v>
      </c>
      <c r="R3725" t="s">
        <v>8316</v>
      </c>
      <c r="S3725" s="15">
        <f t="shared" si="242"/>
        <v>41943.753032407411</v>
      </c>
      <c r="T3725" s="15">
        <f t="shared" si="243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0"/>
        <v>103</v>
      </c>
      <c r="P3726" s="6">
        <f t="shared" si="241"/>
        <v>49.55</v>
      </c>
      <c r="Q3726" s="10" t="s">
        <v>8315</v>
      </c>
      <c r="R3726" t="s">
        <v>8316</v>
      </c>
      <c r="S3726" s="15">
        <f t="shared" si="242"/>
        <v>42465.491435185191</v>
      </c>
      <c r="T3726" s="15">
        <f t="shared" si="243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0"/>
        <v>127</v>
      </c>
      <c r="P3727" s="6">
        <f t="shared" si="241"/>
        <v>25.4</v>
      </c>
      <c r="Q3727" s="10" t="s">
        <v>8315</v>
      </c>
      <c r="R3727" t="s">
        <v>8316</v>
      </c>
      <c r="S3727" s="15">
        <f t="shared" si="242"/>
        <v>42401.945219907408</v>
      </c>
      <c r="T3727" s="15">
        <f t="shared" si="243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0"/>
        <v>339</v>
      </c>
      <c r="P3728" s="6">
        <f t="shared" si="241"/>
        <v>62.59</v>
      </c>
      <c r="Q3728" s="10" t="s">
        <v>8315</v>
      </c>
      <c r="R3728" t="s">
        <v>8316</v>
      </c>
      <c r="S3728" s="15">
        <f t="shared" si="242"/>
        <v>42462.140868055561</v>
      </c>
      <c r="T3728" s="15">
        <f t="shared" si="243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0"/>
        <v>101</v>
      </c>
      <c r="P3729" s="6">
        <f t="shared" si="241"/>
        <v>61.06</v>
      </c>
      <c r="Q3729" s="10" t="s">
        <v>8315</v>
      </c>
      <c r="R3729" t="s">
        <v>8316</v>
      </c>
      <c r="S3729" s="15">
        <f t="shared" si="242"/>
        <v>42632.348310185189</v>
      </c>
      <c r="T3729" s="15">
        <f t="shared" si="243"/>
        <v>42663.204861111109</v>
      </c>
    </row>
    <row r="3730" spans="1:20" ht="28.8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0"/>
        <v>9</v>
      </c>
      <c r="P3730" s="6">
        <f t="shared" si="241"/>
        <v>60.06</v>
      </c>
      <c r="Q3730" s="10" t="s">
        <v>8315</v>
      </c>
      <c r="R3730" t="s">
        <v>8316</v>
      </c>
      <c r="S3730" s="15">
        <f t="shared" si="242"/>
        <v>42205.171018518522</v>
      </c>
      <c r="T3730" s="15">
        <f t="shared" si="243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0"/>
        <v>7</v>
      </c>
      <c r="P3731" s="6">
        <f t="shared" si="241"/>
        <v>72.400000000000006</v>
      </c>
      <c r="Q3731" s="10" t="s">
        <v>8315</v>
      </c>
      <c r="R3731" t="s">
        <v>8316</v>
      </c>
      <c r="S3731" s="15">
        <f t="shared" si="242"/>
        <v>42041.205000000002</v>
      </c>
      <c r="T3731" s="15">
        <f t="shared" si="243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0"/>
        <v>10</v>
      </c>
      <c r="P3732" s="6">
        <f t="shared" si="241"/>
        <v>100</v>
      </c>
      <c r="Q3732" s="10" t="s">
        <v>8315</v>
      </c>
      <c r="R3732" t="s">
        <v>8316</v>
      </c>
      <c r="S3732" s="15">
        <f t="shared" si="242"/>
        <v>42203.677766203706</v>
      </c>
      <c r="T3732" s="15">
        <f t="shared" si="243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0"/>
        <v>11</v>
      </c>
      <c r="P3733" s="6">
        <f t="shared" si="241"/>
        <v>51.67</v>
      </c>
      <c r="Q3733" s="10" t="s">
        <v>8315</v>
      </c>
      <c r="R3733" t="s">
        <v>8316</v>
      </c>
      <c r="S3733" s="15">
        <f t="shared" si="242"/>
        <v>41983.752847222218</v>
      </c>
      <c r="T3733" s="15">
        <f t="shared" si="243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0"/>
        <v>15</v>
      </c>
      <c r="P3734" s="6">
        <f t="shared" si="241"/>
        <v>32.75</v>
      </c>
      <c r="Q3734" s="10" t="s">
        <v>8315</v>
      </c>
      <c r="R3734" t="s">
        <v>8316</v>
      </c>
      <c r="S3734" s="15">
        <f t="shared" si="242"/>
        <v>41968.677465277782</v>
      </c>
      <c r="T3734" s="15">
        <f t="shared" si="243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0"/>
        <v>0</v>
      </c>
      <c r="P3735" s="6" t="str">
        <f t="shared" si="241"/>
        <v>N/A</v>
      </c>
      <c r="Q3735" s="10" t="s">
        <v>8315</v>
      </c>
      <c r="R3735" t="s">
        <v>8316</v>
      </c>
      <c r="S3735" s="15">
        <f t="shared" si="242"/>
        <v>42103.024398148147</v>
      </c>
      <c r="T3735" s="15">
        <f t="shared" si="243"/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0"/>
        <v>28</v>
      </c>
      <c r="P3736" s="6">
        <f t="shared" si="241"/>
        <v>61</v>
      </c>
      <c r="Q3736" s="10" t="s">
        <v>8315</v>
      </c>
      <c r="R3736" t="s">
        <v>8316</v>
      </c>
      <c r="S3736" s="15">
        <f t="shared" si="242"/>
        <v>42089.901574074072</v>
      </c>
      <c r="T3736" s="15">
        <f t="shared" si="243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0"/>
        <v>13</v>
      </c>
      <c r="P3737" s="6">
        <f t="shared" si="241"/>
        <v>10</v>
      </c>
      <c r="Q3737" s="10" t="s">
        <v>8315</v>
      </c>
      <c r="R3737" t="s">
        <v>8316</v>
      </c>
      <c r="S3737" s="15">
        <f t="shared" si="242"/>
        <v>42122.693159722221</v>
      </c>
      <c r="T3737" s="15">
        <f t="shared" si="243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0"/>
        <v>1</v>
      </c>
      <c r="P3738" s="6">
        <f t="shared" si="241"/>
        <v>10</v>
      </c>
      <c r="Q3738" s="10" t="s">
        <v>8315</v>
      </c>
      <c r="R3738" t="s">
        <v>8316</v>
      </c>
      <c r="S3738" s="15">
        <f t="shared" si="242"/>
        <v>42048.711724537032</v>
      </c>
      <c r="T3738" s="15">
        <f t="shared" si="243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0"/>
        <v>21</v>
      </c>
      <c r="P3739" s="6">
        <f t="shared" si="241"/>
        <v>37.5</v>
      </c>
      <c r="Q3739" s="10" t="s">
        <v>8315</v>
      </c>
      <c r="R3739" t="s">
        <v>8316</v>
      </c>
      <c r="S3739" s="15">
        <f t="shared" si="242"/>
        <v>42297.691006944442</v>
      </c>
      <c r="T3739" s="15">
        <f t="shared" si="243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0"/>
        <v>18</v>
      </c>
      <c r="P3740" s="6">
        <f t="shared" si="241"/>
        <v>45</v>
      </c>
      <c r="Q3740" s="10" t="s">
        <v>8315</v>
      </c>
      <c r="R3740" t="s">
        <v>8316</v>
      </c>
      <c r="S3740" s="15">
        <f t="shared" si="242"/>
        <v>41813.938715277778</v>
      </c>
      <c r="T3740" s="15">
        <f t="shared" si="243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0"/>
        <v>20</v>
      </c>
      <c r="P3741" s="6">
        <f t="shared" si="241"/>
        <v>100.63</v>
      </c>
      <c r="Q3741" s="10" t="s">
        <v>8315</v>
      </c>
      <c r="R3741" t="s">
        <v>8316</v>
      </c>
      <c r="S3741" s="15">
        <f t="shared" si="242"/>
        <v>42548.449861111112</v>
      </c>
      <c r="T3741" s="15">
        <f t="shared" si="243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0"/>
        <v>18</v>
      </c>
      <c r="P3742" s="6">
        <f t="shared" si="241"/>
        <v>25.57</v>
      </c>
      <c r="Q3742" s="10" t="s">
        <v>8315</v>
      </c>
      <c r="R3742" t="s">
        <v>8316</v>
      </c>
      <c r="S3742" s="15">
        <f t="shared" si="242"/>
        <v>41833.089756944442</v>
      </c>
      <c r="T3742" s="15">
        <f t="shared" si="243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0"/>
        <v>0</v>
      </c>
      <c r="P3743" s="6" t="str">
        <f t="shared" si="241"/>
        <v>N/A</v>
      </c>
      <c r="Q3743" s="10" t="s">
        <v>8315</v>
      </c>
      <c r="R3743" t="s">
        <v>8316</v>
      </c>
      <c r="S3743" s="15">
        <f t="shared" si="242"/>
        <v>42325.920717592591</v>
      </c>
      <c r="T3743" s="15">
        <f t="shared" si="243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0"/>
        <v>2</v>
      </c>
      <c r="P3744" s="6">
        <f t="shared" si="241"/>
        <v>25</v>
      </c>
      <c r="Q3744" s="10" t="s">
        <v>8315</v>
      </c>
      <c r="R3744" t="s">
        <v>8316</v>
      </c>
      <c r="S3744" s="15">
        <f t="shared" si="242"/>
        <v>41858.214629629627</v>
      </c>
      <c r="T3744" s="15">
        <f t="shared" si="243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0"/>
        <v>0</v>
      </c>
      <c r="P3745" s="6" t="str">
        <f t="shared" si="241"/>
        <v>N/A</v>
      </c>
      <c r="Q3745" s="10" t="s">
        <v>8315</v>
      </c>
      <c r="R3745" t="s">
        <v>8316</v>
      </c>
      <c r="S3745" s="15">
        <f t="shared" si="242"/>
        <v>41793.710231481484</v>
      </c>
      <c r="T3745" s="15">
        <f t="shared" si="243"/>
        <v>41823.710231481484</v>
      </c>
    </row>
    <row r="3746" spans="1:20" ht="43.2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0"/>
        <v>0</v>
      </c>
      <c r="P3746" s="6" t="str">
        <f t="shared" si="241"/>
        <v>N/A</v>
      </c>
      <c r="Q3746" s="10" t="s">
        <v>8315</v>
      </c>
      <c r="R3746" t="s">
        <v>8316</v>
      </c>
      <c r="S3746" s="15">
        <f t="shared" si="242"/>
        <v>41793.814259259263</v>
      </c>
      <c r="T3746" s="15">
        <f t="shared" si="243"/>
        <v>41825.165972222225</v>
      </c>
    </row>
    <row r="3747" spans="1:20" ht="28.8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0"/>
        <v>10</v>
      </c>
      <c r="P3747" s="6">
        <f t="shared" si="241"/>
        <v>10</v>
      </c>
      <c r="Q3747" s="10" t="s">
        <v>8315</v>
      </c>
      <c r="R3747" t="s">
        <v>8316</v>
      </c>
      <c r="S3747" s="15">
        <f t="shared" si="242"/>
        <v>41831.697939814818</v>
      </c>
      <c r="T3747" s="15">
        <f t="shared" si="243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0"/>
        <v>2</v>
      </c>
      <c r="P3748" s="6">
        <f t="shared" si="241"/>
        <v>202</v>
      </c>
      <c r="Q3748" s="10" t="s">
        <v>8315</v>
      </c>
      <c r="R3748" t="s">
        <v>8316</v>
      </c>
      <c r="S3748" s="15">
        <f t="shared" si="242"/>
        <v>42621.389340277776</v>
      </c>
      <c r="T3748" s="15">
        <f t="shared" si="243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0"/>
        <v>1</v>
      </c>
      <c r="P3749" s="6">
        <f t="shared" si="241"/>
        <v>25</v>
      </c>
      <c r="Q3749" s="10" t="s">
        <v>8315</v>
      </c>
      <c r="R3749" t="s">
        <v>8316</v>
      </c>
      <c r="S3749" s="15">
        <f t="shared" si="242"/>
        <v>42164.299722222218</v>
      </c>
      <c r="T3749" s="15">
        <f t="shared" si="243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0"/>
        <v>104</v>
      </c>
      <c r="P3750">
        <f t="shared" ref="P3750:P3778" si="244">IFERROR(ROUND(E3750/L3750*100,2),"N/A")</f>
        <v>9953.85</v>
      </c>
      <c r="Q3750" s="10" t="s">
        <v>8315</v>
      </c>
      <c r="R3750" t="s">
        <v>8357</v>
      </c>
      <c r="S3750" s="15">
        <f t="shared" si="242"/>
        <v>42395.706435185188</v>
      </c>
      <c r="T3750" s="15">
        <f t="shared" si="243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0"/>
        <v>105</v>
      </c>
      <c r="P3751">
        <f t="shared" si="244"/>
        <v>7500</v>
      </c>
      <c r="Q3751" s="10" t="s">
        <v>8315</v>
      </c>
      <c r="R3751" t="s">
        <v>8357</v>
      </c>
      <c r="S3751" s="15">
        <f t="shared" si="242"/>
        <v>42458.127175925925</v>
      </c>
      <c r="T3751" s="15">
        <f t="shared" si="243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0"/>
        <v>100</v>
      </c>
      <c r="P3752">
        <f t="shared" si="244"/>
        <v>21525</v>
      </c>
      <c r="Q3752" s="10" t="s">
        <v>8315</v>
      </c>
      <c r="R3752" t="s">
        <v>8357</v>
      </c>
      <c r="S3752" s="15">
        <f t="shared" si="242"/>
        <v>42016.981574074074</v>
      </c>
      <c r="T3752" s="15">
        <f t="shared" si="243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0"/>
        <v>133</v>
      </c>
      <c r="P3753">
        <f t="shared" si="244"/>
        <v>12054.55</v>
      </c>
      <c r="Q3753" s="10" t="s">
        <v>8315</v>
      </c>
      <c r="R3753" t="s">
        <v>8357</v>
      </c>
      <c r="S3753" s="15">
        <f t="shared" si="242"/>
        <v>42403.035567129627</v>
      </c>
      <c r="T3753" s="15">
        <f t="shared" si="24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0"/>
        <v>113</v>
      </c>
      <c r="P3754">
        <f t="shared" si="244"/>
        <v>3766.67</v>
      </c>
      <c r="Q3754" s="10" t="s">
        <v>8315</v>
      </c>
      <c r="R3754" t="s">
        <v>8357</v>
      </c>
      <c r="S3754" s="15">
        <f t="shared" si="242"/>
        <v>42619.802488425921</v>
      </c>
      <c r="T3754" s="15">
        <f t="shared" si="243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0"/>
        <v>103</v>
      </c>
      <c r="P3755">
        <f t="shared" si="244"/>
        <v>17223.330000000002</v>
      </c>
      <c r="Q3755" s="10" t="s">
        <v>8315</v>
      </c>
      <c r="R3755" t="s">
        <v>8357</v>
      </c>
      <c r="S3755" s="15">
        <f t="shared" si="242"/>
        <v>42128.824074074073</v>
      </c>
      <c r="T3755" s="15">
        <f t="shared" si="243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0"/>
        <v>120</v>
      </c>
      <c r="P3756">
        <f t="shared" si="244"/>
        <v>11111.11</v>
      </c>
      <c r="Q3756" s="10" t="s">
        <v>8315</v>
      </c>
      <c r="R3756" t="s">
        <v>8357</v>
      </c>
      <c r="S3756" s="15">
        <f t="shared" si="242"/>
        <v>41808.881215277775</v>
      </c>
      <c r="T3756" s="15">
        <f t="shared" si="24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0"/>
        <v>130</v>
      </c>
      <c r="P3757">
        <f t="shared" si="244"/>
        <v>2546.4299999999998</v>
      </c>
      <c r="Q3757" s="10" t="s">
        <v>8315</v>
      </c>
      <c r="R3757" t="s">
        <v>8357</v>
      </c>
      <c r="S3757" s="15">
        <f t="shared" si="242"/>
        <v>42445.866979166662</v>
      </c>
      <c r="T3757" s="15">
        <f t="shared" si="243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0"/>
        <v>101</v>
      </c>
      <c r="P3758">
        <f t="shared" si="244"/>
        <v>26764.71</v>
      </c>
      <c r="Q3758" s="10" t="s">
        <v>8315</v>
      </c>
      <c r="R3758" t="s">
        <v>8357</v>
      </c>
      <c r="S3758" s="15">
        <f t="shared" si="242"/>
        <v>41771.814791666664</v>
      </c>
      <c r="T3758" s="15">
        <f t="shared" si="243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0"/>
        <v>109</v>
      </c>
      <c r="P3759">
        <f t="shared" si="244"/>
        <v>7596</v>
      </c>
      <c r="Q3759" s="10" t="s">
        <v>8315</v>
      </c>
      <c r="R3759" t="s">
        <v>8357</v>
      </c>
      <c r="S3759" s="15">
        <f t="shared" si="242"/>
        <v>41954.850868055553</v>
      </c>
      <c r="T3759" s="15">
        <f t="shared" si="243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0"/>
        <v>102</v>
      </c>
      <c r="P3760">
        <f t="shared" si="244"/>
        <v>5903.85</v>
      </c>
      <c r="Q3760" s="10" t="s">
        <v>8315</v>
      </c>
      <c r="R3760" t="s">
        <v>8357</v>
      </c>
      <c r="S3760" s="15">
        <f t="shared" si="242"/>
        <v>41747.471504629626</v>
      </c>
      <c r="T3760" s="15">
        <f t="shared" si="243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0"/>
        <v>110</v>
      </c>
      <c r="P3761">
        <f t="shared" si="244"/>
        <v>5011.1000000000004</v>
      </c>
      <c r="Q3761" s="10" t="s">
        <v>8315</v>
      </c>
      <c r="R3761" t="s">
        <v>8357</v>
      </c>
      <c r="S3761" s="15">
        <f t="shared" si="242"/>
        <v>42182.108252314814</v>
      </c>
      <c r="T3761" s="15">
        <f t="shared" si="243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0"/>
        <v>101</v>
      </c>
      <c r="P3762">
        <f t="shared" si="244"/>
        <v>5550.3</v>
      </c>
      <c r="Q3762" s="10" t="s">
        <v>8315</v>
      </c>
      <c r="R3762" t="s">
        <v>8357</v>
      </c>
      <c r="S3762" s="15">
        <f t="shared" si="242"/>
        <v>41739.525300925925</v>
      </c>
      <c r="T3762" s="15">
        <f t="shared" si="24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0"/>
        <v>100</v>
      </c>
      <c r="P3763">
        <f t="shared" si="244"/>
        <v>16666.669999999998</v>
      </c>
      <c r="Q3763" s="10" t="s">
        <v>8315</v>
      </c>
      <c r="R3763" t="s">
        <v>8357</v>
      </c>
      <c r="S3763" s="15">
        <f t="shared" si="242"/>
        <v>42173.466863425929</v>
      </c>
      <c r="T3763" s="15">
        <f t="shared" si="24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0"/>
        <v>106</v>
      </c>
      <c r="P3764">
        <f t="shared" si="244"/>
        <v>4742.8599999999997</v>
      </c>
      <c r="Q3764" s="10" t="s">
        <v>8315</v>
      </c>
      <c r="R3764" t="s">
        <v>8357</v>
      </c>
      <c r="S3764" s="15">
        <f t="shared" si="242"/>
        <v>42193.813530092593</v>
      </c>
      <c r="T3764" s="15">
        <f t="shared" si="243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0"/>
        <v>100</v>
      </c>
      <c r="P3765">
        <f t="shared" si="244"/>
        <v>6493.51</v>
      </c>
      <c r="Q3765" s="10" t="s">
        <v>8315</v>
      </c>
      <c r="R3765" t="s">
        <v>8357</v>
      </c>
      <c r="S3765" s="15">
        <f t="shared" si="242"/>
        <v>42065.750300925924</v>
      </c>
      <c r="T3765" s="15">
        <f t="shared" si="243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0"/>
        <v>100</v>
      </c>
      <c r="P3766">
        <f t="shared" si="244"/>
        <v>5555.56</v>
      </c>
      <c r="Q3766" s="10" t="s">
        <v>8315</v>
      </c>
      <c r="R3766" t="s">
        <v>8357</v>
      </c>
      <c r="S3766" s="15">
        <f t="shared" si="242"/>
        <v>42499.842962962968</v>
      </c>
      <c r="T3766" s="15">
        <f t="shared" si="243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0"/>
        <v>113</v>
      </c>
      <c r="P3767">
        <f t="shared" si="244"/>
        <v>7422.43</v>
      </c>
      <c r="Q3767" s="10" t="s">
        <v>8315</v>
      </c>
      <c r="R3767" t="s">
        <v>8357</v>
      </c>
      <c r="S3767" s="15">
        <f t="shared" si="242"/>
        <v>41820.776412037041</v>
      </c>
      <c r="T3767" s="15">
        <f t="shared" si="243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0"/>
        <v>103</v>
      </c>
      <c r="P3768">
        <f t="shared" si="244"/>
        <v>10692.72</v>
      </c>
      <c r="Q3768" s="10" t="s">
        <v>8315</v>
      </c>
      <c r="R3768" t="s">
        <v>8357</v>
      </c>
      <c r="S3768" s="15">
        <f t="shared" si="242"/>
        <v>41788.167187500003</v>
      </c>
      <c r="T3768" s="15">
        <f t="shared" si="243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0"/>
        <v>117</v>
      </c>
      <c r="P3769">
        <f t="shared" si="244"/>
        <v>4169.6400000000003</v>
      </c>
      <c r="Q3769" s="10" t="s">
        <v>8315</v>
      </c>
      <c r="R3769" t="s">
        <v>8357</v>
      </c>
      <c r="S3769" s="15">
        <f t="shared" si="242"/>
        <v>42050.019641203704</v>
      </c>
      <c r="T3769" s="15">
        <f t="shared" si="243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0"/>
        <v>108</v>
      </c>
      <c r="P3770">
        <f t="shared" si="244"/>
        <v>7424.33</v>
      </c>
      <c r="Q3770" s="10" t="s">
        <v>8315</v>
      </c>
      <c r="R3770" t="s">
        <v>8357</v>
      </c>
      <c r="S3770" s="15">
        <f t="shared" si="242"/>
        <v>41772.727893518517</v>
      </c>
      <c r="T3770" s="15">
        <f t="shared" si="243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0"/>
        <v>100</v>
      </c>
      <c r="P3771">
        <f t="shared" si="244"/>
        <v>7333.33</v>
      </c>
      <c r="Q3771" s="10" t="s">
        <v>8315</v>
      </c>
      <c r="R3771" t="s">
        <v>8357</v>
      </c>
      <c r="S3771" s="15">
        <f t="shared" si="242"/>
        <v>42445.598136574074</v>
      </c>
      <c r="T3771" s="15">
        <f t="shared" si="24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0"/>
        <v>100</v>
      </c>
      <c r="P3772">
        <f t="shared" si="244"/>
        <v>10000</v>
      </c>
      <c r="Q3772" s="10" t="s">
        <v>8315</v>
      </c>
      <c r="R3772" t="s">
        <v>8357</v>
      </c>
      <c r="S3772" s="15">
        <f t="shared" si="242"/>
        <v>42138.930671296301</v>
      </c>
      <c r="T3772" s="15">
        <f t="shared" si="243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0"/>
        <v>146</v>
      </c>
      <c r="P3773">
        <f t="shared" si="244"/>
        <v>3842.11</v>
      </c>
      <c r="Q3773" s="10" t="s">
        <v>8315</v>
      </c>
      <c r="R3773" t="s">
        <v>8357</v>
      </c>
      <c r="S3773" s="15">
        <f t="shared" si="242"/>
        <v>42493.857083333336</v>
      </c>
      <c r="T3773" s="15">
        <f t="shared" si="243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0"/>
        <v>110</v>
      </c>
      <c r="P3774">
        <f t="shared" si="244"/>
        <v>16696.97</v>
      </c>
      <c r="Q3774" s="10" t="s">
        <v>8315</v>
      </c>
      <c r="R3774" t="s">
        <v>8357</v>
      </c>
      <c r="S3774" s="15">
        <f t="shared" si="242"/>
        <v>42682.616967592592</v>
      </c>
      <c r="T3774" s="15">
        <f t="shared" si="243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0"/>
        <v>108</v>
      </c>
      <c r="P3775">
        <f t="shared" si="244"/>
        <v>9491.23</v>
      </c>
      <c r="Q3775" s="10" t="s">
        <v>8315</v>
      </c>
      <c r="R3775" t="s">
        <v>8357</v>
      </c>
      <c r="S3775" s="15">
        <f t="shared" si="242"/>
        <v>42656.005173611105</v>
      </c>
      <c r="T3775" s="15">
        <f t="shared" si="243"/>
        <v>42689.088888888888</v>
      </c>
    </row>
    <row r="3776" spans="1:20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0"/>
        <v>100</v>
      </c>
      <c r="P3776">
        <f t="shared" si="244"/>
        <v>10000</v>
      </c>
      <c r="Q3776" s="10" t="s">
        <v>8315</v>
      </c>
      <c r="R3776" t="s">
        <v>8357</v>
      </c>
      <c r="S3776" s="15">
        <f t="shared" si="242"/>
        <v>42087.792303240742</v>
      </c>
      <c r="T3776" s="15">
        <f t="shared" si="243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0"/>
        <v>100</v>
      </c>
      <c r="P3777">
        <f t="shared" si="244"/>
        <v>14321.43</v>
      </c>
      <c r="Q3777" s="10" t="s">
        <v>8315</v>
      </c>
      <c r="R3777" t="s">
        <v>8357</v>
      </c>
      <c r="S3777" s="15">
        <f t="shared" si="242"/>
        <v>42075.942627314813</v>
      </c>
      <c r="T3777" s="15">
        <f t="shared" si="243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5">ROUND(E3778/D3778*100,0)</f>
        <v>107</v>
      </c>
      <c r="P3778">
        <f t="shared" si="244"/>
        <v>9081.91</v>
      </c>
      <c r="Q3778" s="10" t="s">
        <v>8315</v>
      </c>
      <c r="R3778" t="s">
        <v>8357</v>
      </c>
      <c r="S3778" s="15">
        <f t="shared" si="242"/>
        <v>41814.367800925924</v>
      </c>
      <c r="T3778" s="15">
        <f t="shared" si="243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5"/>
        <v>143</v>
      </c>
      <c r="P3779">
        <f t="shared" ref="P3779:P3809" si="246">IFERROR(ROUND(E3779/L3779*100,2),"N/A")</f>
        <v>4854.24</v>
      </c>
      <c r="Q3779" s="10" t="s">
        <v>8315</v>
      </c>
      <c r="R3779" t="s">
        <v>8357</v>
      </c>
      <c r="S3779" s="15">
        <f t="shared" ref="S3779:S3842" si="247">(((J3779/60)/60)/24)+DATE(1970,1,1)</f>
        <v>41887.111354166671</v>
      </c>
      <c r="T3779" s="15">
        <f t="shared" ref="T3779:T3842" si="248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5"/>
        <v>105</v>
      </c>
      <c r="P3780">
        <f t="shared" si="246"/>
        <v>7002.78</v>
      </c>
      <c r="Q3780" s="10" t="s">
        <v>8315</v>
      </c>
      <c r="R3780" t="s">
        <v>8357</v>
      </c>
      <c r="S3780" s="15">
        <f t="shared" si="247"/>
        <v>41989.819212962961</v>
      </c>
      <c r="T3780" s="15">
        <f t="shared" si="24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5"/>
        <v>104</v>
      </c>
      <c r="P3781">
        <f t="shared" si="246"/>
        <v>13562.61</v>
      </c>
      <c r="Q3781" s="10" t="s">
        <v>8315</v>
      </c>
      <c r="R3781" t="s">
        <v>8357</v>
      </c>
      <c r="S3781" s="15">
        <f t="shared" si="247"/>
        <v>42425.735416666663</v>
      </c>
      <c r="T3781" s="15">
        <f t="shared" si="24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5"/>
        <v>120</v>
      </c>
      <c r="P3782">
        <f t="shared" si="246"/>
        <v>10000</v>
      </c>
      <c r="Q3782" s="10" t="s">
        <v>8315</v>
      </c>
      <c r="R3782" t="s">
        <v>8357</v>
      </c>
      <c r="S3782" s="15">
        <f t="shared" si="247"/>
        <v>42166.219733796301</v>
      </c>
      <c r="T3782" s="15">
        <f t="shared" si="248"/>
        <v>42198.837499999994</v>
      </c>
    </row>
    <row r="3783" spans="1:20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5"/>
        <v>110</v>
      </c>
      <c r="P3783">
        <f t="shared" si="246"/>
        <v>9490.3799999999992</v>
      </c>
      <c r="Q3783" s="10" t="s">
        <v>8315</v>
      </c>
      <c r="R3783" t="s">
        <v>8357</v>
      </c>
      <c r="S3783" s="15">
        <f t="shared" si="247"/>
        <v>41865.882928240739</v>
      </c>
      <c r="T3783" s="15">
        <f t="shared" si="24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5"/>
        <v>102</v>
      </c>
      <c r="P3784">
        <f t="shared" si="246"/>
        <v>7537.04</v>
      </c>
      <c r="Q3784" s="10" t="s">
        <v>8315</v>
      </c>
      <c r="R3784" t="s">
        <v>8357</v>
      </c>
      <c r="S3784" s="15">
        <f t="shared" si="247"/>
        <v>42546.862233796302</v>
      </c>
      <c r="T3784" s="15">
        <f t="shared" si="24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5"/>
        <v>129</v>
      </c>
      <c r="P3785">
        <f t="shared" si="246"/>
        <v>6445.83</v>
      </c>
      <c r="Q3785" s="10" t="s">
        <v>8315</v>
      </c>
      <c r="R3785" t="s">
        <v>8357</v>
      </c>
      <c r="S3785" s="15">
        <f t="shared" si="247"/>
        <v>42420.140277777777</v>
      </c>
      <c r="T3785" s="15">
        <f t="shared" si="24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5"/>
        <v>115</v>
      </c>
      <c r="P3786">
        <f t="shared" si="246"/>
        <v>11500</v>
      </c>
      <c r="Q3786" s="10" t="s">
        <v>8315</v>
      </c>
      <c r="R3786" t="s">
        <v>8357</v>
      </c>
      <c r="S3786" s="15">
        <f t="shared" si="247"/>
        <v>42531.980694444443</v>
      </c>
      <c r="T3786" s="15">
        <f t="shared" si="24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5"/>
        <v>151</v>
      </c>
      <c r="P3787">
        <f t="shared" si="246"/>
        <v>10050</v>
      </c>
      <c r="Q3787" s="10" t="s">
        <v>8315</v>
      </c>
      <c r="R3787" t="s">
        <v>8357</v>
      </c>
      <c r="S3787" s="15">
        <f t="shared" si="247"/>
        <v>42548.63853009259</v>
      </c>
      <c r="T3787" s="15">
        <f t="shared" si="248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5"/>
        <v>111</v>
      </c>
      <c r="P3788">
        <f t="shared" si="246"/>
        <v>9377.4599999999991</v>
      </c>
      <c r="Q3788" s="10" t="s">
        <v>8315</v>
      </c>
      <c r="R3788" t="s">
        <v>8357</v>
      </c>
      <c r="S3788" s="15">
        <f t="shared" si="247"/>
        <v>42487.037905092591</v>
      </c>
      <c r="T3788" s="15">
        <f t="shared" si="248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5"/>
        <v>100</v>
      </c>
      <c r="P3789">
        <f t="shared" si="246"/>
        <v>3510</v>
      </c>
      <c r="Q3789" s="10" t="s">
        <v>8315</v>
      </c>
      <c r="R3789" t="s">
        <v>8357</v>
      </c>
      <c r="S3789" s="15">
        <f t="shared" si="247"/>
        <v>42167.534791666665</v>
      </c>
      <c r="T3789" s="15">
        <f t="shared" si="248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5"/>
        <v>1</v>
      </c>
      <c r="P3790">
        <f t="shared" si="246"/>
        <v>50000</v>
      </c>
      <c r="Q3790" s="10" t="s">
        <v>8315</v>
      </c>
      <c r="R3790" t="s">
        <v>8357</v>
      </c>
      <c r="S3790" s="15">
        <f t="shared" si="247"/>
        <v>42333.695821759262</v>
      </c>
      <c r="T3790" s="15">
        <f t="shared" si="24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5"/>
        <v>3</v>
      </c>
      <c r="P3791">
        <f t="shared" si="246"/>
        <v>2900</v>
      </c>
      <c r="Q3791" s="10" t="s">
        <v>8315</v>
      </c>
      <c r="R3791" t="s">
        <v>8357</v>
      </c>
      <c r="S3791" s="15">
        <f t="shared" si="247"/>
        <v>42138.798819444448</v>
      </c>
      <c r="T3791" s="15">
        <f t="shared" si="248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5"/>
        <v>0</v>
      </c>
      <c r="P3792" t="str">
        <f t="shared" si="246"/>
        <v>N/A</v>
      </c>
      <c r="Q3792" s="10" t="s">
        <v>8315</v>
      </c>
      <c r="R3792" t="s">
        <v>8357</v>
      </c>
      <c r="S3792" s="15">
        <f t="shared" si="247"/>
        <v>42666.666932870372</v>
      </c>
      <c r="T3792" s="15">
        <f t="shared" si="248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5"/>
        <v>0</v>
      </c>
      <c r="P3793" t="str">
        <f t="shared" si="246"/>
        <v>N/A</v>
      </c>
      <c r="Q3793" s="10" t="s">
        <v>8315</v>
      </c>
      <c r="R3793" t="s">
        <v>8357</v>
      </c>
      <c r="S3793" s="15">
        <f t="shared" si="247"/>
        <v>41766.692037037035</v>
      </c>
      <c r="T3793" s="15">
        <f t="shared" si="248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5"/>
        <v>0</v>
      </c>
      <c r="P3794">
        <f t="shared" si="246"/>
        <v>1750</v>
      </c>
      <c r="Q3794" s="10" t="s">
        <v>8315</v>
      </c>
      <c r="R3794" t="s">
        <v>8357</v>
      </c>
      <c r="S3794" s="15">
        <f t="shared" si="247"/>
        <v>42170.447013888886</v>
      </c>
      <c r="T3794" s="15">
        <f t="shared" si="248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5"/>
        <v>60</v>
      </c>
      <c r="P3795">
        <f t="shared" si="246"/>
        <v>17400</v>
      </c>
      <c r="Q3795" s="10" t="s">
        <v>8315</v>
      </c>
      <c r="R3795" t="s">
        <v>8357</v>
      </c>
      <c r="S3795" s="15">
        <f t="shared" si="247"/>
        <v>41968.938993055555</v>
      </c>
      <c r="T3795" s="15">
        <f t="shared" si="24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5"/>
        <v>1</v>
      </c>
      <c r="P3796">
        <f t="shared" si="246"/>
        <v>5000</v>
      </c>
      <c r="Q3796" s="10" t="s">
        <v>8315</v>
      </c>
      <c r="R3796" t="s">
        <v>8357</v>
      </c>
      <c r="S3796" s="15">
        <f t="shared" si="247"/>
        <v>42132.58048611111</v>
      </c>
      <c r="T3796" s="15">
        <f t="shared" si="24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5"/>
        <v>2</v>
      </c>
      <c r="P3797">
        <f t="shared" si="246"/>
        <v>500</v>
      </c>
      <c r="Q3797" s="10" t="s">
        <v>8315</v>
      </c>
      <c r="R3797" t="s">
        <v>8357</v>
      </c>
      <c r="S3797" s="15">
        <f t="shared" si="247"/>
        <v>42201.436226851853</v>
      </c>
      <c r="T3797" s="15">
        <f t="shared" si="248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5"/>
        <v>0</v>
      </c>
      <c r="P3798">
        <f t="shared" si="246"/>
        <v>100</v>
      </c>
      <c r="Q3798" s="10" t="s">
        <v>8315</v>
      </c>
      <c r="R3798" t="s">
        <v>8357</v>
      </c>
      <c r="S3798" s="15">
        <f t="shared" si="247"/>
        <v>42689.029583333337</v>
      </c>
      <c r="T3798" s="15">
        <f t="shared" si="248"/>
        <v>42749.029583333337</v>
      </c>
    </row>
    <row r="3799" spans="1:20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5"/>
        <v>90</v>
      </c>
      <c r="P3799">
        <f t="shared" si="246"/>
        <v>14540.54</v>
      </c>
      <c r="Q3799" s="10" t="s">
        <v>8315</v>
      </c>
      <c r="R3799" t="s">
        <v>8357</v>
      </c>
      <c r="S3799" s="15">
        <f t="shared" si="247"/>
        <v>42084.881539351853</v>
      </c>
      <c r="T3799" s="15">
        <f t="shared" si="248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5"/>
        <v>1</v>
      </c>
      <c r="P3800">
        <f t="shared" si="246"/>
        <v>20500</v>
      </c>
      <c r="Q3800" s="10" t="s">
        <v>8315</v>
      </c>
      <c r="R3800" t="s">
        <v>8357</v>
      </c>
      <c r="S3800" s="15">
        <f t="shared" si="247"/>
        <v>41831.722777777781</v>
      </c>
      <c r="T3800" s="15">
        <f t="shared" si="248"/>
        <v>41861.722777777781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5"/>
        <v>4</v>
      </c>
      <c r="P3801">
        <f t="shared" si="246"/>
        <v>10050</v>
      </c>
      <c r="Q3801" s="10" t="s">
        <v>8315</v>
      </c>
      <c r="R3801" t="s">
        <v>8357</v>
      </c>
      <c r="S3801" s="15">
        <f t="shared" si="247"/>
        <v>42410.93105324074</v>
      </c>
      <c r="T3801" s="15">
        <f t="shared" si="248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5"/>
        <v>4</v>
      </c>
      <c r="P3802">
        <f t="shared" si="246"/>
        <v>5506.25</v>
      </c>
      <c r="Q3802" s="10" t="s">
        <v>8315</v>
      </c>
      <c r="R3802" t="s">
        <v>8357</v>
      </c>
      <c r="S3802" s="15">
        <f t="shared" si="247"/>
        <v>41982.737071759257</v>
      </c>
      <c r="T3802" s="15">
        <f t="shared" si="248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5"/>
        <v>9</v>
      </c>
      <c r="P3803">
        <f t="shared" si="246"/>
        <v>4733.33</v>
      </c>
      <c r="Q3803" s="10" t="s">
        <v>8315</v>
      </c>
      <c r="R3803" t="s">
        <v>8357</v>
      </c>
      <c r="S3803" s="15">
        <f t="shared" si="247"/>
        <v>41975.676111111112</v>
      </c>
      <c r="T3803" s="15">
        <f t="shared" si="248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5"/>
        <v>0</v>
      </c>
      <c r="P3804" t="str">
        <f t="shared" si="246"/>
        <v>N/A</v>
      </c>
      <c r="Q3804" s="10" t="s">
        <v>8315</v>
      </c>
      <c r="R3804" t="s">
        <v>8357</v>
      </c>
      <c r="S3804" s="15">
        <f t="shared" si="247"/>
        <v>42269.126226851848</v>
      </c>
      <c r="T3804" s="15">
        <f t="shared" si="248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5"/>
        <v>20</v>
      </c>
      <c r="P3805">
        <f t="shared" si="246"/>
        <v>5895</v>
      </c>
      <c r="Q3805" s="10" t="s">
        <v>8315</v>
      </c>
      <c r="R3805" t="s">
        <v>8357</v>
      </c>
      <c r="S3805" s="15">
        <f t="shared" si="247"/>
        <v>42403.971851851849</v>
      </c>
      <c r="T3805" s="15">
        <f t="shared" si="248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5"/>
        <v>0</v>
      </c>
      <c r="P3806" t="str">
        <f t="shared" si="246"/>
        <v>N/A</v>
      </c>
      <c r="Q3806" s="10" t="s">
        <v>8315</v>
      </c>
      <c r="R3806" t="s">
        <v>8357</v>
      </c>
      <c r="S3806" s="15">
        <f t="shared" si="247"/>
        <v>42527.00953703704</v>
      </c>
      <c r="T3806" s="15">
        <f t="shared" si="248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5"/>
        <v>0</v>
      </c>
      <c r="P3807">
        <f t="shared" si="246"/>
        <v>150</v>
      </c>
      <c r="Q3807" s="10" t="s">
        <v>8315</v>
      </c>
      <c r="R3807" t="s">
        <v>8357</v>
      </c>
      <c r="S3807" s="15">
        <f t="shared" si="247"/>
        <v>41849.887037037035</v>
      </c>
      <c r="T3807" s="15">
        <f t="shared" si="248"/>
        <v>41909.887037037035</v>
      </c>
    </row>
    <row r="3808" spans="1:20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5"/>
        <v>0</v>
      </c>
      <c r="P3808">
        <f t="shared" si="246"/>
        <v>500</v>
      </c>
      <c r="Q3808" s="10" t="s">
        <v>8315</v>
      </c>
      <c r="R3808" t="s">
        <v>8357</v>
      </c>
      <c r="S3808" s="15">
        <f t="shared" si="247"/>
        <v>41799.259039351848</v>
      </c>
      <c r="T3808" s="15">
        <f t="shared" si="248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5"/>
        <v>30</v>
      </c>
      <c r="P3809">
        <f t="shared" si="246"/>
        <v>5055.5600000000004</v>
      </c>
      <c r="Q3809" s="10" t="s">
        <v>8315</v>
      </c>
      <c r="R3809" t="s">
        <v>8357</v>
      </c>
      <c r="S3809" s="15">
        <f t="shared" si="247"/>
        <v>42090.909016203703</v>
      </c>
      <c r="T3809" s="15">
        <f t="shared" si="248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5"/>
        <v>100</v>
      </c>
      <c r="P3810" s="6">
        <f t="shared" ref="P3810:P3869" si="249">IFERROR(ROUND(E3810/L3810,2),"N/A")</f>
        <v>41.67</v>
      </c>
      <c r="Q3810" s="10" t="s">
        <v>8315</v>
      </c>
      <c r="R3810" t="s">
        <v>8316</v>
      </c>
      <c r="S3810" s="15">
        <f t="shared" si="247"/>
        <v>42059.453923611116</v>
      </c>
      <c r="T3810" s="15">
        <f t="shared" si="248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5"/>
        <v>101</v>
      </c>
      <c r="P3811" s="6">
        <f t="shared" si="249"/>
        <v>53.29</v>
      </c>
      <c r="Q3811" s="10" t="s">
        <v>8315</v>
      </c>
      <c r="R3811" t="s">
        <v>8316</v>
      </c>
      <c r="S3811" s="15">
        <f t="shared" si="247"/>
        <v>41800.526701388888</v>
      </c>
      <c r="T3811" s="15">
        <f t="shared" si="248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5"/>
        <v>122</v>
      </c>
      <c r="P3812" s="6">
        <f t="shared" si="249"/>
        <v>70.23</v>
      </c>
      <c r="Q3812" s="10" t="s">
        <v>8315</v>
      </c>
      <c r="R3812" t="s">
        <v>8316</v>
      </c>
      <c r="S3812" s="15">
        <f t="shared" si="247"/>
        <v>42054.849050925928</v>
      </c>
      <c r="T3812" s="15">
        <f t="shared" si="248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5"/>
        <v>330</v>
      </c>
      <c r="P3813" s="6">
        <f t="shared" si="249"/>
        <v>43.42</v>
      </c>
      <c r="Q3813" s="10" t="s">
        <v>8315</v>
      </c>
      <c r="R3813" t="s">
        <v>8316</v>
      </c>
      <c r="S3813" s="15">
        <f t="shared" si="247"/>
        <v>42487.62700231481</v>
      </c>
      <c r="T3813" s="15">
        <f t="shared" si="248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5"/>
        <v>110</v>
      </c>
      <c r="P3814" s="6">
        <f t="shared" si="249"/>
        <v>199.18</v>
      </c>
      <c r="Q3814" s="10" t="s">
        <v>8315</v>
      </c>
      <c r="R3814" t="s">
        <v>8316</v>
      </c>
      <c r="S3814" s="15">
        <f t="shared" si="247"/>
        <v>42109.751250000001</v>
      </c>
      <c r="T3814" s="15">
        <f t="shared" si="248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5"/>
        <v>101</v>
      </c>
      <c r="P3815" s="6">
        <f t="shared" si="249"/>
        <v>78.52</v>
      </c>
      <c r="Q3815" s="10" t="s">
        <v>8315</v>
      </c>
      <c r="R3815" t="s">
        <v>8316</v>
      </c>
      <c r="S3815" s="15">
        <f t="shared" si="247"/>
        <v>42497.275706018518</v>
      </c>
      <c r="T3815" s="15">
        <f t="shared" si="248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5"/>
        <v>140</v>
      </c>
      <c r="P3816" s="6">
        <f t="shared" si="249"/>
        <v>61.82</v>
      </c>
      <c r="Q3816" s="10" t="s">
        <v>8315</v>
      </c>
      <c r="R3816" t="s">
        <v>8316</v>
      </c>
      <c r="S3816" s="15">
        <f t="shared" si="247"/>
        <v>42058.904074074075</v>
      </c>
      <c r="T3816" s="15">
        <f t="shared" si="248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5"/>
        <v>100</v>
      </c>
      <c r="P3817" s="6">
        <f t="shared" si="249"/>
        <v>50</v>
      </c>
      <c r="Q3817" s="10" t="s">
        <v>8315</v>
      </c>
      <c r="R3817" t="s">
        <v>8316</v>
      </c>
      <c r="S3817" s="15">
        <f t="shared" si="247"/>
        <v>42207.259918981479</v>
      </c>
      <c r="T3817" s="15">
        <f t="shared" si="248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5"/>
        <v>119</v>
      </c>
      <c r="P3818" s="6">
        <f t="shared" si="249"/>
        <v>48.34</v>
      </c>
      <c r="Q3818" s="10" t="s">
        <v>8315</v>
      </c>
      <c r="R3818" t="s">
        <v>8316</v>
      </c>
      <c r="S3818" s="15">
        <f t="shared" si="247"/>
        <v>41807.690081018518</v>
      </c>
      <c r="T3818" s="15">
        <f t="shared" si="248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5"/>
        <v>107</v>
      </c>
      <c r="P3819" s="6">
        <f t="shared" si="249"/>
        <v>107.25</v>
      </c>
      <c r="Q3819" s="10" t="s">
        <v>8315</v>
      </c>
      <c r="R3819" t="s">
        <v>8316</v>
      </c>
      <c r="S3819" s="15">
        <f t="shared" si="247"/>
        <v>42284.69694444444</v>
      </c>
      <c r="T3819" s="15">
        <f t="shared" si="248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5"/>
        <v>228</v>
      </c>
      <c r="P3820" s="6">
        <f t="shared" si="249"/>
        <v>57</v>
      </c>
      <c r="Q3820" s="10" t="s">
        <v>8315</v>
      </c>
      <c r="R3820" t="s">
        <v>8316</v>
      </c>
      <c r="S3820" s="15">
        <f t="shared" si="247"/>
        <v>42045.84238425926</v>
      </c>
      <c r="T3820" s="15">
        <f t="shared" si="248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5"/>
        <v>106</v>
      </c>
      <c r="P3821" s="6">
        <f t="shared" si="249"/>
        <v>40.92</v>
      </c>
      <c r="Q3821" s="10" t="s">
        <v>8315</v>
      </c>
      <c r="R3821" t="s">
        <v>8316</v>
      </c>
      <c r="S3821" s="15">
        <f t="shared" si="247"/>
        <v>42184.209537037037</v>
      </c>
      <c r="T3821" s="15">
        <f t="shared" si="248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5"/>
        <v>143</v>
      </c>
      <c r="P3822" s="6">
        <f t="shared" si="249"/>
        <v>21.5</v>
      </c>
      <c r="Q3822" s="10" t="s">
        <v>8315</v>
      </c>
      <c r="R3822" t="s">
        <v>8316</v>
      </c>
      <c r="S3822" s="15">
        <f t="shared" si="247"/>
        <v>42160.651817129634</v>
      </c>
      <c r="T3822" s="15">
        <f t="shared" si="248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5"/>
        <v>105</v>
      </c>
      <c r="P3823" s="6">
        <f t="shared" si="249"/>
        <v>79.540000000000006</v>
      </c>
      <c r="Q3823" s="10" t="s">
        <v>8315</v>
      </c>
      <c r="R3823" t="s">
        <v>8316</v>
      </c>
      <c r="S3823" s="15">
        <f t="shared" si="247"/>
        <v>42341.180636574078</v>
      </c>
      <c r="T3823" s="15">
        <f t="shared" si="248"/>
        <v>42373.180636574078</v>
      </c>
    </row>
    <row r="3824" spans="1:20" ht="43.2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5"/>
        <v>110</v>
      </c>
      <c r="P3824" s="6">
        <f t="shared" si="249"/>
        <v>72.38</v>
      </c>
      <c r="Q3824" s="10" t="s">
        <v>8315</v>
      </c>
      <c r="R3824" t="s">
        <v>8316</v>
      </c>
      <c r="S3824" s="15">
        <f t="shared" si="247"/>
        <v>42329.838159722218</v>
      </c>
      <c r="T3824" s="15">
        <f t="shared" si="248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5"/>
        <v>106</v>
      </c>
      <c r="P3825" s="6">
        <f t="shared" si="249"/>
        <v>64.63</v>
      </c>
      <c r="Q3825" s="10" t="s">
        <v>8315</v>
      </c>
      <c r="R3825" t="s">
        <v>8316</v>
      </c>
      <c r="S3825" s="15">
        <f t="shared" si="247"/>
        <v>42170.910231481481</v>
      </c>
      <c r="T3825" s="15">
        <f t="shared" si="248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5"/>
        <v>108</v>
      </c>
      <c r="P3826" s="6">
        <f t="shared" si="249"/>
        <v>38.57</v>
      </c>
      <c r="Q3826" s="10" t="s">
        <v>8315</v>
      </c>
      <c r="R3826" t="s">
        <v>8316</v>
      </c>
      <c r="S3826" s="15">
        <f t="shared" si="247"/>
        <v>42571.626192129625</v>
      </c>
      <c r="T3826" s="15">
        <f t="shared" si="248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5"/>
        <v>105</v>
      </c>
      <c r="P3827" s="6">
        <f t="shared" si="249"/>
        <v>107.57</v>
      </c>
      <c r="Q3827" s="10" t="s">
        <v>8315</v>
      </c>
      <c r="R3827" t="s">
        <v>8316</v>
      </c>
      <c r="S3827" s="15">
        <f t="shared" si="247"/>
        <v>42151.069606481484</v>
      </c>
      <c r="T3827" s="15">
        <f t="shared" si="248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5"/>
        <v>119</v>
      </c>
      <c r="P3828" s="6">
        <f t="shared" si="249"/>
        <v>27.5</v>
      </c>
      <c r="Q3828" s="10" t="s">
        <v>8315</v>
      </c>
      <c r="R3828" t="s">
        <v>8316</v>
      </c>
      <c r="S3828" s="15">
        <f t="shared" si="247"/>
        <v>42101.423541666663</v>
      </c>
      <c r="T3828" s="15">
        <f t="shared" si="248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5"/>
        <v>153</v>
      </c>
      <c r="P3829" s="6">
        <f t="shared" si="249"/>
        <v>70.459999999999994</v>
      </c>
      <c r="Q3829" s="10" t="s">
        <v>8315</v>
      </c>
      <c r="R3829" t="s">
        <v>8316</v>
      </c>
      <c r="S3829" s="15">
        <f t="shared" si="247"/>
        <v>42034.928252314814</v>
      </c>
      <c r="T3829" s="15">
        <f t="shared" si="248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5"/>
        <v>100</v>
      </c>
      <c r="P3830" s="6">
        <f t="shared" si="249"/>
        <v>178.57</v>
      </c>
      <c r="Q3830" s="10" t="s">
        <v>8315</v>
      </c>
      <c r="R3830" t="s">
        <v>8316</v>
      </c>
      <c r="S3830" s="15">
        <f t="shared" si="247"/>
        <v>41944.527627314819</v>
      </c>
      <c r="T3830" s="15">
        <f t="shared" si="248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5"/>
        <v>100</v>
      </c>
      <c r="P3831" s="6">
        <f t="shared" si="249"/>
        <v>62.63</v>
      </c>
      <c r="Q3831" s="10" t="s">
        <v>8315</v>
      </c>
      <c r="R3831" t="s">
        <v>8316</v>
      </c>
      <c r="S3831" s="15">
        <f t="shared" si="247"/>
        <v>42593.865405092598</v>
      </c>
      <c r="T3831" s="15">
        <f t="shared" si="248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5"/>
        <v>225</v>
      </c>
      <c r="P3832" s="6">
        <f t="shared" si="249"/>
        <v>75</v>
      </c>
      <c r="Q3832" s="10" t="s">
        <v>8315</v>
      </c>
      <c r="R3832" t="s">
        <v>8316</v>
      </c>
      <c r="S3832" s="15">
        <f t="shared" si="247"/>
        <v>42503.740868055553</v>
      </c>
      <c r="T3832" s="15">
        <f t="shared" si="248"/>
        <v>42517.740868055553</v>
      </c>
    </row>
    <row r="3833" spans="1:20" ht="43.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5"/>
        <v>106</v>
      </c>
      <c r="P3833" s="6">
        <f t="shared" si="249"/>
        <v>58.9</v>
      </c>
      <c r="Q3833" s="10" t="s">
        <v>8315</v>
      </c>
      <c r="R3833" t="s">
        <v>8316</v>
      </c>
      <c r="S3833" s="15">
        <f t="shared" si="247"/>
        <v>41927.848900462966</v>
      </c>
      <c r="T3833" s="15">
        <f t="shared" si="248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5"/>
        <v>105</v>
      </c>
      <c r="P3834" s="6">
        <f t="shared" si="249"/>
        <v>139.56</v>
      </c>
      <c r="Q3834" s="10" t="s">
        <v>8315</v>
      </c>
      <c r="R3834" t="s">
        <v>8316</v>
      </c>
      <c r="S3834" s="15">
        <f t="shared" si="247"/>
        <v>42375.114988425921</v>
      </c>
      <c r="T3834" s="15">
        <f t="shared" si="248"/>
        <v>42420.114988425921</v>
      </c>
    </row>
    <row r="3835" spans="1:20" ht="43.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5"/>
        <v>117</v>
      </c>
      <c r="P3835" s="6">
        <f t="shared" si="249"/>
        <v>70</v>
      </c>
      <c r="Q3835" s="10" t="s">
        <v>8315</v>
      </c>
      <c r="R3835" t="s">
        <v>8316</v>
      </c>
      <c r="S3835" s="15">
        <f t="shared" si="247"/>
        <v>41963.872361111105</v>
      </c>
      <c r="T3835" s="15">
        <f t="shared" si="248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5"/>
        <v>109</v>
      </c>
      <c r="P3836" s="6">
        <f t="shared" si="249"/>
        <v>57.39</v>
      </c>
      <c r="Q3836" s="10" t="s">
        <v>8315</v>
      </c>
      <c r="R3836" t="s">
        <v>8316</v>
      </c>
      <c r="S3836" s="15">
        <f t="shared" si="247"/>
        <v>42143.445219907408</v>
      </c>
      <c r="T3836" s="15">
        <f t="shared" si="248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5"/>
        <v>160</v>
      </c>
      <c r="P3837" s="6">
        <f t="shared" si="249"/>
        <v>40</v>
      </c>
      <c r="Q3837" s="10" t="s">
        <v>8315</v>
      </c>
      <c r="R3837" t="s">
        <v>8316</v>
      </c>
      <c r="S3837" s="15">
        <f t="shared" si="247"/>
        <v>42460.94222222222</v>
      </c>
      <c r="T3837" s="15">
        <f t="shared" si="248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5"/>
        <v>113</v>
      </c>
      <c r="P3838" s="6">
        <f t="shared" si="249"/>
        <v>64.290000000000006</v>
      </c>
      <c r="Q3838" s="10" t="s">
        <v>8315</v>
      </c>
      <c r="R3838" t="s">
        <v>8316</v>
      </c>
      <c r="S3838" s="15">
        <f t="shared" si="247"/>
        <v>42553.926527777774</v>
      </c>
      <c r="T3838" s="15">
        <f t="shared" si="248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5"/>
        <v>102</v>
      </c>
      <c r="P3839" s="6">
        <f t="shared" si="249"/>
        <v>120.12</v>
      </c>
      <c r="Q3839" s="10" t="s">
        <v>8315</v>
      </c>
      <c r="R3839" t="s">
        <v>8316</v>
      </c>
      <c r="S3839" s="15">
        <f t="shared" si="247"/>
        <v>42152.765717592592</v>
      </c>
      <c r="T3839" s="15">
        <f t="shared" si="248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5"/>
        <v>101</v>
      </c>
      <c r="P3840" s="6">
        <f t="shared" si="249"/>
        <v>1008.24</v>
      </c>
      <c r="Q3840" s="10" t="s">
        <v>8315</v>
      </c>
      <c r="R3840" t="s">
        <v>8316</v>
      </c>
      <c r="S3840" s="15">
        <f t="shared" si="247"/>
        <v>42116.710752314815</v>
      </c>
      <c r="T3840" s="15">
        <f t="shared" si="248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5"/>
        <v>101</v>
      </c>
      <c r="P3841" s="6">
        <f t="shared" si="249"/>
        <v>63.28</v>
      </c>
      <c r="Q3841" s="10" t="s">
        <v>8315</v>
      </c>
      <c r="R3841" t="s">
        <v>8316</v>
      </c>
      <c r="S3841" s="15">
        <f t="shared" si="247"/>
        <v>42155.142638888887</v>
      </c>
      <c r="T3841" s="15">
        <f t="shared" si="248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0">ROUND(E3842/D3842*100,0)</f>
        <v>6500</v>
      </c>
      <c r="P3842" s="6">
        <f t="shared" si="249"/>
        <v>21.67</v>
      </c>
      <c r="Q3842" s="10" t="s">
        <v>8315</v>
      </c>
      <c r="R3842" t="s">
        <v>8316</v>
      </c>
      <c r="S3842" s="15">
        <f t="shared" si="247"/>
        <v>42432.701724537037</v>
      </c>
      <c r="T3842" s="15">
        <f t="shared" si="248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0"/>
        <v>9</v>
      </c>
      <c r="P3843" s="6">
        <f t="shared" si="249"/>
        <v>25.65</v>
      </c>
      <c r="Q3843" s="10" t="s">
        <v>8315</v>
      </c>
      <c r="R3843" t="s">
        <v>8316</v>
      </c>
      <c r="S3843" s="15">
        <f t="shared" ref="S3843:S3906" si="251">(((J3843/60)/60)/24)+DATE(1970,1,1)</f>
        <v>41780.785729166666</v>
      </c>
      <c r="T3843" s="15">
        <f t="shared" ref="T3843:T3906" si="25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0"/>
        <v>22</v>
      </c>
      <c r="P3844" s="6">
        <f t="shared" si="249"/>
        <v>47.7</v>
      </c>
      <c r="Q3844" s="10" t="s">
        <v>8315</v>
      </c>
      <c r="R3844" t="s">
        <v>8316</v>
      </c>
      <c r="S3844" s="15">
        <f t="shared" si="251"/>
        <v>41740.493657407409</v>
      </c>
      <c r="T3844" s="15">
        <f t="shared" si="25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0"/>
        <v>21</v>
      </c>
      <c r="P3845" s="6">
        <f t="shared" si="249"/>
        <v>56.05</v>
      </c>
      <c r="Q3845" s="10" t="s">
        <v>8315</v>
      </c>
      <c r="R3845" t="s">
        <v>8316</v>
      </c>
      <c r="S3845" s="15">
        <f t="shared" si="251"/>
        <v>41766.072500000002</v>
      </c>
      <c r="T3845" s="15">
        <f t="shared" si="25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0"/>
        <v>41</v>
      </c>
      <c r="P3846" s="6">
        <f t="shared" si="249"/>
        <v>81.319999999999993</v>
      </c>
      <c r="Q3846" s="10" t="s">
        <v>8315</v>
      </c>
      <c r="R3846" t="s">
        <v>8316</v>
      </c>
      <c r="S3846" s="15">
        <f t="shared" si="251"/>
        <v>41766.617291666669</v>
      </c>
      <c r="T3846" s="15">
        <f t="shared" si="25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0"/>
        <v>2</v>
      </c>
      <c r="P3847" s="6">
        <f t="shared" si="249"/>
        <v>70.17</v>
      </c>
      <c r="Q3847" s="10" t="s">
        <v>8315</v>
      </c>
      <c r="R3847" t="s">
        <v>8316</v>
      </c>
      <c r="S3847" s="15">
        <f t="shared" si="251"/>
        <v>42248.627013888887</v>
      </c>
      <c r="T3847" s="15">
        <f t="shared" si="25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0"/>
        <v>3</v>
      </c>
      <c r="P3848" s="6">
        <f t="shared" si="249"/>
        <v>23.63</v>
      </c>
      <c r="Q3848" s="10" t="s">
        <v>8315</v>
      </c>
      <c r="R3848" t="s">
        <v>8316</v>
      </c>
      <c r="S3848" s="15">
        <f t="shared" si="251"/>
        <v>41885.221550925926</v>
      </c>
      <c r="T3848" s="15">
        <f t="shared" si="25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0"/>
        <v>16</v>
      </c>
      <c r="P3849" s="6">
        <f t="shared" si="249"/>
        <v>188.56</v>
      </c>
      <c r="Q3849" s="10" t="s">
        <v>8315</v>
      </c>
      <c r="R3849" t="s">
        <v>8316</v>
      </c>
      <c r="S3849" s="15">
        <f t="shared" si="251"/>
        <v>42159.224432870367</v>
      </c>
      <c r="T3849" s="15">
        <f t="shared" si="25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0"/>
        <v>16</v>
      </c>
      <c r="P3850" s="6">
        <f t="shared" si="249"/>
        <v>49.51</v>
      </c>
      <c r="Q3850" s="10" t="s">
        <v>8315</v>
      </c>
      <c r="R3850" t="s">
        <v>8316</v>
      </c>
      <c r="S3850" s="15">
        <f t="shared" si="251"/>
        <v>42265.817002314812</v>
      </c>
      <c r="T3850" s="15">
        <f t="shared" si="252"/>
        <v>42295.817002314812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0"/>
        <v>7</v>
      </c>
      <c r="P3851" s="6">
        <f t="shared" si="249"/>
        <v>75.459999999999994</v>
      </c>
      <c r="Q3851" s="10" t="s">
        <v>8315</v>
      </c>
      <c r="R3851" t="s">
        <v>8316</v>
      </c>
      <c r="S3851" s="15">
        <f t="shared" si="251"/>
        <v>42136.767175925925</v>
      </c>
      <c r="T3851" s="15">
        <f t="shared" si="25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0"/>
        <v>4</v>
      </c>
      <c r="P3852" s="6">
        <f t="shared" si="249"/>
        <v>9.5</v>
      </c>
      <c r="Q3852" s="10" t="s">
        <v>8315</v>
      </c>
      <c r="R3852" t="s">
        <v>8316</v>
      </c>
      <c r="S3852" s="15">
        <f t="shared" si="251"/>
        <v>41975.124340277776</v>
      </c>
      <c r="T3852" s="15">
        <f t="shared" si="25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0"/>
        <v>34</v>
      </c>
      <c r="P3853" s="6">
        <f t="shared" si="249"/>
        <v>35.5</v>
      </c>
      <c r="Q3853" s="10" t="s">
        <v>8315</v>
      </c>
      <c r="R3853" t="s">
        <v>8316</v>
      </c>
      <c r="S3853" s="15">
        <f t="shared" si="251"/>
        <v>42172.439571759256</v>
      </c>
      <c r="T3853" s="15">
        <f t="shared" si="25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0"/>
        <v>0</v>
      </c>
      <c r="P3854" s="6">
        <f t="shared" si="249"/>
        <v>10</v>
      </c>
      <c r="Q3854" s="10" t="s">
        <v>8315</v>
      </c>
      <c r="R3854" t="s">
        <v>8316</v>
      </c>
      <c r="S3854" s="15">
        <f t="shared" si="251"/>
        <v>42065.190694444449</v>
      </c>
      <c r="T3854" s="15">
        <f t="shared" si="252"/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0"/>
        <v>0</v>
      </c>
      <c r="P3855" s="6">
        <f t="shared" si="249"/>
        <v>13</v>
      </c>
      <c r="Q3855" s="10" t="s">
        <v>8315</v>
      </c>
      <c r="R3855" t="s">
        <v>8316</v>
      </c>
      <c r="S3855" s="15">
        <f t="shared" si="251"/>
        <v>41848.84002314815</v>
      </c>
      <c r="T3855" s="15">
        <f t="shared" si="25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0"/>
        <v>16</v>
      </c>
      <c r="P3856" s="6">
        <f t="shared" si="249"/>
        <v>89.4</v>
      </c>
      <c r="Q3856" s="10" t="s">
        <v>8315</v>
      </c>
      <c r="R3856" t="s">
        <v>8316</v>
      </c>
      <c r="S3856" s="15">
        <f t="shared" si="251"/>
        <v>42103.884930555556</v>
      </c>
      <c r="T3856" s="15">
        <f t="shared" si="252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0"/>
        <v>3</v>
      </c>
      <c r="P3857" s="6">
        <f t="shared" si="249"/>
        <v>25</v>
      </c>
      <c r="Q3857" s="10" t="s">
        <v>8315</v>
      </c>
      <c r="R3857" t="s">
        <v>8316</v>
      </c>
      <c r="S3857" s="15">
        <f t="shared" si="251"/>
        <v>42059.970729166671</v>
      </c>
      <c r="T3857" s="15">
        <f t="shared" si="252"/>
        <v>42089.929062499999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0"/>
        <v>0</v>
      </c>
      <c r="P3858" s="6">
        <f t="shared" si="249"/>
        <v>1</v>
      </c>
      <c r="Q3858" s="10" t="s">
        <v>8315</v>
      </c>
      <c r="R3858" t="s">
        <v>8316</v>
      </c>
      <c r="S3858" s="15">
        <f t="shared" si="251"/>
        <v>42041.743090277778</v>
      </c>
      <c r="T3858" s="15">
        <f t="shared" si="25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0"/>
        <v>5</v>
      </c>
      <c r="P3859" s="6">
        <f t="shared" si="249"/>
        <v>65</v>
      </c>
      <c r="Q3859" s="10" t="s">
        <v>8315</v>
      </c>
      <c r="R3859" t="s">
        <v>8316</v>
      </c>
      <c r="S3859" s="15">
        <f t="shared" si="251"/>
        <v>41829.73715277778</v>
      </c>
      <c r="T3859" s="15">
        <f t="shared" si="252"/>
        <v>41852.716666666667</v>
      </c>
    </row>
    <row r="3860" spans="1:20" ht="43.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0"/>
        <v>2</v>
      </c>
      <c r="P3860" s="6">
        <f t="shared" si="249"/>
        <v>10</v>
      </c>
      <c r="Q3860" s="10" t="s">
        <v>8315</v>
      </c>
      <c r="R3860" t="s">
        <v>8316</v>
      </c>
      <c r="S3860" s="15">
        <f t="shared" si="251"/>
        <v>42128.431064814817</v>
      </c>
      <c r="T3860" s="15">
        <f t="shared" si="25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0"/>
        <v>0</v>
      </c>
      <c r="P3861" s="6">
        <f t="shared" si="249"/>
        <v>1</v>
      </c>
      <c r="Q3861" s="10" t="s">
        <v>8315</v>
      </c>
      <c r="R3861" t="s">
        <v>8316</v>
      </c>
      <c r="S3861" s="15">
        <f t="shared" si="251"/>
        <v>41789.893599537041</v>
      </c>
      <c r="T3861" s="15">
        <f t="shared" si="25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0"/>
        <v>18</v>
      </c>
      <c r="P3862" s="6">
        <f t="shared" si="249"/>
        <v>81.540000000000006</v>
      </c>
      <c r="Q3862" s="10" t="s">
        <v>8315</v>
      </c>
      <c r="R3862" t="s">
        <v>8316</v>
      </c>
      <c r="S3862" s="15">
        <f t="shared" si="251"/>
        <v>41833.660995370366</v>
      </c>
      <c r="T3862" s="15">
        <f t="shared" si="25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0"/>
        <v>5</v>
      </c>
      <c r="P3863" s="6">
        <f t="shared" si="249"/>
        <v>100</v>
      </c>
      <c r="Q3863" s="10" t="s">
        <v>8315</v>
      </c>
      <c r="R3863" t="s">
        <v>8316</v>
      </c>
      <c r="S3863" s="15">
        <f t="shared" si="251"/>
        <v>41914.590011574073</v>
      </c>
      <c r="T3863" s="15">
        <f t="shared" si="25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0"/>
        <v>0</v>
      </c>
      <c r="P3864" s="6">
        <f t="shared" si="249"/>
        <v>1</v>
      </c>
      <c r="Q3864" s="10" t="s">
        <v>8315</v>
      </c>
      <c r="R3864" t="s">
        <v>8316</v>
      </c>
      <c r="S3864" s="15">
        <f t="shared" si="251"/>
        <v>42611.261064814811</v>
      </c>
      <c r="T3864" s="15">
        <f t="shared" si="25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0"/>
        <v>0</v>
      </c>
      <c r="P3865" s="6" t="str">
        <f t="shared" si="249"/>
        <v>N/A</v>
      </c>
      <c r="Q3865" s="10" t="s">
        <v>8315</v>
      </c>
      <c r="R3865" t="s">
        <v>8316</v>
      </c>
      <c r="S3865" s="15">
        <f t="shared" si="251"/>
        <v>42253.633159722223</v>
      </c>
      <c r="T3865" s="15">
        <f t="shared" si="25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0"/>
        <v>1</v>
      </c>
      <c r="P3866" s="6">
        <f t="shared" si="249"/>
        <v>20</v>
      </c>
      <c r="Q3866" s="10" t="s">
        <v>8315</v>
      </c>
      <c r="R3866" t="s">
        <v>8316</v>
      </c>
      <c r="S3866" s="15">
        <f t="shared" si="251"/>
        <v>42295.891828703709</v>
      </c>
      <c r="T3866" s="15">
        <f t="shared" si="25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0"/>
        <v>27</v>
      </c>
      <c r="P3867" s="6">
        <f t="shared" si="249"/>
        <v>46.43</v>
      </c>
      <c r="Q3867" s="10" t="s">
        <v>8315</v>
      </c>
      <c r="R3867" t="s">
        <v>8316</v>
      </c>
      <c r="S3867" s="15">
        <f t="shared" si="251"/>
        <v>41841.651597222226</v>
      </c>
      <c r="T3867" s="15">
        <f t="shared" si="25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0"/>
        <v>1</v>
      </c>
      <c r="P3868" s="6">
        <f t="shared" si="249"/>
        <v>5.5</v>
      </c>
      <c r="Q3868" s="10" t="s">
        <v>8315</v>
      </c>
      <c r="R3868" t="s">
        <v>8316</v>
      </c>
      <c r="S3868" s="15">
        <f t="shared" si="251"/>
        <v>42402.947002314817</v>
      </c>
      <c r="T3868" s="15">
        <f t="shared" si="25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0"/>
        <v>13</v>
      </c>
      <c r="P3869" s="6">
        <f t="shared" si="249"/>
        <v>50.2</v>
      </c>
      <c r="Q3869" s="10" t="s">
        <v>8315</v>
      </c>
      <c r="R3869" t="s">
        <v>8316</v>
      </c>
      <c r="S3869" s="15">
        <f t="shared" si="251"/>
        <v>42509.814108796301</v>
      </c>
      <c r="T3869" s="15">
        <f t="shared" si="25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0"/>
        <v>0</v>
      </c>
      <c r="P3870">
        <f t="shared" ref="P3870:P3889" si="253">IFERROR(ROUND(E3870/L3870*100,2),"N/A")</f>
        <v>1000</v>
      </c>
      <c r="Q3870" s="10" t="s">
        <v>8315</v>
      </c>
      <c r="R3870" t="s">
        <v>8357</v>
      </c>
      <c r="S3870" s="15">
        <f t="shared" si="251"/>
        <v>41865.659780092588</v>
      </c>
      <c r="T3870" s="15">
        <f t="shared" si="25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0"/>
        <v>3</v>
      </c>
      <c r="P3871">
        <f t="shared" si="253"/>
        <v>3013.33</v>
      </c>
      <c r="Q3871" s="10" t="s">
        <v>8315</v>
      </c>
      <c r="R3871" t="s">
        <v>8357</v>
      </c>
      <c r="S3871" s="15">
        <f t="shared" si="251"/>
        <v>42047.724444444444</v>
      </c>
      <c r="T3871" s="15">
        <f t="shared" si="252"/>
        <v>42077.132638888885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0"/>
        <v>15</v>
      </c>
      <c r="P3872">
        <f t="shared" si="253"/>
        <v>15000</v>
      </c>
      <c r="Q3872" s="10" t="s">
        <v>8315</v>
      </c>
      <c r="R3872" t="s">
        <v>8357</v>
      </c>
      <c r="S3872" s="15">
        <f t="shared" si="251"/>
        <v>41793.17219907407</v>
      </c>
      <c r="T3872" s="15">
        <f t="shared" si="25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0"/>
        <v>3</v>
      </c>
      <c r="P3873">
        <f t="shared" si="253"/>
        <v>1333.33</v>
      </c>
      <c r="Q3873" s="10" t="s">
        <v>8315</v>
      </c>
      <c r="R3873" t="s">
        <v>8357</v>
      </c>
      <c r="S3873" s="15">
        <f t="shared" si="251"/>
        <v>42763.780671296292</v>
      </c>
      <c r="T3873" s="15">
        <f t="shared" si="25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0"/>
        <v>0</v>
      </c>
      <c r="P3874" t="str">
        <f t="shared" si="253"/>
        <v>N/A</v>
      </c>
      <c r="Q3874" s="10" t="s">
        <v>8315</v>
      </c>
      <c r="R3874" t="s">
        <v>8357</v>
      </c>
      <c r="S3874" s="15">
        <f t="shared" si="251"/>
        <v>42180.145787037036</v>
      </c>
      <c r="T3874" s="15">
        <f t="shared" si="25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0"/>
        <v>0</v>
      </c>
      <c r="P3875" t="str">
        <f t="shared" si="253"/>
        <v>N/A</v>
      </c>
      <c r="Q3875" s="10" t="s">
        <v>8315</v>
      </c>
      <c r="R3875" t="s">
        <v>8357</v>
      </c>
      <c r="S3875" s="15">
        <f t="shared" si="251"/>
        <v>42255.696006944447</v>
      </c>
      <c r="T3875" s="15">
        <f t="shared" si="252"/>
        <v>42285.696006944447</v>
      </c>
    </row>
    <row r="3876" spans="1:20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0"/>
        <v>0</v>
      </c>
      <c r="P3876" t="str">
        <f t="shared" si="253"/>
        <v>N/A</v>
      </c>
      <c r="Q3876" s="10" t="s">
        <v>8315</v>
      </c>
      <c r="R3876" t="s">
        <v>8357</v>
      </c>
      <c r="S3876" s="15">
        <f t="shared" si="251"/>
        <v>42007.016458333332</v>
      </c>
      <c r="T3876" s="15">
        <f t="shared" si="25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0"/>
        <v>0</v>
      </c>
      <c r="P3877" t="str">
        <f t="shared" si="253"/>
        <v>N/A</v>
      </c>
      <c r="Q3877" s="10" t="s">
        <v>8315</v>
      </c>
      <c r="R3877" t="s">
        <v>8357</v>
      </c>
      <c r="S3877" s="15">
        <f t="shared" si="251"/>
        <v>42615.346817129626</v>
      </c>
      <c r="T3877" s="15">
        <f t="shared" si="252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0"/>
        <v>53</v>
      </c>
      <c r="P3878">
        <f t="shared" si="253"/>
        <v>4476.09</v>
      </c>
      <c r="Q3878" s="10" t="s">
        <v>8315</v>
      </c>
      <c r="R3878" t="s">
        <v>8357</v>
      </c>
      <c r="S3878" s="15">
        <f t="shared" si="251"/>
        <v>42372.624166666668</v>
      </c>
      <c r="T3878" s="15">
        <f t="shared" si="25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0"/>
        <v>5</v>
      </c>
      <c r="P3879">
        <f t="shared" si="253"/>
        <v>8864.2900000000009</v>
      </c>
      <c r="Q3879" s="10" t="s">
        <v>8315</v>
      </c>
      <c r="R3879" t="s">
        <v>8357</v>
      </c>
      <c r="S3879" s="15">
        <f t="shared" si="251"/>
        <v>42682.67768518519</v>
      </c>
      <c r="T3879" s="15">
        <f t="shared" si="25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0"/>
        <v>0</v>
      </c>
      <c r="P3880">
        <f t="shared" si="253"/>
        <v>1000</v>
      </c>
      <c r="Q3880" s="10" t="s">
        <v>8315</v>
      </c>
      <c r="R3880" t="s">
        <v>8357</v>
      </c>
      <c r="S3880" s="15">
        <f t="shared" si="251"/>
        <v>42154.818819444445</v>
      </c>
      <c r="T3880" s="15">
        <f t="shared" si="25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0"/>
        <v>0</v>
      </c>
      <c r="P3881" t="str">
        <f t="shared" si="253"/>
        <v>N/A</v>
      </c>
      <c r="Q3881" s="10" t="s">
        <v>8315</v>
      </c>
      <c r="R3881" t="s">
        <v>8357</v>
      </c>
      <c r="S3881" s="15">
        <f t="shared" si="251"/>
        <v>41999.861064814817</v>
      </c>
      <c r="T3881" s="15">
        <f t="shared" si="25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0"/>
        <v>13</v>
      </c>
      <c r="P3882">
        <f t="shared" si="253"/>
        <v>5764.71</v>
      </c>
      <c r="Q3882" s="10" t="s">
        <v>8315</v>
      </c>
      <c r="R3882" t="s">
        <v>8357</v>
      </c>
      <c r="S3882" s="15">
        <f t="shared" si="251"/>
        <v>41815.815046296295</v>
      </c>
      <c r="T3882" s="15">
        <f t="shared" si="25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0"/>
        <v>5</v>
      </c>
      <c r="P3883">
        <f t="shared" si="253"/>
        <v>2500</v>
      </c>
      <c r="Q3883" s="10" t="s">
        <v>8315</v>
      </c>
      <c r="R3883" t="s">
        <v>8357</v>
      </c>
      <c r="S3883" s="15">
        <f t="shared" si="251"/>
        <v>42756.018506944441</v>
      </c>
      <c r="T3883" s="15">
        <f t="shared" si="25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0"/>
        <v>0</v>
      </c>
      <c r="P3884" t="str">
        <f t="shared" si="253"/>
        <v>N/A</v>
      </c>
      <c r="Q3884" s="10" t="s">
        <v>8315</v>
      </c>
      <c r="R3884" t="s">
        <v>8357</v>
      </c>
      <c r="S3884" s="15">
        <f t="shared" si="251"/>
        <v>42373.983449074076</v>
      </c>
      <c r="T3884" s="15">
        <f t="shared" si="252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0"/>
        <v>0</v>
      </c>
      <c r="P3885" t="str">
        <f t="shared" si="253"/>
        <v>N/A</v>
      </c>
      <c r="Q3885" s="10" t="s">
        <v>8315</v>
      </c>
      <c r="R3885" t="s">
        <v>8357</v>
      </c>
      <c r="S3885" s="15">
        <f t="shared" si="251"/>
        <v>41854.602650462963</v>
      </c>
      <c r="T3885" s="15">
        <f t="shared" si="252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0"/>
        <v>0</v>
      </c>
      <c r="P3886" t="str">
        <f t="shared" si="253"/>
        <v>N/A</v>
      </c>
      <c r="Q3886" s="10" t="s">
        <v>8315</v>
      </c>
      <c r="R3886" t="s">
        <v>8357</v>
      </c>
      <c r="S3886" s="15">
        <f t="shared" si="251"/>
        <v>42065.791574074072</v>
      </c>
      <c r="T3886" s="15">
        <f t="shared" si="25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0"/>
        <v>0</v>
      </c>
      <c r="P3887" t="str">
        <f t="shared" si="253"/>
        <v>N/A</v>
      </c>
      <c r="Q3887" s="10" t="s">
        <v>8315</v>
      </c>
      <c r="R3887" t="s">
        <v>8357</v>
      </c>
      <c r="S3887" s="15">
        <f t="shared" si="251"/>
        <v>42469.951284722221</v>
      </c>
      <c r="T3887" s="15">
        <f t="shared" si="25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0"/>
        <v>0</v>
      </c>
      <c r="P3888" t="str">
        <f t="shared" si="253"/>
        <v>N/A</v>
      </c>
      <c r="Q3888" s="10" t="s">
        <v>8315</v>
      </c>
      <c r="R3888" t="s">
        <v>8357</v>
      </c>
      <c r="S3888" s="15">
        <f t="shared" si="251"/>
        <v>41954.228032407409</v>
      </c>
      <c r="T3888" s="15">
        <f t="shared" si="25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0"/>
        <v>2</v>
      </c>
      <c r="P3889">
        <f t="shared" si="253"/>
        <v>1750</v>
      </c>
      <c r="Q3889" s="10" t="s">
        <v>8315</v>
      </c>
      <c r="R3889" t="s">
        <v>8357</v>
      </c>
      <c r="S3889" s="15">
        <f t="shared" si="251"/>
        <v>42079.857974537037</v>
      </c>
      <c r="T3889" s="15">
        <f t="shared" si="25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0"/>
        <v>27</v>
      </c>
      <c r="P3890" s="6">
        <f t="shared" ref="P3890:P3953" si="254">IFERROR(ROUND(E3890/L3890,2),"N/A")</f>
        <v>38.71</v>
      </c>
      <c r="Q3890" s="10" t="s">
        <v>8315</v>
      </c>
      <c r="R3890" t="s">
        <v>8316</v>
      </c>
      <c r="S3890" s="15">
        <f t="shared" si="251"/>
        <v>42762.545810185184</v>
      </c>
      <c r="T3890" s="15">
        <f t="shared" si="25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0"/>
        <v>1</v>
      </c>
      <c r="P3891" s="6">
        <f t="shared" si="254"/>
        <v>13.11</v>
      </c>
      <c r="Q3891" s="10" t="s">
        <v>8315</v>
      </c>
      <c r="R3891" t="s">
        <v>8316</v>
      </c>
      <c r="S3891" s="15">
        <f t="shared" si="251"/>
        <v>41977.004976851851</v>
      </c>
      <c r="T3891" s="15">
        <f t="shared" si="25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0"/>
        <v>17</v>
      </c>
      <c r="P3892" s="6">
        <f t="shared" si="254"/>
        <v>315.5</v>
      </c>
      <c r="Q3892" s="10" t="s">
        <v>8315</v>
      </c>
      <c r="R3892" t="s">
        <v>8316</v>
      </c>
      <c r="S3892" s="15">
        <f t="shared" si="251"/>
        <v>42171.758611111116</v>
      </c>
      <c r="T3892" s="15">
        <f t="shared" si="25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0"/>
        <v>33</v>
      </c>
      <c r="P3893" s="6">
        <f t="shared" si="254"/>
        <v>37.14</v>
      </c>
      <c r="Q3893" s="10" t="s">
        <v>8315</v>
      </c>
      <c r="R3893" t="s">
        <v>8316</v>
      </c>
      <c r="S3893" s="15">
        <f t="shared" si="251"/>
        <v>42056.1324537037</v>
      </c>
      <c r="T3893" s="15">
        <f t="shared" si="252"/>
        <v>42086.207638888889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0"/>
        <v>0</v>
      </c>
      <c r="P3894" s="6" t="str">
        <f t="shared" si="254"/>
        <v>N/A</v>
      </c>
      <c r="Q3894" s="10" t="s">
        <v>8315</v>
      </c>
      <c r="R3894" t="s">
        <v>8316</v>
      </c>
      <c r="S3894" s="15">
        <f t="shared" si="251"/>
        <v>41867.652280092596</v>
      </c>
      <c r="T3894" s="15">
        <f t="shared" si="252"/>
        <v>41875.291666666664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0"/>
        <v>22</v>
      </c>
      <c r="P3895" s="6">
        <f t="shared" si="254"/>
        <v>128.27000000000001</v>
      </c>
      <c r="Q3895" s="10" t="s">
        <v>8315</v>
      </c>
      <c r="R3895" t="s">
        <v>8316</v>
      </c>
      <c r="S3895" s="15">
        <f t="shared" si="251"/>
        <v>41779.657870370371</v>
      </c>
      <c r="T3895" s="15">
        <f t="shared" si="25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0"/>
        <v>3</v>
      </c>
      <c r="P3896" s="6">
        <f t="shared" si="254"/>
        <v>47.27</v>
      </c>
      <c r="Q3896" s="10" t="s">
        <v>8315</v>
      </c>
      <c r="R3896" t="s">
        <v>8316</v>
      </c>
      <c r="S3896" s="15">
        <f t="shared" si="251"/>
        <v>42679.958472222221</v>
      </c>
      <c r="T3896" s="15">
        <f t="shared" si="25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0"/>
        <v>5</v>
      </c>
      <c r="P3897" s="6">
        <f t="shared" si="254"/>
        <v>50</v>
      </c>
      <c r="Q3897" s="10" t="s">
        <v>8315</v>
      </c>
      <c r="R3897" t="s">
        <v>8316</v>
      </c>
      <c r="S3897" s="15">
        <f t="shared" si="251"/>
        <v>42032.250208333338</v>
      </c>
      <c r="T3897" s="15">
        <f t="shared" si="25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0"/>
        <v>11</v>
      </c>
      <c r="P3898" s="6">
        <f t="shared" si="254"/>
        <v>42.5</v>
      </c>
      <c r="Q3898" s="10" t="s">
        <v>8315</v>
      </c>
      <c r="R3898" t="s">
        <v>8316</v>
      </c>
      <c r="S3898" s="15">
        <f t="shared" si="251"/>
        <v>41793.191875000004</v>
      </c>
      <c r="T3898" s="15">
        <f t="shared" si="25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0"/>
        <v>18</v>
      </c>
      <c r="P3899" s="6">
        <f t="shared" si="254"/>
        <v>44</v>
      </c>
      <c r="Q3899" s="10" t="s">
        <v>8315</v>
      </c>
      <c r="R3899" t="s">
        <v>8316</v>
      </c>
      <c r="S3899" s="15">
        <f t="shared" si="251"/>
        <v>41982.87364583333</v>
      </c>
      <c r="T3899" s="15">
        <f t="shared" si="25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0"/>
        <v>33</v>
      </c>
      <c r="P3900" s="6">
        <f t="shared" si="254"/>
        <v>50.88</v>
      </c>
      <c r="Q3900" s="10" t="s">
        <v>8315</v>
      </c>
      <c r="R3900" t="s">
        <v>8316</v>
      </c>
      <c r="S3900" s="15">
        <f t="shared" si="251"/>
        <v>42193.482291666667</v>
      </c>
      <c r="T3900" s="15">
        <f t="shared" si="25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0"/>
        <v>1</v>
      </c>
      <c r="P3901" s="6">
        <f t="shared" si="254"/>
        <v>62.5</v>
      </c>
      <c r="Q3901" s="10" t="s">
        <v>8315</v>
      </c>
      <c r="R3901" t="s">
        <v>8316</v>
      </c>
      <c r="S3901" s="15">
        <f t="shared" si="251"/>
        <v>41843.775011574071</v>
      </c>
      <c r="T3901" s="15">
        <f t="shared" si="252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0"/>
        <v>5</v>
      </c>
      <c r="P3902" s="6">
        <f t="shared" si="254"/>
        <v>27</v>
      </c>
      <c r="Q3902" s="10" t="s">
        <v>8315</v>
      </c>
      <c r="R3902" t="s">
        <v>8316</v>
      </c>
      <c r="S3902" s="15">
        <f t="shared" si="251"/>
        <v>42136.092488425929</v>
      </c>
      <c r="T3902" s="15">
        <f t="shared" si="25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0"/>
        <v>1</v>
      </c>
      <c r="P3903" s="6">
        <f t="shared" si="254"/>
        <v>25</v>
      </c>
      <c r="Q3903" s="10" t="s">
        <v>8315</v>
      </c>
      <c r="R3903" t="s">
        <v>8316</v>
      </c>
      <c r="S3903" s="15">
        <f t="shared" si="251"/>
        <v>42317.826377314821</v>
      </c>
      <c r="T3903" s="15">
        <f t="shared" si="25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0"/>
        <v>49</v>
      </c>
      <c r="P3904" s="6">
        <f t="shared" si="254"/>
        <v>47.26</v>
      </c>
      <c r="Q3904" s="10" t="s">
        <v>8315</v>
      </c>
      <c r="R3904" t="s">
        <v>8316</v>
      </c>
      <c r="S3904" s="15">
        <f t="shared" si="251"/>
        <v>42663.468078703707</v>
      </c>
      <c r="T3904" s="15">
        <f t="shared" si="252"/>
        <v>42688.509745370371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0"/>
        <v>0</v>
      </c>
      <c r="P3905" s="6" t="str">
        <f t="shared" si="254"/>
        <v>N/A</v>
      </c>
      <c r="Q3905" s="10" t="s">
        <v>8315</v>
      </c>
      <c r="R3905" t="s">
        <v>8316</v>
      </c>
      <c r="S3905" s="15">
        <f t="shared" si="251"/>
        <v>42186.01116898148</v>
      </c>
      <c r="T3905" s="15">
        <f t="shared" si="252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55">ROUND(E3906/D3906*100,0)</f>
        <v>0</v>
      </c>
      <c r="P3906" s="6">
        <f t="shared" si="254"/>
        <v>1.5</v>
      </c>
      <c r="Q3906" s="10" t="s">
        <v>8315</v>
      </c>
      <c r="R3906" t="s">
        <v>8316</v>
      </c>
      <c r="S3906" s="15">
        <f t="shared" si="251"/>
        <v>42095.229166666672</v>
      </c>
      <c r="T3906" s="15">
        <f t="shared" si="25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55"/>
        <v>12</v>
      </c>
      <c r="P3907" s="6">
        <f t="shared" si="254"/>
        <v>24.71</v>
      </c>
      <c r="Q3907" s="10" t="s">
        <v>8315</v>
      </c>
      <c r="R3907" t="s">
        <v>8316</v>
      </c>
      <c r="S3907" s="15">
        <f t="shared" ref="S3907:S3970" si="256">(((J3907/60)/60)/24)+DATE(1970,1,1)</f>
        <v>42124.623877314814</v>
      </c>
      <c r="T3907" s="15">
        <f t="shared" ref="T3907:T3970" si="25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5"/>
        <v>67</v>
      </c>
      <c r="P3908" s="6">
        <f t="shared" si="254"/>
        <v>63.13</v>
      </c>
      <c r="Q3908" s="10" t="s">
        <v>8315</v>
      </c>
      <c r="R3908" t="s">
        <v>8316</v>
      </c>
      <c r="S3908" s="15">
        <f t="shared" si="256"/>
        <v>42143.917743055557</v>
      </c>
      <c r="T3908" s="15">
        <f t="shared" si="25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5"/>
        <v>15</v>
      </c>
      <c r="P3909" s="6">
        <f t="shared" si="254"/>
        <v>38.25</v>
      </c>
      <c r="Q3909" s="10" t="s">
        <v>8315</v>
      </c>
      <c r="R3909" t="s">
        <v>8316</v>
      </c>
      <c r="S3909" s="15">
        <f t="shared" si="256"/>
        <v>41906.819513888891</v>
      </c>
      <c r="T3909" s="15">
        <f t="shared" si="25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5"/>
        <v>9</v>
      </c>
      <c r="P3910" s="6">
        <f t="shared" si="254"/>
        <v>16.25</v>
      </c>
      <c r="Q3910" s="10" t="s">
        <v>8315</v>
      </c>
      <c r="R3910" t="s">
        <v>8316</v>
      </c>
      <c r="S3910" s="15">
        <f t="shared" si="256"/>
        <v>41834.135370370372</v>
      </c>
      <c r="T3910" s="15">
        <f t="shared" si="25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5"/>
        <v>0</v>
      </c>
      <c r="P3911" s="6">
        <f t="shared" si="254"/>
        <v>33.75</v>
      </c>
      <c r="Q3911" s="10" t="s">
        <v>8315</v>
      </c>
      <c r="R3911" t="s">
        <v>8316</v>
      </c>
      <c r="S3911" s="15">
        <f t="shared" si="256"/>
        <v>41863.359282407408</v>
      </c>
      <c r="T3911" s="15">
        <f t="shared" si="25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5"/>
        <v>3</v>
      </c>
      <c r="P3912" s="6">
        <f t="shared" si="254"/>
        <v>61.67</v>
      </c>
      <c r="Q3912" s="10" t="s">
        <v>8315</v>
      </c>
      <c r="R3912" t="s">
        <v>8316</v>
      </c>
      <c r="S3912" s="15">
        <f t="shared" si="256"/>
        <v>42224.756909722222</v>
      </c>
      <c r="T3912" s="15">
        <f t="shared" si="25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5"/>
        <v>37</v>
      </c>
      <c r="P3913" s="6">
        <f t="shared" si="254"/>
        <v>83.14</v>
      </c>
      <c r="Q3913" s="10" t="s">
        <v>8315</v>
      </c>
      <c r="R3913" t="s">
        <v>8316</v>
      </c>
      <c r="S3913" s="15">
        <f t="shared" si="256"/>
        <v>41939.8122337963</v>
      </c>
      <c r="T3913" s="15">
        <f t="shared" si="25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5"/>
        <v>0</v>
      </c>
      <c r="P3914" s="6">
        <f t="shared" si="254"/>
        <v>1</v>
      </c>
      <c r="Q3914" s="10" t="s">
        <v>8315</v>
      </c>
      <c r="R3914" t="s">
        <v>8316</v>
      </c>
      <c r="S3914" s="15">
        <f t="shared" si="256"/>
        <v>42059.270023148143</v>
      </c>
      <c r="T3914" s="15">
        <f t="shared" si="25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5"/>
        <v>10</v>
      </c>
      <c r="P3915" s="6">
        <f t="shared" si="254"/>
        <v>142.86000000000001</v>
      </c>
      <c r="Q3915" s="10" t="s">
        <v>8315</v>
      </c>
      <c r="R3915" t="s">
        <v>8316</v>
      </c>
      <c r="S3915" s="15">
        <f t="shared" si="256"/>
        <v>42308.211215277777</v>
      </c>
      <c r="T3915" s="15">
        <f t="shared" si="25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5"/>
        <v>36</v>
      </c>
      <c r="P3916" s="6">
        <f t="shared" si="254"/>
        <v>33.67</v>
      </c>
      <c r="Q3916" s="10" t="s">
        <v>8315</v>
      </c>
      <c r="R3916" t="s">
        <v>8316</v>
      </c>
      <c r="S3916" s="15">
        <f t="shared" si="256"/>
        <v>42114.818935185183</v>
      </c>
      <c r="T3916" s="15">
        <f t="shared" si="25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5"/>
        <v>0</v>
      </c>
      <c r="P3917" s="6">
        <f t="shared" si="254"/>
        <v>5</v>
      </c>
      <c r="Q3917" s="10" t="s">
        <v>8315</v>
      </c>
      <c r="R3917" t="s">
        <v>8316</v>
      </c>
      <c r="S3917" s="15">
        <f t="shared" si="256"/>
        <v>42492.98505787037</v>
      </c>
      <c r="T3917" s="15">
        <f t="shared" si="25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5"/>
        <v>0</v>
      </c>
      <c r="P3918" s="6" t="str">
        <f t="shared" si="254"/>
        <v>N/A</v>
      </c>
      <c r="Q3918" s="10" t="s">
        <v>8315</v>
      </c>
      <c r="R3918" t="s">
        <v>8316</v>
      </c>
      <c r="S3918" s="15">
        <f t="shared" si="256"/>
        <v>42494.471666666665</v>
      </c>
      <c r="T3918" s="15">
        <f t="shared" si="25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5"/>
        <v>0</v>
      </c>
      <c r="P3919" s="6">
        <f t="shared" si="254"/>
        <v>10</v>
      </c>
      <c r="Q3919" s="10" t="s">
        <v>8315</v>
      </c>
      <c r="R3919" t="s">
        <v>8316</v>
      </c>
      <c r="S3919" s="15">
        <f t="shared" si="256"/>
        <v>41863.527326388888</v>
      </c>
      <c r="T3919" s="15">
        <f t="shared" si="257"/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5"/>
        <v>0</v>
      </c>
      <c r="P3920" s="6">
        <f t="shared" si="254"/>
        <v>40</v>
      </c>
      <c r="Q3920" s="10" t="s">
        <v>8315</v>
      </c>
      <c r="R3920" t="s">
        <v>8316</v>
      </c>
      <c r="S3920" s="15">
        <f t="shared" si="256"/>
        <v>41843.664618055554</v>
      </c>
      <c r="T3920" s="15">
        <f t="shared" si="25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5"/>
        <v>2</v>
      </c>
      <c r="P3921" s="6">
        <f t="shared" si="254"/>
        <v>30</v>
      </c>
      <c r="Q3921" s="10" t="s">
        <v>8315</v>
      </c>
      <c r="R3921" t="s">
        <v>8316</v>
      </c>
      <c r="S3921" s="15">
        <f t="shared" si="256"/>
        <v>42358.684872685189</v>
      </c>
      <c r="T3921" s="15">
        <f t="shared" si="25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5"/>
        <v>5</v>
      </c>
      <c r="P3922" s="6">
        <f t="shared" si="254"/>
        <v>45</v>
      </c>
      <c r="Q3922" s="10" t="s">
        <v>8315</v>
      </c>
      <c r="R3922" t="s">
        <v>8316</v>
      </c>
      <c r="S3922" s="15">
        <f t="shared" si="256"/>
        <v>42657.38726851852</v>
      </c>
      <c r="T3922" s="15">
        <f t="shared" si="25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5"/>
        <v>0</v>
      </c>
      <c r="P3923" s="6" t="str">
        <f t="shared" si="254"/>
        <v>N/A</v>
      </c>
      <c r="Q3923" s="10" t="s">
        <v>8315</v>
      </c>
      <c r="R3923" t="s">
        <v>8316</v>
      </c>
      <c r="S3923" s="15">
        <f t="shared" si="256"/>
        <v>41926.542303240742</v>
      </c>
      <c r="T3923" s="15">
        <f t="shared" si="25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5"/>
        <v>8</v>
      </c>
      <c r="P3924" s="6">
        <f t="shared" si="254"/>
        <v>10.17</v>
      </c>
      <c r="Q3924" s="10" t="s">
        <v>8315</v>
      </c>
      <c r="R3924" t="s">
        <v>8316</v>
      </c>
      <c r="S3924" s="15">
        <f t="shared" si="256"/>
        <v>42020.768634259264</v>
      </c>
      <c r="T3924" s="15">
        <f t="shared" si="25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5"/>
        <v>12</v>
      </c>
      <c r="P3925" s="6">
        <f t="shared" si="254"/>
        <v>81.41</v>
      </c>
      <c r="Q3925" s="10" t="s">
        <v>8315</v>
      </c>
      <c r="R3925" t="s">
        <v>8316</v>
      </c>
      <c r="S3925" s="15">
        <f t="shared" si="256"/>
        <v>42075.979988425926</v>
      </c>
      <c r="T3925" s="15">
        <f t="shared" si="25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5"/>
        <v>15</v>
      </c>
      <c r="P3926" s="6">
        <f t="shared" si="254"/>
        <v>57.25</v>
      </c>
      <c r="Q3926" s="10" t="s">
        <v>8315</v>
      </c>
      <c r="R3926" t="s">
        <v>8316</v>
      </c>
      <c r="S3926" s="15">
        <f t="shared" si="256"/>
        <v>41786.959745370368</v>
      </c>
      <c r="T3926" s="15">
        <f t="shared" si="25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5"/>
        <v>10</v>
      </c>
      <c r="P3927" s="6">
        <f t="shared" si="254"/>
        <v>5</v>
      </c>
      <c r="Q3927" s="10" t="s">
        <v>8315</v>
      </c>
      <c r="R3927" t="s">
        <v>8316</v>
      </c>
      <c r="S3927" s="15">
        <f t="shared" si="256"/>
        <v>41820.870821759258</v>
      </c>
      <c r="T3927" s="15">
        <f t="shared" si="25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5"/>
        <v>0</v>
      </c>
      <c r="P3928" s="6">
        <f t="shared" si="254"/>
        <v>15</v>
      </c>
      <c r="Q3928" s="10" t="s">
        <v>8315</v>
      </c>
      <c r="R3928" t="s">
        <v>8316</v>
      </c>
      <c r="S3928" s="15">
        <f t="shared" si="256"/>
        <v>41970.085046296299</v>
      </c>
      <c r="T3928" s="15">
        <f t="shared" si="25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5"/>
        <v>1</v>
      </c>
      <c r="P3929" s="6">
        <f t="shared" si="254"/>
        <v>12.5</v>
      </c>
      <c r="Q3929" s="10" t="s">
        <v>8315</v>
      </c>
      <c r="R3929" t="s">
        <v>8316</v>
      </c>
      <c r="S3929" s="15">
        <f t="shared" si="256"/>
        <v>41830.267407407409</v>
      </c>
      <c r="T3929" s="15">
        <f t="shared" si="25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5"/>
        <v>13</v>
      </c>
      <c r="P3930" s="6">
        <f t="shared" si="254"/>
        <v>93</v>
      </c>
      <c r="Q3930" s="10" t="s">
        <v>8315</v>
      </c>
      <c r="R3930" t="s">
        <v>8316</v>
      </c>
      <c r="S3930" s="15">
        <f t="shared" si="256"/>
        <v>42265.683182870373</v>
      </c>
      <c r="T3930" s="15">
        <f t="shared" si="25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5"/>
        <v>2</v>
      </c>
      <c r="P3931" s="6">
        <f t="shared" si="254"/>
        <v>32.36</v>
      </c>
      <c r="Q3931" s="10" t="s">
        <v>8315</v>
      </c>
      <c r="R3931" t="s">
        <v>8316</v>
      </c>
      <c r="S3931" s="15">
        <f t="shared" si="256"/>
        <v>42601.827141203699</v>
      </c>
      <c r="T3931" s="15">
        <f t="shared" si="25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5"/>
        <v>0</v>
      </c>
      <c r="P3932" s="6" t="str">
        <f t="shared" si="254"/>
        <v>N/A</v>
      </c>
      <c r="Q3932" s="10" t="s">
        <v>8315</v>
      </c>
      <c r="R3932" t="s">
        <v>8316</v>
      </c>
      <c r="S3932" s="15">
        <f t="shared" si="256"/>
        <v>42433.338749999995</v>
      </c>
      <c r="T3932" s="15">
        <f t="shared" si="25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5"/>
        <v>0</v>
      </c>
      <c r="P3933" s="6" t="str">
        <f t="shared" si="254"/>
        <v>N/A</v>
      </c>
      <c r="Q3933" s="10" t="s">
        <v>8315</v>
      </c>
      <c r="R3933" t="s">
        <v>8316</v>
      </c>
      <c r="S3933" s="15">
        <f t="shared" si="256"/>
        <v>42228.151701388888</v>
      </c>
      <c r="T3933" s="15">
        <f t="shared" si="25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5"/>
        <v>0</v>
      </c>
      <c r="P3934" s="6">
        <f t="shared" si="254"/>
        <v>1</v>
      </c>
      <c r="Q3934" s="10" t="s">
        <v>8315</v>
      </c>
      <c r="R3934" t="s">
        <v>8316</v>
      </c>
      <c r="S3934" s="15">
        <f t="shared" si="256"/>
        <v>42415.168564814812</v>
      </c>
      <c r="T3934" s="15">
        <f t="shared" si="25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5"/>
        <v>16</v>
      </c>
      <c r="P3935" s="6">
        <f t="shared" si="254"/>
        <v>91.83</v>
      </c>
      <c r="Q3935" s="10" t="s">
        <v>8315</v>
      </c>
      <c r="R3935" t="s">
        <v>8316</v>
      </c>
      <c r="S3935" s="15">
        <f t="shared" si="256"/>
        <v>42538.968310185184</v>
      </c>
      <c r="T3935" s="15">
        <f t="shared" si="25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5"/>
        <v>11</v>
      </c>
      <c r="P3936" s="6">
        <f t="shared" si="254"/>
        <v>45.83</v>
      </c>
      <c r="Q3936" s="10" t="s">
        <v>8315</v>
      </c>
      <c r="R3936" t="s">
        <v>8316</v>
      </c>
      <c r="S3936" s="15">
        <f t="shared" si="256"/>
        <v>42233.671747685185</v>
      </c>
      <c r="T3936" s="15">
        <f t="shared" si="25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5"/>
        <v>44</v>
      </c>
      <c r="P3937" s="6">
        <f t="shared" si="254"/>
        <v>57.17</v>
      </c>
      <c r="Q3937" s="10" t="s">
        <v>8315</v>
      </c>
      <c r="R3937" t="s">
        <v>8316</v>
      </c>
      <c r="S3937" s="15">
        <f t="shared" si="256"/>
        <v>42221.656782407401</v>
      </c>
      <c r="T3937" s="15">
        <f t="shared" si="25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5"/>
        <v>0</v>
      </c>
      <c r="P3938" s="6" t="str">
        <f t="shared" si="254"/>
        <v>N/A</v>
      </c>
      <c r="Q3938" s="10" t="s">
        <v>8315</v>
      </c>
      <c r="R3938" t="s">
        <v>8316</v>
      </c>
      <c r="S3938" s="15">
        <f t="shared" si="256"/>
        <v>42675.262962962966</v>
      </c>
      <c r="T3938" s="15">
        <f t="shared" si="25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5"/>
        <v>86</v>
      </c>
      <c r="P3939" s="6">
        <f t="shared" si="254"/>
        <v>248.5</v>
      </c>
      <c r="Q3939" s="10" t="s">
        <v>8315</v>
      </c>
      <c r="R3939" t="s">
        <v>8316</v>
      </c>
      <c r="S3939" s="15">
        <f t="shared" si="256"/>
        <v>42534.631481481483</v>
      </c>
      <c r="T3939" s="15">
        <f t="shared" si="25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5"/>
        <v>12</v>
      </c>
      <c r="P3940" s="6">
        <f t="shared" si="254"/>
        <v>79.400000000000006</v>
      </c>
      <c r="Q3940" s="10" t="s">
        <v>8315</v>
      </c>
      <c r="R3940" t="s">
        <v>8316</v>
      </c>
      <c r="S3940" s="15">
        <f t="shared" si="256"/>
        <v>42151.905717592599</v>
      </c>
      <c r="T3940" s="15">
        <f t="shared" si="25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5"/>
        <v>0</v>
      </c>
      <c r="P3941" s="6">
        <f t="shared" si="254"/>
        <v>5</v>
      </c>
      <c r="Q3941" s="10" t="s">
        <v>8315</v>
      </c>
      <c r="R3941" t="s">
        <v>8316</v>
      </c>
      <c r="S3941" s="15">
        <f t="shared" si="256"/>
        <v>41915.400219907409</v>
      </c>
      <c r="T3941" s="15">
        <f t="shared" si="25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5"/>
        <v>0</v>
      </c>
      <c r="P3942" s="6">
        <f t="shared" si="254"/>
        <v>5.5</v>
      </c>
      <c r="Q3942" s="10" t="s">
        <v>8315</v>
      </c>
      <c r="R3942" t="s">
        <v>8316</v>
      </c>
      <c r="S3942" s="15">
        <f t="shared" si="256"/>
        <v>41961.492488425924</v>
      </c>
      <c r="T3942" s="15">
        <f t="shared" si="257"/>
        <v>42006.492488425924</v>
      </c>
    </row>
    <row r="3943" spans="1:20" ht="43.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5"/>
        <v>1</v>
      </c>
      <c r="P3943" s="6">
        <f t="shared" si="254"/>
        <v>25</v>
      </c>
      <c r="Q3943" s="10" t="s">
        <v>8315</v>
      </c>
      <c r="R3943" t="s">
        <v>8316</v>
      </c>
      <c r="S3943" s="15">
        <f t="shared" si="256"/>
        <v>41940.587233796294</v>
      </c>
      <c r="T3943" s="15">
        <f t="shared" si="25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5"/>
        <v>0</v>
      </c>
      <c r="P3944" s="6" t="str">
        <f t="shared" si="254"/>
        <v>N/A</v>
      </c>
      <c r="Q3944" s="10" t="s">
        <v>8315</v>
      </c>
      <c r="R3944" t="s">
        <v>8316</v>
      </c>
      <c r="S3944" s="15">
        <f t="shared" si="256"/>
        <v>42111.904097222221</v>
      </c>
      <c r="T3944" s="15">
        <f t="shared" si="25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5"/>
        <v>36</v>
      </c>
      <c r="P3945" s="6">
        <f t="shared" si="254"/>
        <v>137.08000000000001</v>
      </c>
      <c r="Q3945" s="10" t="s">
        <v>8315</v>
      </c>
      <c r="R3945" t="s">
        <v>8316</v>
      </c>
      <c r="S3945" s="15">
        <f t="shared" si="256"/>
        <v>42279.778564814813</v>
      </c>
      <c r="T3945" s="15">
        <f t="shared" si="257"/>
        <v>42310.701388888891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5"/>
        <v>0</v>
      </c>
      <c r="P3946" s="6" t="str">
        <f t="shared" si="254"/>
        <v>N/A</v>
      </c>
      <c r="Q3946" s="10" t="s">
        <v>8315</v>
      </c>
      <c r="R3946" t="s">
        <v>8316</v>
      </c>
      <c r="S3946" s="15">
        <f t="shared" si="256"/>
        <v>42213.662905092591</v>
      </c>
      <c r="T3946" s="15">
        <f t="shared" si="25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5"/>
        <v>0</v>
      </c>
      <c r="P3947" s="6">
        <f t="shared" si="254"/>
        <v>5</v>
      </c>
      <c r="Q3947" s="10" t="s">
        <v>8315</v>
      </c>
      <c r="R3947" t="s">
        <v>8316</v>
      </c>
      <c r="S3947" s="15">
        <f t="shared" si="256"/>
        <v>42109.801712962959</v>
      </c>
      <c r="T3947" s="15">
        <f t="shared" si="25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5"/>
        <v>3</v>
      </c>
      <c r="P3948" s="6">
        <f t="shared" si="254"/>
        <v>39</v>
      </c>
      <c r="Q3948" s="10" t="s">
        <v>8315</v>
      </c>
      <c r="R3948" t="s">
        <v>8316</v>
      </c>
      <c r="S3948" s="15">
        <f t="shared" si="256"/>
        <v>42031.833587962959</v>
      </c>
      <c r="T3948" s="15">
        <f t="shared" si="25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5"/>
        <v>3</v>
      </c>
      <c r="P3949" s="6">
        <f t="shared" si="254"/>
        <v>50.5</v>
      </c>
      <c r="Q3949" s="10" t="s">
        <v>8315</v>
      </c>
      <c r="R3949" t="s">
        <v>8316</v>
      </c>
      <c r="S3949" s="15">
        <f t="shared" si="256"/>
        <v>42615.142870370371</v>
      </c>
      <c r="T3949" s="15">
        <f t="shared" si="25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5"/>
        <v>0</v>
      </c>
      <c r="P3950" s="6" t="str">
        <f t="shared" si="254"/>
        <v>N/A</v>
      </c>
      <c r="Q3950" s="10" t="s">
        <v>8315</v>
      </c>
      <c r="R3950" t="s">
        <v>8316</v>
      </c>
      <c r="S3950" s="15">
        <f t="shared" si="256"/>
        <v>41829.325497685182</v>
      </c>
      <c r="T3950" s="15">
        <f t="shared" si="25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5"/>
        <v>16</v>
      </c>
      <c r="P3951" s="6">
        <f t="shared" si="254"/>
        <v>49.28</v>
      </c>
      <c r="Q3951" s="10" t="s">
        <v>8315</v>
      </c>
      <c r="R3951" t="s">
        <v>8316</v>
      </c>
      <c r="S3951" s="15">
        <f t="shared" si="256"/>
        <v>42016.120613425926</v>
      </c>
      <c r="T3951" s="15">
        <f t="shared" si="257"/>
        <v>42046.120613425926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5"/>
        <v>1</v>
      </c>
      <c r="P3952" s="6">
        <f t="shared" si="254"/>
        <v>25</v>
      </c>
      <c r="Q3952" s="10" t="s">
        <v>8315</v>
      </c>
      <c r="R3952" t="s">
        <v>8316</v>
      </c>
      <c r="S3952" s="15">
        <f t="shared" si="256"/>
        <v>42439.702314814815</v>
      </c>
      <c r="T3952" s="15">
        <f t="shared" si="25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5"/>
        <v>0</v>
      </c>
      <c r="P3953" s="6">
        <f t="shared" si="254"/>
        <v>1</v>
      </c>
      <c r="Q3953" s="10" t="s">
        <v>8315</v>
      </c>
      <c r="R3953" t="s">
        <v>8316</v>
      </c>
      <c r="S3953" s="15">
        <f t="shared" si="256"/>
        <v>42433.825717592597</v>
      </c>
      <c r="T3953" s="15">
        <f t="shared" si="25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5"/>
        <v>0</v>
      </c>
      <c r="P3954" s="6">
        <f t="shared" ref="P3954:P4017" si="258">IFERROR(ROUND(E3954/L3954,2),"N/A")</f>
        <v>25</v>
      </c>
      <c r="Q3954" s="10" t="s">
        <v>8315</v>
      </c>
      <c r="R3954" t="s">
        <v>8316</v>
      </c>
      <c r="S3954" s="15">
        <f t="shared" si="256"/>
        <v>42243.790393518517</v>
      </c>
      <c r="T3954" s="15">
        <f t="shared" si="25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5"/>
        <v>0</v>
      </c>
      <c r="P3955" s="6" t="str">
        <f t="shared" si="258"/>
        <v>N/A</v>
      </c>
      <c r="Q3955" s="10" t="s">
        <v>8315</v>
      </c>
      <c r="R3955" t="s">
        <v>8316</v>
      </c>
      <c r="S3955" s="15">
        <f t="shared" si="256"/>
        <v>42550.048449074078</v>
      </c>
      <c r="T3955" s="15">
        <f t="shared" si="257"/>
        <v>42580.978472222225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5"/>
        <v>0</v>
      </c>
      <c r="P3956" s="6" t="str">
        <f t="shared" si="258"/>
        <v>N/A</v>
      </c>
      <c r="Q3956" s="10" t="s">
        <v>8315</v>
      </c>
      <c r="R3956" t="s">
        <v>8316</v>
      </c>
      <c r="S3956" s="15">
        <f t="shared" si="256"/>
        <v>41774.651203703703</v>
      </c>
      <c r="T3956" s="15">
        <f t="shared" si="25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5"/>
        <v>24</v>
      </c>
      <c r="P3957" s="6">
        <f t="shared" si="258"/>
        <v>53.13</v>
      </c>
      <c r="Q3957" s="10" t="s">
        <v>8315</v>
      </c>
      <c r="R3957" t="s">
        <v>8316</v>
      </c>
      <c r="S3957" s="15">
        <f t="shared" si="256"/>
        <v>42306.848854166667</v>
      </c>
      <c r="T3957" s="15">
        <f t="shared" si="25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5"/>
        <v>0</v>
      </c>
      <c r="P3958" s="6" t="str">
        <f t="shared" si="258"/>
        <v>N/A</v>
      </c>
      <c r="Q3958" s="10" t="s">
        <v>8315</v>
      </c>
      <c r="R3958" t="s">
        <v>8316</v>
      </c>
      <c r="S3958" s="15">
        <f t="shared" si="256"/>
        <v>42457.932025462964</v>
      </c>
      <c r="T3958" s="15">
        <f t="shared" si="25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5"/>
        <v>0</v>
      </c>
      <c r="P3959" s="6">
        <f t="shared" si="258"/>
        <v>7</v>
      </c>
      <c r="Q3959" s="10" t="s">
        <v>8315</v>
      </c>
      <c r="R3959" t="s">
        <v>8316</v>
      </c>
      <c r="S3959" s="15">
        <f t="shared" si="256"/>
        <v>42513.976319444439</v>
      </c>
      <c r="T3959" s="15">
        <f t="shared" si="25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5"/>
        <v>32</v>
      </c>
      <c r="P3960" s="6">
        <f t="shared" si="258"/>
        <v>40.06</v>
      </c>
      <c r="Q3960" s="10" t="s">
        <v>8315</v>
      </c>
      <c r="R3960" t="s">
        <v>8316</v>
      </c>
      <c r="S3960" s="15">
        <f t="shared" si="256"/>
        <v>41816.950370370374</v>
      </c>
      <c r="T3960" s="15">
        <f t="shared" si="25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5"/>
        <v>24</v>
      </c>
      <c r="P3961" s="6">
        <f t="shared" si="258"/>
        <v>24.33</v>
      </c>
      <c r="Q3961" s="10" t="s">
        <v>8315</v>
      </c>
      <c r="R3961" t="s">
        <v>8316</v>
      </c>
      <c r="S3961" s="15">
        <f t="shared" si="256"/>
        <v>41880.788842592592</v>
      </c>
      <c r="T3961" s="15">
        <f t="shared" si="25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5"/>
        <v>2</v>
      </c>
      <c r="P3962" s="6">
        <f t="shared" si="258"/>
        <v>11.25</v>
      </c>
      <c r="Q3962" s="10" t="s">
        <v>8315</v>
      </c>
      <c r="R3962" t="s">
        <v>8316</v>
      </c>
      <c r="S3962" s="15">
        <f t="shared" si="256"/>
        <v>42342.845555555556</v>
      </c>
      <c r="T3962" s="15">
        <f t="shared" si="257"/>
        <v>42372.845555555556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5"/>
        <v>0</v>
      </c>
      <c r="P3963" s="6">
        <f t="shared" si="258"/>
        <v>10.5</v>
      </c>
      <c r="Q3963" s="10" t="s">
        <v>8315</v>
      </c>
      <c r="R3963" t="s">
        <v>8316</v>
      </c>
      <c r="S3963" s="15">
        <f t="shared" si="256"/>
        <v>41745.891319444447</v>
      </c>
      <c r="T3963" s="15">
        <f t="shared" si="257"/>
        <v>41767.891319444447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5"/>
        <v>3</v>
      </c>
      <c r="P3964" s="6">
        <f t="shared" si="258"/>
        <v>15</v>
      </c>
      <c r="Q3964" s="10" t="s">
        <v>8315</v>
      </c>
      <c r="R3964" t="s">
        <v>8316</v>
      </c>
      <c r="S3964" s="15">
        <f t="shared" si="256"/>
        <v>42311.621458333335</v>
      </c>
      <c r="T3964" s="15">
        <f t="shared" si="25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5"/>
        <v>0</v>
      </c>
      <c r="P3965" s="6" t="str">
        <f t="shared" si="258"/>
        <v>N/A</v>
      </c>
      <c r="Q3965" s="10" t="s">
        <v>8315</v>
      </c>
      <c r="R3965" t="s">
        <v>8316</v>
      </c>
      <c r="S3965" s="15">
        <f t="shared" si="256"/>
        <v>42296.154131944444</v>
      </c>
      <c r="T3965" s="15">
        <f t="shared" si="25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5"/>
        <v>6</v>
      </c>
      <c r="P3966" s="6">
        <f t="shared" si="258"/>
        <v>42</v>
      </c>
      <c r="Q3966" s="10" t="s">
        <v>8315</v>
      </c>
      <c r="R3966" t="s">
        <v>8316</v>
      </c>
      <c r="S3966" s="15">
        <f t="shared" si="256"/>
        <v>42053.722060185188</v>
      </c>
      <c r="T3966" s="15">
        <f t="shared" si="25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5"/>
        <v>14</v>
      </c>
      <c r="P3967" s="6">
        <f t="shared" si="258"/>
        <v>71.25</v>
      </c>
      <c r="Q3967" s="10" t="s">
        <v>8315</v>
      </c>
      <c r="R3967" t="s">
        <v>8316</v>
      </c>
      <c r="S3967" s="15">
        <f t="shared" si="256"/>
        <v>42414.235879629632</v>
      </c>
      <c r="T3967" s="15">
        <f t="shared" si="257"/>
        <v>42474.194212962961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5"/>
        <v>1</v>
      </c>
      <c r="P3968" s="6">
        <f t="shared" si="258"/>
        <v>22.5</v>
      </c>
      <c r="Q3968" s="10" t="s">
        <v>8315</v>
      </c>
      <c r="R3968" t="s">
        <v>8316</v>
      </c>
      <c r="S3968" s="15">
        <f t="shared" si="256"/>
        <v>41801.711550925924</v>
      </c>
      <c r="T3968" s="15">
        <f t="shared" si="25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5"/>
        <v>24</v>
      </c>
      <c r="P3969" s="6">
        <f t="shared" si="258"/>
        <v>41</v>
      </c>
      <c r="Q3969" s="10" t="s">
        <v>8315</v>
      </c>
      <c r="R3969" t="s">
        <v>8316</v>
      </c>
      <c r="S3969" s="15">
        <f t="shared" si="256"/>
        <v>42770.290590277778</v>
      </c>
      <c r="T3969" s="15">
        <f t="shared" si="25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9">ROUND(E3970/D3970*100,0)</f>
        <v>11</v>
      </c>
      <c r="P3970" s="6">
        <f t="shared" si="258"/>
        <v>47.91</v>
      </c>
      <c r="Q3970" s="10" t="s">
        <v>8315</v>
      </c>
      <c r="R3970" t="s">
        <v>8316</v>
      </c>
      <c r="S3970" s="15">
        <f t="shared" si="256"/>
        <v>42452.815659722226</v>
      </c>
      <c r="T3970" s="15">
        <f t="shared" si="257"/>
        <v>42512.815659722226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9"/>
        <v>7</v>
      </c>
      <c r="P3971" s="6">
        <f t="shared" si="258"/>
        <v>35.17</v>
      </c>
      <c r="Q3971" s="10" t="s">
        <v>8315</v>
      </c>
      <c r="R3971" t="s">
        <v>8316</v>
      </c>
      <c r="S3971" s="15">
        <f t="shared" ref="S3971:S4034" si="260">(((J3971/60)/60)/24)+DATE(1970,1,1)</f>
        <v>42601.854699074072</v>
      </c>
      <c r="T3971" s="15">
        <f t="shared" ref="T3971:T4034" si="261">(((I3971/60)/60)/24)+DATE(1970,1,1)</f>
        <v>42611.163194444445</v>
      </c>
    </row>
    <row r="3972" spans="1:20" ht="43.2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9"/>
        <v>0</v>
      </c>
      <c r="P3972" s="6">
        <f t="shared" si="258"/>
        <v>5.5</v>
      </c>
      <c r="Q3972" s="10" t="s">
        <v>8315</v>
      </c>
      <c r="R3972" t="s">
        <v>8316</v>
      </c>
      <c r="S3972" s="15">
        <f t="shared" si="260"/>
        <v>42447.863553240735</v>
      </c>
      <c r="T3972" s="15">
        <f t="shared" si="26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9"/>
        <v>1</v>
      </c>
      <c r="P3973" s="6">
        <f t="shared" si="258"/>
        <v>22.67</v>
      </c>
      <c r="Q3973" s="10" t="s">
        <v>8315</v>
      </c>
      <c r="R3973" t="s">
        <v>8316</v>
      </c>
      <c r="S3973" s="15">
        <f t="shared" si="260"/>
        <v>41811.536180555559</v>
      </c>
      <c r="T3973" s="15">
        <f t="shared" si="261"/>
        <v>41841.536180555559</v>
      </c>
    </row>
    <row r="3974" spans="1:20" ht="28.8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9"/>
        <v>21</v>
      </c>
      <c r="P3974" s="6">
        <f t="shared" si="258"/>
        <v>26.38</v>
      </c>
      <c r="Q3974" s="10" t="s">
        <v>8315</v>
      </c>
      <c r="R3974" t="s">
        <v>8316</v>
      </c>
      <c r="S3974" s="15">
        <f t="shared" si="260"/>
        <v>41981.067523148144</v>
      </c>
      <c r="T3974" s="15">
        <f t="shared" si="26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9"/>
        <v>78</v>
      </c>
      <c r="P3975" s="6">
        <f t="shared" si="258"/>
        <v>105.54</v>
      </c>
      <c r="Q3975" s="10" t="s">
        <v>8315</v>
      </c>
      <c r="R3975" t="s">
        <v>8316</v>
      </c>
      <c r="S3975" s="15">
        <f t="shared" si="260"/>
        <v>42469.68414351852</v>
      </c>
      <c r="T3975" s="15">
        <f t="shared" si="26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9"/>
        <v>32</v>
      </c>
      <c r="P3976" s="6">
        <f t="shared" si="258"/>
        <v>29.09</v>
      </c>
      <c r="Q3976" s="10" t="s">
        <v>8315</v>
      </c>
      <c r="R3976" t="s">
        <v>8316</v>
      </c>
      <c r="S3976" s="15">
        <f t="shared" si="260"/>
        <v>42493.546851851846</v>
      </c>
      <c r="T3976" s="15">
        <f t="shared" si="26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9"/>
        <v>0</v>
      </c>
      <c r="P3977" s="6" t="str">
        <f t="shared" si="258"/>
        <v>N/A</v>
      </c>
      <c r="Q3977" s="10" t="s">
        <v>8315</v>
      </c>
      <c r="R3977" t="s">
        <v>8316</v>
      </c>
      <c r="S3977" s="15">
        <f t="shared" si="260"/>
        <v>42534.866875</v>
      </c>
      <c r="T3977" s="15">
        <f t="shared" si="26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9"/>
        <v>48</v>
      </c>
      <c r="P3978" s="6">
        <f t="shared" si="258"/>
        <v>62</v>
      </c>
      <c r="Q3978" s="10" t="s">
        <v>8315</v>
      </c>
      <c r="R3978" t="s">
        <v>8316</v>
      </c>
      <c r="S3978" s="15">
        <f t="shared" si="260"/>
        <v>41830.858344907407</v>
      </c>
      <c r="T3978" s="15">
        <f t="shared" si="26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9"/>
        <v>1</v>
      </c>
      <c r="P3979" s="6">
        <f t="shared" si="258"/>
        <v>217.5</v>
      </c>
      <c r="Q3979" s="10" t="s">
        <v>8315</v>
      </c>
      <c r="R3979" t="s">
        <v>8316</v>
      </c>
      <c r="S3979" s="15">
        <f t="shared" si="260"/>
        <v>42543.788564814815</v>
      </c>
      <c r="T3979" s="15">
        <f t="shared" si="26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9"/>
        <v>11</v>
      </c>
      <c r="P3980" s="6">
        <f t="shared" si="258"/>
        <v>26.75</v>
      </c>
      <c r="Q3980" s="10" t="s">
        <v>8315</v>
      </c>
      <c r="R3980" t="s">
        <v>8316</v>
      </c>
      <c r="S3980" s="15">
        <f t="shared" si="260"/>
        <v>41975.642974537041</v>
      </c>
      <c r="T3980" s="15">
        <f t="shared" si="26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9"/>
        <v>2</v>
      </c>
      <c r="P3981" s="6">
        <f t="shared" si="258"/>
        <v>18.329999999999998</v>
      </c>
      <c r="Q3981" s="10" t="s">
        <v>8315</v>
      </c>
      <c r="R3981" t="s">
        <v>8316</v>
      </c>
      <c r="S3981" s="15">
        <f t="shared" si="260"/>
        <v>42069.903437500005</v>
      </c>
      <c r="T3981" s="15">
        <f t="shared" si="261"/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9"/>
        <v>18</v>
      </c>
      <c r="P3982" s="6">
        <f t="shared" si="258"/>
        <v>64.290000000000006</v>
      </c>
      <c r="Q3982" s="10" t="s">
        <v>8315</v>
      </c>
      <c r="R3982" t="s">
        <v>8316</v>
      </c>
      <c r="S3982" s="15">
        <f t="shared" si="260"/>
        <v>41795.598923611113</v>
      </c>
      <c r="T3982" s="15">
        <f t="shared" si="26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9"/>
        <v>4</v>
      </c>
      <c r="P3983" s="6">
        <f t="shared" si="258"/>
        <v>175</v>
      </c>
      <c r="Q3983" s="10" t="s">
        <v>8315</v>
      </c>
      <c r="R3983" t="s">
        <v>8316</v>
      </c>
      <c r="S3983" s="15">
        <f t="shared" si="260"/>
        <v>42508.179965277777</v>
      </c>
      <c r="T3983" s="15">
        <f t="shared" si="26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9"/>
        <v>20</v>
      </c>
      <c r="P3984" s="6">
        <f t="shared" si="258"/>
        <v>34</v>
      </c>
      <c r="Q3984" s="10" t="s">
        <v>8315</v>
      </c>
      <c r="R3984" t="s">
        <v>8316</v>
      </c>
      <c r="S3984" s="15">
        <f t="shared" si="260"/>
        <v>42132.809953703705</v>
      </c>
      <c r="T3984" s="15">
        <f t="shared" si="26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9"/>
        <v>35</v>
      </c>
      <c r="P3985" s="6">
        <f t="shared" si="258"/>
        <v>84.28</v>
      </c>
      <c r="Q3985" s="10" t="s">
        <v>8315</v>
      </c>
      <c r="R3985" t="s">
        <v>8316</v>
      </c>
      <c r="S3985" s="15">
        <f t="shared" si="260"/>
        <v>41747.86986111111</v>
      </c>
      <c r="T3985" s="15">
        <f t="shared" si="26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9"/>
        <v>6</v>
      </c>
      <c r="P3986" s="6">
        <f t="shared" si="258"/>
        <v>9.5</v>
      </c>
      <c r="Q3986" s="10" t="s">
        <v>8315</v>
      </c>
      <c r="R3986" t="s">
        <v>8316</v>
      </c>
      <c r="S3986" s="15">
        <f t="shared" si="260"/>
        <v>41920.963472222218</v>
      </c>
      <c r="T3986" s="15">
        <f t="shared" si="261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9"/>
        <v>32</v>
      </c>
      <c r="P3987" s="6">
        <f t="shared" si="258"/>
        <v>33.74</v>
      </c>
      <c r="Q3987" s="10" t="s">
        <v>8315</v>
      </c>
      <c r="R3987" t="s">
        <v>8316</v>
      </c>
      <c r="S3987" s="15">
        <f t="shared" si="260"/>
        <v>42399.707407407404</v>
      </c>
      <c r="T3987" s="15">
        <f t="shared" si="261"/>
        <v>42420.878472222219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9"/>
        <v>10</v>
      </c>
      <c r="P3988" s="6">
        <f t="shared" si="258"/>
        <v>37.54</v>
      </c>
      <c r="Q3988" s="10" t="s">
        <v>8315</v>
      </c>
      <c r="R3988" t="s">
        <v>8316</v>
      </c>
      <c r="S3988" s="15">
        <f t="shared" si="260"/>
        <v>42467.548541666663</v>
      </c>
      <c r="T3988" s="15">
        <f t="shared" si="26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9"/>
        <v>38</v>
      </c>
      <c r="P3989" s="6">
        <f t="shared" si="258"/>
        <v>11.62</v>
      </c>
      <c r="Q3989" s="10" t="s">
        <v>8315</v>
      </c>
      <c r="R3989" t="s">
        <v>8316</v>
      </c>
      <c r="S3989" s="15">
        <f t="shared" si="260"/>
        <v>41765.92465277778</v>
      </c>
      <c r="T3989" s="15">
        <f t="shared" si="26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9"/>
        <v>2</v>
      </c>
      <c r="P3990" s="6">
        <f t="shared" si="258"/>
        <v>8</v>
      </c>
      <c r="Q3990" s="10" t="s">
        <v>8315</v>
      </c>
      <c r="R3990" t="s">
        <v>8316</v>
      </c>
      <c r="S3990" s="15">
        <f t="shared" si="260"/>
        <v>42230.08116898148</v>
      </c>
      <c r="T3990" s="15">
        <f t="shared" si="26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9"/>
        <v>0</v>
      </c>
      <c r="P3991" s="6" t="str">
        <f t="shared" si="258"/>
        <v>N/A</v>
      </c>
      <c r="Q3991" s="10" t="s">
        <v>8315</v>
      </c>
      <c r="R3991" t="s">
        <v>8316</v>
      </c>
      <c r="S3991" s="15">
        <f t="shared" si="260"/>
        <v>42286.749780092592</v>
      </c>
      <c r="T3991" s="15">
        <f t="shared" si="26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9"/>
        <v>4</v>
      </c>
      <c r="P3992" s="6">
        <f t="shared" si="258"/>
        <v>23</v>
      </c>
      <c r="Q3992" s="10" t="s">
        <v>8315</v>
      </c>
      <c r="R3992" t="s">
        <v>8316</v>
      </c>
      <c r="S3992" s="15">
        <f t="shared" si="260"/>
        <v>42401.672372685185</v>
      </c>
      <c r="T3992" s="15">
        <f t="shared" si="26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9"/>
        <v>20</v>
      </c>
      <c r="P3993" s="6">
        <f t="shared" si="258"/>
        <v>100</v>
      </c>
      <c r="Q3993" s="10" t="s">
        <v>8315</v>
      </c>
      <c r="R3993" t="s">
        <v>8316</v>
      </c>
      <c r="S3993" s="15">
        <f t="shared" si="260"/>
        <v>42125.644467592589</v>
      </c>
      <c r="T3993" s="15">
        <f t="shared" si="261"/>
        <v>42155.644467592589</v>
      </c>
    </row>
    <row r="3994" spans="1:20" ht="28.8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9"/>
        <v>5</v>
      </c>
      <c r="P3994" s="6">
        <f t="shared" si="258"/>
        <v>60.11</v>
      </c>
      <c r="Q3994" s="10" t="s">
        <v>8315</v>
      </c>
      <c r="R3994" t="s">
        <v>8316</v>
      </c>
      <c r="S3994" s="15">
        <f t="shared" si="260"/>
        <v>42289.94049768518</v>
      </c>
      <c r="T3994" s="15">
        <f t="shared" si="26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9"/>
        <v>0</v>
      </c>
      <c r="P3995" s="6">
        <f t="shared" si="258"/>
        <v>3</v>
      </c>
      <c r="Q3995" s="10" t="s">
        <v>8315</v>
      </c>
      <c r="R3995" t="s">
        <v>8316</v>
      </c>
      <c r="S3995" s="15">
        <f t="shared" si="260"/>
        <v>42107.864722222221</v>
      </c>
      <c r="T3995" s="15">
        <f t="shared" si="26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9"/>
        <v>0</v>
      </c>
      <c r="P3996" s="6">
        <f t="shared" si="258"/>
        <v>5</v>
      </c>
      <c r="Q3996" s="10" t="s">
        <v>8315</v>
      </c>
      <c r="R3996" t="s">
        <v>8316</v>
      </c>
      <c r="S3996" s="15">
        <f t="shared" si="260"/>
        <v>41809.389930555553</v>
      </c>
      <c r="T3996" s="15">
        <f t="shared" si="26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9"/>
        <v>35</v>
      </c>
      <c r="P3997" s="6">
        <f t="shared" si="258"/>
        <v>17.5</v>
      </c>
      <c r="Q3997" s="10" t="s">
        <v>8315</v>
      </c>
      <c r="R3997" t="s">
        <v>8316</v>
      </c>
      <c r="S3997" s="15">
        <f t="shared" si="260"/>
        <v>42019.683761574073</v>
      </c>
      <c r="T3997" s="15">
        <f t="shared" si="26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9"/>
        <v>17</v>
      </c>
      <c r="P3998" s="6">
        <f t="shared" si="258"/>
        <v>29.24</v>
      </c>
      <c r="Q3998" s="10" t="s">
        <v>8315</v>
      </c>
      <c r="R3998" t="s">
        <v>8316</v>
      </c>
      <c r="S3998" s="15">
        <f t="shared" si="260"/>
        <v>41950.26694444444</v>
      </c>
      <c r="T3998" s="15">
        <f t="shared" si="26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9"/>
        <v>0</v>
      </c>
      <c r="P3999" s="6" t="str">
        <f t="shared" si="258"/>
        <v>N/A</v>
      </c>
      <c r="Q3999" s="10" t="s">
        <v>8315</v>
      </c>
      <c r="R3999" t="s">
        <v>8316</v>
      </c>
      <c r="S3999" s="15">
        <f t="shared" si="260"/>
        <v>42069.391446759255</v>
      </c>
      <c r="T3999" s="15">
        <f t="shared" si="26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9"/>
        <v>57</v>
      </c>
      <c r="P4000" s="6">
        <f t="shared" si="258"/>
        <v>59.58</v>
      </c>
      <c r="Q4000" s="10" t="s">
        <v>8315</v>
      </c>
      <c r="R4000" t="s">
        <v>8316</v>
      </c>
      <c r="S4000" s="15">
        <f t="shared" si="260"/>
        <v>42061.963263888887</v>
      </c>
      <c r="T4000" s="15">
        <f t="shared" si="26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9"/>
        <v>17</v>
      </c>
      <c r="P4001" s="6">
        <f t="shared" si="258"/>
        <v>82.57</v>
      </c>
      <c r="Q4001" s="10" t="s">
        <v>8315</v>
      </c>
      <c r="R4001" t="s">
        <v>8316</v>
      </c>
      <c r="S4001" s="15">
        <f t="shared" si="260"/>
        <v>41842.828680555554</v>
      </c>
      <c r="T4001" s="15">
        <f t="shared" si="26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9"/>
        <v>0</v>
      </c>
      <c r="P4002" s="6">
        <f t="shared" si="258"/>
        <v>10</v>
      </c>
      <c r="Q4002" s="10" t="s">
        <v>8315</v>
      </c>
      <c r="R4002" t="s">
        <v>8316</v>
      </c>
      <c r="S4002" s="15">
        <f t="shared" si="260"/>
        <v>42437.64534722222</v>
      </c>
      <c r="T4002" s="15">
        <f t="shared" si="261"/>
        <v>42497.603680555556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9"/>
        <v>38</v>
      </c>
      <c r="P4003" s="6">
        <f t="shared" si="258"/>
        <v>32.36</v>
      </c>
      <c r="Q4003" s="10" t="s">
        <v>8315</v>
      </c>
      <c r="R4003" t="s">
        <v>8316</v>
      </c>
      <c r="S4003" s="15">
        <f t="shared" si="260"/>
        <v>42775.964212962965</v>
      </c>
      <c r="T4003" s="15">
        <f t="shared" si="26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9"/>
        <v>2</v>
      </c>
      <c r="P4004" s="6">
        <f t="shared" si="258"/>
        <v>5.75</v>
      </c>
      <c r="Q4004" s="10" t="s">
        <v>8315</v>
      </c>
      <c r="R4004" t="s">
        <v>8316</v>
      </c>
      <c r="S4004" s="15">
        <f t="shared" si="260"/>
        <v>41879.043530092589</v>
      </c>
      <c r="T4004" s="15">
        <f t="shared" si="26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9"/>
        <v>10</v>
      </c>
      <c r="P4005" s="6">
        <f t="shared" si="258"/>
        <v>100.5</v>
      </c>
      <c r="Q4005" s="10" t="s">
        <v>8315</v>
      </c>
      <c r="R4005" t="s">
        <v>8316</v>
      </c>
      <c r="S4005" s="15">
        <f t="shared" si="260"/>
        <v>42020.587349537032</v>
      </c>
      <c r="T4005" s="15">
        <f t="shared" si="26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9"/>
        <v>0</v>
      </c>
      <c r="P4006" s="6">
        <f t="shared" si="258"/>
        <v>1</v>
      </c>
      <c r="Q4006" s="10" t="s">
        <v>8315</v>
      </c>
      <c r="R4006" t="s">
        <v>8316</v>
      </c>
      <c r="S4006" s="15">
        <f t="shared" si="260"/>
        <v>41890.16269675926</v>
      </c>
      <c r="T4006" s="15">
        <f t="shared" si="26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9"/>
        <v>1</v>
      </c>
      <c r="P4007" s="6">
        <f t="shared" si="258"/>
        <v>20</v>
      </c>
      <c r="Q4007" s="10" t="s">
        <v>8315</v>
      </c>
      <c r="R4007" t="s">
        <v>8316</v>
      </c>
      <c r="S4007" s="15">
        <f t="shared" si="260"/>
        <v>41872.807696759257</v>
      </c>
      <c r="T4007" s="15">
        <f t="shared" si="26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9"/>
        <v>0</v>
      </c>
      <c r="P4008" s="6">
        <f t="shared" si="258"/>
        <v>2</v>
      </c>
      <c r="Q4008" s="10" t="s">
        <v>8315</v>
      </c>
      <c r="R4008" t="s">
        <v>8316</v>
      </c>
      <c r="S4008" s="15">
        <f t="shared" si="260"/>
        <v>42391.772997685184</v>
      </c>
      <c r="T4008" s="15">
        <f t="shared" si="26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9"/>
        <v>0</v>
      </c>
      <c r="P4009" s="6">
        <f t="shared" si="258"/>
        <v>5</v>
      </c>
      <c r="Q4009" s="10" t="s">
        <v>8315</v>
      </c>
      <c r="R4009" t="s">
        <v>8316</v>
      </c>
      <c r="S4009" s="15">
        <f t="shared" si="260"/>
        <v>41848.772928240738</v>
      </c>
      <c r="T4009" s="15">
        <f t="shared" si="26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9"/>
        <v>6</v>
      </c>
      <c r="P4010" s="6">
        <f t="shared" si="258"/>
        <v>15</v>
      </c>
      <c r="Q4010" s="10" t="s">
        <v>8315</v>
      </c>
      <c r="R4010" t="s">
        <v>8316</v>
      </c>
      <c r="S4010" s="15">
        <f t="shared" si="260"/>
        <v>42177.964201388888</v>
      </c>
      <c r="T4010" s="15">
        <f t="shared" si="26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9"/>
        <v>4</v>
      </c>
      <c r="P4011" s="6">
        <f t="shared" si="258"/>
        <v>25</v>
      </c>
      <c r="Q4011" s="10" t="s">
        <v>8315</v>
      </c>
      <c r="R4011" t="s">
        <v>8316</v>
      </c>
      <c r="S4011" s="15">
        <f t="shared" si="260"/>
        <v>41851.700925925928</v>
      </c>
      <c r="T4011" s="15">
        <f t="shared" si="26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9"/>
        <v>24</v>
      </c>
      <c r="P4012" s="6">
        <f t="shared" si="258"/>
        <v>45.84</v>
      </c>
      <c r="Q4012" s="10" t="s">
        <v>8315</v>
      </c>
      <c r="R4012" t="s">
        <v>8316</v>
      </c>
      <c r="S4012" s="15">
        <f t="shared" si="260"/>
        <v>41921.770439814813</v>
      </c>
      <c r="T4012" s="15">
        <f t="shared" si="26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9"/>
        <v>8</v>
      </c>
      <c r="P4013" s="6">
        <f t="shared" si="258"/>
        <v>4.75</v>
      </c>
      <c r="Q4013" s="10" t="s">
        <v>8315</v>
      </c>
      <c r="R4013" t="s">
        <v>8316</v>
      </c>
      <c r="S4013" s="15">
        <f t="shared" si="260"/>
        <v>42002.54488425926</v>
      </c>
      <c r="T4013" s="15">
        <f t="shared" si="261"/>
        <v>42032.54488425926</v>
      </c>
    </row>
    <row r="4014" spans="1:20" ht="43.2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9"/>
        <v>0</v>
      </c>
      <c r="P4014" s="6" t="str">
        <f t="shared" si="258"/>
        <v>N/A</v>
      </c>
      <c r="Q4014" s="10" t="s">
        <v>8315</v>
      </c>
      <c r="R4014" t="s">
        <v>8316</v>
      </c>
      <c r="S4014" s="15">
        <f t="shared" si="260"/>
        <v>42096.544548611113</v>
      </c>
      <c r="T4014" s="15">
        <f t="shared" si="261"/>
        <v>42126.544548611113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9"/>
        <v>1</v>
      </c>
      <c r="P4015" s="6">
        <f t="shared" si="258"/>
        <v>13</v>
      </c>
      <c r="Q4015" s="10" t="s">
        <v>8315</v>
      </c>
      <c r="R4015" t="s">
        <v>8316</v>
      </c>
      <c r="S4015" s="15">
        <f t="shared" si="260"/>
        <v>42021.301192129627</v>
      </c>
      <c r="T4015" s="15">
        <f t="shared" si="26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9"/>
        <v>0</v>
      </c>
      <c r="P4016" s="6" t="str">
        <f t="shared" si="258"/>
        <v>N/A</v>
      </c>
      <c r="Q4016" s="10" t="s">
        <v>8315</v>
      </c>
      <c r="R4016" t="s">
        <v>8316</v>
      </c>
      <c r="S4016" s="15">
        <f t="shared" si="260"/>
        <v>42419.246168981481</v>
      </c>
      <c r="T4016" s="15">
        <f t="shared" si="26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9"/>
        <v>0</v>
      </c>
      <c r="P4017" s="6">
        <f t="shared" si="258"/>
        <v>1</v>
      </c>
      <c r="Q4017" s="10" t="s">
        <v>8315</v>
      </c>
      <c r="R4017" t="s">
        <v>8316</v>
      </c>
      <c r="S4017" s="15">
        <f t="shared" si="260"/>
        <v>42174.780821759254</v>
      </c>
      <c r="T4017" s="15">
        <f t="shared" si="26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9"/>
        <v>14</v>
      </c>
      <c r="P4018" s="6">
        <f t="shared" ref="P4018:P4081" si="262">IFERROR(ROUND(E4018/L4018,2),"N/A")</f>
        <v>10</v>
      </c>
      <c r="Q4018" s="10" t="s">
        <v>8315</v>
      </c>
      <c r="R4018" t="s">
        <v>8316</v>
      </c>
      <c r="S4018" s="15">
        <f t="shared" si="260"/>
        <v>41869.872685185182</v>
      </c>
      <c r="T4018" s="15">
        <f t="shared" si="26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9"/>
        <v>1</v>
      </c>
      <c r="P4019" s="6">
        <f t="shared" si="262"/>
        <v>52.5</v>
      </c>
      <c r="Q4019" s="10" t="s">
        <v>8315</v>
      </c>
      <c r="R4019" t="s">
        <v>8316</v>
      </c>
      <c r="S4019" s="15">
        <f t="shared" si="260"/>
        <v>41856.672152777777</v>
      </c>
      <c r="T4019" s="15">
        <f t="shared" si="26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9"/>
        <v>9</v>
      </c>
      <c r="P4020" s="6">
        <f t="shared" si="262"/>
        <v>32.5</v>
      </c>
      <c r="Q4020" s="10" t="s">
        <v>8315</v>
      </c>
      <c r="R4020" t="s">
        <v>8316</v>
      </c>
      <c r="S4020" s="15">
        <f t="shared" si="260"/>
        <v>42620.91097222222</v>
      </c>
      <c r="T4020" s="15">
        <f t="shared" si="26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9"/>
        <v>1</v>
      </c>
      <c r="P4021" s="6">
        <f t="shared" si="262"/>
        <v>7.25</v>
      </c>
      <c r="Q4021" s="10" t="s">
        <v>8315</v>
      </c>
      <c r="R4021" t="s">
        <v>8316</v>
      </c>
      <c r="S4021" s="15">
        <f t="shared" si="260"/>
        <v>42417.675879629634</v>
      </c>
      <c r="T4021" s="15">
        <f t="shared" si="26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9"/>
        <v>17</v>
      </c>
      <c r="P4022" s="6">
        <f t="shared" si="262"/>
        <v>33.33</v>
      </c>
      <c r="Q4022" s="10" t="s">
        <v>8315</v>
      </c>
      <c r="R4022" t="s">
        <v>8316</v>
      </c>
      <c r="S4022" s="15">
        <f t="shared" si="260"/>
        <v>42057.190960648149</v>
      </c>
      <c r="T4022" s="15">
        <f t="shared" si="261"/>
        <v>42087.149293981478</v>
      </c>
    </row>
    <row r="4023" spans="1:20" ht="28.8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9"/>
        <v>1</v>
      </c>
      <c r="P4023" s="6">
        <f t="shared" si="262"/>
        <v>62.5</v>
      </c>
      <c r="Q4023" s="10" t="s">
        <v>8315</v>
      </c>
      <c r="R4023" t="s">
        <v>8316</v>
      </c>
      <c r="S4023" s="15">
        <f t="shared" si="260"/>
        <v>41878.911550925928</v>
      </c>
      <c r="T4023" s="15">
        <f t="shared" si="26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9"/>
        <v>70</v>
      </c>
      <c r="P4024" s="6">
        <f t="shared" si="262"/>
        <v>63.56</v>
      </c>
      <c r="Q4024" s="10" t="s">
        <v>8315</v>
      </c>
      <c r="R4024" t="s">
        <v>8316</v>
      </c>
      <c r="S4024" s="15">
        <f t="shared" si="260"/>
        <v>41990.584108796291</v>
      </c>
      <c r="T4024" s="15">
        <f t="shared" si="26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9"/>
        <v>0</v>
      </c>
      <c r="P4025" s="6" t="str">
        <f t="shared" si="262"/>
        <v>N/A</v>
      </c>
      <c r="Q4025" s="10" t="s">
        <v>8315</v>
      </c>
      <c r="R4025" t="s">
        <v>8316</v>
      </c>
      <c r="S4025" s="15">
        <f t="shared" si="260"/>
        <v>42408.999571759254</v>
      </c>
      <c r="T4025" s="15">
        <f t="shared" si="26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9"/>
        <v>1</v>
      </c>
      <c r="P4026" s="6">
        <f t="shared" si="262"/>
        <v>10</v>
      </c>
      <c r="Q4026" s="10" t="s">
        <v>8315</v>
      </c>
      <c r="R4026" t="s">
        <v>8316</v>
      </c>
      <c r="S4026" s="15">
        <f t="shared" si="260"/>
        <v>42217.670104166667</v>
      </c>
      <c r="T4026" s="15">
        <f t="shared" si="261"/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9"/>
        <v>5</v>
      </c>
      <c r="P4027" s="6">
        <f t="shared" si="262"/>
        <v>62.5</v>
      </c>
      <c r="Q4027" s="10" t="s">
        <v>8315</v>
      </c>
      <c r="R4027" t="s">
        <v>8316</v>
      </c>
      <c r="S4027" s="15">
        <f t="shared" si="260"/>
        <v>42151.237685185188</v>
      </c>
      <c r="T4027" s="15">
        <f t="shared" si="26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9"/>
        <v>0</v>
      </c>
      <c r="P4028" s="6" t="str">
        <f t="shared" si="262"/>
        <v>N/A</v>
      </c>
      <c r="Q4028" s="10" t="s">
        <v>8315</v>
      </c>
      <c r="R4028" t="s">
        <v>8316</v>
      </c>
      <c r="S4028" s="15">
        <f t="shared" si="260"/>
        <v>42282.655543981484</v>
      </c>
      <c r="T4028" s="15">
        <f t="shared" si="26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9"/>
        <v>7</v>
      </c>
      <c r="P4029" s="6">
        <f t="shared" si="262"/>
        <v>30.71</v>
      </c>
      <c r="Q4029" s="10" t="s">
        <v>8315</v>
      </c>
      <c r="R4029" t="s">
        <v>8316</v>
      </c>
      <c r="S4029" s="15">
        <f t="shared" si="260"/>
        <v>42768.97084490741</v>
      </c>
      <c r="T4029" s="15">
        <f t="shared" si="26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9"/>
        <v>28</v>
      </c>
      <c r="P4030" s="6">
        <f t="shared" si="262"/>
        <v>51</v>
      </c>
      <c r="Q4030" s="10" t="s">
        <v>8315</v>
      </c>
      <c r="R4030" t="s">
        <v>8316</v>
      </c>
      <c r="S4030" s="15">
        <f t="shared" si="260"/>
        <v>41765.938657407409</v>
      </c>
      <c r="T4030" s="15">
        <f t="shared" si="26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9"/>
        <v>0</v>
      </c>
      <c r="P4031" s="6" t="str">
        <f t="shared" si="262"/>
        <v>N/A</v>
      </c>
      <c r="Q4031" s="10" t="s">
        <v>8315</v>
      </c>
      <c r="R4031" t="s">
        <v>8316</v>
      </c>
      <c r="S4031" s="15">
        <f t="shared" si="260"/>
        <v>42322.025115740747</v>
      </c>
      <c r="T4031" s="15">
        <f t="shared" si="261"/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9"/>
        <v>16</v>
      </c>
      <c r="P4032" s="6">
        <f t="shared" si="262"/>
        <v>66.67</v>
      </c>
      <c r="Q4032" s="10" t="s">
        <v>8315</v>
      </c>
      <c r="R4032" t="s">
        <v>8316</v>
      </c>
      <c r="S4032" s="15">
        <f t="shared" si="260"/>
        <v>42374.655081018514</v>
      </c>
      <c r="T4032" s="15">
        <f t="shared" si="26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9"/>
        <v>0</v>
      </c>
      <c r="P4033" s="6" t="str">
        <f t="shared" si="262"/>
        <v>N/A</v>
      </c>
      <c r="Q4033" s="10" t="s">
        <v>8315</v>
      </c>
      <c r="R4033" t="s">
        <v>8316</v>
      </c>
      <c r="S4033" s="15">
        <f t="shared" si="260"/>
        <v>41941.585231481484</v>
      </c>
      <c r="T4033" s="15">
        <f t="shared" si="26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63">ROUND(E4034/D4034*100,0)</f>
        <v>7</v>
      </c>
      <c r="P4034" s="6">
        <f t="shared" si="262"/>
        <v>59</v>
      </c>
      <c r="Q4034" s="10" t="s">
        <v>8315</v>
      </c>
      <c r="R4034" t="s">
        <v>8316</v>
      </c>
      <c r="S4034" s="15">
        <f t="shared" si="260"/>
        <v>42293.809212962966</v>
      </c>
      <c r="T4034" s="15">
        <f t="shared" si="26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63"/>
        <v>26</v>
      </c>
      <c r="P4035" s="6">
        <f t="shared" si="262"/>
        <v>65.34</v>
      </c>
      <c r="Q4035" s="10" t="s">
        <v>8315</v>
      </c>
      <c r="R4035" t="s">
        <v>8316</v>
      </c>
      <c r="S4035" s="15">
        <f t="shared" ref="S4035:S4098" si="264">(((J4035/60)/60)/24)+DATE(1970,1,1)</f>
        <v>42614.268796296295</v>
      </c>
      <c r="T4035" s="15">
        <f t="shared" ref="T4035:T4098" si="26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3"/>
        <v>1</v>
      </c>
      <c r="P4036" s="6">
        <f t="shared" si="262"/>
        <v>100</v>
      </c>
      <c r="Q4036" s="10" t="s">
        <v>8315</v>
      </c>
      <c r="R4036" t="s">
        <v>8316</v>
      </c>
      <c r="S4036" s="15">
        <f t="shared" si="264"/>
        <v>42067.947337962964</v>
      </c>
      <c r="T4036" s="15">
        <f t="shared" si="26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3"/>
        <v>37</v>
      </c>
      <c r="P4037" s="6">
        <f t="shared" si="262"/>
        <v>147.4</v>
      </c>
      <c r="Q4037" s="10" t="s">
        <v>8315</v>
      </c>
      <c r="R4037" t="s">
        <v>8316</v>
      </c>
      <c r="S4037" s="15">
        <f t="shared" si="264"/>
        <v>41903.882951388885</v>
      </c>
      <c r="T4037" s="15">
        <f t="shared" si="26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3"/>
        <v>47</v>
      </c>
      <c r="P4038" s="6">
        <f t="shared" si="262"/>
        <v>166.06</v>
      </c>
      <c r="Q4038" s="10" t="s">
        <v>8315</v>
      </c>
      <c r="R4038" t="s">
        <v>8316</v>
      </c>
      <c r="S4038" s="15">
        <f t="shared" si="264"/>
        <v>41804.937083333331</v>
      </c>
      <c r="T4038" s="15">
        <f t="shared" si="265"/>
        <v>41821.9375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3"/>
        <v>11</v>
      </c>
      <c r="P4039" s="6">
        <f t="shared" si="262"/>
        <v>40</v>
      </c>
      <c r="Q4039" s="10" t="s">
        <v>8315</v>
      </c>
      <c r="R4039" t="s">
        <v>8316</v>
      </c>
      <c r="S4039" s="15">
        <f t="shared" si="264"/>
        <v>42497.070775462969</v>
      </c>
      <c r="T4039" s="15">
        <f t="shared" si="26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3"/>
        <v>12</v>
      </c>
      <c r="P4040" s="6">
        <f t="shared" si="262"/>
        <v>75.25</v>
      </c>
      <c r="Q4040" s="10" t="s">
        <v>8315</v>
      </c>
      <c r="R4040" t="s">
        <v>8316</v>
      </c>
      <c r="S4040" s="15">
        <f t="shared" si="264"/>
        <v>41869.798726851855</v>
      </c>
      <c r="T4040" s="15">
        <f t="shared" si="265"/>
        <v>41929.798726851855</v>
      </c>
    </row>
    <row r="4041" spans="1:20" ht="28.8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3"/>
        <v>60</v>
      </c>
      <c r="P4041" s="6">
        <f t="shared" si="262"/>
        <v>60</v>
      </c>
      <c r="Q4041" s="10" t="s">
        <v>8315</v>
      </c>
      <c r="R4041" t="s">
        <v>8316</v>
      </c>
      <c r="S4041" s="15">
        <f t="shared" si="264"/>
        <v>42305.670914351853</v>
      </c>
      <c r="T4041" s="15">
        <f t="shared" si="26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3"/>
        <v>31</v>
      </c>
      <c r="P4042" s="6">
        <f t="shared" si="262"/>
        <v>1250</v>
      </c>
      <c r="Q4042" s="10" t="s">
        <v>8315</v>
      </c>
      <c r="R4042" t="s">
        <v>8316</v>
      </c>
      <c r="S4042" s="15">
        <f t="shared" si="264"/>
        <v>42144.231527777782</v>
      </c>
      <c r="T4042" s="15">
        <f t="shared" si="26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3"/>
        <v>0</v>
      </c>
      <c r="P4043" s="6">
        <f t="shared" si="262"/>
        <v>10.5</v>
      </c>
      <c r="Q4043" s="10" t="s">
        <v>8315</v>
      </c>
      <c r="R4043" t="s">
        <v>8316</v>
      </c>
      <c r="S4043" s="15">
        <f t="shared" si="264"/>
        <v>42559.474004629628</v>
      </c>
      <c r="T4043" s="15">
        <f t="shared" si="26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3"/>
        <v>0</v>
      </c>
      <c r="P4044" s="6">
        <f t="shared" si="262"/>
        <v>7</v>
      </c>
      <c r="Q4044" s="10" t="s">
        <v>8315</v>
      </c>
      <c r="R4044" t="s">
        <v>8316</v>
      </c>
      <c r="S4044" s="15">
        <f t="shared" si="264"/>
        <v>41995.084074074075</v>
      </c>
      <c r="T4044" s="15">
        <f t="shared" si="26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3"/>
        <v>0</v>
      </c>
      <c r="P4045" s="6" t="str">
        <f t="shared" si="262"/>
        <v>N/A</v>
      </c>
      <c r="Q4045" s="10" t="s">
        <v>8315</v>
      </c>
      <c r="R4045" t="s">
        <v>8316</v>
      </c>
      <c r="S4045" s="15">
        <f t="shared" si="264"/>
        <v>41948.957465277781</v>
      </c>
      <c r="T4045" s="15">
        <f t="shared" si="26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3"/>
        <v>38</v>
      </c>
      <c r="P4046" s="6">
        <f t="shared" si="262"/>
        <v>56.25</v>
      </c>
      <c r="Q4046" s="10" t="s">
        <v>8315</v>
      </c>
      <c r="R4046" t="s">
        <v>8316</v>
      </c>
      <c r="S4046" s="15">
        <f t="shared" si="264"/>
        <v>42074.219699074078</v>
      </c>
      <c r="T4046" s="15">
        <f t="shared" si="265"/>
        <v>42104.208333333328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3"/>
        <v>0</v>
      </c>
      <c r="P4047" s="6">
        <f t="shared" si="262"/>
        <v>1</v>
      </c>
      <c r="Q4047" s="10" t="s">
        <v>8315</v>
      </c>
      <c r="R4047" t="s">
        <v>8316</v>
      </c>
      <c r="S4047" s="15">
        <f t="shared" si="264"/>
        <v>41842.201261574075</v>
      </c>
      <c r="T4047" s="15">
        <f t="shared" si="265"/>
        <v>41872.201261574075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3"/>
        <v>8</v>
      </c>
      <c r="P4048" s="6">
        <f t="shared" si="262"/>
        <v>38.33</v>
      </c>
      <c r="Q4048" s="10" t="s">
        <v>8315</v>
      </c>
      <c r="R4048" t="s">
        <v>8316</v>
      </c>
      <c r="S4048" s="15">
        <f t="shared" si="264"/>
        <v>41904.650578703702</v>
      </c>
      <c r="T4048" s="15">
        <f t="shared" si="26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3"/>
        <v>2</v>
      </c>
      <c r="P4049" s="6">
        <f t="shared" si="262"/>
        <v>27.5</v>
      </c>
      <c r="Q4049" s="10" t="s">
        <v>8315</v>
      </c>
      <c r="R4049" t="s">
        <v>8316</v>
      </c>
      <c r="S4049" s="15">
        <f t="shared" si="264"/>
        <v>41991.022488425922</v>
      </c>
      <c r="T4049" s="15">
        <f t="shared" si="26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3"/>
        <v>18</v>
      </c>
      <c r="P4050" s="6">
        <f t="shared" si="262"/>
        <v>32.979999999999997</v>
      </c>
      <c r="Q4050" s="10" t="s">
        <v>8315</v>
      </c>
      <c r="R4050" t="s">
        <v>8316</v>
      </c>
      <c r="S4050" s="15">
        <f t="shared" si="264"/>
        <v>42436.509108796294</v>
      </c>
      <c r="T4050" s="15">
        <f t="shared" si="26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3"/>
        <v>0</v>
      </c>
      <c r="P4051" s="6">
        <f t="shared" si="262"/>
        <v>16</v>
      </c>
      <c r="Q4051" s="10" t="s">
        <v>8315</v>
      </c>
      <c r="R4051" t="s">
        <v>8316</v>
      </c>
      <c r="S4051" s="15">
        <f t="shared" si="264"/>
        <v>42169.958506944444</v>
      </c>
      <c r="T4051" s="15">
        <f t="shared" si="26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3"/>
        <v>0</v>
      </c>
      <c r="P4052" s="6">
        <f t="shared" si="262"/>
        <v>1</v>
      </c>
      <c r="Q4052" s="10" t="s">
        <v>8315</v>
      </c>
      <c r="R4052" t="s">
        <v>8316</v>
      </c>
      <c r="S4052" s="15">
        <f t="shared" si="264"/>
        <v>41905.636469907404</v>
      </c>
      <c r="T4052" s="15">
        <f t="shared" si="26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3"/>
        <v>0</v>
      </c>
      <c r="P4053" s="6" t="str">
        <f t="shared" si="262"/>
        <v>N/A</v>
      </c>
      <c r="Q4053" s="10" t="s">
        <v>8315</v>
      </c>
      <c r="R4053" t="s">
        <v>8316</v>
      </c>
      <c r="S4053" s="15">
        <f t="shared" si="264"/>
        <v>41761.810150462967</v>
      </c>
      <c r="T4053" s="15">
        <f t="shared" si="26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3"/>
        <v>38</v>
      </c>
      <c r="P4054" s="6">
        <f t="shared" si="262"/>
        <v>86.62</v>
      </c>
      <c r="Q4054" s="10" t="s">
        <v>8315</v>
      </c>
      <c r="R4054" t="s">
        <v>8316</v>
      </c>
      <c r="S4054" s="15">
        <f t="shared" si="264"/>
        <v>41865.878657407404</v>
      </c>
      <c r="T4054" s="15">
        <f t="shared" si="26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3"/>
        <v>22</v>
      </c>
      <c r="P4055" s="6">
        <f t="shared" si="262"/>
        <v>55</v>
      </c>
      <c r="Q4055" s="10" t="s">
        <v>8315</v>
      </c>
      <c r="R4055" t="s">
        <v>8316</v>
      </c>
      <c r="S4055" s="15">
        <f t="shared" si="264"/>
        <v>41928.690138888887</v>
      </c>
      <c r="T4055" s="15">
        <f t="shared" si="26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3"/>
        <v>0</v>
      </c>
      <c r="P4056" s="6" t="str">
        <f t="shared" si="262"/>
        <v>N/A</v>
      </c>
      <c r="Q4056" s="10" t="s">
        <v>8315</v>
      </c>
      <c r="R4056" t="s">
        <v>8316</v>
      </c>
      <c r="S4056" s="15">
        <f t="shared" si="264"/>
        <v>42613.841261574074</v>
      </c>
      <c r="T4056" s="15">
        <f t="shared" si="26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3"/>
        <v>18</v>
      </c>
      <c r="P4057" s="6">
        <f t="shared" si="262"/>
        <v>41.95</v>
      </c>
      <c r="Q4057" s="10" t="s">
        <v>8315</v>
      </c>
      <c r="R4057" t="s">
        <v>8316</v>
      </c>
      <c r="S4057" s="15">
        <f t="shared" si="264"/>
        <v>41779.648506944446</v>
      </c>
      <c r="T4057" s="15">
        <f t="shared" si="26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3"/>
        <v>53</v>
      </c>
      <c r="P4058" s="6">
        <f t="shared" si="262"/>
        <v>88.33</v>
      </c>
      <c r="Q4058" s="10" t="s">
        <v>8315</v>
      </c>
      <c r="R4058" t="s">
        <v>8316</v>
      </c>
      <c r="S4058" s="15">
        <f t="shared" si="264"/>
        <v>42534.933321759265</v>
      </c>
      <c r="T4058" s="15">
        <f t="shared" si="265"/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3"/>
        <v>22</v>
      </c>
      <c r="P4059" s="6">
        <f t="shared" si="262"/>
        <v>129.16999999999999</v>
      </c>
      <c r="Q4059" s="10" t="s">
        <v>8315</v>
      </c>
      <c r="R4059" t="s">
        <v>8316</v>
      </c>
      <c r="S4059" s="15">
        <f t="shared" si="264"/>
        <v>42310.968518518523</v>
      </c>
      <c r="T4059" s="15">
        <f t="shared" si="26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3"/>
        <v>3</v>
      </c>
      <c r="P4060" s="6">
        <f t="shared" si="262"/>
        <v>23.75</v>
      </c>
      <c r="Q4060" s="10" t="s">
        <v>8315</v>
      </c>
      <c r="R4060" t="s">
        <v>8316</v>
      </c>
      <c r="S4060" s="15">
        <f t="shared" si="264"/>
        <v>42446.060694444444</v>
      </c>
      <c r="T4060" s="15">
        <f t="shared" si="26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3"/>
        <v>3</v>
      </c>
      <c r="P4061" s="6">
        <f t="shared" si="262"/>
        <v>35.71</v>
      </c>
      <c r="Q4061" s="10" t="s">
        <v>8315</v>
      </c>
      <c r="R4061" t="s">
        <v>8316</v>
      </c>
      <c r="S4061" s="15">
        <f t="shared" si="264"/>
        <v>41866.640648148146</v>
      </c>
      <c r="T4061" s="15">
        <f t="shared" si="265"/>
        <v>41898.125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3"/>
        <v>3</v>
      </c>
      <c r="P4062" s="6">
        <f t="shared" si="262"/>
        <v>57</v>
      </c>
      <c r="Q4062" s="10" t="s">
        <v>8315</v>
      </c>
      <c r="R4062" t="s">
        <v>8316</v>
      </c>
      <c r="S4062" s="15">
        <f t="shared" si="264"/>
        <v>41779.695092592592</v>
      </c>
      <c r="T4062" s="15">
        <f t="shared" si="26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3"/>
        <v>0</v>
      </c>
      <c r="P4063" s="6" t="str">
        <f t="shared" si="262"/>
        <v>N/A</v>
      </c>
      <c r="Q4063" s="10" t="s">
        <v>8315</v>
      </c>
      <c r="R4063" t="s">
        <v>8316</v>
      </c>
      <c r="S4063" s="15">
        <f t="shared" si="264"/>
        <v>42421.141469907408</v>
      </c>
      <c r="T4063" s="15">
        <f t="shared" si="26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3"/>
        <v>2</v>
      </c>
      <c r="P4064" s="6">
        <f t="shared" si="262"/>
        <v>163.33000000000001</v>
      </c>
      <c r="Q4064" s="10" t="s">
        <v>8315</v>
      </c>
      <c r="R4064" t="s">
        <v>8316</v>
      </c>
      <c r="S4064" s="15">
        <f t="shared" si="264"/>
        <v>42523.739212962959</v>
      </c>
      <c r="T4064" s="15">
        <f t="shared" si="26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3"/>
        <v>1</v>
      </c>
      <c r="P4065" s="6">
        <f t="shared" si="262"/>
        <v>15</v>
      </c>
      <c r="Q4065" s="10" t="s">
        <v>8315</v>
      </c>
      <c r="R4065" t="s">
        <v>8316</v>
      </c>
      <c r="S4065" s="15">
        <f t="shared" si="264"/>
        <v>41787.681527777779</v>
      </c>
      <c r="T4065" s="15">
        <f t="shared" si="26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3"/>
        <v>19</v>
      </c>
      <c r="P4066" s="6">
        <f t="shared" si="262"/>
        <v>64.17</v>
      </c>
      <c r="Q4066" s="10" t="s">
        <v>8315</v>
      </c>
      <c r="R4066" t="s">
        <v>8316</v>
      </c>
      <c r="S4066" s="15">
        <f t="shared" si="264"/>
        <v>42093.588263888887</v>
      </c>
      <c r="T4066" s="15">
        <f t="shared" si="26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3"/>
        <v>1</v>
      </c>
      <c r="P4067" s="6">
        <f t="shared" si="262"/>
        <v>6.75</v>
      </c>
      <c r="Q4067" s="10" t="s">
        <v>8315</v>
      </c>
      <c r="R4067" t="s">
        <v>8316</v>
      </c>
      <c r="S4067" s="15">
        <f t="shared" si="264"/>
        <v>41833.951516203706</v>
      </c>
      <c r="T4067" s="15">
        <f t="shared" si="265"/>
        <v>41863.951516203706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3"/>
        <v>0</v>
      </c>
      <c r="P4068" s="6">
        <f t="shared" si="262"/>
        <v>25</v>
      </c>
      <c r="Q4068" s="10" t="s">
        <v>8315</v>
      </c>
      <c r="R4068" t="s">
        <v>8316</v>
      </c>
      <c r="S4068" s="15">
        <f t="shared" si="264"/>
        <v>42479.039212962962</v>
      </c>
      <c r="T4068" s="15">
        <f t="shared" si="26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3"/>
        <v>61</v>
      </c>
      <c r="P4069" s="6">
        <f t="shared" si="262"/>
        <v>179.12</v>
      </c>
      <c r="Q4069" s="10" t="s">
        <v>8315</v>
      </c>
      <c r="R4069" t="s">
        <v>8316</v>
      </c>
      <c r="S4069" s="15">
        <f t="shared" si="264"/>
        <v>42235.117476851854</v>
      </c>
      <c r="T4069" s="15">
        <f t="shared" si="26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3"/>
        <v>1</v>
      </c>
      <c r="P4070" s="6">
        <f t="shared" si="262"/>
        <v>34.950000000000003</v>
      </c>
      <c r="Q4070" s="10" t="s">
        <v>8315</v>
      </c>
      <c r="R4070" t="s">
        <v>8316</v>
      </c>
      <c r="S4070" s="15">
        <f t="shared" si="264"/>
        <v>42718.963599537034</v>
      </c>
      <c r="T4070" s="15">
        <f t="shared" si="26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3"/>
        <v>34</v>
      </c>
      <c r="P4071" s="6">
        <f t="shared" si="262"/>
        <v>33.08</v>
      </c>
      <c r="Q4071" s="10" t="s">
        <v>8315</v>
      </c>
      <c r="R4071" t="s">
        <v>8316</v>
      </c>
      <c r="S4071" s="15">
        <f t="shared" si="264"/>
        <v>42022.661527777775</v>
      </c>
      <c r="T4071" s="15">
        <f t="shared" si="26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3"/>
        <v>17</v>
      </c>
      <c r="P4072" s="6">
        <f t="shared" si="262"/>
        <v>27.5</v>
      </c>
      <c r="Q4072" s="10" t="s">
        <v>8315</v>
      </c>
      <c r="R4072" t="s">
        <v>8316</v>
      </c>
      <c r="S4072" s="15">
        <f t="shared" si="264"/>
        <v>42031.666898148149</v>
      </c>
      <c r="T4072" s="15">
        <f t="shared" si="265"/>
        <v>42064.125</v>
      </c>
    </row>
    <row r="4073" spans="1:20" ht="43.2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3"/>
        <v>0</v>
      </c>
      <c r="P4073" s="6" t="str">
        <f t="shared" si="262"/>
        <v>N/A</v>
      </c>
      <c r="Q4073" s="10" t="s">
        <v>8315</v>
      </c>
      <c r="R4073" t="s">
        <v>8316</v>
      </c>
      <c r="S4073" s="15">
        <f t="shared" si="264"/>
        <v>42700.804756944446</v>
      </c>
      <c r="T4073" s="15">
        <f t="shared" si="265"/>
        <v>42730.804756944446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3"/>
        <v>0</v>
      </c>
      <c r="P4074" s="6">
        <f t="shared" si="262"/>
        <v>2</v>
      </c>
      <c r="Q4074" s="10" t="s">
        <v>8315</v>
      </c>
      <c r="R4074" t="s">
        <v>8316</v>
      </c>
      <c r="S4074" s="15">
        <f t="shared" si="264"/>
        <v>41812.77443287037</v>
      </c>
      <c r="T4074" s="15">
        <f t="shared" si="26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3"/>
        <v>1</v>
      </c>
      <c r="P4075" s="6">
        <f t="shared" si="262"/>
        <v>18.5</v>
      </c>
      <c r="Q4075" s="10" t="s">
        <v>8315</v>
      </c>
      <c r="R4075" t="s">
        <v>8316</v>
      </c>
      <c r="S4075" s="15">
        <f t="shared" si="264"/>
        <v>42078.34520833334</v>
      </c>
      <c r="T4075" s="15">
        <f t="shared" si="26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3"/>
        <v>27</v>
      </c>
      <c r="P4076" s="6">
        <f t="shared" si="262"/>
        <v>35</v>
      </c>
      <c r="Q4076" s="10" t="s">
        <v>8315</v>
      </c>
      <c r="R4076" t="s">
        <v>8316</v>
      </c>
      <c r="S4076" s="15">
        <f t="shared" si="264"/>
        <v>42283.552951388891</v>
      </c>
      <c r="T4076" s="15">
        <f t="shared" si="26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3"/>
        <v>29</v>
      </c>
      <c r="P4077" s="6">
        <f t="shared" si="262"/>
        <v>44.31</v>
      </c>
      <c r="Q4077" s="10" t="s">
        <v>8315</v>
      </c>
      <c r="R4077" t="s">
        <v>8316</v>
      </c>
      <c r="S4077" s="15">
        <f t="shared" si="264"/>
        <v>41779.045937499999</v>
      </c>
      <c r="T4077" s="15">
        <f t="shared" si="26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3"/>
        <v>0</v>
      </c>
      <c r="P4078" s="6" t="str">
        <f t="shared" si="262"/>
        <v>N/A</v>
      </c>
      <c r="Q4078" s="10" t="s">
        <v>8315</v>
      </c>
      <c r="R4078" t="s">
        <v>8316</v>
      </c>
      <c r="S4078" s="15">
        <f t="shared" si="264"/>
        <v>41905.795706018522</v>
      </c>
      <c r="T4078" s="15">
        <f t="shared" si="26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3"/>
        <v>9</v>
      </c>
      <c r="P4079" s="6">
        <f t="shared" si="262"/>
        <v>222.5</v>
      </c>
      <c r="Q4079" s="10" t="s">
        <v>8315</v>
      </c>
      <c r="R4079" t="s">
        <v>8316</v>
      </c>
      <c r="S4079" s="15">
        <f t="shared" si="264"/>
        <v>42695.7105787037</v>
      </c>
      <c r="T4079" s="15">
        <f t="shared" si="26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3"/>
        <v>0</v>
      </c>
      <c r="P4080" s="6" t="str">
        <f t="shared" si="262"/>
        <v>N/A</v>
      </c>
      <c r="Q4080" s="10" t="s">
        <v>8315</v>
      </c>
      <c r="R4080" t="s">
        <v>8316</v>
      </c>
      <c r="S4080" s="15">
        <f t="shared" si="264"/>
        <v>42732.787523148145</v>
      </c>
      <c r="T4080" s="15">
        <f t="shared" si="26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3"/>
        <v>0</v>
      </c>
      <c r="P4081" s="6">
        <f t="shared" si="262"/>
        <v>5</v>
      </c>
      <c r="Q4081" s="10" t="s">
        <v>8315</v>
      </c>
      <c r="R4081" t="s">
        <v>8316</v>
      </c>
      <c r="S4081" s="15">
        <f t="shared" si="264"/>
        <v>42510.938900462963</v>
      </c>
      <c r="T4081" s="15">
        <f t="shared" si="26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3"/>
        <v>0</v>
      </c>
      <c r="P4082" s="6" t="str">
        <f t="shared" ref="P4082:P4115" si="266">IFERROR(ROUND(E4082/L4082,2),"N/A")</f>
        <v>N/A</v>
      </c>
      <c r="Q4082" s="10" t="s">
        <v>8315</v>
      </c>
      <c r="R4082" t="s">
        <v>8316</v>
      </c>
      <c r="S4082" s="15">
        <f t="shared" si="264"/>
        <v>42511.698101851856</v>
      </c>
      <c r="T4082" s="15">
        <f t="shared" si="26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3"/>
        <v>16</v>
      </c>
      <c r="P4083" s="6">
        <f t="shared" si="266"/>
        <v>29.17</v>
      </c>
      <c r="Q4083" s="10" t="s">
        <v>8315</v>
      </c>
      <c r="R4083" t="s">
        <v>8316</v>
      </c>
      <c r="S4083" s="15">
        <f t="shared" si="264"/>
        <v>42041.581307870365</v>
      </c>
      <c r="T4083" s="15">
        <f t="shared" si="26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3"/>
        <v>2</v>
      </c>
      <c r="P4084" s="6">
        <f t="shared" si="266"/>
        <v>1.5</v>
      </c>
      <c r="Q4084" s="10" t="s">
        <v>8315</v>
      </c>
      <c r="R4084" t="s">
        <v>8316</v>
      </c>
      <c r="S4084" s="15">
        <f t="shared" si="264"/>
        <v>42307.189270833333</v>
      </c>
      <c r="T4084" s="15">
        <f t="shared" si="26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3"/>
        <v>22</v>
      </c>
      <c r="P4085" s="6">
        <f t="shared" si="266"/>
        <v>126.5</v>
      </c>
      <c r="Q4085" s="10" t="s">
        <v>8315</v>
      </c>
      <c r="R4085" t="s">
        <v>8316</v>
      </c>
      <c r="S4085" s="15">
        <f t="shared" si="264"/>
        <v>42353.761759259258</v>
      </c>
      <c r="T4085" s="15">
        <f t="shared" si="265"/>
        <v>42383.761759259258</v>
      </c>
    </row>
    <row r="4086" spans="1:20" ht="43.2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3"/>
        <v>0</v>
      </c>
      <c r="P4086" s="6">
        <f t="shared" si="266"/>
        <v>10</v>
      </c>
      <c r="Q4086" s="10" t="s">
        <v>8315</v>
      </c>
      <c r="R4086" t="s">
        <v>8316</v>
      </c>
      <c r="S4086" s="15">
        <f t="shared" si="264"/>
        <v>42622.436412037037</v>
      </c>
      <c r="T4086" s="15">
        <f t="shared" si="26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3"/>
        <v>0</v>
      </c>
      <c r="P4087" s="6">
        <f t="shared" si="266"/>
        <v>10</v>
      </c>
      <c r="Q4087" s="10" t="s">
        <v>8315</v>
      </c>
      <c r="R4087" t="s">
        <v>8316</v>
      </c>
      <c r="S4087" s="15">
        <f t="shared" si="264"/>
        <v>42058.603877314818</v>
      </c>
      <c r="T4087" s="15">
        <f t="shared" si="26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3"/>
        <v>5</v>
      </c>
      <c r="P4088" s="6">
        <f t="shared" si="266"/>
        <v>9.4</v>
      </c>
      <c r="Q4088" s="10" t="s">
        <v>8315</v>
      </c>
      <c r="R4088" t="s">
        <v>8316</v>
      </c>
      <c r="S4088" s="15">
        <f t="shared" si="264"/>
        <v>42304.940960648149</v>
      </c>
      <c r="T4088" s="15">
        <f t="shared" si="26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3"/>
        <v>0</v>
      </c>
      <c r="P4089" s="6" t="str">
        <f t="shared" si="266"/>
        <v>N/A</v>
      </c>
      <c r="Q4089" s="10" t="s">
        <v>8315</v>
      </c>
      <c r="R4089" t="s">
        <v>8316</v>
      </c>
      <c r="S4089" s="15">
        <f t="shared" si="264"/>
        <v>42538.742893518516</v>
      </c>
      <c r="T4089" s="15">
        <f t="shared" si="26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3"/>
        <v>11</v>
      </c>
      <c r="P4090" s="6">
        <f t="shared" si="266"/>
        <v>72</v>
      </c>
      <c r="Q4090" s="10" t="s">
        <v>8315</v>
      </c>
      <c r="R4090" t="s">
        <v>8316</v>
      </c>
      <c r="S4090" s="15">
        <f t="shared" si="264"/>
        <v>41990.612546296295</v>
      </c>
      <c r="T4090" s="15">
        <f t="shared" si="265"/>
        <v>42020.434722222228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3"/>
        <v>5</v>
      </c>
      <c r="P4091" s="6">
        <f t="shared" si="266"/>
        <v>30</v>
      </c>
      <c r="Q4091" s="10" t="s">
        <v>8315</v>
      </c>
      <c r="R4091" t="s">
        <v>8316</v>
      </c>
      <c r="S4091" s="15">
        <f t="shared" si="264"/>
        <v>42122.732499999998</v>
      </c>
      <c r="T4091" s="15">
        <f t="shared" si="26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3"/>
        <v>3</v>
      </c>
      <c r="P4092" s="6">
        <f t="shared" si="266"/>
        <v>10.67</v>
      </c>
      <c r="Q4092" s="10" t="s">
        <v>8315</v>
      </c>
      <c r="R4092" t="s">
        <v>8316</v>
      </c>
      <c r="S4092" s="15">
        <f t="shared" si="264"/>
        <v>42209.67288194444</v>
      </c>
      <c r="T4092" s="15">
        <f t="shared" si="26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3"/>
        <v>13</v>
      </c>
      <c r="P4093" s="6">
        <f t="shared" si="266"/>
        <v>25.5</v>
      </c>
      <c r="Q4093" s="10" t="s">
        <v>8315</v>
      </c>
      <c r="R4093" t="s">
        <v>8316</v>
      </c>
      <c r="S4093" s="15">
        <f t="shared" si="264"/>
        <v>41990.506377314814</v>
      </c>
      <c r="T4093" s="15">
        <f t="shared" si="26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3"/>
        <v>0</v>
      </c>
      <c r="P4094" s="6">
        <f t="shared" si="266"/>
        <v>20</v>
      </c>
      <c r="Q4094" s="10" t="s">
        <v>8315</v>
      </c>
      <c r="R4094" t="s">
        <v>8316</v>
      </c>
      <c r="S4094" s="15">
        <f t="shared" si="264"/>
        <v>42039.194988425923</v>
      </c>
      <c r="T4094" s="15">
        <f t="shared" si="26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3"/>
        <v>2</v>
      </c>
      <c r="P4095" s="6">
        <f t="shared" si="266"/>
        <v>15</v>
      </c>
      <c r="Q4095" s="10" t="s">
        <v>8315</v>
      </c>
      <c r="R4095" t="s">
        <v>8316</v>
      </c>
      <c r="S4095" s="15">
        <f t="shared" si="264"/>
        <v>42178.815891203703</v>
      </c>
      <c r="T4095" s="15">
        <f t="shared" si="26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3"/>
        <v>37</v>
      </c>
      <c r="P4096" s="6">
        <f t="shared" si="266"/>
        <v>91.25</v>
      </c>
      <c r="Q4096" s="10" t="s">
        <v>8315</v>
      </c>
      <c r="R4096" t="s">
        <v>8316</v>
      </c>
      <c r="S4096" s="15">
        <f t="shared" si="264"/>
        <v>41890.086805555555</v>
      </c>
      <c r="T4096" s="15">
        <f t="shared" si="26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3"/>
        <v>3</v>
      </c>
      <c r="P4097" s="6">
        <f t="shared" si="266"/>
        <v>800</v>
      </c>
      <c r="Q4097" s="10" t="s">
        <v>8315</v>
      </c>
      <c r="R4097" t="s">
        <v>8316</v>
      </c>
      <c r="S4097" s="15">
        <f t="shared" si="264"/>
        <v>42693.031828703708</v>
      </c>
      <c r="T4097" s="15">
        <f t="shared" si="26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7">ROUND(E4098/D4098*100,0)</f>
        <v>11</v>
      </c>
      <c r="P4098" s="6">
        <f t="shared" si="266"/>
        <v>80</v>
      </c>
      <c r="Q4098" s="10" t="s">
        <v>8315</v>
      </c>
      <c r="R4098" t="s">
        <v>8316</v>
      </c>
      <c r="S4098" s="15">
        <f t="shared" si="264"/>
        <v>42750.530312499999</v>
      </c>
      <c r="T4098" s="15">
        <f t="shared" si="26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7"/>
        <v>0</v>
      </c>
      <c r="P4099" s="6" t="str">
        <f t="shared" si="266"/>
        <v>N/A</v>
      </c>
      <c r="Q4099" s="10" t="s">
        <v>8315</v>
      </c>
      <c r="R4099" t="s">
        <v>8316</v>
      </c>
      <c r="S4099" s="15">
        <f t="shared" ref="S4099:S4115" si="268">(((J4099/60)/60)/24)+DATE(1970,1,1)</f>
        <v>42344.824502314819</v>
      </c>
      <c r="T4099" s="15">
        <f t="shared" ref="T4099:T4115" si="26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7"/>
        <v>0</v>
      </c>
      <c r="P4100" s="6" t="str">
        <f t="shared" si="266"/>
        <v>N/A</v>
      </c>
      <c r="Q4100" s="10" t="s">
        <v>8315</v>
      </c>
      <c r="R4100" t="s">
        <v>8316</v>
      </c>
      <c r="S4100" s="15">
        <f t="shared" si="268"/>
        <v>42495.722187499996</v>
      </c>
      <c r="T4100" s="15">
        <f t="shared" si="269"/>
        <v>42525.722187499996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7"/>
        <v>1</v>
      </c>
      <c r="P4101" s="6">
        <f t="shared" si="266"/>
        <v>50</v>
      </c>
      <c r="Q4101" s="10" t="s">
        <v>8315</v>
      </c>
      <c r="R4101" t="s">
        <v>8316</v>
      </c>
      <c r="S4101" s="15">
        <f t="shared" si="268"/>
        <v>42570.850381944445</v>
      </c>
      <c r="T4101" s="15">
        <f t="shared" si="269"/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7"/>
        <v>0</v>
      </c>
      <c r="P4102" s="6" t="str">
        <f t="shared" si="266"/>
        <v>N/A</v>
      </c>
      <c r="Q4102" s="10" t="s">
        <v>8315</v>
      </c>
      <c r="R4102" t="s">
        <v>8316</v>
      </c>
      <c r="S4102" s="15">
        <f t="shared" si="268"/>
        <v>41927.124884259261</v>
      </c>
      <c r="T4102" s="15">
        <f t="shared" si="26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7"/>
        <v>0</v>
      </c>
      <c r="P4103" s="6" t="str">
        <f t="shared" si="266"/>
        <v>N/A</v>
      </c>
      <c r="Q4103" s="10" t="s">
        <v>8315</v>
      </c>
      <c r="R4103" t="s">
        <v>8316</v>
      </c>
      <c r="S4103" s="15">
        <f t="shared" si="268"/>
        <v>42730.903726851851</v>
      </c>
      <c r="T4103" s="15">
        <f t="shared" si="26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7"/>
        <v>27</v>
      </c>
      <c r="P4104" s="6">
        <f t="shared" si="266"/>
        <v>22.83</v>
      </c>
      <c r="Q4104" s="10" t="s">
        <v>8315</v>
      </c>
      <c r="R4104" t="s">
        <v>8316</v>
      </c>
      <c r="S4104" s="15">
        <f t="shared" si="268"/>
        <v>42475.848067129627</v>
      </c>
      <c r="T4104" s="15">
        <f t="shared" si="26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7"/>
        <v>10</v>
      </c>
      <c r="P4105" s="6">
        <f t="shared" si="266"/>
        <v>16.670000000000002</v>
      </c>
      <c r="Q4105" s="10" t="s">
        <v>8315</v>
      </c>
      <c r="R4105" t="s">
        <v>8316</v>
      </c>
      <c r="S4105" s="15">
        <f t="shared" si="268"/>
        <v>42188.83293981482</v>
      </c>
      <c r="T4105" s="15">
        <f t="shared" si="26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7"/>
        <v>21</v>
      </c>
      <c r="P4106" s="6">
        <f t="shared" si="266"/>
        <v>45.79</v>
      </c>
      <c r="Q4106" s="10" t="s">
        <v>8315</v>
      </c>
      <c r="R4106" t="s">
        <v>8316</v>
      </c>
      <c r="S4106" s="15">
        <f t="shared" si="268"/>
        <v>42640.278171296297</v>
      </c>
      <c r="T4106" s="15">
        <f t="shared" si="269"/>
        <v>42670.278171296297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7"/>
        <v>7</v>
      </c>
      <c r="P4107" s="6">
        <f t="shared" si="266"/>
        <v>383.33</v>
      </c>
      <c r="Q4107" s="10" t="s">
        <v>8315</v>
      </c>
      <c r="R4107" t="s">
        <v>8316</v>
      </c>
      <c r="S4107" s="15">
        <f t="shared" si="268"/>
        <v>42697.010520833333</v>
      </c>
      <c r="T4107" s="15">
        <f t="shared" si="26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7"/>
        <v>71</v>
      </c>
      <c r="P4108" s="6">
        <f t="shared" si="266"/>
        <v>106.97</v>
      </c>
      <c r="Q4108" s="10" t="s">
        <v>8315</v>
      </c>
      <c r="R4108" t="s">
        <v>8316</v>
      </c>
      <c r="S4108" s="15">
        <f t="shared" si="268"/>
        <v>42053.049375000002</v>
      </c>
      <c r="T4108" s="15">
        <f t="shared" si="26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7"/>
        <v>2</v>
      </c>
      <c r="P4109" s="6">
        <f t="shared" si="266"/>
        <v>10.25</v>
      </c>
      <c r="Q4109" s="10" t="s">
        <v>8315</v>
      </c>
      <c r="R4109" t="s">
        <v>8316</v>
      </c>
      <c r="S4109" s="15">
        <f t="shared" si="268"/>
        <v>41883.916678240741</v>
      </c>
      <c r="T4109" s="15">
        <f t="shared" si="26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7"/>
        <v>2</v>
      </c>
      <c r="P4110" s="6">
        <f t="shared" si="266"/>
        <v>59</v>
      </c>
      <c r="Q4110" s="10" t="s">
        <v>8315</v>
      </c>
      <c r="R4110" t="s">
        <v>8316</v>
      </c>
      <c r="S4110" s="15">
        <f t="shared" si="268"/>
        <v>42767.031678240746</v>
      </c>
      <c r="T4110" s="15">
        <f t="shared" si="26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7"/>
        <v>0</v>
      </c>
      <c r="P4111" s="6" t="str">
        <f t="shared" si="266"/>
        <v>N/A</v>
      </c>
      <c r="Q4111" s="10" t="s">
        <v>8315</v>
      </c>
      <c r="R4111" t="s">
        <v>8316</v>
      </c>
      <c r="S4111" s="15">
        <f t="shared" si="268"/>
        <v>42307.539398148147</v>
      </c>
      <c r="T4111" s="15">
        <f t="shared" si="26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7"/>
        <v>29</v>
      </c>
      <c r="P4112" s="6">
        <f t="shared" si="266"/>
        <v>14.33</v>
      </c>
      <c r="Q4112" s="10" t="s">
        <v>8315</v>
      </c>
      <c r="R4112" t="s">
        <v>8316</v>
      </c>
      <c r="S4112" s="15">
        <f t="shared" si="268"/>
        <v>42512.626747685179</v>
      </c>
      <c r="T4112" s="15">
        <f t="shared" si="26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7"/>
        <v>3</v>
      </c>
      <c r="P4113" s="6">
        <f t="shared" si="266"/>
        <v>15.67</v>
      </c>
      <c r="Q4113" s="10" t="s">
        <v>8315</v>
      </c>
      <c r="R4113" t="s">
        <v>8316</v>
      </c>
      <c r="S4113" s="15">
        <f t="shared" si="268"/>
        <v>42029.135879629626</v>
      </c>
      <c r="T4113" s="15">
        <f t="shared" si="26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7"/>
        <v>0</v>
      </c>
      <c r="P4114" s="6">
        <f t="shared" si="266"/>
        <v>1</v>
      </c>
      <c r="Q4114" s="10" t="s">
        <v>8315</v>
      </c>
      <c r="R4114" t="s">
        <v>8316</v>
      </c>
      <c r="S4114" s="15">
        <f t="shared" si="268"/>
        <v>42400.946597222224</v>
      </c>
      <c r="T4114" s="15">
        <f t="shared" si="26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7"/>
        <v>0</v>
      </c>
      <c r="P4115" s="6">
        <f t="shared" si="266"/>
        <v>1</v>
      </c>
      <c r="Q4115" s="10" t="s">
        <v>8315</v>
      </c>
      <c r="R4115" t="s">
        <v>8316</v>
      </c>
      <c r="S4115" s="15">
        <f t="shared" si="268"/>
        <v>42358.573182870372</v>
      </c>
      <c r="T4115" s="15">
        <f t="shared" si="269"/>
        <v>42377.273611111115</v>
      </c>
    </row>
  </sheetData>
  <autoFilter ref="A1:T4115" xr:uid="{11EEBE0B-1E3E-4753-8167-6572B7F7BE1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B3A67-1686-4378-BC4D-60D8294569A2}">
  <dimension ref="A1:S250"/>
  <sheetViews>
    <sheetView workbookViewId="0">
      <selection sqref="A1:XFD1"/>
    </sheetView>
  </sheetViews>
  <sheetFormatPr defaultRowHeight="14.4" x14ac:dyDescent="0.3"/>
  <cols>
    <col min="2" max="2" width="15.33203125" customWidth="1"/>
    <col min="3" max="3" width="20.6640625" customWidth="1"/>
    <col min="4" max="4" width="12.1093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17.44140625" bestFit="1" customWidth="1"/>
    <col min="15" max="15" width="18.44140625" bestFit="1" customWidth="1"/>
    <col min="16" max="16" width="14.6640625" hidden="1" customWidth="1"/>
    <col min="17" max="17" width="11.5546875" hidden="1" customWidth="1"/>
    <col min="18" max="18" width="22.109375" bestFit="1" customWidth="1"/>
    <col min="19" max="19" width="20.77734375" bestFit="1" customWidth="1"/>
  </cols>
  <sheetData>
    <row r="1" spans="1:19" ht="86.4" x14ac:dyDescent="0.3">
      <c r="A1">
        <v>2843</v>
      </c>
      <c r="B1" s="3" t="s">
        <v>2843</v>
      </c>
      <c r="C1" s="3" t="s">
        <v>6953</v>
      </c>
      <c r="D1" s="6">
        <v>1200</v>
      </c>
      <c r="E1" s="8">
        <v>0</v>
      </c>
      <c r="F1" t="s">
        <v>8220</v>
      </c>
      <c r="G1" t="s">
        <v>8223</v>
      </c>
      <c r="H1" t="s">
        <v>8245</v>
      </c>
      <c r="I1">
        <v>1465790400</v>
      </c>
      <c r="J1">
        <v>1462210950</v>
      </c>
      <c r="K1" t="b">
        <v>0</v>
      </c>
      <c r="L1">
        <v>0</v>
      </c>
      <c r="M1" t="b">
        <v>0</v>
      </c>
      <c r="N1">
        <v>0</v>
      </c>
      <c r="O1" s="6" t="s">
        <v>7235</v>
      </c>
      <c r="P1" s="10" t="s">
        <v>8315</v>
      </c>
      <c r="Q1" t="s">
        <v>8316</v>
      </c>
      <c r="R1" s="15">
        <v>42492.737847222219</v>
      </c>
      <c r="S1" s="15">
        <v>42534.166666666672</v>
      </c>
    </row>
    <row r="2" spans="1:19" ht="72" x14ac:dyDescent="0.3">
      <c r="A2">
        <v>2845</v>
      </c>
      <c r="B2" s="3" t="s">
        <v>2845</v>
      </c>
      <c r="C2" s="3" t="s">
        <v>6955</v>
      </c>
      <c r="D2" s="6">
        <v>7500</v>
      </c>
      <c r="E2" s="8">
        <v>2366</v>
      </c>
      <c r="F2" t="s">
        <v>8220</v>
      </c>
      <c r="G2" t="s">
        <v>8223</v>
      </c>
      <c r="H2" t="s">
        <v>8245</v>
      </c>
      <c r="I2">
        <v>1433723033</v>
      </c>
      <c r="J2">
        <v>1428539033</v>
      </c>
      <c r="K2" t="b">
        <v>0</v>
      </c>
      <c r="L2">
        <v>39</v>
      </c>
      <c r="M2" t="b">
        <v>0</v>
      </c>
      <c r="N2">
        <v>32</v>
      </c>
      <c r="O2" s="6">
        <v>60.67</v>
      </c>
      <c r="P2" s="10" t="s">
        <v>8315</v>
      </c>
      <c r="Q2" t="s">
        <v>8316</v>
      </c>
      <c r="R2" s="15">
        <v>42103.016585648147</v>
      </c>
      <c r="S2" s="15">
        <v>42163.016585648147</v>
      </c>
    </row>
    <row r="3" spans="1:19" ht="100.8" x14ac:dyDescent="0.3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>
        <v>0</v>
      </c>
      <c r="O3" s="6" t="s">
        <v>7235</v>
      </c>
      <c r="P3" s="10" t="s">
        <v>8315</v>
      </c>
      <c r="Q3" t="s">
        <v>8316</v>
      </c>
      <c r="R3" s="15">
        <v>42108.692060185189</v>
      </c>
      <c r="S3" s="15">
        <v>42153.692060185189</v>
      </c>
    </row>
    <row r="4" spans="1:19" ht="86.4" x14ac:dyDescent="0.3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>
        <v>0</v>
      </c>
      <c r="O4" s="6" t="s">
        <v>7235</v>
      </c>
      <c r="P4" s="10" t="s">
        <v>8315</v>
      </c>
      <c r="Q4" t="s">
        <v>8316</v>
      </c>
      <c r="R4" s="15">
        <v>42453.806307870371</v>
      </c>
      <c r="S4" s="15">
        <v>42513.806307870371</v>
      </c>
    </row>
    <row r="5" spans="1:19" ht="100.8" x14ac:dyDescent="0.3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>
        <v>0</v>
      </c>
      <c r="O5" s="6">
        <v>23.33</v>
      </c>
      <c r="P5" s="10" t="s">
        <v>8315</v>
      </c>
      <c r="Q5" t="s">
        <v>8316</v>
      </c>
      <c r="R5" s="15">
        <v>42123.648831018523</v>
      </c>
      <c r="S5" s="15">
        <v>42153.648831018523</v>
      </c>
    </row>
    <row r="6" spans="1:19" ht="100.8" x14ac:dyDescent="0.3">
      <c r="A6">
        <v>2850</v>
      </c>
      <c r="B6" s="3" t="s">
        <v>2850</v>
      </c>
      <c r="C6" s="3" t="s">
        <v>6960</v>
      </c>
      <c r="D6" s="6">
        <v>8000</v>
      </c>
      <c r="E6" s="8">
        <v>311</v>
      </c>
      <c r="F6" t="s">
        <v>8220</v>
      </c>
      <c r="G6" t="s">
        <v>8223</v>
      </c>
      <c r="H6" t="s">
        <v>8245</v>
      </c>
      <c r="I6">
        <v>1409962211</v>
      </c>
      <c r="J6">
        <v>1407370211</v>
      </c>
      <c r="K6" t="b">
        <v>0</v>
      </c>
      <c r="L6">
        <v>13</v>
      </c>
      <c r="M6" t="b">
        <v>0</v>
      </c>
      <c r="N6">
        <v>4</v>
      </c>
      <c r="O6" s="6">
        <v>23.92</v>
      </c>
      <c r="P6" s="10" t="s">
        <v>8315</v>
      </c>
      <c r="Q6" t="s">
        <v>8316</v>
      </c>
      <c r="R6" s="15">
        <v>41858.007071759261</v>
      </c>
      <c r="S6" s="15">
        <v>41888.007071759261</v>
      </c>
    </row>
    <row r="7" spans="1:19" ht="86.4" x14ac:dyDescent="0.3">
      <c r="A7">
        <v>2852</v>
      </c>
      <c r="B7" s="3" t="s">
        <v>2852</v>
      </c>
      <c r="C7" s="3" t="s">
        <v>6962</v>
      </c>
      <c r="D7" s="6">
        <v>5000</v>
      </c>
      <c r="E7" s="8">
        <v>95</v>
      </c>
      <c r="F7" t="s">
        <v>8220</v>
      </c>
      <c r="G7" t="s">
        <v>8223</v>
      </c>
      <c r="H7" t="s">
        <v>8245</v>
      </c>
      <c r="I7">
        <v>1403312703</v>
      </c>
      <c r="J7">
        <v>1400720703</v>
      </c>
      <c r="K7" t="b">
        <v>0</v>
      </c>
      <c r="L7">
        <v>6</v>
      </c>
      <c r="M7" t="b">
        <v>0</v>
      </c>
      <c r="N7">
        <v>2</v>
      </c>
      <c r="O7" s="6">
        <v>15.83</v>
      </c>
      <c r="P7" s="10" t="s">
        <v>8315</v>
      </c>
      <c r="Q7" t="s">
        <v>8316</v>
      </c>
      <c r="R7" s="15">
        <v>41781.045173611114</v>
      </c>
      <c r="S7" s="15">
        <v>41811.045173611114</v>
      </c>
    </row>
    <row r="8" spans="1:19" ht="100.8" x14ac:dyDescent="0.3">
      <c r="A8">
        <v>2855</v>
      </c>
      <c r="B8" s="3" t="s">
        <v>2855</v>
      </c>
      <c r="C8" s="3" t="s">
        <v>6965</v>
      </c>
      <c r="D8" s="6">
        <v>600</v>
      </c>
      <c r="E8" s="8">
        <v>300</v>
      </c>
      <c r="F8" t="s">
        <v>8220</v>
      </c>
      <c r="G8" t="s">
        <v>8223</v>
      </c>
      <c r="H8" t="s">
        <v>8245</v>
      </c>
      <c r="I8">
        <v>1454110440</v>
      </c>
      <c r="J8">
        <v>1451607071</v>
      </c>
      <c r="K8" t="b">
        <v>0</v>
      </c>
      <c r="L8">
        <v>5</v>
      </c>
      <c r="M8" t="b">
        <v>0</v>
      </c>
      <c r="N8">
        <v>50</v>
      </c>
      <c r="O8" s="6">
        <v>60</v>
      </c>
      <c r="P8" s="10" t="s">
        <v>8315</v>
      </c>
      <c r="Q8" t="s">
        <v>8316</v>
      </c>
      <c r="R8" s="15">
        <v>42370.007766203707</v>
      </c>
      <c r="S8" s="15">
        <v>42398.981944444444</v>
      </c>
    </row>
    <row r="9" spans="1:19" ht="100.8" x14ac:dyDescent="0.3">
      <c r="A9">
        <v>2856</v>
      </c>
      <c r="B9" s="3" t="s">
        <v>2856</v>
      </c>
      <c r="C9" s="3" t="s">
        <v>6966</v>
      </c>
      <c r="D9" s="6">
        <v>3000</v>
      </c>
      <c r="E9" s="8">
        <v>146</v>
      </c>
      <c r="F9" t="s">
        <v>8220</v>
      </c>
      <c r="G9" t="s">
        <v>8223</v>
      </c>
      <c r="H9" t="s">
        <v>8245</v>
      </c>
      <c r="I9">
        <v>1439069640</v>
      </c>
      <c r="J9">
        <v>1433897647</v>
      </c>
      <c r="K9" t="b">
        <v>0</v>
      </c>
      <c r="L9">
        <v>6</v>
      </c>
      <c r="M9" t="b">
        <v>0</v>
      </c>
      <c r="N9">
        <v>5</v>
      </c>
      <c r="O9" s="6">
        <v>24.33</v>
      </c>
      <c r="P9" s="10" t="s">
        <v>8315</v>
      </c>
      <c r="Q9" t="s">
        <v>8316</v>
      </c>
      <c r="R9" s="15">
        <v>42165.037581018521</v>
      </c>
      <c r="S9" s="15">
        <v>42224.898611111115</v>
      </c>
    </row>
    <row r="10" spans="1:19" ht="100.8" x14ac:dyDescent="0.3">
      <c r="A10">
        <v>2860</v>
      </c>
      <c r="B10" s="3" t="s">
        <v>2860</v>
      </c>
      <c r="C10" s="3" t="s">
        <v>6970</v>
      </c>
      <c r="D10" s="6">
        <v>4000</v>
      </c>
      <c r="E10" s="8">
        <v>266</v>
      </c>
      <c r="F10" t="s">
        <v>8220</v>
      </c>
      <c r="G10" t="s">
        <v>8223</v>
      </c>
      <c r="H10" t="s">
        <v>8245</v>
      </c>
      <c r="I10">
        <v>1466363576</v>
      </c>
      <c r="J10">
        <v>1461179576</v>
      </c>
      <c r="K10" t="b">
        <v>0</v>
      </c>
      <c r="L10">
        <v>9</v>
      </c>
      <c r="M10" t="b">
        <v>0</v>
      </c>
      <c r="N10">
        <v>7</v>
      </c>
      <c r="O10" s="6">
        <v>29.56</v>
      </c>
      <c r="P10" s="10" t="s">
        <v>8315</v>
      </c>
      <c r="Q10" t="s">
        <v>8316</v>
      </c>
      <c r="R10" s="15">
        <v>42480.800648148142</v>
      </c>
      <c r="S10" s="15">
        <v>42540.800648148142</v>
      </c>
    </row>
    <row r="11" spans="1:19" ht="86.4" x14ac:dyDescent="0.3">
      <c r="A11">
        <v>2862</v>
      </c>
      <c r="B11" s="3" t="s">
        <v>2862</v>
      </c>
      <c r="C11" s="3" t="s">
        <v>6972</v>
      </c>
      <c r="D11" s="6">
        <v>12700</v>
      </c>
      <c r="E11" s="8">
        <v>55</v>
      </c>
      <c r="F11" t="s">
        <v>8220</v>
      </c>
      <c r="G11" t="s">
        <v>8223</v>
      </c>
      <c r="H11" t="s">
        <v>8245</v>
      </c>
      <c r="I11">
        <v>1403636229</v>
      </c>
      <c r="J11">
        <v>1401044229</v>
      </c>
      <c r="K11" t="b">
        <v>0</v>
      </c>
      <c r="L11">
        <v>3</v>
      </c>
      <c r="M11" t="b">
        <v>0</v>
      </c>
      <c r="N11">
        <v>0</v>
      </c>
      <c r="O11" s="6">
        <v>18.329999999999998</v>
      </c>
      <c r="P11" s="10" t="s">
        <v>8315</v>
      </c>
      <c r="Q11" t="s">
        <v>8316</v>
      </c>
      <c r="R11" s="15">
        <v>41784.789687500001</v>
      </c>
      <c r="S11" s="15">
        <v>41814.789687500001</v>
      </c>
    </row>
    <row r="12" spans="1:19" ht="100.8" x14ac:dyDescent="0.3">
      <c r="A12">
        <v>2863</v>
      </c>
      <c r="B12" s="3" t="s">
        <v>2863</v>
      </c>
      <c r="C12" s="3" t="s">
        <v>6973</v>
      </c>
      <c r="D12" s="6">
        <v>50000</v>
      </c>
      <c r="E12" s="8">
        <v>20</v>
      </c>
      <c r="F12" t="s">
        <v>8220</v>
      </c>
      <c r="G12" t="s">
        <v>8223</v>
      </c>
      <c r="H12" t="s">
        <v>8245</v>
      </c>
      <c r="I12">
        <v>1410279123</v>
      </c>
      <c r="J12">
        <v>1405095123</v>
      </c>
      <c r="K12" t="b">
        <v>0</v>
      </c>
      <c r="L12">
        <v>1</v>
      </c>
      <c r="M12" t="b">
        <v>0</v>
      </c>
      <c r="N12">
        <v>0</v>
      </c>
      <c r="O12" s="6">
        <v>20</v>
      </c>
      <c r="P12" s="10" t="s">
        <v>8315</v>
      </c>
      <c r="Q12" t="s">
        <v>8316</v>
      </c>
      <c r="R12" s="15">
        <v>41831.675034722226</v>
      </c>
      <c r="S12" s="15">
        <v>41891.675034722226</v>
      </c>
    </row>
    <row r="13" spans="1:19" ht="86.4" x14ac:dyDescent="0.3">
      <c r="A13">
        <v>2865</v>
      </c>
      <c r="B13" s="3" t="s">
        <v>2865</v>
      </c>
      <c r="C13" s="3" t="s">
        <v>6975</v>
      </c>
      <c r="D13" s="6">
        <v>2888</v>
      </c>
      <c r="E13" s="8">
        <v>0</v>
      </c>
      <c r="F13" t="s">
        <v>8220</v>
      </c>
      <c r="G13" t="s">
        <v>8223</v>
      </c>
      <c r="H13" t="s">
        <v>8245</v>
      </c>
      <c r="I13">
        <v>1420512259</v>
      </c>
      <c r="J13">
        <v>1415328259</v>
      </c>
      <c r="K13" t="b">
        <v>0</v>
      </c>
      <c r="L13">
        <v>0</v>
      </c>
      <c r="M13" t="b">
        <v>0</v>
      </c>
      <c r="N13">
        <v>0</v>
      </c>
      <c r="O13" s="6" t="s">
        <v>7235</v>
      </c>
      <c r="P13" s="10" t="s">
        <v>8315</v>
      </c>
      <c r="Q13" t="s">
        <v>8316</v>
      </c>
      <c r="R13" s="15">
        <v>41950.114108796297</v>
      </c>
      <c r="S13" s="15">
        <v>42010.114108796297</v>
      </c>
    </row>
    <row r="14" spans="1:19" ht="86.4" x14ac:dyDescent="0.3">
      <c r="A14">
        <v>2866</v>
      </c>
      <c r="B14" s="3" t="s">
        <v>2866</v>
      </c>
      <c r="C14" s="3" t="s">
        <v>6976</v>
      </c>
      <c r="D14" s="6">
        <v>5000</v>
      </c>
      <c r="E14" s="8">
        <v>45</v>
      </c>
      <c r="F14" t="s">
        <v>8220</v>
      </c>
      <c r="G14" t="s">
        <v>8223</v>
      </c>
      <c r="H14" t="s">
        <v>8245</v>
      </c>
      <c r="I14">
        <v>1476482400</v>
      </c>
      <c r="J14">
        <v>1473893721</v>
      </c>
      <c r="K14" t="b">
        <v>0</v>
      </c>
      <c r="L14">
        <v>2</v>
      </c>
      <c r="M14" t="b">
        <v>0</v>
      </c>
      <c r="N14">
        <v>1</v>
      </c>
      <c r="O14" s="6">
        <v>22.5</v>
      </c>
      <c r="P14" s="10" t="s">
        <v>8315</v>
      </c>
      <c r="Q14" t="s">
        <v>8316</v>
      </c>
      <c r="R14" s="15">
        <v>42627.955104166671</v>
      </c>
      <c r="S14" s="15">
        <v>42657.916666666672</v>
      </c>
    </row>
    <row r="15" spans="1:19" ht="100.8" x14ac:dyDescent="0.3">
      <c r="A15">
        <v>2867</v>
      </c>
      <c r="B15" s="3" t="s">
        <v>2867</v>
      </c>
      <c r="C15" s="3" t="s">
        <v>6977</v>
      </c>
      <c r="D15" s="6">
        <v>2500</v>
      </c>
      <c r="E15" s="8">
        <v>504</v>
      </c>
      <c r="F15" t="s">
        <v>8220</v>
      </c>
      <c r="G15" t="s">
        <v>8223</v>
      </c>
      <c r="H15" t="s">
        <v>8245</v>
      </c>
      <c r="I15">
        <v>1467604800</v>
      </c>
      <c r="J15">
        <v>1465533672</v>
      </c>
      <c r="K15" t="b">
        <v>0</v>
      </c>
      <c r="L15">
        <v>10</v>
      </c>
      <c r="M15" t="b">
        <v>0</v>
      </c>
      <c r="N15">
        <v>20</v>
      </c>
      <c r="O15" s="6">
        <v>50.4</v>
      </c>
      <c r="P15" s="10" t="s">
        <v>8315</v>
      </c>
      <c r="Q15" t="s">
        <v>8316</v>
      </c>
      <c r="R15" s="15">
        <v>42531.195277777777</v>
      </c>
      <c r="S15" s="15">
        <v>42555.166666666672</v>
      </c>
    </row>
    <row r="16" spans="1:19" ht="100.8" x14ac:dyDescent="0.3">
      <c r="A16">
        <v>2868</v>
      </c>
      <c r="B16" s="3" t="s">
        <v>2868</v>
      </c>
      <c r="C16" s="3" t="s">
        <v>6978</v>
      </c>
      <c r="D16" s="6">
        <v>15000</v>
      </c>
      <c r="E16" s="8">
        <v>6301.76</v>
      </c>
      <c r="F16" t="s">
        <v>8220</v>
      </c>
      <c r="G16" t="s">
        <v>8223</v>
      </c>
      <c r="H16" t="s">
        <v>8245</v>
      </c>
      <c r="I16">
        <v>1475697054</v>
      </c>
      <c r="J16">
        <v>1473105054</v>
      </c>
      <c r="K16" t="b">
        <v>0</v>
      </c>
      <c r="L16">
        <v>60</v>
      </c>
      <c r="M16" t="b">
        <v>0</v>
      </c>
      <c r="N16">
        <v>42</v>
      </c>
      <c r="O16" s="6">
        <v>105.03</v>
      </c>
      <c r="P16" s="10" t="s">
        <v>8315</v>
      </c>
      <c r="Q16" t="s">
        <v>8316</v>
      </c>
      <c r="R16" s="15">
        <v>42618.827013888891</v>
      </c>
      <c r="S16" s="15">
        <v>42648.827013888891</v>
      </c>
    </row>
    <row r="17" spans="1:19" ht="100.8" x14ac:dyDescent="0.3">
      <c r="A17">
        <v>2869</v>
      </c>
      <c r="B17" s="3" t="s">
        <v>2869</v>
      </c>
      <c r="C17" s="3" t="s">
        <v>6979</v>
      </c>
      <c r="D17" s="6">
        <v>20000</v>
      </c>
      <c r="E17" s="8">
        <v>177</v>
      </c>
      <c r="F17" t="s">
        <v>8220</v>
      </c>
      <c r="G17" t="s">
        <v>8223</v>
      </c>
      <c r="H17" t="s">
        <v>8245</v>
      </c>
      <c r="I17">
        <v>1468937681</v>
      </c>
      <c r="J17">
        <v>1466345681</v>
      </c>
      <c r="K17" t="b">
        <v>0</v>
      </c>
      <c r="L17">
        <v>5</v>
      </c>
      <c r="M17" t="b">
        <v>0</v>
      </c>
      <c r="N17">
        <v>1</v>
      </c>
      <c r="O17" s="6">
        <v>35.4</v>
      </c>
      <c r="P17" s="10" t="s">
        <v>8315</v>
      </c>
      <c r="Q17" t="s">
        <v>8316</v>
      </c>
      <c r="R17" s="15">
        <v>42540.593530092592</v>
      </c>
      <c r="S17" s="15">
        <v>42570.593530092592</v>
      </c>
    </row>
    <row r="18" spans="1:19" ht="86.4" x14ac:dyDescent="0.3">
      <c r="A18">
        <v>2870</v>
      </c>
      <c r="B18" s="3" t="s">
        <v>2870</v>
      </c>
      <c r="C18" s="3" t="s">
        <v>6980</v>
      </c>
      <c r="D18" s="6">
        <v>5000</v>
      </c>
      <c r="E18" s="8">
        <v>750</v>
      </c>
      <c r="F18" t="s">
        <v>8220</v>
      </c>
      <c r="G18" t="s">
        <v>8223</v>
      </c>
      <c r="H18" t="s">
        <v>8245</v>
      </c>
      <c r="I18">
        <v>1400301165</v>
      </c>
      <c r="J18">
        <v>1397709165</v>
      </c>
      <c r="K18" t="b">
        <v>0</v>
      </c>
      <c r="L18">
        <v>9</v>
      </c>
      <c r="M18" t="b">
        <v>0</v>
      </c>
      <c r="N18">
        <v>15</v>
      </c>
      <c r="O18" s="6">
        <v>83.33</v>
      </c>
      <c r="P18" s="10" t="s">
        <v>8315</v>
      </c>
      <c r="Q18" t="s">
        <v>8316</v>
      </c>
      <c r="R18" s="15">
        <v>41746.189409722225</v>
      </c>
      <c r="S18" s="15">
        <v>41776.189409722225</v>
      </c>
    </row>
    <row r="19" spans="1:19" ht="86.4" x14ac:dyDescent="0.3">
      <c r="A19">
        <v>2871</v>
      </c>
      <c r="B19" s="3" t="s">
        <v>2871</v>
      </c>
      <c r="C19" s="3" t="s">
        <v>6981</v>
      </c>
      <c r="D19" s="6">
        <v>10000</v>
      </c>
      <c r="E19" s="8">
        <v>467</v>
      </c>
      <c r="F19" t="s">
        <v>8220</v>
      </c>
      <c r="G19" t="s">
        <v>8223</v>
      </c>
      <c r="H19" t="s">
        <v>8245</v>
      </c>
      <c r="I19">
        <v>1419183813</v>
      </c>
      <c r="J19">
        <v>1417455813</v>
      </c>
      <c r="K19" t="b">
        <v>0</v>
      </c>
      <c r="L19">
        <v>13</v>
      </c>
      <c r="M19" t="b">
        <v>0</v>
      </c>
      <c r="N19">
        <v>5</v>
      </c>
      <c r="O19" s="6">
        <v>35.92</v>
      </c>
      <c r="P19" s="10" t="s">
        <v>8315</v>
      </c>
      <c r="Q19" t="s">
        <v>8316</v>
      </c>
      <c r="R19" s="15">
        <v>41974.738576388889</v>
      </c>
      <c r="S19" s="15">
        <v>41994.738576388889</v>
      </c>
    </row>
    <row r="20" spans="1:19" ht="72" x14ac:dyDescent="0.3">
      <c r="A20">
        <v>2872</v>
      </c>
      <c r="B20" s="3" t="s">
        <v>2872</v>
      </c>
      <c r="C20" s="3" t="s">
        <v>6982</v>
      </c>
      <c r="D20" s="6">
        <v>3000</v>
      </c>
      <c r="E20" s="8">
        <v>0</v>
      </c>
      <c r="F20" t="s">
        <v>8220</v>
      </c>
      <c r="G20" t="s">
        <v>8223</v>
      </c>
      <c r="H20" t="s">
        <v>8245</v>
      </c>
      <c r="I20">
        <v>1434768438</v>
      </c>
      <c r="J20">
        <v>1429584438</v>
      </c>
      <c r="K20" t="b">
        <v>0</v>
      </c>
      <c r="L20">
        <v>0</v>
      </c>
      <c r="M20" t="b">
        <v>0</v>
      </c>
      <c r="N20">
        <v>0</v>
      </c>
      <c r="O20" s="6" t="s">
        <v>7235</v>
      </c>
      <c r="P20" s="10" t="s">
        <v>8315</v>
      </c>
      <c r="Q20" t="s">
        <v>8316</v>
      </c>
      <c r="R20" s="15">
        <v>42115.11618055556</v>
      </c>
      <c r="S20" s="15">
        <v>42175.11618055556</v>
      </c>
    </row>
    <row r="21" spans="1:19" ht="100.8" x14ac:dyDescent="0.3">
      <c r="A21">
        <v>2873</v>
      </c>
      <c r="B21" s="3" t="s">
        <v>2873</v>
      </c>
      <c r="C21" s="3" t="s">
        <v>6983</v>
      </c>
      <c r="D21" s="6">
        <v>2500</v>
      </c>
      <c r="E21" s="8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>
        <v>38</v>
      </c>
      <c r="O21" s="6">
        <v>119.13</v>
      </c>
      <c r="P21" s="10" t="s">
        <v>8315</v>
      </c>
      <c r="Q21" t="s">
        <v>8316</v>
      </c>
      <c r="R21" s="15">
        <v>42002.817488425921</v>
      </c>
      <c r="S21" s="15">
        <v>42032.817488425921</v>
      </c>
    </row>
    <row r="22" spans="1:19" ht="100.8" x14ac:dyDescent="0.3">
      <c r="A22">
        <v>2874</v>
      </c>
      <c r="B22" s="3" t="s">
        <v>2874</v>
      </c>
      <c r="C22" s="3" t="s">
        <v>6984</v>
      </c>
      <c r="D22" s="6">
        <v>5000</v>
      </c>
      <c r="E22" s="8">
        <v>271</v>
      </c>
      <c r="F22" t="s">
        <v>8220</v>
      </c>
      <c r="G22" t="s">
        <v>8223</v>
      </c>
      <c r="H22" t="s">
        <v>8245</v>
      </c>
      <c r="I22">
        <v>1484684186</v>
      </c>
      <c r="J22">
        <v>1482092186</v>
      </c>
      <c r="K22" t="b">
        <v>0</v>
      </c>
      <c r="L22">
        <v>3</v>
      </c>
      <c r="M22" t="b">
        <v>0</v>
      </c>
      <c r="N22">
        <v>5</v>
      </c>
      <c r="O22" s="6">
        <v>90.33</v>
      </c>
      <c r="P22" s="10" t="s">
        <v>8315</v>
      </c>
      <c r="Q22" t="s">
        <v>8316</v>
      </c>
      <c r="R22" s="15">
        <v>42722.84474537037</v>
      </c>
      <c r="S22" s="15">
        <v>42752.84474537037</v>
      </c>
    </row>
    <row r="23" spans="1:19" ht="100.8" x14ac:dyDescent="0.3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>
        <v>0</v>
      </c>
      <c r="O23" s="6">
        <v>2.33</v>
      </c>
      <c r="P23" s="10" t="s">
        <v>8315</v>
      </c>
      <c r="Q23" t="s">
        <v>8316</v>
      </c>
      <c r="R23" s="15">
        <v>42465.128391203703</v>
      </c>
      <c r="S23" s="15">
        <v>42495.128391203703</v>
      </c>
    </row>
    <row r="24" spans="1:19" ht="86.4" x14ac:dyDescent="0.3">
      <c r="A24">
        <v>2876</v>
      </c>
      <c r="B24" s="3" t="s">
        <v>2876</v>
      </c>
      <c r="C24" s="3" t="s">
        <v>6986</v>
      </c>
      <c r="D24" s="6">
        <v>150000</v>
      </c>
      <c r="E24" s="8">
        <v>0</v>
      </c>
      <c r="F24" t="s">
        <v>8220</v>
      </c>
      <c r="G24" t="s">
        <v>8223</v>
      </c>
      <c r="H24" t="s">
        <v>8245</v>
      </c>
      <c r="I24">
        <v>1437069079</v>
      </c>
      <c r="J24">
        <v>1434477079</v>
      </c>
      <c r="K24" t="b">
        <v>0</v>
      </c>
      <c r="L24">
        <v>0</v>
      </c>
      <c r="M24" t="b">
        <v>0</v>
      </c>
      <c r="N24">
        <v>0</v>
      </c>
      <c r="O24" s="6" t="s">
        <v>7235</v>
      </c>
      <c r="P24" s="10" t="s">
        <v>8315</v>
      </c>
      <c r="Q24" t="s">
        <v>8316</v>
      </c>
      <c r="R24" s="15">
        <v>42171.743969907402</v>
      </c>
      <c r="S24" s="15">
        <v>42201.743969907402</v>
      </c>
    </row>
    <row r="25" spans="1:19" ht="100.8" x14ac:dyDescent="0.3">
      <c r="A25">
        <v>2877</v>
      </c>
      <c r="B25" s="3" t="s">
        <v>2877</v>
      </c>
      <c r="C25" s="3" t="s">
        <v>6987</v>
      </c>
      <c r="D25" s="6">
        <v>6000</v>
      </c>
      <c r="E25" s="8">
        <v>650</v>
      </c>
      <c r="F25" t="s">
        <v>8220</v>
      </c>
      <c r="G25" t="s">
        <v>8223</v>
      </c>
      <c r="H25" t="s">
        <v>8245</v>
      </c>
      <c r="I25">
        <v>1480525200</v>
      </c>
      <c r="J25">
        <v>1477781724</v>
      </c>
      <c r="K25" t="b">
        <v>0</v>
      </c>
      <c r="L25">
        <v>6</v>
      </c>
      <c r="M25" t="b">
        <v>0</v>
      </c>
      <c r="N25">
        <v>11</v>
      </c>
      <c r="O25" s="6">
        <v>108.33</v>
      </c>
      <c r="P25" s="10" t="s">
        <v>8315</v>
      </c>
      <c r="Q25" t="s">
        <v>8316</v>
      </c>
      <c r="R25" s="15">
        <v>42672.955138888887</v>
      </c>
      <c r="S25" s="15">
        <v>42704.708333333328</v>
      </c>
    </row>
    <row r="26" spans="1:19" ht="72" x14ac:dyDescent="0.3">
      <c r="A26">
        <v>2879</v>
      </c>
      <c r="B26" s="3" t="s">
        <v>2879</v>
      </c>
      <c r="C26" s="3" t="s">
        <v>6989</v>
      </c>
      <c r="D26" s="6">
        <v>11200</v>
      </c>
      <c r="E26" s="8">
        <v>29</v>
      </c>
      <c r="F26" t="s">
        <v>8220</v>
      </c>
      <c r="G26" t="s">
        <v>8223</v>
      </c>
      <c r="H26" t="s">
        <v>8245</v>
      </c>
      <c r="I26">
        <v>1453310661</v>
      </c>
      <c r="J26">
        <v>1450718661</v>
      </c>
      <c r="K26" t="b">
        <v>0</v>
      </c>
      <c r="L26">
        <v>1</v>
      </c>
      <c r="M26" t="b">
        <v>0</v>
      </c>
      <c r="N26">
        <v>0</v>
      </c>
      <c r="O26" s="6">
        <v>29</v>
      </c>
      <c r="P26" s="10" t="s">
        <v>8315</v>
      </c>
      <c r="Q26" t="s">
        <v>8316</v>
      </c>
      <c r="R26" s="15">
        <v>42359.725243055553</v>
      </c>
      <c r="S26" s="15">
        <v>42389.725243055553</v>
      </c>
    </row>
    <row r="27" spans="1:19" ht="86.4" x14ac:dyDescent="0.3">
      <c r="A27">
        <v>2880</v>
      </c>
      <c r="B27" s="3" t="s">
        <v>2880</v>
      </c>
      <c r="C27" s="3" t="s">
        <v>6990</v>
      </c>
      <c r="D27" s="6">
        <v>12000</v>
      </c>
      <c r="E27" s="8">
        <v>2800</v>
      </c>
      <c r="F27" t="s">
        <v>8220</v>
      </c>
      <c r="G27" t="s">
        <v>8223</v>
      </c>
      <c r="H27" t="s">
        <v>8245</v>
      </c>
      <c r="I27">
        <v>1440090300</v>
      </c>
      <c r="J27">
        <v>1436305452</v>
      </c>
      <c r="K27" t="b">
        <v>0</v>
      </c>
      <c r="L27">
        <v>29</v>
      </c>
      <c r="M27" t="b">
        <v>0</v>
      </c>
      <c r="N27">
        <v>23</v>
      </c>
      <c r="O27" s="6">
        <v>96.55</v>
      </c>
      <c r="P27" s="10" t="s">
        <v>8315</v>
      </c>
      <c r="Q27" t="s">
        <v>8316</v>
      </c>
      <c r="R27" s="15">
        <v>42192.905694444446</v>
      </c>
      <c r="S27" s="15">
        <v>42236.711805555555</v>
      </c>
    </row>
    <row r="28" spans="1:19" ht="100.8" x14ac:dyDescent="0.3">
      <c r="A28">
        <v>2881</v>
      </c>
      <c r="B28" s="3" t="s">
        <v>2881</v>
      </c>
      <c r="C28" s="3" t="s">
        <v>6991</v>
      </c>
      <c r="D28" s="6">
        <v>5500</v>
      </c>
      <c r="E28" s="8">
        <v>0</v>
      </c>
      <c r="F28" t="s">
        <v>8220</v>
      </c>
      <c r="G28" t="s">
        <v>8223</v>
      </c>
      <c r="H28" t="s">
        <v>8245</v>
      </c>
      <c r="I28">
        <v>1417620036</v>
      </c>
      <c r="J28">
        <v>1412432436</v>
      </c>
      <c r="K28" t="b">
        <v>0</v>
      </c>
      <c r="L28">
        <v>0</v>
      </c>
      <c r="M28" t="b">
        <v>0</v>
      </c>
      <c r="N28">
        <v>0</v>
      </c>
      <c r="O28" s="6" t="s">
        <v>7235</v>
      </c>
      <c r="P28" s="10" t="s">
        <v>8315</v>
      </c>
      <c r="Q28" t="s">
        <v>8316</v>
      </c>
      <c r="R28" s="15">
        <v>41916.597638888888</v>
      </c>
      <c r="S28" s="15">
        <v>41976.639305555553</v>
      </c>
    </row>
    <row r="29" spans="1:19" ht="100.8" x14ac:dyDescent="0.3">
      <c r="A29">
        <v>2882</v>
      </c>
      <c r="B29" s="3" t="s">
        <v>2882</v>
      </c>
      <c r="C29" s="3" t="s">
        <v>6992</v>
      </c>
      <c r="D29" s="6">
        <v>750</v>
      </c>
      <c r="E29" s="8">
        <v>252</v>
      </c>
      <c r="F29" t="s">
        <v>8220</v>
      </c>
      <c r="G29" t="s">
        <v>8223</v>
      </c>
      <c r="H29" t="s">
        <v>8245</v>
      </c>
      <c r="I29">
        <v>1462112318</v>
      </c>
      <c r="J29">
        <v>1459520318</v>
      </c>
      <c r="K29" t="b">
        <v>0</v>
      </c>
      <c r="L29">
        <v>4</v>
      </c>
      <c r="M29" t="b">
        <v>0</v>
      </c>
      <c r="N29">
        <v>34</v>
      </c>
      <c r="O29" s="6">
        <v>63</v>
      </c>
      <c r="P29" s="10" t="s">
        <v>8315</v>
      </c>
      <c r="Q29" t="s">
        <v>8316</v>
      </c>
      <c r="R29" s="15">
        <v>42461.596273148149</v>
      </c>
      <c r="S29" s="15">
        <v>42491.596273148149</v>
      </c>
    </row>
    <row r="30" spans="1:19" ht="100.8" x14ac:dyDescent="0.3">
      <c r="A30">
        <v>2883</v>
      </c>
      <c r="B30" s="3" t="s">
        <v>2883</v>
      </c>
      <c r="C30" s="3" t="s">
        <v>6993</v>
      </c>
      <c r="D30" s="6">
        <v>10000</v>
      </c>
      <c r="E30" s="8">
        <v>1908</v>
      </c>
      <c r="F30" t="s">
        <v>8220</v>
      </c>
      <c r="G30" t="s">
        <v>8223</v>
      </c>
      <c r="H30" t="s">
        <v>8245</v>
      </c>
      <c r="I30">
        <v>1454734740</v>
      </c>
      <c r="J30">
        <v>1451684437</v>
      </c>
      <c r="K30" t="b">
        <v>0</v>
      </c>
      <c r="L30">
        <v>5</v>
      </c>
      <c r="M30" t="b">
        <v>0</v>
      </c>
      <c r="N30">
        <v>19</v>
      </c>
      <c r="O30" s="6">
        <v>381.6</v>
      </c>
      <c r="P30" s="10" t="s">
        <v>8315</v>
      </c>
      <c r="Q30" t="s">
        <v>8316</v>
      </c>
      <c r="R30" s="15">
        <v>42370.90320601852</v>
      </c>
      <c r="S30" s="15">
        <v>42406.207638888889</v>
      </c>
    </row>
    <row r="31" spans="1:19" ht="57.6" x14ac:dyDescent="0.3">
      <c r="A31">
        <v>2884</v>
      </c>
      <c r="B31" s="3" t="s">
        <v>2884</v>
      </c>
      <c r="C31" s="3" t="s">
        <v>6994</v>
      </c>
      <c r="D31" s="6">
        <v>45000</v>
      </c>
      <c r="E31" s="8">
        <v>185</v>
      </c>
      <c r="F31" t="s">
        <v>8220</v>
      </c>
      <c r="G31" t="s">
        <v>8223</v>
      </c>
      <c r="H31" t="s">
        <v>8245</v>
      </c>
      <c r="I31">
        <v>1417800435</v>
      </c>
      <c r="J31">
        <v>1415208435</v>
      </c>
      <c r="K31" t="b">
        <v>0</v>
      </c>
      <c r="L31">
        <v>4</v>
      </c>
      <c r="M31" t="b">
        <v>0</v>
      </c>
      <c r="N31">
        <v>0</v>
      </c>
      <c r="O31" s="6">
        <v>46.25</v>
      </c>
      <c r="P31" s="10" t="s">
        <v>8315</v>
      </c>
      <c r="Q31" t="s">
        <v>8316</v>
      </c>
      <c r="R31" s="15">
        <v>41948.727256944447</v>
      </c>
      <c r="S31" s="15">
        <v>41978.727256944447</v>
      </c>
    </row>
    <row r="32" spans="1:19" ht="57.6" x14ac:dyDescent="0.3">
      <c r="A32">
        <v>2885</v>
      </c>
      <c r="B32" s="3" t="s">
        <v>2885</v>
      </c>
      <c r="C32" s="3" t="s">
        <v>6995</v>
      </c>
      <c r="D32" s="6">
        <v>400</v>
      </c>
      <c r="E32" s="8">
        <v>130</v>
      </c>
      <c r="F32" t="s">
        <v>8220</v>
      </c>
      <c r="G32" t="s">
        <v>8223</v>
      </c>
      <c r="H32" t="s">
        <v>8245</v>
      </c>
      <c r="I32">
        <v>1426294201</v>
      </c>
      <c r="J32">
        <v>1423705801</v>
      </c>
      <c r="K32" t="b">
        <v>0</v>
      </c>
      <c r="L32">
        <v>5</v>
      </c>
      <c r="M32" t="b">
        <v>0</v>
      </c>
      <c r="N32">
        <v>33</v>
      </c>
      <c r="O32" s="6">
        <v>26</v>
      </c>
      <c r="P32" s="10" t="s">
        <v>8315</v>
      </c>
      <c r="Q32" t="s">
        <v>8316</v>
      </c>
      <c r="R32" s="15">
        <v>42047.07640046296</v>
      </c>
      <c r="S32" s="15">
        <v>42077.034733796296</v>
      </c>
    </row>
    <row r="33" spans="1:19" ht="86.4" x14ac:dyDescent="0.3">
      <c r="A33">
        <v>2886</v>
      </c>
      <c r="B33" s="3" t="s">
        <v>2886</v>
      </c>
      <c r="C33" s="3" t="s">
        <v>6996</v>
      </c>
      <c r="D33" s="6">
        <v>200</v>
      </c>
      <c r="E33" s="8">
        <v>10</v>
      </c>
      <c r="F33" t="s">
        <v>8220</v>
      </c>
      <c r="G33" t="s">
        <v>8223</v>
      </c>
      <c r="H33" t="s">
        <v>8245</v>
      </c>
      <c r="I33">
        <v>1442635140</v>
      </c>
      <c r="J33">
        <v>1442243484</v>
      </c>
      <c r="K33" t="b">
        <v>0</v>
      </c>
      <c r="L33">
        <v>1</v>
      </c>
      <c r="M33" t="b">
        <v>0</v>
      </c>
      <c r="N33">
        <v>5</v>
      </c>
      <c r="O33" s="6">
        <v>10</v>
      </c>
      <c r="P33" s="10" t="s">
        <v>8315</v>
      </c>
      <c r="Q33" t="s">
        <v>8316</v>
      </c>
      <c r="R33" s="15">
        <v>42261.632916666669</v>
      </c>
      <c r="S33" s="15">
        <v>42266.165972222225</v>
      </c>
    </row>
    <row r="34" spans="1:19" ht="100.8" x14ac:dyDescent="0.3">
      <c r="A34">
        <v>2887</v>
      </c>
      <c r="B34" s="3" t="s">
        <v>2887</v>
      </c>
      <c r="C34" s="3" t="s">
        <v>6997</v>
      </c>
      <c r="D34" s="6">
        <v>3000</v>
      </c>
      <c r="E34" s="8">
        <v>5</v>
      </c>
      <c r="F34" t="s">
        <v>8220</v>
      </c>
      <c r="G34" t="s">
        <v>8223</v>
      </c>
      <c r="H34" t="s">
        <v>8245</v>
      </c>
      <c r="I34">
        <v>1420971324</v>
      </c>
      <c r="J34">
        <v>1418379324</v>
      </c>
      <c r="K34" t="b">
        <v>0</v>
      </c>
      <c r="L34">
        <v>1</v>
      </c>
      <c r="M34" t="b">
        <v>0</v>
      </c>
      <c r="N34">
        <v>0</v>
      </c>
      <c r="O34" s="6">
        <v>5</v>
      </c>
      <c r="P34" s="10" t="s">
        <v>8315</v>
      </c>
      <c r="Q34" t="s">
        <v>8316</v>
      </c>
      <c r="R34" s="15">
        <v>41985.427361111113</v>
      </c>
      <c r="S34" s="15">
        <v>42015.427361111113</v>
      </c>
    </row>
    <row r="35" spans="1:19" ht="100.8" x14ac:dyDescent="0.3">
      <c r="A35">
        <v>2888</v>
      </c>
      <c r="B35" s="3" t="s">
        <v>2888</v>
      </c>
      <c r="C35" s="3" t="s">
        <v>6998</v>
      </c>
      <c r="D35" s="6">
        <v>30000</v>
      </c>
      <c r="E35" s="8">
        <v>0</v>
      </c>
      <c r="F35" t="s">
        <v>8220</v>
      </c>
      <c r="G35" t="s">
        <v>8223</v>
      </c>
      <c r="H35" t="s">
        <v>8245</v>
      </c>
      <c r="I35">
        <v>1413608340</v>
      </c>
      <c r="J35">
        <v>1412945440</v>
      </c>
      <c r="K35" t="b">
        <v>0</v>
      </c>
      <c r="L35">
        <v>0</v>
      </c>
      <c r="M35" t="b">
        <v>0</v>
      </c>
      <c r="N35">
        <v>0</v>
      </c>
      <c r="O35" s="6" t="s">
        <v>7235</v>
      </c>
      <c r="P35" s="10" t="s">
        <v>8315</v>
      </c>
      <c r="Q35" t="s">
        <v>8316</v>
      </c>
      <c r="R35" s="15">
        <v>41922.535185185188</v>
      </c>
      <c r="S35" s="15">
        <v>41930.207638888889</v>
      </c>
    </row>
    <row r="36" spans="1:19" ht="86.4" x14ac:dyDescent="0.3">
      <c r="A36">
        <v>2889</v>
      </c>
      <c r="B36" s="3" t="s">
        <v>2889</v>
      </c>
      <c r="C36" s="3" t="s">
        <v>6999</v>
      </c>
      <c r="D36" s="6">
        <v>3000</v>
      </c>
      <c r="E36" s="8">
        <v>1142</v>
      </c>
      <c r="F36" t="s">
        <v>8220</v>
      </c>
      <c r="G36" t="s">
        <v>8223</v>
      </c>
      <c r="H36" t="s">
        <v>8245</v>
      </c>
      <c r="I36">
        <v>1409344985</v>
      </c>
      <c r="J36">
        <v>1406752985</v>
      </c>
      <c r="K36" t="b">
        <v>0</v>
      </c>
      <c r="L36">
        <v>14</v>
      </c>
      <c r="M36" t="b">
        <v>0</v>
      </c>
      <c r="N36">
        <v>38</v>
      </c>
      <c r="O36" s="6">
        <v>81.569999999999993</v>
      </c>
      <c r="P36" s="10" t="s">
        <v>8315</v>
      </c>
      <c r="Q36" t="s">
        <v>8316</v>
      </c>
      <c r="R36" s="15">
        <v>41850.863252314812</v>
      </c>
      <c r="S36" s="15">
        <v>41880.863252314812</v>
      </c>
    </row>
    <row r="37" spans="1:19" ht="100.8" x14ac:dyDescent="0.3">
      <c r="A37">
        <v>2890</v>
      </c>
      <c r="B37" s="3" t="s">
        <v>2890</v>
      </c>
      <c r="C37" s="3" t="s">
        <v>7000</v>
      </c>
      <c r="D37" s="6">
        <v>2000</v>
      </c>
      <c r="E37" s="8">
        <v>21</v>
      </c>
      <c r="F37" t="s">
        <v>8220</v>
      </c>
      <c r="G37" t="s">
        <v>8223</v>
      </c>
      <c r="H37" t="s">
        <v>8245</v>
      </c>
      <c r="I37">
        <v>1407553200</v>
      </c>
      <c r="J37">
        <v>1405100992</v>
      </c>
      <c r="K37" t="b">
        <v>0</v>
      </c>
      <c r="L37">
        <v>3</v>
      </c>
      <c r="M37" t="b">
        <v>0</v>
      </c>
      <c r="N37">
        <v>1</v>
      </c>
      <c r="O37" s="6">
        <v>7</v>
      </c>
      <c r="P37" s="10" t="s">
        <v>8315</v>
      </c>
      <c r="Q37" t="s">
        <v>8316</v>
      </c>
      <c r="R37" s="15">
        <v>41831.742962962962</v>
      </c>
      <c r="S37" s="15">
        <v>41860.125</v>
      </c>
    </row>
    <row r="38" spans="1:19" ht="100.8" x14ac:dyDescent="0.3">
      <c r="A38">
        <v>2891</v>
      </c>
      <c r="B38" s="3" t="s">
        <v>2891</v>
      </c>
      <c r="C38" s="3" t="s">
        <v>7001</v>
      </c>
      <c r="D38" s="6">
        <v>10000</v>
      </c>
      <c r="E38" s="8">
        <v>273</v>
      </c>
      <c r="F38" t="s">
        <v>8220</v>
      </c>
      <c r="G38" t="s">
        <v>8223</v>
      </c>
      <c r="H38" t="s">
        <v>8245</v>
      </c>
      <c r="I38">
        <v>1460751128</v>
      </c>
      <c r="J38">
        <v>1455570728</v>
      </c>
      <c r="K38" t="b">
        <v>0</v>
      </c>
      <c r="L38">
        <v>10</v>
      </c>
      <c r="M38" t="b">
        <v>0</v>
      </c>
      <c r="N38">
        <v>3</v>
      </c>
      <c r="O38" s="6">
        <v>27.3</v>
      </c>
      <c r="P38" s="10" t="s">
        <v>8315</v>
      </c>
      <c r="Q38" t="s">
        <v>8316</v>
      </c>
      <c r="R38" s="15">
        <v>42415.883425925931</v>
      </c>
      <c r="S38" s="15">
        <v>42475.84175925926</v>
      </c>
    </row>
    <row r="39" spans="1:19" ht="86.4" x14ac:dyDescent="0.3">
      <c r="A39">
        <v>2892</v>
      </c>
      <c r="B39" s="3" t="s">
        <v>2892</v>
      </c>
      <c r="C39" s="3" t="s">
        <v>7002</v>
      </c>
      <c r="D39" s="6">
        <v>5500</v>
      </c>
      <c r="E39" s="8">
        <v>500</v>
      </c>
      <c r="F39" t="s">
        <v>8220</v>
      </c>
      <c r="G39" t="s">
        <v>8223</v>
      </c>
      <c r="H39" t="s">
        <v>8245</v>
      </c>
      <c r="I39">
        <v>1409000400</v>
      </c>
      <c r="J39">
        <v>1408381704</v>
      </c>
      <c r="K39" t="b">
        <v>0</v>
      </c>
      <c r="L39">
        <v>17</v>
      </c>
      <c r="M39" t="b">
        <v>0</v>
      </c>
      <c r="N39">
        <v>9</v>
      </c>
      <c r="O39" s="6">
        <v>29.41</v>
      </c>
      <c r="P39" s="10" t="s">
        <v>8315</v>
      </c>
      <c r="Q39" t="s">
        <v>8316</v>
      </c>
      <c r="R39" s="15">
        <v>41869.714166666665</v>
      </c>
      <c r="S39" s="15">
        <v>41876.875</v>
      </c>
    </row>
    <row r="40" spans="1:19" ht="43.2" x14ac:dyDescent="0.3">
      <c r="A40">
        <v>2893</v>
      </c>
      <c r="B40" s="3" t="s">
        <v>2893</v>
      </c>
      <c r="C40" s="3" t="s">
        <v>7003</v>
      </c>
      <c r="D40" s="6">
        <v>5000</v>
      </c>
      <c r="E40" s="8">
        <v>25</v>
      </c>
      <c r="F40" t="s">
        <v>8220</v>
      </c>
      <c r="G40" t="s">
        <v>8223</v>
      </c>
      <c r="H40" t="s">
        <v>8245</v>
      </c>
      <c r="I40">
        <v>1420768800</v>
      </c>
      <c r="J40">
        <v>1415644395</v>
      </c>
      <c r="K40" t="b">
        <v>0</v>
      </c>
      <c r="L40">
        <v>2</v>
      </c>
      <c r="M40" t="b">
        <v>0</v>
      </c>
      <c r="N40">
        <v>1</v>
      </c>
      <c r="O40" s="6">
        <v>12.5</v>
      </c>
      <c r="P40" s="10" t="s">
        <v>8315</v>
      </c>
      <c r="Q40" t="s">
        <v>8316</v>
      </c>
      <c r="R40" s="15">
        <v>41953.773090277777</v>
      </c>
      <c r="S40" s="15">
        <v>42013.083333333328</v>
      </c>
    </row>
    <row r="41" spans="1:19" ht="43.2" x14ac:dyDescent="0.3">
      <c r="A41">
        <v>2894</v>
      </c>
      <c r="B41" s="3" t="s">
        <v>2894</v>
      </c>
      <c r="C41" s="3" t="s">
        <v>7004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1428100815</v>
      </c>
      <c r="J41">
        <v>1422920415</v>
      </c>
      <c r="K41" t="b">
        <v>0</v>
      </c>
      <c r="L41">
        <v>0</v>
      </c>
      <c r="M41" t="b">
        <v>0</v>
      </c>
      <c r="N41">
        <v>0</v>
      </c>
      <c r="O41" s="6" t="s">
        <v>7235</v>
      </c>
      <c r="P41" s="10" t="s">
        <v>8315</v>
      </c>
      <c r="Q41" t="s">
        <v>8316</v>
      </c>
      <c r="R41" s="15">
        <v>42037.986284722225</v>
      </c>
      <c r="S41" s="15">
        <v>42097.944618055553</v>
      </c>
    </row>
    <row r="42" spans="1:19" ht="100.8" x14ac:dyDescent="0.3">
      <c r="A42">
        <v>2895</v>
      </c>
      <c r="B42" s="3" t="s">
        <v>2895</v>
      </c>
      <c r="C42" s="3" t="s">
        <v>7005</v>
      </c>
      <c r="D42" s="6">
        <v>500</v>
      </c>
      <c r="E42" s="8">
        <v>23</v>
      </c>
      <c r="F42" t="s">
        <v>8220</v>
      </c>
      <c r="G42" t="s">
        <v>8223</v>
      </c>
      <c r="H42" t="s">
        <v>8245</v>
      </c>
      <c r="I42">
        <v>1403470800</v>
      </c>
      <c r="J42">
        <v>1403356792</v>
      </c>
      <c r="K42" t="b">
        <v>0</v>
      </c>
      <c r="L42">
        <v>4</v>
      </c>
      <c r="M42" t="b">
        <v>0</v>
      </c>
      <c r="N42">
        <v>5</v>
      </c>
      <c r="O42" s="6">
        <v>5.75</v>
      </c>
      <c r="P42" s="10" t="s">
        <v>8315</v>
      </c>
      <c r="Q42" t="s">
        <v>8316</v>
      </c>
      <c r="R42" s="15">
        <v>41811.555462962962</v>
      </c>
      <c r="S42" s="15">
        <v>41812.875</v>
      </c>
    </row>
    <row r="43" spans="1:19" ht="57.6" x14ac:dyDescent="0.3">
      <c r="A43">
        <v>2896</v>
      </c>
      <c r="B43" s="3" t="s">
        <v>2896</v>
      </c>
      <c r="C43" s="3" t="s">
        <v>7006</v>
      </c>
      <c r="D43" s="6">
        <v>3000</v>
      </c>
      <c r="E43" s="8">
        <v>625</v>
      </c>
      <c r="F43" t="s">
        <v>8220</v>
      </c>
      <c r="G43" t="s">
        <v>8223</v>
      </c>
      <c r="H43" t="s">
        <v>8245</v>
      </c>
      <c r="I43">
        <v>1481522400</v>
      </c>
      <c r="J43">
        <v>1480283321</v>
      </c>
      <c r="K43" t="b">
        <v>0</v>
      </c>
      <c r="L43">
        <v>12</v>
      </c>
      <c r="M43" t="b">
        <v>0</v>
      </c>
      <c r="N43">
        <v>21</v>
      </c>
      <c r="O43" s="6">
        <v>52.08</v>
      </c>
      <c r="P43" s="10" t="s">
        <v>8315</v>
      </c>
      <c r="Q43" t="s">
        <v>8316</v>
      </c>
      <c r="R43" s="15">
        <v>42701.908807870372</v>
      </c>
      <c r="S43" s="15">
        <v>42716.25</v>
      </c>
    </row>
    <row r="44" spans="1:19" ht="86.4" x14ac:dyDescent="0.3">
      <c r="A44">
        <v>2897</v>
      </c>
      <c r="B44" s="3" t="s">
        <v>2897</v>
      </c>
      <c r="C44" s="3" t="s">
        <v>7007</v>
      </c>
      <c r="D44" s="6">
        <v>12000</v>
      </c>
      <c r="E44" s="8">
        <v>550</v>
      </c>
      <c r="F44" t="s">
        <v>8220</v>
      </c>
      <c r="G44" t="s">
        <v>8223</v>
      </c>
      <c r="H44" t="s">
        <v>8245</v>
      </c>
      <c r="I44">
        <v>1444577345</v>
      </c>
      <c r="J44">
        <v>1441985458</v>
      </c>
      <c r="K44" t="b">
        <v>0</v>
      </c>
      <c r="L44">
        <v>3</v>
      </c>
      <c r="M44" t="b">
        <v>0</v>
      </c>
      <c r="N44">
        <v>5</v>
      </c>
      <c r="O44" s="6">
        <v>183.33</v>
      </c>
      <c r="P44" s="10" t="s">
        <v>8315</v>
      </c>
      <c r="Q44" t="s">
        <v>8316</v>
      </c>
      <c r="R44" s="15">
        <v>42258.646504629629</v>
      </c>
      <c r="S44" s="15">
        <v>42288.645196759258</v>
      </c>
    </row>
    <row r="45" spans="1:19" ht="86.4" x14ac:dyDescent="0.3">
      <c r="A45">
        <v>2898</v>
      </c>
      <c r="B45" s="3" t="s">
        <v>2898</v>
      </c>
      <c r="C45" s="3" t="s">
        <v>7008</v>
      </c>
      <c r="D45" s="6">
        <v>7500</v>
      </c>
      <c r="E45" s="8">
        <v>316</v>
      </c>
      <c r="F45" t="s">
        <v>8220</v>
      </c>
      <c r="G45" t="s">
        <v>8223</v>
      </c>
      <c r="H45" t="s">
        <v>8245</v>
      </c>
      <c r="I45">
        <v>1446307053</v>
      </c>
      <c r="J45">
        <v>1443715053</v>
      </c>
      <c r="K45" t="b">
        <v>0</v>
      </c>
      <c r="L45">
        <v>12</v>
      </c>
      <c r="M45" t="b">
        <v>0</v>
      </c>
      <c r="N45">
        <v>4</v>
      </c>
      <c r="O45" s="6">
        <v>26.33</v>
      </c>
      <c r="P45" s="10" t="s">
        <v>8315</v>
      </c>
      <c r="Q45" t="s">
        <v>8316</v>
      </c>
      <c r="R45" s="15">
        <v>42278.664965277778</v>
      </c>
      <c r="S45" s="15">
        <v>42308.664965277778</v>
      </c>
    </row>
    <row r="46" spans="1:19" ht="86.4" x14ac:dyDescent="0.3">
      <c r="A46">
        <v>2899</v>
      </c>
      <c r="B46" s="3" t="s">
        <v>2899</v>
      </c>
      <c r="C46" s="3" t="s">
        <v>7009</v>
      </c>
      <c r="D46" s="6">
        <v>10000</v>
      </c>
      <c r="E46" s="8">
        <v>0</v>
      </c>
      <c r="F46" t="s">
        <v>8220</v>
      </c>
      <c r="G46" t="s">
        <v>8223</v>
      </c>
      <c r="H46" t="s">
        <v>8245</v>
      </c>
      <c r="I46">
        <v>1469325158</v>
      </c>
      <c r="J46">
        <v>1464141158</v>
      </c>
      <c r="K46" t="b">
        <v>0</v>
      </c>
      <c r="L46">
        <v>0</v>
      </c>
      <c r="M46" t="b">
        <v>0</v>
      </c>
      <c r="N46">
        <v>0</v>
      </c>
      <c r="O46" s="6" t="s">
        <v>7235</v>
      </c>
      <c r="P46" s="10" t="s">
        <v>8315</v>
      </c>
      <c r="Q46" t="s">
        <v>8316</v>
      </c>
      <c r="R46" s="15">
        <v>42515.078217592592</v>
      </c>
      <c r="S46" s="15">
        <v>42575.078217592592</v>
      </c>
    </row>
    <row r="47" spans="1:19" ht="100.8" x14ac:dyDescent="0.3">
      <c r="A47">
        <v>2900</v>
      </c>
      <c r="B47" s="3" t="s">
        <v>2900</v>
      </c>
      <c r="C47" s="3" t="s">
        <v>7010</v>
      </c>
      <c r="D47" s="6">
        <v>5500</v>
      </c>
      <c r="E47" s="8">
        <v>3405</v>
      </c>
      <c r="F47" t="s">
        <v>8220</v>
      </c>
      <c r="G47" t="s">
        <v>8223</v>
      </c>
      <c r="H47" t="s">
        <v>8245</v>
      </c>
      <c r="I47">
        <v>1407562632</v>
      </c>
      <c r="J47">
        <v>1404970632</v>
      </c>
      <c r="K47" t="b">
        <v>0</v>
      </c>
      <c r="L47">
        <v>7</v>
      </c>
      <c r="M47" t="b">
        <v>0</v>
      </c>
      <c r="N47">
        <v>62</v>
      </c>
      <c r="O47" s="6">
        <v>486.43</v>
      </c>
      <c r="P47" s="10" t="s">
        <v>8315</v>
      </c>
      <c r="Q47" t="s">
        <v>8316</v>
      </c>
      <c r="R47" s="15">
        <v>41830.234166666669</v>
      </c>
      <c r="S47" s="15">
        <v>41860.234166666669</v>
      </c>
    </row>
    <row r="48" spans="1:19" ht="86.4" x14ac:dyDescent="0.3">
      <c r="A48">
        <v>2901</v>
      </c>
      <c r="B48" s="3" t="s">
        <v>2901</v>
      </c>
      <c r="C48" s="3" t="s">
        <v>7011</v>
      </c>
      <c r="D48" s="6">
        <v>750</v>
      </c>
      <c r="E48" s="8">
        <v>6</v>
      </c>
      <c r="F48" t="s">
        <v>8220</v>
      </c>
      <c r="G48" t="s">
        <v>8223</v>
      </c>
      <c r="H48" t="s">
        <v>8245</v>
      </c>
      <c r="I48">
        <v>1423345339</v>
      </c>
      <c r="J48">
        <v>1418161339</v>
      </c>
      <c r="K48" t="b">
        <v>0</v>
      </c>
      <c r="L48">
        <v>2</v>
      </c>
      <c r="M48" t="b">
        <v>0</v>
      </c>
      <c r="N48">
        <v>1</v>
      </c>
      <c r="O48" s="6">
        <v>3</v>
      </c>
      <c r="P48" s="10" t="s">
        <v>8315</v>
      </c>
      <c r="Q48" t="s">
        <v>8316</v>
      </c>
      <c r="R48" s="15">
        <v>41982.904386574075</v>
      </c>
      <c r="S48" s="15">
        <v>42042.904386574075</v>
      </c>
    </row>
    <row r="49" spans="1:19" ht="72" x14ac:dyDescent="0.3">
      <c r="A49">
        <v>2902</v>
      </c>
      <c r="B49" s="3" t="s">
        <v>2902</v>
      </c>
      <c r="C49" s="3" t="s">
        <v>7012</v>
      </c>
      <c r="D49" s="6">
        <v>150000</v>
      </c>
      <c r="E49" s="8">
        <v>25</v>
      </c>
      <c r="F49" t="s">
        <v>8220</v>
      </c>
      <c r="G49" t="s">
        <v>8223</v>
      </c>
      <c r="H49" t="s">
        <v>8245</v>
      </c>
      <c r="I49">
        <v>1440412396</v>
      </c>
      <c r="J49">
        <v>1437820396</v>
      </c>
      <c r="K49" t="b">
        <v>0</v>
      </c>
      <c r="L49">
        <v>1</v>
      </c>
      <c r="M49" t="b">
        <v>0</v>
      </c>
      <c r="N49">
        <v>0</v>
      </c>
      <c r="O49" s="6">
        <v>25</v>
      </c>
      <c r="P49" s="10" t="s">
        <v>8315</v>
      </c>
      <c r="Q49" t="s">
        <v>8316</v>
      </c>
      <c r="R49" s="15">
        <v>42210.439768518518</v>
      </c>
      <c r="S49" s="15">
        <v>42240.439768518518</v>
      </c>
    </row>
    <row r="50" spans="1:19" ht="100.8" x14ac:dyDescent="0.3">
      <c r="A50">
        <v>2903</v>
      </c>
      <c r="B50" s="3" t="s">
        <v>2903</v>
      </c>
      <c r="C50" s="3" t="s">
        <v>7013</v>
      </c>
      <c r="D50" s="6">
        <v>5000</v>
      </c>
      <c r="E50" s="8">
        <v>39</v>
      </c>
      <c r="F50" t="s">
        <v>8220</v>
      </c>
      <c r="G50" t="s">
        <v>8223</v>
      </c>
      <c r="H50" t="s">
        <v>8245</v>
      </c>
      <c r="I50">
        <v>1441771218</v>
      </c>
      <c r="J50">
        <v>1436587218</v>
      </c>
      <c r="K50" t="b">
        <v>0</v>
      </c>
      <c r="L50">
        <v>4</v>
      </c>
      <c r="M50" t="b">
        <v>0</v>
      </c>
      <c r="N50">
        <v>1</v>
      </c>
      <c r="O50" s="6">
        <v>9.75</v>
      </c>
      <c r="P50" s="10" t="s">
        <v>8315</v>
      </c>
      <c r="Q50" t="s">
        <v>8316</v>
      </c>
      <c r="R50" s="15">
        <v>42196.166874999995</v>
      </c>
      <c r="S50" s="15">
        <v>42256.166874999995</v>
      </c>
    </row>
    <row r="51" spans="1:19" ht="86.4" x14ac:dyDescent="0.3">
      <c r="A51">
        <v>2905</v>
      </c>
      <c r="B51" s="3" t="s">
        <v>2905</v>
      </c>
      <c r="C51" s="3" t="s">
        <v>7015</v>
      </c>
      <c r="D51" s="6">
        <v>3500</v>
      </c>
      <c r="E51" s="8">
        <v>622</v>
      </c>
      <c r="F51" t="s">
        <v>8220</v>
      </c>
      <c r="G51" t="s">
        <v>8223</v>
      </c>
      <c r="H51" t="s">
        <v>8245</v>
      </c>
      <c r="I51">
        <v>1473211313</v>
      </c>
      <c r="J51">
        <v>1472001713</v>
      </c>
      <c r="K51" t="b">
        <v>0</v>
      </c>
      <c r="L51">
        <v>17</v>
      </c>
      <c r="M51" t="b">
        <v>0</v>
      </c>
      <c r="N51">
        <v>18</v>
      </c>
      <c r="O51" s="6">
        <v>36.590000000000003</v>
      </c>
      <c r="P51" s="10" t="s">
        <v>8315</v>
      </c>
      <c r="Q51" t="s">
        <v>8316</v>
      </c>
      <c r="R51" s="15">
        <v>42606.056863425925</v>
      </c>
      <c r="S51" s="15">
        <v>42620.056863425925</v>
      </c>
    </row>
    <row r="52" spans="1:19" ht="100.8" x14ac:dyDescent="0.3">
      <c r="A52">
        <v>2906</v>
      </c>
      <c r="B52" s="3" t="s">
        <v>2906</v>
      </c>
      <c r="C52" s="3" t="s">
        <v>7016</v>
      </c>
      <c r="D52" s="6">
        <v>6000</v>
      </c>
      <c r="E52" s="8">
        <v>565</v>
      </c>
      <c r="F52" t="s">
        <v>8220</v>
      </c>
      <c r="G52" t="s">
        <v>8223</v>
      </c>
      <c r="H52" t="s">
        <v>8245</v>
      </c>
      <c r="I52">
        <v>1438390800</v>
      </c>
      <c r="J52">
        <v>1436888066</v>
      </c>
      <c r="K52" t="b">
        <v>0</v>
      </c>
      <c r="L52">
        <v>7</v>
      </c>
      <c r="M52" t="b">
        <v>0</v>
      </c>
      <c r="N52">
        <v>9</v>
      </c>
      <c r="O52" s="6">
        <v>80.709999999999994</v>
      </c>
      <c r="P52" s="10" t="s">
        <v>8315</v>
      </c>
      <c r="Q52" t="s">
        <v>8316</v>
      </c>
      <c r="R52" s="15">
        <v>42199.648912037039</v>
      </c>
      <c r="S52" s="15">
        <v>42217.041666666672</v>
      </c>
    </row>
    <row r="53" spans="1:19" ht="86.4" x14ac:dyDescent="0.3">
      <c r="A53">
        <v>2907</v>
      </c>
      <c r="B53" s="3" t="s">
        <v>2907</v>
      </c>
      <c r="C53" s="3" t="s">
        <v>7017</v>
      </c>
      <c r="D53" s="6">
        <v>2500</v>
      </c>
      <c r="E53" s="8">
        <v>2</v>
      </c>
      <c r="F53" t="s">
        <v>8220</v>
      </c>
      <c r="G53" t="s">
        <v>8223</v>
      </c>
      <c r="H53" t="s">
        <v>8245</v>
      </c>
      <c r="I53">
        <v>1463259837</v>
      </c>
      <c r="J53">
        <v>1458075837</v>
      </c>
      <c r="K53" t="b">
        <v>0</v>
      </c>
      <c r="L53">
        <v>2</v>
      </c>
      <c r="M53" t="b">
        <v>0</v>
      </c>
      <c r="N53">
        <v>0</v>
      </c>
      <c r="O53" s="6">
        <v>1</v>
      </c>
      <c r="P53" s="10" t="s">
        <v>8315</v>
      </c>
      <c r="Q53" t="s">
        <v>8316</v>
      </c>
      <c r="R53" s="15">
        <v>42444.877743055549</v>
      </c>
      <c r="S53" s="15">
        <v>42504.877743055549</v>
      </c>
    </row>
    <row r="54" spans="1:19" ht="86.4" x14ac:dyDescent="0.3">
      <c r="A54">
        <v>2908</v>
      </c>
      <c r="B54" s="3" t="s">
        <v>2908</v>
      </c>
      <c r="C54" s="3" t="s">
        <v>7018</v>
      </c>
      <c r="D54" s="6">
        <v>9600</v>
      </c>
      <c r="E54" s="8">
        <v>264</v>
      </c>
      <c r="F54" t="s">
        <v>8220</v>
      </c>
      <c r="G54" t="s">
        <v>8223</v>
      </c>
      <c r="H54" t="s">
        <v>8245</v>
      </c>
      <c r="I54">
        <v>1465407219</v>
      </c>
      <c r="J54">
        <v>1462815219</v>
      </c>
      <c r="K54" t="b">
        <v>0</v>
      </c>
      <c r="L54">
        <v>5</v>
      </c>
      <c r="M54" t="b">
        <v>0</v>
      </c>
      <c r="N54">
        <v>3</v>
      </c>
      <c r="O54" s="6">
        <v>52.8</v>
      </c>
      <c r="P54" s="10" t="s">
        <v>8315</v>
      </c>
      <c r="Q54" t="s">
        <v>8316</v>
      </c>
      <c r="R54" s="15">
        <v>42499.731701388882</v>
      </c>
      <c r="S54" s="15">
        <v>42529.731701388882</v>
      </c>
    </row>
    <row r="55" spans="1:19" ht="100.8" x14ac:dyDescent="0.3">
      <c r="A55">
        <v>2909</v>
      </c>
      <c r="B55" s="3" t="s">
        <v>2909</v>
      </c>
      <c r="C55" s="3" t="s">
        <v>7019</v>
      </c>
      <c r="D55" s="6">
        <v>180000</v>
      </c>
      <c r="E55" s="8">
        <v>20</v>
      </c>
      <c r="F55" t="s">
        <v>8220</v>
      </c>
      <c r="G55" t="s">
        <v>8223</v>
      </c>
      <c r="H55" t="s">
        <v>8245</v>
      </c>
      <c r="I55">
        <v>1416944760</v>
      </c>
      <c r="J55">
        <v>1413527001</v>
      </c>
      <c r="K55" t="b">
        <v>0</v>
      </c>
      <c r="L55">
        <v>1</v>
      </c>
      <c r="M55" t="b">
        <v>0</v>
      </c>
      <c r="N55">
        <v>0</v>
      </c>
      <c r="O55" s="6">
        <v>20</v>
      </c>
      <c r="P55" s="10" t="s">
        <v>8315</v>
      </c>
      <c r="Q55" t="s">
        <v>8316</v>
      </c>
      <c r="R55" s="15">
        <v>41929.266215277778</v>
      </c>
      <c r="S55" s="15">
        <v>41968.823611111111</v>
      </c>
    </row>
    <row r="56" spans="1:19" ht="100.8" x14ac:dyDescent="0.3">
      <c r="A56">
        <v>2911</v>
      </c>
      <c r="B56" s="3" t="s">
        <v>2911</v>
      </c>
      <c r="C56" s="3" t="s">
        <v>7021</v>
      </c>
      <c r="D56" s="6">
        <v>1800</v>
      </c>
      <c r="E56" s="8">
        <v>657</v>
      </c>
      <c r="F56" t="s">
        <v>8220</v>
      </c>
      <c r="G56" t="s">
        <v>8223</v>
      </c>
      <c r="H56" t="s">
        <v>8245</v>
      </c>
      <c r="I56">
        <v>1435429626</v>
      </c>
      <c r="J56">
        <v>1431973626</v>
      </c>
      <c r="K56" t="b">
        <v>0</v>
      </c>
      <c r="L56">
        <v>14</v>
      </c>
      <c r="M56" t="b">
        <v>0</v>
      </c>
      <c r="N56">
        <v>37</v>
      </c>
      <c r="O56" s="6">
        <v>46.93</v>
      </c>
      <c r="P56" s="10" t="s">
        <v>8315</v>
      </c>
      <c r="Q56" t="s">
        <v>8316</v>
      </c>
      <c r="R56" s="15">
        <v>42142.768819444449</v>
      </c>
      <c r="S56" s="15">
        <v>42182.768819444449</v>
      </c>
    </row>
    <row r="57" spans="1:19" ht="86.4" x14ac:dyDescent="0.3">
      <c r="A57">
        <v>2912</v>
      </c>
      <c r="B57" s="3" t="s">
        <v>2912</v>
      </c>
      <c r="C57" s="3" t="s">
        <v>7022</v>
      </c>
      <c r="D57" s="6">
        <v>14440</v>
      </c>
      <c r="E57" s="8">
        <v>2030</v>
      </c>
      <c r="F57" t="s">
        <v>8220</v>
      </c>
      <c r="G57" t="s">
        <v>8223</v>
      </c>
      <c r="H57" t="s">
        <v>8245</v>
      </c>
      <c r="I57">
        <v>1452827374</v>
      </c>
      <c r="J57">
        <v>1450235374</v>
      </c>
      <c r="K57" t="b">
        <v>0</v>
      </c>
      <c r="L57">
        <v>26</v>
      </c>
      <c r="M57" t="b">
        <v>0</v>
      </c>
      <c r="N57">
        <v>14</v>
      </c>
      <c r="O57" s="6">
        <v>78.08</v>
      </c>
      <c r="P57" s="10" t="s">
        <v>8315</v>
      </c>
      <c r="Q57" t="s">
        <v>8316</v>
      </c>
      <c r="R57" s="15">
        <v>42354.131643518514</v>
      </c>
      <c r="S57" s="15">
        <v>42384.131643518514</v>
      </c>
    </row>
    <row r="58" spans="1:19" ht="86.4" x14ac:dyDescent="0.3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>
        <v>0</v>
      </c>
      <c r="O58" s="6">
        <v>1</v>
      </c>
      <c r="P58" s="10" t="s">
        <v>8315</v>
      </c>
      <c r="Q58" t="s">
        <v>8316</v>
      </c>
      <c r="R58" s="15">
        <v>41828.922905092593</v>
      </c>
      <c r="S58" s="15">
        <v>41888.922905092593</v>
      </c>
    </row>
    <row r="59" spans="1:19" ht="100.8" x14ac:dyDescent="0.3">
      <c r="A59">
        <v>2917</v>
      </c>
      <c r="B59" s="3" t="s">
        <v>2917</v>
      </c>
      <c r="C59" s="3" t="s">
        <v>7027</v>
      </c>
      <c r="D59" s="6">
        <v>2000</v>
      </c>
      <c r="E59" s="8">
        <v>437</v>
      </c>
      <c r="F59" t="s">
        <v>8220</v>
      </c>
      <c r="G59" t="s">
        <v>8223</v>
      </c>
      <c r="H59" t="s">
        <v>8245</v>
      </c>
      <c r="I59">
        <v>1442381847</v>
      </c>
      <c r="J59">
        <v>1440826647</v>
      </c>
      <c r="K59" t="b">
        <v>0</v>
      </c>
      <c r="L59">
        <v>9</v>
      </c>
      <c r="M59" t="b">
        <v>0</v>
      </c>
      <c r="N59">
        <v>22</v>
      </c>
      <c r="O59" s="6">
        <v>48.56</v>
      </c>
      <c r="P59" s="10" t="s">
        <v>8315</v>
      </c>
      <c r="Q59" t="s">
        <v>8316</v>
      </c>
      <c r="R59" s="15">
        <v>42245.234340277777</v>
      </c>
      <c r="S59" s="15">
        <v>42263.234340277777</v>
      </c>
    </row>
    <row r="60" spans="1:19" ht="86.4" x14ac:dyDescent="0.3">
      <c r="A60">
        <v>2918</v>
      </c>
      <c r="B60" s="3" t="s">
        <v>2918</v>
      </c>
      <c r="C60" s="3" t="s">
        <v>7028</v>
      </c>
      <c r="D60" s="6">
        <v>5000</v>
      </c>
      <c r="E60" s="8">
        <v>1362</v>
      </c>
      <c r="F60" t="s">
        <v>8220</v>
      </c>
      <c r="G60" t="s">
        <v>8223</v>
      </c>
      <c r="H60" t="s">
        <v>8245</v>
      </c>
      <c r="I60">
        <v>1446131207</v>
      </c>
      <c r="J60">
        <v>1443712007</v>
      </c>
      <c r="K60" t="b">
        <v>0</v>
      </c>
      <c r="L60">
        <v>20</v>
      </c>
      <c r="M60" t="b">
        <v>0</v>
      </c>
      <c r="N60">
        <v>27</v>
      </c>
      <c r="O60" s="6">
        <v>68.099999999999994</v>
      </c>
      <c r="P60" s="10" t="s">
        <v>8315</v>
      </c>
      <c r="Q60" t="s">
        <v>8316</v>
      </c>
      <c r="R60" s="15">
        <v>42278.629710648151</v>
      </c>
      <c r="S60" s="15">
        <v>42306.629710648151</v>
      </c>
    </row>
    <row r="61" spans="1:19" ht="72" x14ac:dyDescent="0.3">
      <c r="A61">
        <v>2919</v>
      </c>
      <c r="B61" s="3" t="s">
        <v>2919</v>
      </c>
      <c r="C61" s="3" t="s">
        <v>7029</v>
      </c>
      <c r="D61" s="6">
        <v>600</v>
      </c>
      <c r="E61" s="8">
        <v>51</v>
      </c>
      <c r="F61" t="s">
        <v>8220</v>
      </c>
      <c r="G61" t="s">
        <v>8223</v>
      </c>
      <c r="H61" t="s">
        <v>8245</v>
      </c>
      <c r="I61">
        <v>1407250329</v>
      </c>
      <c r="J61">
        <v>1404658329</v>
      </c>
      <c r="K61" t="b">
        <v>0</v>
      </c>
      <c r="L61">
        <v>6</v>
      </c>
      <c r="M61" t="b">
        <v>0</v>
      </c>
      <c r="N61">
        <v>9</v>
      </c>
      <c r="O61" s="6">
        <v>8.5</v>
      </c>
      <c r="P61" s="10" t="s">
        <v>8315</v>
      </c>
      <c r="Q61" t="s">
        <v>8316</v>
      </c>
      <c r="R61" s="15">
        <v>41826.61954861111</v>
      </c>
      <c r="S61" s="15">
        <v>41856.61954861111</v>
      </c>
    </row>
    <row r="62" spans="1:19" ht="86.4" x14ac:dyDescent="0.3">
      <c r="A62">
        <v>3728</v>
      </c>
      <c r="B62" s="3" t="s">
        <v>3725</v>
      </c>
      <c r="C62" s="3" t="s">
        <v>7838</v>
      </c>
      <c r="D62" s="6">
        <v>20000</v>
      </c>
      <c r="E62" s="8">
        <v>1862</v>
      </c>
      <c r="F62" t="s">
        <v>8220</v>
      </c>
      <c r="G62" t="s">
        <v>8223</v>
      </c>
      <c r="H62" t="s">
        <v>8245</v>
      </c>
      <c r="I62">
        <v>1439957176</v>
      </c>
      <c r="J62">
        <v>1437365176</v>
      </c>
      <c r="K62" t="b">
        <v>0</v>
      </c>
      <c r="L62">
        <v>31</v>
      </c>
      <c r="M62" t="b">
        <v>0</v>
      </c>
      <c r="N62">
        <v>9</v>
      </c>
      <c r="O62" s="6">
        <v>60.06</v>
      </c>
      <c r="P62" s="10" t="s">
        <v>8315</v>
      </c>
      <c r="Q62" t="s">
        <v>8316</v>
      </c>
      <c r="R62" s="15">
        <v>42205.171018518522</v>
      </c>
      <c r="S62" s="15">
        <v>42235.171018518522</v>
      </c>
    </row>
    <row r="63" spans="1:19" ht="100.8" x14ac:dyDescent="0.3">
      <c r="A63">
        <v>3729</v>
      </c>
      <c r="B63" s="3" t="s">
        <v>3726</v>
      </c>
      <c r="C63" s="3" t="s">
        <v>7839</v>
      </c>
      <c r="D63" s="6">
        <v>5000</v>
      </c>
      <c r="E63" s="8">
        <v>362</v>
      </c>
      <c r="F63" t="s">
        <v>8220</v>
      </c>
      <c r="G63" t="s">
        <v>8223</v>
      </c>
      <c r="H63" t="s">
        <v>8245</v>
      </c>
      <c r="I63">
        <v>1427082912</v>
      </c>
      <c r="J63">
        <v>1423198512</v>
      </c>
      <c r="K63" t="b">
        <v>0</v>
      </c>
      <c r="L63">
        <v>5</v>
      </c>
      <c r="M63" t="b">
        <v>0</v>
      </c>
      <c r="N63">
        <v>7</v>
      </c>
      <c r="O63" s="6">
        <v>72.400000000000006</v>
      </c>
      <c r="P63" s="10" t="s">
        <v>8315</v>
      </c>
      <c r="Q63" t="s">
        <v>8316</v>
      </c>
      <c r="R63" s="15">
        <v>42041.205000000002</v>
      </c>
      <c r="S63" s="15">
        <v>42086.16333333333</v>
      </c>
    </row>
    <row r="64" spans="1:19" ht="86.4" x14ac:dyDescent="0.3">
      <c r="A64">
        <v>3730</v>
      </c>
      <c r="B64" s="3" t="s">
        <v>3727</v>
      </c>
      <c r="C64" s="3" t="s">
        <v>7840</v>
      </c>
      <c r="D64" s="6">
        <v>1000</v>
      </c>
      <c r="E64" s="8">
        <v>100</v>
      </c>
      <c r="F64" t="s">
        <v>8220</v>
      </c>
      <c r="G64" t="s">
        <v>8223</v>
      </c>
      <c r="H64" t="s">
        <v>8245</v>
      </c>
      <c r="I64">
        <v>1439828159</v>
      </c>
      <c r="J64">
        <v>1437236159</v>
      </c>
      <c r="K64" t="b">
        <v>0</v>
      </c>
      <c r="L64">
        <v>1</v>
      </c>
      <c r="M64" t="b">
        <v>0</v>
      </c>
      <c r="N64">
        <v>10</v>
      </c>
      <c r="O64" s="6">
        <v>100</v>
      </c>
      <c r="P64" s="10" t="s">
        <v>8315</v>
      </c>
      <c r="Q64" t="s">
        <v>8316</v>
      </c>
      <c r="R64" s="15">
        <v>42203.677766203706</v>
      </c>
      <c r="S64" s="15">
        <v>42233.677766203706</v>
      </c>
    </row>
    <row r="65" spans="1:19" ht="86.4" x14ac:dyDescent="0.3">
      <c r="A65">
        <v>3731</v>
      </c>
      <c r="B65" s="3" t="s">
        <v>3728</v>
      </c>
      <c r="C65" s="3" t="s">
        <v>7841</v>
      </c>
      <c r="D65" s="6">
        <v>5500</v>
      </c>
      <c r="E65" s="8">
        <v>620</v>
      </c>
      <c r="F65" t="s">
        <v>8220</v>
      </c>
      <c r="G65" t="s">
        <v>8223</v>
      </c>
      <c r="H65" t="s">
        <v>8245</v>
      </c>
      <c r="I65">
        <v>1420860180</v>
      </c>
      <c r="J65">
        <v>1418234646</v>
      </c>
      <c r="K65" t="b">
        <v>0</v>
      </c>
      <c r="L65">
        <v>12</v>
      </c>
      <c r="M65" t="b">
        <v>0</v>
      </c>
      <c r="N65">
        <v>11</v>
      </c>
      <c r="O65" s="6">
        <v>51.67</v>
      </c>
      <c r="P65" s="10" t="s">
        <v>8315</v>
      </c>
      <c r="Q65" t="s">
        <v>8316</v>
      </c>
      <c r="R65" s="15">
        <v>41983.752847222218</v>
      </c>
      <c r="S65" s="15">
        <v>42014.140972222223</v>
      </c>
    </row>
    <row r="66" spans="1:19" ht="72" x14ac:dyDescent="0.3">
      <c r="A66">
        <v>3733</v>
      </c>
      <c r="B66" s="3" t="s">
        <v>3730</v>
      </c>
      <c r="C66" s="3" t="s">
        <v>7843</v>
      </c>
      <c r="D66" s="6">
        <v>1500</v>
      </c>
      <c r="E66" s="8">
        <v>0</v>
      </c>
      <c r="F66" t="s">
        <v>8220</v>
      </c>
      <c r="G66" t="s">
        <v>8223</v>
      </c>
      <c r="H66" t="s">
        <v>8245</v>
      </c>
      <c r="I66">
        <v>1429396200</v>
      </c>
      <c r="J66">
        <v>1428539708</v>
      </c>
      <c r="K66" t="b">
        <v>0</v>
      </c>
      <c r="L66">
        <v>0</v>
      </c>
      <c r="M66" t="b">
        <v>0</v>
      </c>
      <c r="N66">
        <v>0</v>
      </c>
      <c r="O66" s="6" t="s">
        <v>7235</v>
      </c>
      <c r="P66" s="10" t="s">
        <v>8315</v>
      </c>
      <c r="Q66" t="s">
        <v>8316</v>
      </c>
      <c r="R66" s="15">
        <v>42103.024398148147</v>
      </c>
      <c r="S66" s="15">
        <v>42112.9375</v>
      </c>
    </row>
    <row r="67" spans="1:19" ht="100.8" x14ac:dyDescent="0.3">
      <c r="A67">
        <v>3734</v>
      </c>
      <c r="B67" s="3" t="s">
        <v>3731</v>
      </c>
      <c r="C67" s="3" t="s">
        <v>7844</v>
      </c>
      <c r="D67" s="6">
        <v>1500</v>
      </c>
      <c r="E67" s="8">
        <v>427</v>
      </c>
      <c r="F67" t="s">
        <v>8220</v>
      </c>
      <c r="G67" t="s">
        <v>8223</v>
      </c>
      <c r="H67" t="s">
        <v>8245</v>
      </c>
      <c r="I67">
        <v>1432589896</v>
      </c>
      <c r="J67">
        <v>1427405896</v>
      </c>
      <c r="K67" t="b">
        <v>0</v>
      </c>
      <c r="L67">
        <v>7</v>
      </c>
      <c r="M67" t="b">
        <v>0</v>
      </c>
      <c r="N67">
        <v>28</v>
      </c>
      <c r="O67" s="6">
        <v>61</v>
      </c>
      <c r="P67" s="10" t="s">
        <v>8315</v>
      </c>
      <c r="Q67" t="s">
        <v>8316</v>
      </c>
      <c r="R67" s="15">
        <v>42089.901574074072</v>
      </c>
      <c r="S67" s="15">
        <v>42149.901574074072</v>
      </c>
    </row>
    <row r="68" spans="1:19" ht="72" x14ac:dyDescent="0.3">
      <c r="A68">
        <v>3737</v>
      </c>
      <c r="B68" s="3" t="s">
        <v>3734</v>
      </c>
      <c r="C68" s="3" t="s">
        <v>7847</v>
      </c>
      <c r="D68" s="6">
        <v>700</v>
      </c>
      <c r="E68" s="8">
        <v>150</v>
      </c>
      <c r="F68" t="s">
        <v>8220</v>
      </c>
      <c r="G68" t="s">
        <v>8223</v>
      </c>
      <c r="H68" t="s">
        <v>8245</v>
      </c>
      <c r="I68">
        <v>1447311540</v>
      </c>
      <c r="J68">
        <v>1445358903</v>
      </c>
      <c r="K68" t="b">
        <v>0</v>
      </c>
      <c r="L68">
        <v>4</v>
      </c>
      <c r="M68" t="b">
        <v>0</v>
      </c>
      <c r="N68">
        <v>21</v>
      </c>
      <c r="O68" s="6">
        <v>37.5</v>
      </c>
      <c r="P68" s="10" t="s">
        <v>8315</v>
      </c>
      <c r="Q68" t="s">
        <v>8316</v>
      </c>
      <c r="R68" s="15">
        <v>42297.691006944442</v>
      </c>
      <c r="S68" s="15">
        <v>42320.290972222225</v>
      </c>
    </row>
    <row r="69" spans="1:19" ht="100.8" x14ac:dyDescent="0.3">
      <c r="A69">
        <v>3740</v>
      </c>
      <c r="B69" s="3" t="s">
        <v>3737</v>
      </c>
      <c r="C69" s="3" t="s">
        <v>7850</v>
      </c>
      <c r="D69" s="6">
        <v>2000</v>
      </c>
      <c r="E69" s="8">
        <v>358</v>
      </c>
      <c r="F69" t="s">
        <v>8220</v>
      </c>
      <c r="G69" t="s">
        <v>8223</v>
      </c>
      <c r="H69" t="s">
        <v>8245</v>
      </c>
      <c r="I69">
        <v>1407808438</v>
      </c>
      <c r="J69">
        <v>1405217355</v>
      </c>
      <c r="K69" t="b">
        <v>0</v>
      </c>
      <c r="L69">
        <v>14</v>
      </c>
      <c r="M69" t="b">
        <v>0</v>
      </c>
      <c r="N69">
        <v>18</v>
      </c>
      <c r="O69" s="6">
        <v>25.57</v>
      </c>
      <c r="P69" s="10" t="s">
        <v>8315</v>
      </c>
      <c r="Q69" t="s">
        <v>8316</v>
      </c>
      <c r="R69" s="15">
        <v>41833.089756944442</v>
      </c>
      <c r="S69" s="15">
        <v>41863.079143518517</v>
      </c>
    </row>
    <row r="70" spans="1:19" ht="72" x14ac:dyDescent="0.3">
      <c r="A70">
        <v>3741</v>
      </c>
      <c r="B70" s="3" t="s">
        <v>3738</v>
      </c>
      <c r="C70" s="3" t="s">
        <v>7851</v>
      </c>
      <c r="D70" s="6">
        <v>20000</v>
      </c>
      <c r="E70" s="8">
        <v>0</v>
      </c>
      <c r="F70" t="s">
        <v>8220</v>
      </c>
      <c r="G70" t="s">
        <v>8223</v>
      </c>
      <c r="H70" t="s">
        <v>8245</v>
      </c>
      <c r="I70">
        <v>1450389950</v>
      </c>
      <c r="J70">
        <v>1447797950</v>
      </c>
      <c r="K70" t="b">
        <v>0</v>
      </c>
      <c r="L70">
        <v>0</v>
      </c>
      <c r="M70" t="b">
        <v>0</v>
      </c>
      <c r="N70">
        <v>0</v>
      </c>
      <c r="O70" s="6" t="s">
        <v>7235</v>
      </c>
      <c r="P70" s="10" t="s">
        <v>8315</v>
      </c>
      <c r="Q70" t="s">
        <v>8316</v>
      </c>
      <c r="R70" s="15">
        <v>42325.920717592591</v>
      </c>
      <c r="S70" s="15">
        <v>42355.920717592591</v>
      </c>
    </row>
    <row r="71" spans="1:19" ht="86.4" x14ac:dyDescent="0.3">
      <c r="A71">
        <v>3742</v>
      </c>
      <c r="B71" s="3" t="s">
        <v>3739</v>
      </c>
      <c r="C71" s="3" t="s">
        <v>7852</v>
      </c>
      <c r="D71" s="6">
        <v>5000</v>
      </c>
      <c r="E71" s="8">
        <v>100</v>
      </c>
      <c r="F71" t="s">
        <v>8220</v>
      </c>
      <c r="G71" t="s">
        <v>8223</v>
      </c>
      <c r="H71" t="s">
        <v>8245</v>
      </c>
      <c r="I71">
        <v>1409980144</v>
      </c>
      <c r="J71">
        <v>1407388144</v>
      </c>
      <c r="K71" t="b">
        <v>0</v>
      </c>
      <c r="L71">
        <v>4</v>
      </c>
      <c r="M71" t="b">
        <v>0</v>
      </c>
      <c r="N71">
        <v>2</v>
      </c>
      <c r="O71" s="6">
        <v>25</v>
      </c>
      <c r="P71" s="10" t="s">
        <v>8315</v>
      </c>
      <c r="Q71" t="s">
        <v>8316</v>
      </c>
      <c r="R71" s="15">
        <v>41858.214629629627</v>
      </c>
      <c r="S71" s="15">
        <v>41888.214629629627</v>
      </c>
    </row>
    <row r="72" spans="1:19" ht="72" x14ac:dyDescent="0.3">
      <c r="A72">
        <v>3743</v>
      </c>
      <c r="B72" s="3" t="s">
        <v>3740</v>
      </c>
      <c r="C72" s="3" t="s">
        <v>7853</v>
      </c>
      <c r="D72" s="6">
        <v>2200</v>
      </c>
      <c r="E72" s="8">
        <v>0</v>
      </c>
      <c r="F72" t="s">
        <v>8220</v>
      </c>
      <c r="G72" t="s">
        <v>8223</v>
      </c>
      <c r="H72" t="s">
        <v>8245</v>
      </c>
      <c r="I72">
        <v>1404406964</v>
      </c>
      <c r="J72">
        <v>1401814964</v>
      </c>
      <c r="K72" t="b">
        <v>0</v>
      </c>
      <c r="L72">
        <v>0</v>
      </c>
      <c r="M72" t="b">
        <v>0</v>
      </c>
      <c r="N72">
        <v>0</v>
      </c>
      <c r="O72" s="6" t="s">
        <v>7235</v>
      </c>
      <c r="P72" s="10" t="s">
        <v>8315</v>
      </c>
      <c r="Q72" t="s">
        <v>8316</v>
      </c>
      <c r="R72" s="15">
        <v>41793.710231481484</v>
      </c>
      <c r="S72" s="15">
        <v>41823.710231481484</v>
      </c>
    </row>
    <row r="73" spans="1:19" ht="86.4" x14ac:dyDescent="0.3">
      <c r="A73">
        <v>3744</v>
      </c>
      <c r="B73" s="3" t="s">
        <v>3741</v>
      </c>
      <c r="C73" s="3" t="s">
        <v>7854</v>
      </c>
      <c r="D73" s="6">
        <v>1200</v>
      </c>
      <c r="E73" s="8">
        <v>0</v>
      </c>
      <c r="F73" t="s">
        <v>8220</v>
      </c>
      <c r="G73" t="s">
        <v>8223</v>
      </c>
      <c r="H73" t="s">
        <v>8245</v>
      </c>
      <c r="I73">
        <v>1404532740</v>
      </c>
      <c r="J73">
        <v>1401823952</v>
      </c>
      <c r="K73" t="b">
        <v>0</v>
      </c>
      <c r="L73">
        <v>0</v>
      </c>
      <c r="M73" t="b">
        <v>0</v>
      </c>
      <c r="N73">
        <v>0</v>
      </c>
      <c r="O73" s="6" t="s">
        <v>7235</v>
      </c>
      <c r="P73" s="10" t="s">
        <v>8315</v>
      </c>
      <c r="Q73" t="s">
        <v>8316</v>
      </c>
      <c r="R73" s="15">
        <v>41793.814259259263</v>
      </c>
      <c r="S73" s="15">
        <v>41825.165972222225</v>
      </c>
    </row>
    <row r="74" spans="1:19" ht="72" x14ac:dyDescent="0.3">
      <c r="A74">
        <v>3745</v>
      </c>
      <c r="B74" s="3" t="s">
        <v>3742</v>
      </c>
      <c r="C74" s="3" t="s">
        <v>7855</v>
      </c>
      <c r="D74" s="6">
        <v>100</v>
      </c>
      <c r="E74" s="8">
        <v>10</v>
      </c>
      <c r="F74" t="s">
        <v>8220</v>
      </c>
      <c r="G74" t="s">
        <v>8223</v>
      </c>
      <c r="H74" t="s">
        <v>8245</v>
      </c>
      <c r="I74">
        <v>1407689102</v>
      </c>
      <c r="J74">
        <v>1405097102</v>
      </c>
      <c r="K74" t="b">
        <v>0</v>
      </c>
      <c r="L74">
        <v>1</v>
      </c>
      <c r="M74" t="b">
        <v>0</v>
      </c>
      <c r="N74">
        <v>10</v>
      </c>
      <c r="O74" s="6">
        <v>10</v>
      </c>
      <c r="P74" s="10" t="s">
        <v>8315</v>
      </c>
      <c r="Q74" t="s">
        <v>8316</v>
      </c>
      <c r="R74" s="15">
        <v>41831.697939814818</v>
      </c>
      <c r="S74" s="15">
        <v>41861.697939814818</v>
      </c>
    </row>
    <row r="75" spans="1:19" ht="57.6" x14ac:dyDescent="0.3">
      <c r="A75">
        <v>3746</v>
      </c>
      <c r="B75" s="3" t="s">
        <v>3743</v>
      </c>
      <c r="C75" s="3" t="s">
        <v>7856</v>
      </c>
      <c r="D75" s="6">
        <v>8500</v>
      </c>
      <c r="E75" s="8">
        <v>202</v>
      </c>
      <c r="F75" t="s">
        <v>8220</v>
      </c>
      <c r="G75" t="s">
        <v>8223</v>
      </c>
      <c r="H75" t="s">
        <v>8245</v>
      </c>
      <c r="I75">
        <v>1475918439</v>
      </c>
      <c r="J75">
        <v>1473326439</v>
      </c>
      <c r="K75" t="b">
        <v>0</v>
      </c>
      <c r="L75">
        <v>1</v>
      </c>
      <c r="M75" t="b">
        <v>0</v>
      </c>
      <c r="N75">
        <v>2</v>
      </c>
      <c r="O75" s="6">
        <v>202</v>
      </c>
      <c r="P75" s="10" t="s">
        <v>8315</v>
      </c>
      <c r="Q75" t="s">
        <v>8316</v>
      </c>
      <c r="R75" s="15">
        <v>42621.389340277776</v>
      </c>
      <c r="S75" s="15">
        <v>42651.389340277776</v>
      </c>
    </row>
    <row r="76" spans="1:19" ht="86.4" x14ac:dyDescent="0.3">
      <c r="A76">
        <v>3841</v>
      </c>
      <c r="B76" s="3" t="s">
        <v>3838</v>
      </c>
      <c r="C76" s="3" t="s">
        <v>7950</v>
      </c>
      <c r="D76" s="6">
        <v>10000</v>
      </c>
      <c r="E76" s="8">
        <v>872</v>
      </c>
      <c r="F76" t="s">
        <v>8220</v>
      </c>
      <c r="G76" t="s">
        <v>8223</v>
      </c>
      <c r="H76" t="s">
        <v>8245</v>
      </c>
      <c r="I76">
        <v>1405882287</v>
      </c>
      <c r="J76">
        <v>1400698287</v>
      </c>
      <c r="K76" t="b">
        <v>1</v>
      </c>
      <c r="L76">
        <v>34</v>
      </c>
      <c r="M76" t="b">
        <v>0</v>
      </c>
      <c r="N76">
        <v>9</v>
      </c>
      <c r="O76" s="6">
        <v>25.65</v>
      </c>
      <c r="P76" s="10" t="s">
        <v>8315</v>
      </c>
      <c r="Q76" t="s">
        <v>8316</v>
      </c>
      <c r="R76" s="15">
        <v>41780.785729166666</v>
      </c>
      <c r="S76" s="15">
        <v>41840.785729166666</v>
      </c>
    </row>
    <row r="77" spans="1:19" ht="100.8" x14ac:dyDescent="0.3">
      <c r="A77">
        <v>3843</v>
      </c>
      <c r="B77" s="3" t="s">
        <v>3840</v>
      </c>
      <c r="C77" s="3" t="s">
        <v>7952</v>
      </c>
      <c r="D77" s="6">
        <v>5000</v>
      </c>
      <c r="E77" s="8">
        <v>1065</v>
      </c>
      <c r="F77" t="s">
        <v>8220</v>
      </c>
      <c r="G77" t="s">
        <v>8223</v>
      </c>
      <c r="H77" t="s">
        <v>8245</v>
      </c>
      <c r="I77">
        <v>1401587064</v>
      </c>
      <c r="J77">
        <v>1399427064</v>
      </c>
      <c r="K77" t="b">
        <v>1</v>
      </c>
      <c r="L77">
        <v>19</v>
      </c>
      <c r="M77" t="b">
        <v>0</v>
      </c>
      <c r="N77">
        <v>21</v>
      </c>
      <c r="O77" s="6">
        <v>56.05</v>
      </c>
      <c r="P77" s="10" t="s">
        <v>8315</v>
      </c>
      <c r="Q77" t="s">
        <v>8316</v>
      </c>
      <c r="R77" s="15">
        <v>41766.072500000002</v>
      </c>
      <c r="S77" s="15">
        <v>41791.072500000002</v>
      </c>
    </row>
    <row r="78" spans="1:19" ht="100.8" x14ac:dyDescent="0.3">
      <c r="A78">
        <v>3844</v>
      </c>
      <c r="B78" s="3" t="s">
        <v>3841</v>
      </c>
      <c r="C78" s="3" t="s">
        <v>7953</v>
      </c>
      <c r="D78" s="6">
        <v>9800</v>
      </c>
      <c r="E78" s="8">
        <v>4066</v>
      </c>
      <c r="F78" t="s">
        <v>8220</v>
      </c>
      <c r="G78" t="s">
        <v>8223</v>
      </c>
      <c r="H78" t="s">
        <v>8245</v>
      </c>
      <c r="I78">
        <v>1401778740</v>
      </c>
      <c r="J78">
        <v>1399474134</v>
      </c>
      <c r="K78" t="b">
        <v>1</v>
      </c>
      <c r="L78">
        <v>50</v>
      </c>
      <c r="M78" t="b">
        <v>0</v>
      </c>
      <c r="N78">
        <v>41</v>
      </c>
      <c r="O78" s="6">
        <v>81.319999999999993</v>
      </c>
      <c r="P78" s="10" t="s">
        <v>8315</v>
      </c>
      <c r="Q78" t="s">
        <v>8316</v>
      </c>
      <c r="R78" s="15">
        <v>41766.617291666669</v>
      </c>
      <c r="S78" s="15">
        <v>41793.290972222225</v>
      </c>
    </row>
    <row r="79" spans="1:19" ht="100.8" x14ac:dyDescent="0.3">
      <c r="A79">
        <v>3845</v>
      </c>
      <c r="B79" s="3" t="s">
        <v>3842</v>
      </c>
      <c r="C79" s="3" t="s">
        <v>7954</v>
      </c>
      <c r="D79" s="6">
        <v>40000</v>
      </c>
      <c r="E79" s="8">
        <v>842</v>
      </c>
      <c r="F79" t="s">
        <v>8220</v>
      </c>
      <c r="G79" t="s">
        <v>8223</v>
      </c>
      <c r="H79" t="s">
        <v>8245</v>
      </c>
      <c r="I79">
        <v>1443711774</v>
      </c>
      <c r="J79">
        <v>1441119774</v>
      </c>
      <c r="K79" t="b">
        <v>1</v>
      </c>
      <c r="L79">
        <v>12</v>
      </c>
      <c r="M79" t="b">
        <v>0</v>
      </c>
      <c r="N79">
        <v>2</v>
      </c>
      <c r="O79" s="6">
        <v>70.17</v>
      </c>
      <c r="P79" s="10" t="s">
        <v>8315</v>
      </c>
      <c r="Q79" t="s">
        <v>8316</v>
      </c>
      <c r="R79" s="15">
        <v>42248.627013888887</v>
      </c>
      <c r="S79" s="15">
        <v>42278.627013888887</v>
      </c>
    </row>
    <row r="80" spans="1:19" ht="86.4" x14ac:dyDescent="0.3">
      <c r="A80">
        <v>3846</v>
      </c>
      <c r="B80" s="3" t="s">
        <v>3843</v>
      </c>
      <c r="C80" s="3" t="s">
        <v>7955</v>
      </c>
      <c r="D80" s="6">
        <v>7000</v>
      </c>
      <c r="E80" s="8">
        <v>189</v>
      </c>
      <c r="F80" t="s">
        <v>8220</v>
      </c>
      <c r="G80" t="s">
        <v>8223</v>
      </c>
      <c r="H80" t="s">
        <v>8245</v>
      </c>
      <c r="I80">
        <v>1412405940</v>
      </c>
      <c r="J80">
        <v>1409721542</v>
      </c>
      <c r="K80" t="b">
        <v>1</v>
      </c>
      <c r="L80">
        <v>8</v>
      </c>
      <c r="M80" t="b">
        <v>0</v>
      </c>
      <c r="N80">
        <v>3</v>
      </c>
      <c r="O80" s="6">
        <v>23.63</v>
      </c>
      <c r="P80" s="10" t="s">
        <v>8315</v>
      </c>
      <c r="Q80" t="s">
        <v>8316</v>
      </c>
      <c r="R80" s="15">
        <v>41885.221550925926</v>
      </c>
      <c r="S80" s="15">
        <v>41916.290972222225</v>
      </c>
    </row>
    <row r="81" spans="1:19" ht="72" x14ac:dyDescent="0.3">
      <c r="A81">
        <v>3847</v>
      </c>
      <c r="B81" s="3" t="s">
        <v>3844</v>
      </c>
      <c r="C81" s="3" t="s">
        <v>7956</v>
      </c>
      <c r="D81" s="6">
        <v>10500</v>
      </c>
      <c r="E81" s="8">
        <v>1697</v>
      </c>
      <c r="F81" t="s">
        <v>8220</v>
      </c>
      <c r="G81" t="s">
        <v>8223</v>
      </c>
      <c r="H81" t="s">
        <v>8245</v>
      </c>
      <c r="I81">
        <v>1437283391</v>
      </c>
      <c r="J81">
        <v>1433395391</v>
      </c>
      <c r="K81" t="b">
        <v>1</v>
      </c>
      <c r="L81">
        <v>9</v>
      </c>
      <c r="M81" t="b">
        <v>0</v>
      </c>
      <c r="N81">
        <v>16</v>
      </c>
      <c r="O81" s="6">
        <v>188.56</v>
      </c>
      <c r="P81" s="10" t="s">
        <v>8315</v>
      </c>
      <c r="Q81" t="s">
        <v>8316</v>
      </c>
      <c r="R81" s="15">
        <v>42159.224432870367</v>
      </c>
      <c r="S81" s="15">
        <v>42204.224432870367</v>
      </c>
    </row>
    <row r="82" spans="1:19" ht="86.4" x14ac:dyDescent="0.3">
      <c r="A82">
        <v>3848</v>
      </c>
      <c r="B82" s="3" t="s">
        <v>3845</v>
      </c>
      <c r="C82" s="3" t="s">
        <v>7957</v>
      </c>
      <c r="D82" s="6">
        <v>13000</v>
      </c>
      <c r="E82" s="8">
        <v>2129</v>
      </c>
      <c r="F82" t="s">
        <v>8220</v>
      </c>
      <c r="G82" t="s">
        <v>8223</v>
      </c>
      <c r="H82" t="s">
        <v>8245</v>
      </c>
      <c r="I82">
        <v>1445196989</v>
      </c>
      <c r="J82">
        <v>1442604989</v>
      </c>
      <c r="K82" t="b">
        <v>1</v>
      </c>
      <c r="L82">
        <v>43</v>
      </c>
      <c r="M82" t="b">
        <v>0</v>
      </c>
      <c r="N82">
        <v>16</v>
      </c>
      <c r="O82" s="6">
        <v>49.51</v>
      </c>
      <c r="P82" s="10" t="s">
        <v>8315</v>
      </c>
      <c r="Q82" t="s">
        <v>8316</v>
      </c>
      <c r="R82" s="15">
        <v>42265.817002314812</v>
      </c>
      <c r="S82" s="15">
        <v>42295.817002314812</v>
      </c>
    </row>
    <row r="83" spans="1:19" ht="57.6" x14ac:dyDescent="0.3">
      <c r="A83">
        <v>3850</v>
      </c>
      <c r="B83" s="3" t="s">
        <v>3847</v>
      </c>
      <c r="C83" s="3" t="s">
        <v>7959</v>
      </c>
      <c r="D83" s="6">
        <v>1000</v>
      </c>
      <c r="E83" s="8">
        <v>38</v>
      </c>
      <c r="F83" t="s">
        <v>8220</v>
      </c>
      <c r="G83" t="s">
        <v>8223</v>
      </c>
      <c r="H83" t="s">
        <v>8245</v>
      </c>
      <c r="I83">
        <v>1420081143</v>
      </c>
      <c r="J83">
        <v>1417489143</v>
      </c>
      <c r="K83" t="b">
        <v>1</v>
      </c>
      <c r="L83">
        <v>4</v>
      </c>
      <c r="M83" t="b">
        <v>0</v>
      </c>
      <c r="N83">
        <v>4</v>
      </c>
      <c r="O83" s="6">
        <v>9.5</v>
      </c>
      <c r="P83" s="10" t="s">
        <v>8315</v>
      </c>
      <c r="Q83" t="s">
        <v>8316</v>
      </c>
      <c r="R83" s="15">
        <v>41975.124340277776</v>
      </c>
      <c r="S83" s="15">
        <v>42005.124340277776</v>
      </c>
    </row>
    <row r="84" spans="1:19" ht="86.4" x14ac:dyDescent="0.3">
      <c r="A84">
        <v>3852</v>
      </c>
      <c r="B84" s="3" t="s">
        <v>3849</v>
      </c>
      <c r="C84" s="3" t="s">
        <v>7961</v>
      </c>
      <c r="D84" s="6">
        <v>10000</v>
      </c>
      <c r="E84" s="8">
        <v>20</v>
      </c>
      <c r="F84" t="s">
        <v>8220</v>
      </c>
      <c r="G84" t="s">
        <v>8223</v>
      </c>
      <c r="H84" t="s">
        <v>8245</v>
      </c>
      <c r="I84">
        <v>1427427276</v>
      </c>
      <c r="J84">
        <v>1425270876</v>
      </c>
      <c r="K84" t="b">
        <v>0</v>
      </c>
      <c r="L84">
        <v>2</v>
      </c>
      <c r="M84" t="b">
        <v>0</v>
      </c>
      <c r="N84">
        <v>0</v>
      </c>
      <c r="O84" s="6">
        <v>10</v>
      </c>
      <c r="P84" s="10" t="s">
        <v>8315</v>
      </c>
      <c r="Q84" t="s">
        <v>8316</v>
      </c>
      <c r="R84" s="15">
        <v>42065.190694444449</v>
      </c>
      <c r="S84" s="15">
        <v>42090.149027777778</v>
      </c>
    </row>
    <row r="85" spans="1:19" ht="72" x14ac:dyDescent="0.3">
      <c r="A85">
        <v>3853</v>
      </c>
      <c r="B85" s="3" t="s">
        <v>3850</v>
      </c>
      <c r="C85" s="3" t="s">
        <v>7962</v>
      </c>
      <c r="D85" s="6">
        <v>100000</v>
      </c>
      <c r="E85" s="8">
        <v>26</v>
      </c>
      <c r="F85" t="s">
        <v>8220</v>
      </c>
      <c r="G85" t="s">
        <v>8223</v>
      </c>
      <c r="H85" t="s">
        <v>8245</v>
      </c>
      <c r="I85">
        <v>1409602178</v>
      </c>
      <c r="J85">
        <v>1406578178</v>
      </c>
      <c r="K85" t="b">
        <v>0</v>
      </c>
      <c r="L85">
        <v>2</v>
      </c>
      <c r="M85" t="b">
        <v>0</v>
      </c>
      <c r="N85">
        <v>0</v>
      </c>
      <c r="O85" s="6">
        <v>13</v>
      </c>
      <c r="P85" s="10" t="s">
        <v>8315</v>
      </c>
      <c r="Q85" t="s">
        <v>8316</v>
      </c>
      <c r="R85" s="15">
        <v>41848.84002314815</v>
      </c>
      <c r="S85" s="15">
        <v>41883.84002314815</v>
      </c>
    </row>
    <row r="86" spans="1:19" ht="57.6" x14ac:dyDescent="0.3">
      <c r="A86">
        <v>3854</v>
      </c>
      <c r="B86" s="3" t="s">
        <v>3851</v>
      </c>
      <c r="C86" s="3" t="s">
        <v>7963</v>
      </c>
      <c r="D86" s="6">
        <v>11000</v>
      </c>
      <c r="E86" s="8">
        <v>1788</v>
      </c>
      <c r="F86" t="s">
        <v>8220</v>
      </c>
      <c r="G86" t="s">
        <v>8223</v>
      </c>
      <c r="H86" t="s">
        <v>8245</v>
      </c>
      <c r="I86">
        <v>1431206058</v>
      </c>
      <c r="J86">
        <v>1428614058</v>
      </c>
      <c r="K86" t="b">
        <v>0</v>
      </c>
      <c r="L86">
        <v>20</v>
      </c>
      <c r="M86" t="b">
        <v>0</v>
      </c>
      <c r="N86">
        <v>16</v>
      </c>
      <c r="O86" s="6">
        <v>89.4</v>
      </c>
      <c r="P86" s="10" t="s">
        <v>8315</v>
      </c>
      <c r="Q86" t="s">
        <v>8316</v>
      </c>
      <c r="R86" s="15">
        <v>42103.884930555556</v>
      </c>
      <c r="S86" s="15">
        <v>42133.884930555556</v>
      </c>
    </row>
    <row r="87" spans="1:19" ht="115.2" x14ac:dyDescent="0.3">
      <c r="A87">
        <v>3855</v>
      </c>
      <c r="B87" s="3" t="s">
        <v>3852</v>
      </c>
      <c r="C87" s="3" t="s">
        <v>7964</v>
      </c>
      <c r="D87" s="6">
        <v>1000</v>
      </c>
      <c r="E87" s="8">
        <v>25</v>
      </c>
      <c r="F87" t="s">
        <v>8220</v>
      </c>
      <c r="G87" t="s">
        <v>8223</v>
      </c>
      <c r="H87" t="s">
        <v>8245</v>
      </c>
      <c r="I87">
        <v>1427408271</v>
      </c>
      <c r="J87">
        <v>1424819871</v>
      </c>
      <c r="K87" t="b">
        <v>0</v>
      </c>
      <c r="L87">
        <v>1</v>
      </c>
      <c r="M87" t="b">
        <v>0</v>
      </c>
      <c r="N87">
        <v>3</v>
      </c>
      <c r="O87" s="6">
        <v>25</v>
      </c>
      <c r="P87" s="10" t="s">
        <v>8315</v>
      </c>
      <c r="Q87" t="s">
        <v>8316</v>
      </c>
      <c r="R87" s="15">
        <v>42059.970729166671</v>
      </c>
      <c r="S87" s="15">
        <v>42089.929062499999</v>
      </c>
    </row>
    <row r="88" spans="1:19" ht="100.8" x14ac:dyDescent="0.3">
      <c r="A88">
        <v>3856</v>
      </c>
      <c r="B88" s="3" t="s">
        <v>3853</v>
      </c>
      <c r="C88" s="3" t="s">
        <v>7965</v>
      </c>
      <c r="D88" s="6">
        <v>5000</v>
      </c>
      <c r="E88" s="8">
        <v>1</v>
      </c>
      <c r="F88" t="s">
        <v>8220</v>
      </c>
      <c r="G88" t="s">
        <v>8223</v>
      </c>
      <c r="H88" t="s">
        <v>8245</v>
      </c>
      <c r="I88">
        <v>1425833403</v>
      </c>
      <c r="J88">
        <v>1423245003</v>
      </c>
      <c r="K88" t="b">
        <v>0</v>
      </c>
      <c r="L88">
        <v>1</v>
      </c>
      <c r="M88" t="b">
        <v>0</v>
      </c>
      <c r="N88">
        <v>0</v>
      </c>
      <c r="O88" s="6">
        <v>1</v>
      </c>
      <c r="P88" s="10" t="s">
        <v>8315</v>
      </c>
      <c r="Q88" t="s">
        <v>8316</v>
      </c>
      <c r="R88" s="15">
        <v>42041.743090277778</v>
      </c>
      <c r="S88" s="15">
        <v>42071.701423611114</v>
      </c>
    </row>
    <row r="89" spans="1:19" ht="115.2" x14ac:dyDescent="0.3">
      <c r="A89">
        <v>3857</v>
      </c>
      <c r="B89" s="3" t="s">
        <v>3854</v>
      </c>
      <c r="C89" s="3" t="s">
        <v>7966</v>
      </c>
      <c r="D89" s="6">
        <v>5000</v>
      </c>
      <c r="E89" s="8">
        <v>260</v>
      </c>
      <c r="F89" t="s">
        <v>8220</v>
      </c>
      <c r="G89" t="s">
        <v>8223</v>
      </c>
      <c r="H89" t="s">
        <v>8245</v>
      </c>
      <c r="I89">
        <v>1406913120</v>
      </c>
      <c r="J89">
        <v>1404927690</v>
      </c>
      <c r="K89" t="b">
        <v>0</v>
      </c>
      <c r="L89">
        <v>4</v>
      </c>
      <c r="M89" t="b">
        <v>0</v>
      </c>
      <c r="N89">
        <v>5</v>
      </c>
      <c r="O89" s="6">
        <v>65</v>
      </c>
      <c r="P89" s="10" t="s">
        <v>8315</v>
      </c>
      <c r="Q89" t="s">
        <v>8316</v>
      </c>
      <c r="R89" s="15">
        <v>41829.73715277778</v>
      </c>
      <c r="S89" s="15">
        <v>41852.716666666667</v>
      </c>
    </row>
    <row r="90" spans="1:19" ht="100.8" x14ac:dyDescent="0.3">
      <c r="A90">
        <v>3859</v>
      </c>
      <c r="B90" s="3" t="s">
        <v>3856</v>
      </c>
      <c r="C90" s="3" t="s">
        <v>7968</v>
      </c>
      <c r="D90" s="6">
        <v>2500</v>
      </c>
      <c r="E90" s="8">
        <v>1</v>
      </c>
      <c r="F90" t="s">
        <v>8220</v>
      </c>
      <c r="G90" t="s">
        <v>8223</v>
      </c>
      <c r="H90" t="s">
        <v>8245</v>
      </c>
      <c r="I90">
        <v>1403730000</v>
      </c>
      <c r="J90">
        <v>1401485207</v>
      </c>
      <c r="K90" t="b">
        <v>0</v>
      </c>
      <c r="L90">
        <v>1</v>
      </c>
      <c r="M90" t="b">
        <v>0</v>
      </c>
      <c r="N90">
        <v>0</v>
      </c>
      <c r="O90" s="6">
        <v>1</v>
      </c>
      <c r="P90" s="10" t="s">
        <v>8315</v>
      </c>
      <c r="Q90" t="s">
        <v>8316</v>
      </c>
      <c r="R90" s="15">
        <v>41789.893599537041</v>
      </c>
      <c r="S90" s="15">
        <v>41815.875</v>
      </c>
    </row>
    <row r="91" spans="1:19" ht="100.8" x14ac:dyDescent="0.3">
      <c r="A91">
        <v>3860</v>
      </c>
      <c r="B91" s="3" t="s">
        <v>3857</v>
      </c>
      <c r="C91" s="3" t="s">
        <v>7969</v>
      </c>
      <c r="D91" s="6">
        <v>6000</v>
      </c>
      <c r="E91" s="8">
        <v>1060</v>
      </c>
      <c r="F91" t="s">
        <v>8220</v>
      </c>
      <c r="G91" t="s">
        <v>8223</v>
      </c>
      <c r="H91" t="s">
        <v>8245</v>
      </c>
      <c r="I91">
        <v>1407858710</v>
      </c>
      <c r="J91">
        <v>1405266710</v>
      </c>
      <c r="K91" t="b">
        <v>0</v>
      </c>
      <c r="L91">
        <v>13</v>
      </c>
      <c r="M91" t="b">
        <v>0</v>
      </c>
      <c r="N91">
        <v>18</v>
      </c>
      <c r="O91" s="6">
        <v>81.540000000000006</v>
      </c>
      <c r="P91" s="10" t="s">
        <v>8315</v>
      </c>
      <c r="Q91" t="s">
        <v>8316</v>
      </c>
      <c r="R91" s="15">
        <v>41833.660995370366</v>
      </c>
      <c r="S91" s="15">
        <v>41863.660995370366</v>
      </c>
    </row>
    <row r="92" spans="1:19" ht="28.8" x14ac:dyDescent="0.3">
      <c r="A92">
        <v>3861</v>
      </c>
      <c r="B92" s="3" t="s">
        <v>3858</v>
      </c>
      <c r="C92" s="3" t="s">
        <v>7970</v>
      </c>
      <c r="D92" s="6">
        <v>2000</v>
      </c>
      <c r="E92" s="8">
        <v>100</v>
      </c>
      <c r="F92" t="s">
        <v>8220</v>
      </c>
      <c r="G92" t="s">
        <v>8223</v>
      </c>
      <c r="H92" t="s">
        <v>8245</v>
      </c>
      <c r="I92">
        <v>1415828820</v>
      </c>
      <c r="J92">
        <v>1412258977</v>
      </c>
      <c r="K92" t="b">
        <v>0</v>
      </c>
      <c r="L92">
        <v>1</v>
      </c>
      <c r="M92" t="b">
        <v>0</v>
      </c>
      <c r="N92">
        <v>5</v>
      </c>
      <c r="O92" s="6">
        <v>100</v>
      </c>
      <c r="P92" s="10" t="s">
        <v>8315</v>
      </c>
      <c r="Q92" t="s">
        <v>8316</v>
      </c>
      <c r="R92" s="15">
        <v>41914.590011574073</v>
      </c>
      <c r="S92" s="15">
        <v>41955.907638888893</v>
      </c>
    </row>
    <row r="93" spans="1:19" ht="57.6" x14ac:dyDescent="0.3">
      <c r="A93">
        <v>3862</v>
      </c>
      <c r="B93" s="3" t="s">
        <v>3859</v>
      </c>
      <c r="C93" s="3" t="s">
        <v>7971</v>
      </c>
      <c r="D93" s="6">
        <v>7500</v>
      </c>
      <c r="E93" s="8">
        <v>1</v>
      </c>
      <c r="F93" t="s">
        <v>8220</v>
      </c>
      <c r="G93" t="s">
        <v>8223</v>
      </c>
      <c r="H93" t="s">
        <v>8245</v>
      </c>
      <c r="I93">
        <v>1473699540</v>
      </c>
      <c r="J93">
        <v>1472451356</v>
      </c>
      <c r="K93" t="b">
        <v>0</v>
      </c>
      <c r="L93">
        <v>1</v>
      </c>
      <c r="M93" t="b">
        <v>0</v>
      </c>
      <c r="N93">
        <v>0</v>
      </c>
      <c r="O93" s="6">
        <v>1</v>
      </c>
      <c r="P93" s="10" t="s">
        <v>8315</v>
      </c>
      <c r="Q93" t="s">
        <v>8316</v>
      </c>
      <c r="R93" s="15">
        <v>42611.261064814811</v>
      </c>
      <c r="S93" s="15">
        <v>42625.707638888889</v>
      </c>
    </row>
    <row r="94" spans="1:19" ht="100.8" x14ac:dyDescent="0.3">
      <c r="A94">
        <v>3863</v>
      </c>
      <c r="B94" s="3" t="s">
        <v>3860</v>
      </c>
      <c r="C94" s="3" t="s">
        <v>7972</v>
      </c>
      <c r="D94" s="6">
        <v>6000</v>
      </c>
      <c r="E94" s="8">
        <v>0</v>
      </c>
      <c r="F94" t="s">
        <v>8220</v>
      </c>
      <c r="G94" t="s">
        <v>8223</v>
      </c>
      <c r="H94" t="s">
        <v>8245</v>
      </c>
      <c r="I94">
        <v>1446739905</v>
      </c>
      <c r="J94">
        <v>1441552305</v>
      </c>
      <c r="K94" t="b">
        <v>0</v>
      </c>
      <c r="L94">
        <v>0</v>
      </c>
      <c r="M94" t="b">
        <v>0</v>
      </c>
      <c r="N94">
        <v>0</v>
      </c>
      <c r="O94" s="6" t="s">
        <v>7235</v>
      </c>
      <c r="P94" s="10" t="s">
        <v>8315</v>
      </c>
      <c r="Q94" t="s">
        <v>8316</v>
      </c>
      <c r="R94" s="15">
        <v>42253.633159722223</v>
      </c>
      <c r="S94" s="15">
        <v>42313.674826388888</v>
      </c>
    </row>
    <row r="95" spans="1:19" ht="86.4" x14ac:dyDescent="0.3">
      <c r="A95">
        <v>3864</v>
      </c>
      <c r="B95" s="3" t="s">
        <v>3861</v>
      </c>
      <c r="C95" s="3" t="s">
        <v>7973</v>
      </c>
      <c r="D95" s="6">
        <v>5000</v>
      </c>
      <c r="E95" s="8">
        <v>60</v>
      </c>
      <c r="F95" t="s">
        <v>8220</v>
      </c>
      <c r="G95" t="s">
        <v>8223</v>
      </c>
      <c r="H95" t="s">
        <v>8245</v>
      </c>
      <c r="I95">
        <v>1447799054</v>
      </c>
      <c r="J95">
        <v>1445203454</v>
      </c>
      <c r="K95" t="b">
        <v>0</v>
      </c>
      <c r="L95">
        <v>3</v>
      </c>
      <c r="M95" t="b">
        <v>0</v>
      </c>
      <c r="N95">
        <v>1</v>
      </c>
      <c r="O95" s="6">
        <v>20</v>
      </c>
      <c r="P95" s="10" t="s">
        <v>8315</v>
      </c>
      <c r="Q95" t="s">
        <v>8316</v>
      </c>
      <c r="R95" s="15">
        <v>42295.891828703709</v>
      </c>
      <c r="S95" s="15">
        <v>42325.933495370366</v>
      </c>
    </row>
    <row r="96" spans="1:19" ht="72" x14ac:dyDescent="0.3">
      <c r="A96">
        <v>3866</v>
      </c>
      <c r="B96" s="3" t="s">
        <v>3863</v>
      </c>
      <c r="C96" s="3" t="s">
        <v>7975</v>
      </c>
      <c r="D96" s="6">
        <v>2000</v>
      </c>
      <c r="E96" s="8">
        <v>11</v>
      </c>
      <c r="F96" t="s">
        <v>8220</v>
      </c>
      <c r="G96" t="s">
        <v>8223</v>
      </c>
      <c r="H96" t="s">
        <v>8245</v>
      </c>
      <c r="I96">
        <v>1458703740</v>
      </c>
      <c r="J96">
        <v>1454453021</v>
      </c>
      <c r="K96" t="b">
        <v>0</v>
      </c>
      <c r="L96">
        <v>2</v>
      </c>
      <c r="M96" t="b">
        <v>0</v>
      </c>
      <c r="N96">
        <v>1</v>
      </c>
      <c r="O96" s="6">
        <v>5.5</v>
      </c>
      <c r="P96" s="10" t="s">
        <v>8315</v>
      </c>
      <c r="Q96" t="s">
        <v>8316</v>
      </c>
      <c r="R96" s="15">
        <v>42402.947002314817</v>
      </c>
      <c r="S96" s="15">
        <v>42452.145138888889</v>
      </c>
    </row>
    <row r="97" spans="1:19" ht="86.4" x14ac:dyDescent="0.3">
      <c r="A97">
        <v>3867</v>
      </c>
      <c r="B97" s="3" t="s">
        <v>3864</v>
      </c>
      <c r="C97" s="3" t="s">
        <v>7976</v>
      </c>
      <c r="D97" s="6">
        <v>2000</v>
      </c>
      <c r="E97" s="8">
        <v>251</v>
      </c>
      <c r="F97" t="s">
        <v>8220</v>
      </c>
      <c r="G97" t="s">
        <v>8223</v>
      </c>
      <c r="H97" t="s">
        <v>8245</v>
      </c>
      <c r="I97">
        <v>1466278339</v>
      </c>
      <c r="J97">
        <v>1463686339</v>
      </c>
      <c r="K97" t="b">
        <v>0</v>
      </c>
      <c r="L97">
        <v>5</v>
      </c>
      <c r="M97" t="b">
        <v>0</v>
      </c>
      <c r="N97">
        <v>13</v>
      </c>
      <c r="O97" s="6">
        <v>50.2</v>
      </c>
      <c r="P97" s="10" t="s">
        <v>8315</v>
      </c>
      <c r="Q97" t="s">
        <v>8316</v>
      </c>
      <c r="R97" s="15">
        <v>42509.814108796301</v>
      </c>
      <c r="S97" s="15">
        <v>42539.814108796301</v>
      </c>
    </row>
    <row r="98" spans="1:19" ht="86.4" x14ac:dyDescent="0.3">
      <c r="A98">
        <v>3889</v>
      </c>
      <c r="B98" s="3" t="s">
        <v>3886</v>
      </c>
      <c r="C98" s="3" t="s">
        <v>7997</v>
      </c>
      <c r="D98" s="6">
        <v>8000</v>
      </c>
      <c r="E98" s="8">
        <v>118</v>
      </c>
      <c r="F98" t="s">
        <v>8220</v>
      </c>
      <c r="G98" t="s">
        <v>8223</v>
      </c>
      <c r="H98" t="s">
        <v>8245</v>
      </c>
      <c r="I98">
        <v>1420413960</v>
      </c>
      <c r="J98">
        <v>1417651630</v>
      </c>
      <c r="K98" t="b">
        <v>0</v>
      </c>
      <c r="L98">
        <v>9</v>
      </c>
      <c r="M98" t="b">
        <v>0</v>
      </c>
      <c r="N98">
        <v>1</v>
      </c>
      <c r="O98" s="6">
        <v>13.11</v>
      </c>
      <c r="P98" s="10" t="s">
        <v>8315</v>
      </c>
      <c r="Q98" t="s">
        <v>8316</v>
      </c>
      <c r="R98" s="15">
        <v>41977.004976851851</v>
      </c>
      <c r="S98" s="15">
        <v>42008.976388888885</v>
      </c>
    </row>
    <row r="99" spans="1:19" ht="100.8" x14ac:dyDescent="0.3">
      <c r="A99">
        <v>3890</v>
      </c>
      <c r="B99" s="3" t="s">
        <v>3887</v>
      </c>
      <c r="C99" s="3" t="s">
        <v>7998</v>
      </c>
      <c r="D99" s="6">
        <v>15000</v>
      </c>
      <c r="E99" s="8">
        <v>2524</v>
      </c>
      <c r="F99" t="s">
        <v>8220</v>
      </c>
      <c r="G99" t="s">
        <v>8223</v>
      </c>
      <c r="H99" t="s">
        <v>8245</v>
      </c>
      <c r="I99">
        <v>1439662344</v>
      </c>
      <c r="J99">
        <v>1434478344</v>
      </c>
      <c r="K99" t="b">
        <v>0</v>
      </c>
      <c r="L99">
        <v>8</v>
      </c>
      <c r="M99" t="b">
        <v>0</v>
      </c>
      <c r="N99">
        <v>17</v>
      </c>
      <c r="O99" s="6">
        <v>315.5</v>
      </c>
      <c r="P99" s="10" t="s">
        <v>8315</v>
      </c>
      <c r="Q99" t="s">
        <v>8316</v>
      </c>
      <c r="R99" s="15">
        <v>42171.758611111116</v>
      </c>
      <c r="S99" s="15">
        <v>42231.758611111116</v>
      </c>
    </row>
    <row r="100" spans="1:19" ht="57.6" x14ac:dyDescent="0.3">
      <c r="A100">
        <v>3891</v>
      </c>
      <c r="B100" s="3" t="s">
        <v>3888</v>
      </c>
      <c r="C100" s="3" t="s">
        <v>7999</v>
      </c>
      <c r="D100" s="6">
        <v>800</v>
      </c>
      <c r="E100" s="8">
        <v>260</v>
      </c>
      <c r="F100" t="s">
        <v>8220</v>
      </c>
      <c r="G100" t="s">
        <v>8223</v>
      </c>
      <c r="H100" t="s">
        <v>8245</v>
      </c>
      <c r="I100">
        <v>1427086740</v>
      </c>
      <c r="J100">
        <v>1424488244</v>
      </c>
      <c r="K100" t="b">
        <v>0</v>
      </c>
      <c r="L100">
        <v>7</v>
      </c>
      <c r="M100" t="b">
        <v>0</v>
      </c>
      <c r="N100">
        <v>33</v>
      </c>
      <c r="O100" s="6">
        <v>37.14</v>
      </c>
      <c r="P100" s="10" t="s">
        <v>8315</v>
      </c>
      <c r="Q100" t="s">
        <v>8316</v>
      </c>
      <c r="R100" s="15">
        <v>42056.1324537037</v>
      </c>
      <c r="S100" s="15">
        <v>42086.207638888889</v>
      </c>
    </row>
    <row r="101" spans="1:19" ht="100.8" x14ac:dyDescent="0.3">
      <c r="A101">
        <v>3892</v>
      </c>
      <c r="B101" s="3" t="s">
        <v>3889</v>
      </c>
      <c r="C101" s="3" t="s">
        <v>8000</v>
      </c>
      <c r="D101" s="6">
        <v>1000</v>
      </c>
      <c r="E101" s="8">
        <v>0</v>
      </c>
      <c r="F101" t="s">
        <v>8220</v>
      </c>
      <c r="G101" t="s">
        <v>8223</v>
      </c>
      <c r="H101" t="s">
        <v>8245</v>
      </c>
      <c r="I101">
        <v>1408863600</v>
      </c>
      <c r="J101">
        <v>1408203557</v>
      </c>
      <c r="K101" t="b">
        <v>0</v>
      </c>
      <c r="L101">
        <v>0</v>
      </c>
      <c r="M101" t="b">
        <v>0</v>
      </c>
      <c r="N101">
        <v>0</v>
      </c>
      <c r="O101" s="6" t="s">
        <v>7235</v>
      </c>
      <c r="P101" s="10" t="s">
        <v>8315</v>
      </c>
      <c r="Q101" t="s">
        <v>8316</v>
      </c>
      <c r="R101" s="15">
        <v>41867.652280092596</v>
      </c>
      <c r="S101" s="15">
        <v>41875.291666666664</v>
      </c>
    </row>
    <row r="102" spans="1:19" ht="100.8" x14ac:dyDescent="0.3">
      <c r="A102">
        <v>3893</v>
      </c>
      <c r="B102" s="3" t="s">
        <v>3890</v>
      </c>
      <c r="C102" s="3" t="s">
        <v>8001</v>
      </c>
      <c r="D102" s="6">
        <v>50000</v>
      </c>
      <c r="E102" s="8">
        <v>10775</v>
      </c>
      <c r="F102" t="s">
        <v>8220</v>
      </c>
      <c r="G102" t="s">
        <v>8223</v>
      </c>
      <c r="H102" t="s">
        <v>8245</v>
      </c>
      <c r="I102">
        <v>1404194400</v>
      </c>
      <c r="J102">
        <v>1400600840</v>
      </c>
      <c r="K102" t="b">
        <v>0</v>
      </c>
      <c r="L102">
        <v>84</v>
      </c>
      <c r="M102" t="b">
        <v>0</v>
      </c>
      <c r="N102">
        <v>22</v>
      </c>
      <c r="O102" s="6">
        <v>128.27000000000001</v>
      </c>
      <c r="P102" s="10" t="s">
        <v>8315</v>
      </c>
      <c r="Q102" t="s">
        <v>8316</v>
      </c>
      <c r="R102" s="15">
        <v>41779.657870370371</v>
      </c>
      <c r="S102" s="15">
        <v>41821.25</v>
      </c>
    </row>
    <row r="103" spans="1:19" ht="100.8" x14ac:dyDescent="0.3">
      <c r="A103">
        <v>3894</v>
      </c>
      <c r="B103" s="3" t="s">
        <v>3891</v>
      </c>
      <c r="C103" s="3" t="s">
        <v>8002</v>
      </c>
      <c r="D103" s="6">
        <v>15000</v>
      </c>
      <c r="E103" s="8">
        <v>520</v>
      </c>
      <c r="F103" t="s">
        <v>8220</v>
      </c>
      <c r="G103" t="s">
        <v>8223</v>
      </c>
      <c r="H103" t="s">
        <v>8245</v>
      </c>
      <c r="I103">
        <v>1481000340</v>
      </c>
      <c r="J103">
        <v>1478386812</v>
      </c>
      <c r="K103" t="b">
        <v>0</v>
      </c>
      <c r="L103">
        <v>11</v>
      </c>
      <c r="M103" t="b">
        <v>0</v>
      </c>
      <c r="N103">
        <v>3</v>
      </c>
      <c r="O103" s="6">
        <v>47.27</v>
      </c>
      <c r="P103" s="10" t="s">
        <v>8315</v>
      </c>
      <c r="Q103" t="s">
        <v>8316</v>
      </c>
      <c r="R103" s="15">
        <v>42679.958472222221</v>
      </c>
      <c r="S103" s="15">
        <v>42710.207638888889</v>
      </c>
    </row>
    <row r="104" spans="1:19" ht="86.4" x14ac:dyDescent="0.3">
      <c r="A104">
        <v>3895</v>
      </c>
      <c r="B104" s="3" t="s">
        <v>3892</v>
      </c>
      <c r="C104" s="3" t="s">
        <v>8003</v>
      </c>
      <c r="D104" s="6">
        <v>1000</v>
      </c>
      <c r="E104" s="8">
        <v>50</v>
      </c>
      <c r="F104" t="s">
        <v>8220</v>
      </c>
      <c r="G104" t="s">
        <v>8223</v>
      </c>
      <c r="H104" t="s">
        <v>8245</v>
      </c>
      <c r="I104">
        <v>1425103218</v>
      </c>
      <c r="J104">
        <v>1422424818</v>
      </c>
      <c r="K104" t="b">
        <v>0</v>
      </c>
      <c r="L104">
        <v>1</v>
      </c>
      <c r="M104" t="b">
        <v>0</v>
      </c>
      <c r="N104">
        <v>5</v>
      </c>
      <c r="O104" s="6">
        <v>50</v>
      </c>
      <c r="P104" s="10" t="s">
        <v>8315</v>
      </c>
      <c r="Q104" t="s">
        <v>8316</v>
      </c>
      <c r="R104" s="15">
        <v>42032.250208333338</v>
      </c>
      <c r="S104" s="15">
        <v>42063.250208333338</v>
      </c>
    </row>
    <row r="105" spans="1:19" ht="100.8" x14ac:dyDescent="0.3">
      <c r="A105">
        <v>3896</v>
      </c>
      <c r="B105" s="3" t="s">
        <v>3893</v>
      </c>
      <c r="C105" s="3" t="s">
        <v>8004</v>
      </c>
      <c r="D105" s="6">
        <v>1600</v>
      </c>
      <c r="E105" s="8">
        <v>170</v>
      </c>
      <c r="F105" t="s">
        <v>8220</v>
      </c>
      <c r="G105" t="s">
        <v>8223</v>
      </c>
      <c r="H105" t="s">
        <v>8245</v>
      </c>
      <c r="I105">
        <v>1402979778</v>
      </c>
      <c r="J105">
        <v>1401770178</v>
      </c>
      <c r="K105" t="b">
        <v>0</v>
      </c>
      <c r="L105">
        <v>4</v>
      </c>
      <c r="M105" t="b">
        <v>0</v>
      </c>
      <c r="N105">
        <v>11</v>
      </c>
      <c r="O105" s="6">
        <v>42.5</v>
      </c>
      <c r="P105" s="10" t="s">
        <v>8315</v>
      </c>
      <c r="Q105" t="s">
        <v>8316</v>
      </c>
      <c r="R105" s="15">
        <v>41793.191875000004</v>
      </c>
      <c r="S105" s="15">
        <v>41807.191875000004</v>
      </c>
    </row>
    <row r="106" spans="1:19" ht="72" x14ac:dyDescent="0.3">
      <c r="A106">
        <v>3899</v>
      </c>
      <c r="B106" s="3" t="s">
        <v>3896</v>
      </c>
      <c r="C106" s="3" t="s">
        <v>8007</v>
      </c>
      <c r="D106" s="6">
        <v>10000</v>
      </c>
      <c r="E106" s="8">
        <v>125</v>
      </c>
      <c r="F106" t="s">
        <v>8220</v>
      </c>
      <c r="G106" t="s">
        <v>8223</v>
      </c>
      <c r="H106" t="s">
        <v>8245</v>
      </c>
      <c r="I106">
        <v>1407868561</v>
      </c>
      <c r="J106">
        <v>1406140561</v>
      </c>
      <c r="K106" t="b">
        <v>0</v>
      </c>
      <c r="L106">
        <v>2</v>
      </c>
      <c r="M106" t="b">
        <v>0</v>
      </c>
      <c r="N106">
        <v>1</v>
      </c>
      <c r="O106" s="6">
        <v>62.5</v>
      </c>
      <c r="P106" s="10" t="s">
        <v>8315</v>
      </c>
      <c r="Q106" t="s">
        <v>8316</v>
      </c>
      <c r="R106" s="15">
        <v>41843.775011574071</v>
      </c>
      <c r="S106" s="15">
        <v>41863.775011574071</v>
      </c>
    </row>
    <row r="107" spans="1:19" ht="72" x14ac:dyDescent="0.3">
      <c r="A107">
        <v>3900</v>
      </c>
      <c r="B107" s="3" t="s">
        <v>3897</v>
      </c>
      <c r="C107" s="3" t="s">
        <v>8008</v>
      </c>
      <c r="D107" s="6">
        <v>2500</v>
      </c>
      <c r="E107" s="8">
        <v>135</v>
      </c>
      <c r="F107" t="s">
        <v>8220</v>
      </c>
      <c r="G107" t="s">
        <v>8223</v>
      </c>
      <c r="H107" t="s">
        <v>8245</v>
      </c>
      <c r="I107">
        <v>1433988791</v>
      </c>
      <c r="J107">
        <v>1431396791</v>
      </c>
      <c r="K107" t="b">
        <v>0</v>
      </c>
      <c r="L107">
        <v>5</v>
      </c>
      <c r="M107" t="b">
        <v>0</v>
      </c>
      <c r="N107">
        <v>5</v>
      </c>
      <c r="O107" s="6">
        <v>27</v>
      </c>
      <c r="P107" s="10" t="s">
        <v>8315</v>
      </c>
      <c r="Q107" t="s">
        <v>8316</v>
      </c>
      <c r="R107" s="15">
        <v>42136.092488425929</v>
      </c>
      <c r="S107" s="15">
        <v>42166.092488425929</v>
      </c>
    </row>
    <row r="108" spans="1:19" ht="100.8" x14ac:dyDescent="0.3">
      <c r="A108">
        <v>3901</v>
      </c>
      <c r="B108" s="3" t="s">
        <v>3898</v>
      </c>
      <c r="C108" s="3" t="s">
        <v>8009</v>
      </c>
      <c r="D108" s="6">
        <v>3000</v>
      </c>
      <c r="E108" s="8">
        <v>25</v>
      </c>
      <c r="F108" t="s">
        <v>8220</v>
      </c>
      <c r="G108" t="s">
        <v>8223</v>
      </c>
      <c r="H108" t="s">
        <v>8245</v>
      </c>
      <c r="I108">
        <v>1450554599</v>
      </c>
      <c r="J108">
        <v>1447098599</v>
      </c>
      <c r="K108" t="b">
        <v>0</v>
      </c>
      <c r="L108">
        <v>1</v>
      </c>
      <c r="M108" t="b">
        <v>0</v>
      </c>
      <c r="N108">
        <v>1</v>
      </c>
      <c r="O108" s="6">
        <v>25</v>
      </c>
      <c r="P108" s="10" t="s">
        <v>8315</v>
      </c>
      <c r="Q108" t="s">
        <v>8316</v>
      </c>
      <c r="R108" s="15">
        <v>42317.826377314821</v>
      </c>
      <c r="S108" s="15">
        <v>42357.826377314821</v>
      </c>
    </row>
    <row r="109" spans="1:19" ht="100.8" x14ac:dyDescent="0.3">
      <c r="A109">
        <v>3903</v>
      </c>
      <c r="B109" s="3" t="s">
        <v>3900</v>
      </c>
      <c r="C109" s="3" t="s">
        <v>8011</v>
      </c>
      <c r="D109" s="6">
        <v>1500</v>
      </c>
      <c r="E109" s="8">
        <v>0</v>
      </c>
      <c r="F109" t="s">
        <v>8220</v>
      </c>
      <c r="G109" t="s">
        <v>8223</v>
      </c>
      <c r="H109" t="s">
        <v>8245</v>
      </c>
      <c r="I109">
        <v>1439581080</v>
      </c>
      <c r="J109">
        <v>1435709765</v>
      </c>
      <c r="K109" t="b">
        <v>0</v>
      </c>
      <c r="L109">
        <v>0</v>
      </c>
      <c r="M109" t="b">
        <v>0</v>
      </c>
      <c r="N109">
        <v>0</v>
      </c>
      <c r="O109" s="6" t="s">
        <v>7235</v>
      </c>
      <c r="P109" s="10" t="s">
        <v>8315</v>
      </c>
      <c r="Q109" t="s">
        <v>8316</v>
      </c>
      <c r="R109" s="15">
        <v>42186.01116898148</v>
      </c>
      <c r="S109" s="15">
        <v>42230.818055555559</v>
      </c>
    </row>
    <row r="110" spans="1:19" ht="43.2" x14ac:dyDescent="0.3">
      <c r="A110">
        <v>3904</v>
      </c>
      <c r="B110" s="3" t="s">
        <v>3901</v>
      </c>
      <c r="C110" s="3" t="s">
        <v>8012</v>
      </c>
      <c r="D110" s="6">
        <v>10000</v>
      </c>
      <c r="E110" s="8">
        <v>3</v>
      </c>
      <c r="F110" t="s">
        <v>8220</v>
      </c>
      <c r="G110" t="s">
        <v>8223</v>
      </c>
      <c r="H110" t="s">
        <v>8245</v>
      </c>
      <c r="I110">
        <v>1429074240</v>
      </c>
      <c r="J110">
        <v>1427866200</v>
      </c>
      <c r="K110" t="b">
        <v>0</v>
      </c>
      <c r="L110">
        <v>2</v>
      </c>
      <c r="M110" t="b">
        <v>0</v>
      </c>
      <c r="N110">
        <v>0</v>
      </c>
      <c r="O110" s="6">
        <v>1.5</v>
      </c>
      <c r="P110" s="10" t="s">
        <v>8315</v>
      </c>
      <c r="Q110" t="s">
        <v>8316</v>
      </c>
      <c r="R110" s="15">
        <v>42095.229166666672</v>
      </c>
      <c r="S110" s="15">
        <v>42109.211111111115</v>
      </c>
    </row>
    <row r="111" spans="1:19" ht="72" x14ac:dyDescent="0.3">
      <c r="A111">
        <v>3907</v>
      </c>
      <c r="B111" s="3" t="s">
        <v>3904</v>
      </c>
      <c r="C111" s="3" t="s">
        <v>8015</v>
      </c>
      <c r="D111" s="6">
        <v>1000</v>
      </c>
      <c r="E111" s="8">
        <v>153</v>
      </c>
      <c r="F111" t="s">
        <v>8220</v>
      </c>
      <c r="G111" t="s">
        <v>8223</v>
      </c>
      <c r="H111" t="s">
        <v>8245</v>
      </c>
      <c r="I111">
        <v>1414354080</v>
      </c>
      <c r="J111">
        <v>1411587606</v>
      </c>
      <c r="K111" t="b">
        <v>0</v>
      </c>
      <c r="L111">
        <v>4</v>
      </c>
      <c r="M111" t="b">
        <v>0</v>
      </c>
      <c r="N111">
        <v>15</v>
      </c>
      <c r="O111" s="6">
        <v>38.25</v>
      </c>
      <c r="P111" s="10" t="s">
        <v>8315</v>
      </c>
      <c r="Q111" t="s">
        <v>8316</v>
      </c>
      <c r="R111" s="15">
        <v>41906.819513888891</v>
      </c>
      <c r="S111" s="15">
        <v>41938.838888888888</v>
      </c>
    </row>
    <row r="112" spans="1:19" ht="100.8" x14ac:dyDescent="0.3">
      <c r="A112">
        <v>3908</v>
      </c>
      <c r="B112" s="3" t="s">
        <v>3905</v>
      </c>
      <c r="C112" s="3" t="s">
        <v>8016</v>
      </c>
      <c r="D112" s="6">
        <v>750</v>
      </c>
      <c r="E112" s="8">
        <v>65</v>
      </c>
      <c r="F112" t="s">
        <v>8220</v>
      </c>
      <c r="G112" t="s">
        <v>8223</v>
      </c>
      <c r="H112" t="s">
        <v>8245</v>
      </c>
      <c r="I112">
        <v>1406603696</v>
      </c>
      <c r="J112">
        <v>1405307696</v>
      </c>
      <c r="K112" t="b">
        <v>0</v>
      </c>
      <c r="L112">
        <v>4</v>
      </c>
      <c r="M112" t="b">
        <v>0</v>
      </c>
      <c r="N112">
        <v>9</v>
      </c>
      <c r="O112" s="6">
        <v>16.25</v>
      </c>
      <c r="P112" s="10" t="s">
        <v>8315</v>
      </c>
      <c r="Q112" t="s">
        <v>8316</v>
      </c>
      <c r="R112" s="15">
        <v>41834.135370370372</v>
      </c>
      <c r="S112" s="15">
        <v>41849.135370370372</v>
      </c>
    </row>
    <row r="113" spans="1:19" ht="86.4" x14ac:dyDescent="0.3">
      <c r="A113">
        <v>3909</v>
      </c>
      <c r="B113" s="3" t="s">
        <v>3906</v>
      </c>
      <c r="C113" s="3" t="s">
        <v>8017</v>
      </c>
      <c r="D113" s="6">
        <v>60000</v>
      </c>
      <c r="E113" s="8">
        <v>135</v>
      </c>
      <c r="F113" t="s">
        <v>8220</v>
      </c>
      <c r="G113" t="s">
        <v>8223</v>
      </c>
      <c r="H113" t="s">
        <v>8245</v>
      </c>
      <c r="I113">
        <v>1410424642</v>
      </c>
      <c r="J113">
        <v>1407832642</v>
      </c>
      <c r="K113" t="b">
        <v>0</v>
      </c>
      <c r="L113">
        <v>4</v>
      </c>
      <c r="M113" t="b">
        <v>0</v>
      </c>
      <c r="N113">
        <v>0</v>
      </c>
      <c r="O113" s="6">
        <v>33.75</v>
      </c>
      <c r="P113" s="10" t="s">
        <v>8315</v>
      </c>
      <c r="Q113" t="s">
        <v>8316</v>
      </c>
      <c r="R113" s="15">
        <v>41863.359282407408</v>
      </c>
      <c r="S113" s="15">
        <v>41893.359282407408</v>
      </c>
    </row>
    <row r="114" spans="1:19" ht="86.4" x14ac:dyDescent="0.3">
      <c r="A114">
        <v>3910</v>
      </c>
      <c r="B114" s="3" t="s">
        <v>3907</v>
      </c>
      <c r="C114" s="3" t="s">
        <v>8018</v>
      </c>
      <c r="D114" s="6">
        <v>6000</v>
      </c>
      <c r="E114" s="8">
        <v>185</v>
      </c>
      <c r="F114" t="s">
        <v>8220</v>
      </c>
      <c r="G114" t="s">
        <v>8223</v>
      </c>
      <c r="H114" t="s">
        <v>8245</v>
      </c>
      <c r="I114">
        <v>1441649397</v>
      </c>
      <c r="J114">
        <v>1439057397</v>
      </c>
      <c r="K114" t="b">
        <v>0</v>
      </c>
      <c r="L114">
        <v>3</v>
      </c>
      <c r="M114" t="b">
        <v>0</v>
      </c>
      <c r="N114">
        <v>3</v>
      </c>
      <c r="O114" s="6">
        <v>61.67</v>
      </c>
      <c r="P114" s="10" t="s">
        <v>8315</v>
      </c>
      <c r="Q114" t="s">
        <v>8316</v>
      </c>
      <c r="R114" s="15">
        <v>42224.756909722222</v>
      </c>
      <c r="S114" s="15">
        <v>42254.756909722222</v>
      </c>
    </row>
    <row r="115" spans="1:19" ht="86.4" x14ac:dyDescent="0.3">
      <c r="A115">
        <v>3911</v>
      </c>
      <c r="B115" s="3" t="s">
        <v>3908</v>
      </c>
      <c r="C115" s="3" t="s">
        <v>8019</v>
      </c>
      <c r="D115" s="6">
        <v>8000</v>
      </c>
      <c r="E115" s="8">
        <v>2993</v>
      </c>
      <c r="F115" t="s">
        <v>8220</v>
      </c>
      <c r="G115" t="s">
        <v>8223</v>
      </c>
      <c r="H115" t="s">
        <v>8245</v>
      </c>
      <c r="I115">
        <v>1417033777</v>
      </c>
      <c r="J115">
        <v>1414438177</v>
      </c>
      <c r="K115" t="b">
        <v>0</v>
      </c>
      <c r="L115">
        <v>36</v>
      </c>
      <c r="M115" t="b">
        <v>0</v>
      </c>
      <c r="N115">
        <v>37</v>
      </c>
      <c r="O115" s="6">
        <v>83.14</v>
      </c>
      <c r="P115" s="10" t="s">
        <v>8315</v>
      </c>
      <c r="Q115" t="s">
        <v>8316</v>
      </c>
      <c r="R115" s="15">
        <v>41939.8122337963</v>
      </c>
      <c r="S115" s="15">
        <v>41969.853900462964</v>
      </c>
    </row>
    <row r="116" spans="1:19" ht="86.4" x14ac:dyDescent="0.3">
      <c r="A116">
        <v>3912</v>
      </c>
      <c r="B116" s="3" t="s">
        <v>3909</v>
      </c>
      <c r="C116" s="3" t="s">
        <v>8020</v>
      </c>
      <c r="D116" s="6">
        <v>15000</v>
      </c>
      <c r="E116" s="8">
        <v>1</v>
      </c>
      <c r="F116" t="s">
        <v>8220</v>
      </c>
      <c r="G116" t="s">
        <v>8223</v>
      </c>
      <c r="H116" t="s">
        <v>8245</v>
      </c>
      <c r="I116">
        <v>1429936500</v>
      </c>
      <c r="J116">
        <v>1424759330</v>
      </c>
      <c r="K116" t="b">
        <v>0</v>
      </c>
      <c r="L116">
        <v>1</v>
      </c>
      <c r="M116" t="b">
        <v>0</v>
      </c>
      <c r="N116">
        <v>0</v>
      </c>
      <c r="O116" s="6">
        <v>1</v>
      </c>
      <c r="P116" s="10" t="s">
        <v>8315</v>
      </c>
      <c r="Q116" t="s">
        <v>8316</v>
      </c>
      <c r="R116" s="15">
        <v>42059.270023148143</v>
      </c>
      <c r="S116" s="15">
        <v>42119.190972222219</v>
      </c>
    </row>
    <row r="117" spans="1:19" ht="86.4" x14ac:dyDescent="0.3">
      <c r="A117">
        <v>3913</v>
      </c>
      <c r="B117" s="3" t="s">
        <v>3910</v>
      </c>
      <c r="C117" s="3" t="s">
        <v>8021</v>
      </c>
      <c r="D117" s="6">
        <v>10000</v>
      </c>
      <c r="E117" s="8">
        <v>1000</v>
      </c>
      <c r="F117" t="s">
        <v>8220</v>
      </c>
      <c r="G117" t="s">
        <v>8223</v>
      </c>
      <c r="H117" t="s">
        <v>8245</v>
      </c>
      <c r="I117">
        <v>1448863449</v>
      </c>
      <c r="J117">
        <v>1446267849</v>
      </c>
      <c r="K117" t="b">
        <v>0</v>
      </c>
      <c r="L117">
        <v>7</v>
      </c>
      <c r="M117" t="b">
        <v>0</v>
      </c>
      <c r="N117">
        <v>10</v>
      </c>
      <c r="O117" s="6">
        <v>142.86000000000001</v>
      </c>
      <c r="P117" s="10" t="s">
        <v>8315</v>
      </c>
      <c r="Q117" t="s">
        <v>8316</v>
      </c>
      <c r="R117" s="15">
        <v>42308.211215277777</v>
      </c>
      <c r="S117" s="15">
        <v>42338.252881944441</v>
      </c>
    </row>
    <row r="118" spans="1:19" ht="100.8" x14ac:dyDescent="0.3">
      <c r="A118">
        <v>3922</v>
      </c>
      <c r="B118" s="3" t="s">
        <v>3919</v>
      </c>
      <c r="C118" s="3" t="s">
        <v>8030</v>
      </c>
      <c r="D118" s="6">
        <v>750</v>
      </c>
      <c r="E118" s="8">
        <v>61</v>
      </c>
      <c r="F118" t="s">
        <v>8220</v>
      </c>
      <c r="G118" t="s">
        <v>8223</v>
      </c>
      <c r="H118" t="s">
        <v>8245</v>
      </c>
      <c r="I118">
        <v>1425337200</v>
      </c>
      <c r="J118">
        <v>1421432810</v>
      </c>
      <c r="K118" t="b">
        <v>0</v>
      </c>
      <c r="L118">
        <v>6</v>
      </c>
      <c r="M118" t="b">
        <v>0</v>
      </c>
      <c r="N118">
        <v>8</v>
      </c>
      <c r="O118" s="6">
        <v>10.17</v>
      </c>
      <c r="P118" s="10" t="s">
        <v>8315</v>
      </c>
      <c r="Q118" t="s">
        <v>8316</v>
      </c>
      <c r="R118" s="15">
        <v>42020.768634259264</v>
      </c>
      <c r="S118" s="15">
        <v>42065.958333333328</v>
      </c>
    </row>
    <row r="119" spans="1:19" ht="86.4" x14ac:dyDescent="0.3">
      <c r="A119">
        <v>3924</v>
      </c>
      <c r="B119" s="3" t="s">
        <v>3921</v>
      </c>
      <c r="C119" s="3" t="s">
        <v>8032</v>
      </c>
      <c r="D119" s="6">
        <v>15000</v>
      </c>
      <c r="E119" s="8">
        <v>2290</v>
      </c>
      <c r="F119" t="s">
        <v>8220</v>
      </c>
      <c r="G119" t="s">
        <v>8223</v>
      </c>
      <c r="H119" t="s">
        <v>8245</v>
      </c>
      <c r="I119">
        <v>1403823722</v>
      </c>
      <c r="J119">
        <v>1401231722</v>
      </c>
      <c r="K119" t="b">
        <v>0</v>
      </c>
      <c r="L119">
        <v>40</v>
      </c>
      <c r="M119" t="b">
        <v>0</v>
      </c>
      <c r="N119">
        <v>15</v>
      </c>
      <c r="O119" s="6">
        <v>57.25</v>
      </c>
      <c r="P119" s="10" t="s">
        <v>8315</v>
      </c>
      <c r="Q119" t="s">
        <v>8316</v>
      </c>
      <c r="R119" s="15">
        <v>41786.959745370368</v>
      </c>
      <c r="S119" s="15">
        <v>41816.959745370368</v>
      </c>
    </row>
    <row r="120" spans="1:19" ht="86.4" x14ac:dyDescent="0.3">
      <c r="A120">
        <v>3925</v>
      </c>
      <c r="B120" s="3" t="s">
        <v>3922</v>
      </c>
      <c r="C120" s="3" t="s">
        <v>8033</v>
      </c>
      <c r="D120" s="6">
        <v>150</v>
      </c>
      <c r="E120" s="8">
        <v>15</v>
      </c>
      <c r="F120" t="s">
        <v>8220</v>
      </c>
      <c r="G120" t="s">
        <v>8223</v>
      </c>
      <c r="H120" t="s">
        <v>8245</v>
      </c>
      <c r="I120">
        <v>1406753639</v>
      </c>
      <c r="J120">
        <v>1404161639</v>
      </c>
      <c r="K120" t="b">
        <v>0</v>
      </c>
      <c r="L120">
        <v>3</v>
      </c>
      <c r="M120" t="b">
        <v>0</v>
      </c>
      <c r="N120">
        <v>10</v>
      </c>
      <c r="O120" s="6">
        <v>5</v>
      </c>
      <c r="P120" s="10" t="s">
        <v>8315</v>
      </c>
      <c r="Q120" t="s">
        <v>8316</v>
      </c>
      <c r="R120" s="15">
        <v>41820.870821759258</v>
      </c>
      <c r="S120" s="15">
        <v>41850.870821759258</v>
      </c>
    </row>
    <row r="121" spans="1:19" ht="100.8" x14ac:dyDescent="0.3">
      <c r="A121">
        <v>3928</v>
      </c>
      <c r="B121" s="3" t="s">
        <v>3925</v>
      </c>
      <c r="C121" s="3" t="s">
        <v>8036</v>
      </c>
      <c r="D121" s="6">
        <v>5000</v>
      </c>
      <c r="E121" s="8">
        <v>651</v>
      </c>
      <c r="F121" t="s">
        <v>8220</v>
      </c>
      <c r="G121" t="s">
        <v>8223</v>
      </c>
      <c r="H121" t="s">
        <v>8245</v>
      </c>
      <c r="I121">
        <v>1444971540</v>
      </c>
      <c r="J121">
        <v>1442593427</v>
      </c>
      <c r="K121" t="b">
        <v>0</v>
      </c>
      <c r="L121">
        <v>7</v>
      </c>
      <c r="M121" t="b">
        <v>0</v>
      </c>
      <c r="N121">
        <v>13</v>
      </c>
      <c r="O121" s="6">
        <v>93</v>
      </c>
      <c r="P121" s="10" t="s">
        <v>8315</v>
      </c>
      <c r="Q121" t="s">
        <v>8316</v>
      </c>
      <c r="R121" s="15">
        <v>42265.683182870373</v>
      </c>
      <c r="S121" s="15">
        <v>42293.207638888889</v>
      </c>
    </row>
    <row r="122" spans="1:19" ht="86.4" x14ac:dyDescent="0.3">
      <c r="A122">
        <v>3929</v>
      </c>
      <c r="B122" s="3" t="s">
        <v>3926</v>
      </c>
      <c r="C122" s="3" t="s">
        <v>8037</v>
      </c>
      <c r="D122" s="6">
        <v>20000</v>
      </c>
      <c r="E122" s="8">
        <v>453</v>
      </c>
      <c r="F122" t="s">
        <v>8220</v>
      </c>
      <c r="G122" t="s">
        <v>8223</v>
      </c>
      <c r="H122" t="s">
        <v>8245</v>
      </c>
      <c r="I122">
        <v>1474228265</v>
      </c>
      <c r="J122">
        <v>1471636265</v>
      </c>
      <c r="K122" t="b">
        <v>0</v>
      </c>
      <c r="L122">
        <v>14</v>
      </c>
      <c r="M122" t="b">
        <v>0</v>
      </c>
      <c r="N122">
        <v>2</v>
      </c>
      <c r="O122" s="6">
        <v>32.36</v>
      </c>
      <c r="P122" s="10" t="s">
        <v>8315</v>
      </c>
      <c r="Q122" t="s">
        <v>8316</v>
      </c>
      <c r="R122" s="15">
        <v>42601.827141203699</v>
      </c>
      <c r="S122" s="15">
        <v>42631.827141203699</v>
      </c>
    </row>
    <row r="123" spans="1:19" ht="100.8" x14ac:dyDescent="0.3">
      <c r="A123">
        <v>3931</v>
      </c>
      <c r="B123" s="3" t="s">
        <v>3928</v>
      </c>
      <c r="C123" s="3" t="s">
        <v>8039</v>
      </c>
      <c r="D123" s="6">
        <v>8000</v>
      </c>
      <c r="E123" s="8">
        <v>0</v>
      </c>
      <c r="F123" t="s">
        <v>8220</v>
      </c>
      <c r="G123" t="s">
        <v>8223</v>
      </c>
      <c r="H123" t="s">
        <v>8245</v>
      </c>
      <c r="I123">
        <v>1441510707</v>
      </c>
      <c r="J123">
        <v>1439350707</v>
      </c>
      <c r="K123" t="b">
        <v>0</v>
      </c>
      <c r="L123">
        <v>0</v>
      </c>
      <c r="M123" t="b">
        <v>0</v>
      </c>
      <c r="N123">
        <v>0</v>
      </c>
      <c r="O123" s="6" t="s">
        <v>7235</v>
      </c>
      <c r="P123" s="10" t="s">
        <v>8315</v>
      </c>
      <c r="Q123" t="s">
        <v>8316</v>
      </c>
      <c r="R123" s="15">
        <v>42228.151701388888</v>
      </c>
      <c r="S123" s="15">
        <v>42253.151701388888</v>
      </c>
    </row>
    <row r="124" spans="1:19" ht="86.4" x14ac:dyDescent="0.3">
      <c r="A124">
        <v>3932</v>
      </c>
      <c r="B124" s="3" t="s">
        <v>3929</v>
      </c>
      <c r="C124" s="3" t="s">
        <v>8040</v>
      </c>
      <c r="D124" s="6">
        <v>12000</v>
      </c>
      <c r="E124" s="8">
        <v>1</v>
      </c>
      <c r="F124" t="s">
        <v>8220</v>
      </c>
      <c r="G124" t="s">
        <v>8223</v>
      </c>
      <c r="H124" t="s">
        <v>8245</v>
      </c>
      <c r="I124">
        <v>1458097364</v>
      </c>
      <c r="J124">
        <v>1455508964</v>
      </c>
      <c r="K124" t="b">
        <v>0</v>
      </c>
      <c r="L124">
        <v>1</v>
      </c>
      <c r="M124" t="b">
        <v>0</v>
      </c>
      <c r="N124">
        <v>0</v>
      </c>
      <c r="O124" s="6">
        <v>1</v>
      </c>
      <c r="P124" s="10" t="s">
        <v>8315</v>
      </c>
      <c r="Q124" t="s">
        <v>8316</v>
      </c>
      <c r="R124" s="15">
        <v>42415.168564814812</v>
      </c>
      <c r="S124" s="15">
        <v>42445.126898148148</v>
      </c>
    </row>
    <row r="125" spans="1:19" ht="100.8" x14ac:dyDescent="0.3">
      <c r="A125">
        <v>3933</v>
      </c>
      <c r="B125" s="3" t="s">
        <v>3930</v>
      </c>
      <c r="C125" s="3" t="s">
        <v>8041</v>
      </c>
      <c r="D125" s="6">
        <v>7000</v>
      </c>
      <c r="E125" s="8">
        <v>1102</v>
      </c>
      <c r="F125" t="s">
        <v>8220</v>
      </c>
      <c r="G125" t="s">
        <v>8223</v>
      </c>
      <c r="H125" t="s">
        <v>8245</v>
      </c>
      <c r="I125">
        <v>1468716180</v>
      </c>
      <c r="J125">
        <v>1466205262</v>
      </c>
      <c r="K125" t="b">
        <v>0</v>
      </c>
      <c r="L125">
        <v>12</v>
      </c>
      <c r="M125" t="b">
        <v>0</v>
      </c>
      <c r="N125">
        <v>16</v>
      </c>
      <c r="O125" s="6">
        <v>91.83</v>
      </c>
      <c r="P125" s="10" t="s">
        <v>8315</v>
      </c>
      <c r="Q125" t="s">
        <v>8316</v>
      </c>
      <c r="R125" s="15">
        <v>42538.968310185184</v>
      </c>
      <c r="S125" s="15">
        <v>42568.029861111107</v>
      </c>
    </row>
    <row r="126" spans="1:19" ht="86.4" x14ac:dyDescent="0.3">
      <c r="A126">
        <v>3934</v>
      </c>
      <c r="B126" s="3" t="s">
        <v>3931</v>
      </c>
      <c r="C126" s="3" t="s">
        <v>8042</v>
      </c>
      <c r="D126" s="6">
        <v>5000</v>
      </c>
      <c r="E126" s="8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>
        <v>11</v>
      </c>
      <c r="O126" s="6">
        <v>45.83</v>
      </c>
      <c r="P126" s="10" t="s">
        <v>8315</v>
      </c>
      <c r="Q126" t="s">
        <v>8316</v>
      </c>
      <c r="R126" s="15">
        <v>42233.671747685185</v>
      </c>
      <c r="S126" s="15">
        <v>42278.541666666672</v>
      </c>
    </row>
    <row r="127" spans="1:19" ht="86.4" x14ac:dyDescent="0.3">
      <c r="A127">
        <v>3936</v>
      </c>
      <c r="B127" s="3" t="s">
        <v>3933</v>
      </c>
      <c r="C127" s="3" t="s">
        <v>8044</v>
      </c>
      <c r="D127" s="6">
        <v>20000</v>
      </c>
      <c r="E127" s="8">
        <v>0</v>
      </c>
      <c r="F127" t="s">
        <v>8220</v>
      </c>
      <c r="G127" t="s">
        <v>8223</v>
      </c>
      <c r="H127" t="s">
        <v>8245</v>
      </c>
      <c r="I127">
        <v>1480576720</v>
      </c>
      <c r="J127">
        <v>1477981120</v>
      </c>
      <c r="K127" t="b">
        <v>0</v>
      </c>
      <c r="L127">
        <v>0</v>
      </c>
      <c r="M127" t="b">
        <v>0</v>
      </c>
      <c r="N127">
        <v>0</v>
      </c>
      <c r="O127" s="6" t="s">
        <v>7235</v>
      </c>
      <c r="P127" s="10" t="s">
        <v>8315</v>
      </c>
      <c r="Q127" t="s">
        <v>8316</v>
      </c>
      <c r="R127" s="15">
        <v>42675.262962962966</v>
      </c>
      <c r="S127" s="15">
        <v>42705.304629629631</v>
      </c>
    </row>
    <row r="128" spans="1:19" ht="86.4" x14ac:dyDescent="0.3">
      <c r="A128">
        <v>3937</v>
      </c>
      <c r="B128" s="3" t="s">
        <v>3934</v>
      </c>
      <c r="C128" s="3" t="s">
        <v>8045</v>
      </c>
      <c r="D128" s="6">
        <v>2885</v>
      </c>
      <c r="E128" s="8">
        <v>2485</v>
      </c>
      <c r="F128" t="s">
        <v>8220</v>
      </c>
      <c r="G128" t="s">
        <v>8223</v>
      </c>
      <c r="H128" t="s">
        <v>8245</v>
      </c>
      <c r="I128">
        <v>1468249760</v>
      </c>
      <c r="J128">
        <v>1465830560</v>
      </c>
      <c r="K128" t="b">
        <v>0</v>
      </c>
      <c r="L128">
        <v>10</v>
      </c>
      <c r="M128" t="b">
        <v>0</v>
      </c>
      <c r="N128">
        <v>86</v>
      </c>
      <c r="O128" s="6">
        <v>248.5</v>
      </c>
      <c r="P128" s="10" t="s">
        <v>8315</v>
      </c>
      <c r="Q128" t="s">
        <v>8316</v>
      </c>
      <c r="R128" s="15">
        <v>42534.631481481483</v>
      </c>
      <c r="S128" s="15">
        <v>42562.631481481483</v>
      </c>
    </row>
    <row r="129" spans="1:19" ht="86.4" x14ac:dyDescent="0.3">
      <c r="A129">
        <v>3938</v>
      </c>
      <c r="B129" s="3" t="s">
        <v>3935</v>
      </c>
      <c r="C129" s="3" t="s">
        <v>8046</v>
      </c>
      <c r="D129" s="6">
        <v>3255</v>
      </c>
      <c r="E129" s="8">
        <v>397</v>
      </c>
      <c r="F129" t="s">
        <v>8220</v>
      </c>
      <c r="G129" t="s">
        <v>8223</v>
      </c>
      <c r="H129" t="s">
        <v>8245</v>
      </c>
      <c r="I129">
        <v>1435441454</v>
      </c>
      <c r="J129">
        <v>1432763054</v>
      </c>
      <c r="K129" t="b">
        <v>0</v>
      </c>
      <c r="L129">
        <v>5</v>
      </c>
      <c r="M129" t="b">
        <v>0</v>
      </c>
      <c r="N129">
        <v>12</v>
      </c>
      <c r="O129" s="6">
        <v>79.400000000000006</v>
      </c>
      <c r="P129" s="10" t="s">
        <v>8315</v>
      </c>
      <c r="Q129" t="s">
        <v>8316</v>
      </c>
      <c r="R129" s="15">
        <v>42151.905717592599</v>
      </c>
      <c r="S129" s="15">
        <v>42182.905717592599</v>
      </c>
    </row>
    <row r="130" spans="1:19" ht="86.4" x14ac:dyDescent="0.3">
      <c r="A130">
        <v>3940</v>
      </c>
      <c r="B130" s="3" t="s">
        <v>3937</v>
      </c>
      <c r="C130" s="3" t="s">
        <v>8048</v>
      </c>
      <c r="D130" s="6">
        <v>5000</v>
      </c>
      <c r="E130" s="8">
        <v>11</v>
      </c>
      <c r="F130" t="s">
        <v>8220</v>
      </c>
      <c r="G130" t="s">
        <v>8223</v>
      </c>
      <c r="H130" t="s">
        <v>8245</v>
      </c>
      <c r="I130">
        <v>1420199351</v>
      </c>
      <c r="J130">
        <v>1416311351</v>
      </c>
      <c r="K130" t="b">
        <v>0</v>
      </c>
      <c r="L130">
        <v>2</v>
      </c>
      <c r="M130" t="b">
        <v>0</v>
      </c>
      <c r="N130">
        <v>0</v>
      </c>
      <c r="O130" s="6">
        <v>5.5</v>
      </c>
      <c r="P130" s="10" t="s">
        <v>8315</v>
      </c>
      <c r="Q130" t="s">
        <v>8316</v>
      </c>
      <c r="R130" s="15">
        <v>41961.492488425924</v>
      </c>
      <c r="S130" s="15">
        <v>42006.492488425924</v>
      </c>
    </row>
    <row r="131" spans="1:19" ht="115.2" x14ac:dyDescent="0.3">
      <c r="A131">
        <v>3941</v>
      </c>
      <c r="B131" s="3" t="s">
        <v>3938</v>
      </c>
      <c r="C131" s="3" t="s">
        <v>8049</v>
      </c>
      <c r="D131" s="6">
        <v>5500</v>
      </c>
      <c r="E131" s="8">
        <v>50</v>
      </c>
      <c r="F131" t="s">
        <v>8220</v>
      </c>
      <c r="G131" t="s">
        <v>8223</v>
      </c>
      <c r="H131" t="s">
        <v>8245</v>
      </c>
      <c r="I131">
        <v>1416877200</v>
      </c>
      <c r="J131">
        <v>1414505137</v>
      </c>
      <c r="K131" t="b">
        <v>0</v>
      </c>
      <c r="L131">
        <v>2</v>
      </c>
      <c r="M131" t="b">
        <v>0</v>
      </c>
      <c r="N131">
        <v>1</v>
      </c>
      <c r="O131" s="6">
        <v>25</v>
      </c>
      <c r="P131" s="10" t="s">
        <v>8315</v>
      </c>
      <c r="Q131" t="s">
        <v>8316</v>
      </c>
      <c r="R131" s="15">
        <v>41940.587233796294</v>
      </c>
      <c r="S131" s="15">
        <v>41968.041666666672</v>
      </c>
    </row>
    <row r="132" spans="1:19" ht="86.4" x14ac:dyDescent="0.3">
      <c r="A132">
        <v>3942</v>
      </c>
      <c r="B132" s="3" t="s">
        <v>3939</v>
      </c>
      <c r="C132" s="3" t="s">
        <v>8050</v>
      </c>
      <c r="D132" s="6">
        <v>1200</v>
      </c>
      <c r="E132" s="8">
        <v>0</v>
      </c>
      <c r="F132" t="s">
        <v>8220</v>
      </c>
      <c r="G132" t="s">
        <v>8223</v>
      </c>
      <c r="H132" t="s">
        <v>8245</v>
      </c>
      <c r="I132">
        <v>1434490914</v>
      </c>
      <c r="J132">
        <v>1429306914</v>
      </c>
      <c r="K132" t="b">
        <v>0</v>
      </c>
      <c r="L132">
        <v>0</v>
      </c>
      <c r="M132" t="b">
        <v>0</v>
      </c>
      <c r="N132">
        <v>0</v>
      </c>
      <c r="O132" s="6" t="s">
        <v>7235</v>
      </c>
      <c r="P132" s="10" t="s">
        <v>8315</v>
      </c>
      <c r="Q132" t="s">
        <v>8316</v>
      </c>
      <c r="R132" s="15">
        <v>42111.904097222221</v>
      </c>
      <c r="S132" s="15">
        <v>42171.904097222221</v>
      </c>
    </row>
    <row r="133" spans="1:19" ht="72" x14ac:dyDescent="0.3">
      <c r="A133">
        <v>3943</v>
      </c>
      <c r="B133" s="3" t="s">
        <v>3940</v>
      </c>
      <c r="C133" s="3" t="s">
        <v>8051</v>
      </c>
      <c r="D133" s="6">
        <v>5000</v>
      </c>
      <c r="E133" s="8">
        <v>1782</v>
      </c>
      <c r="F133" t="s">
        <v>8220</v>
      </c>
      <c r="G133" t="s">
        <v>8223</v>
      </c>
      <c r="H133" t="s">
        <v>8245</v>
      </c>
      <c r="I133">
        <v>1446483000</v>
      </c>
      <c r="J133">
        <v>1443811268</v>
      </c>
      <c r="K133" t="b">
        <v>0</v>
      </c>
      <c r="L133">
        <v>13</v>
      </c>
      <c r="M133" t="b">
        <v>0</v>
      </c>
      <c r="N133">
        <v>36</v>
      </c>
      <c r="O133" s="6">
        <v>137.08000000000001</v>
      </c>
      <c r="P133" s="10" t="s">
        <v>8315</v>
      </c>
      <c r="Q133" t="s">
        <v>8316</v>
      </c>
      <c r="R133" s="15">
        <v>42279.778564814813</v>
      </c>
      <c r="S133" s="15">
        <v>42310.701388888891</v>
      </c>
    </row>
    <row r="134" spans="1:19" ht="100.8" x14ac:dyDescent="0.3">
      <c r="A134">
        <v>3944</v>
      </c>
      <c r="B134" s="3" t="s">
        <v>3941</v>
      </c>
      <c r="C134" s="3" t="s">
        <v>8052</v>
      </c>
      <c r="D134" s="6">
        <v>5000</v>
      </c>
      <c r="E134" s="8">
        <v>0</v>
      </c>
      <c r="F134" t="s">
        <v>8220</v>
      </c>
      <c r="G134" t="s">
        <v>8223</v>
      </c>
      <c r="H134" t="s">
        <v>8245</v>
      </c>
      <c r="I134">
        <v>1440690875</v>
      </c>
      <c r="J134">
        <v>1438098875</v>
      </c>
      <c r="K134" t="b">
        <v>0</v>
      </c>
      <c r="L134">
        <v>0</v>
      </c>
      <c r="M134" t="b">
        <v>0</v>
      </c>
      <c r="N134">
        <v>0</v>
      </c>
      <c r="O134" s="6" t="s">
        <v>7235</v>
      </c>
      <c r="P134" s="10" t="s">
        <v>8315</v>
      </c>
      <c r="Q134" t="s">
        <v>8316</v>
      </c>
      <c r="R134" s="15">
        <v>42213.662905092591</v>
      </c>
      <c r="S134" s="15">
        <v>42243.662905092591</v>
      </c>
    </row>
    <row r="135" spans="1:19" ht="86.4" x14ac:dyDescent="0.3">
      <c r="A135">
        <v>3945</v>
      </c>
      <c r="B135" s="3" t="s">
        <v>3942</v>
      </c>
      <c r="C135" s="3" t="s">
        <v>8053</v>
      </c>
      <c r="D135" s="6">
        <v>2000</v>
      </c>
      <c r="E135" s="8">
        <v>5</v>
      </c>
      <c r="F135" t="s">
        <v>8220</v>
      </c>
      <c r="G135" t="s">
        <v>8223</v>
      </c>
      <c r="H135" t="s">
        <v>8245</v>
      </c>
      <c r="I135">
        <v>1431717268</v>
      </c>
      <c r="J135">
        <v>1429125268</v>
      </c>
      <c r="K135" t="b">
        <v>0</v>
      </c>
      <c r="L135">
        <v>1</v>
      </c>
      <c r="M135" t="b">
        <v>0</v>
      </c>
      <c r="N135">
        <v>0</v>
      </c>
      <c r="O135" s="6">
        <v>5</v>
      </c>
      <c r="P135" s="10" t="s">
        <v>8315</v>
      </c>
      <c r="Q135" t="s">
        <v>8316</v>
      </c>
      <c r="R135" s="15">
        <v>42109.801712962959</v>
      </c>
      <c r="S135" s="15">
        <v>42139.801712962959</v>
      </c>
    </row>
    <row r="136" spans="1:19" ht="57.6" x14ac:dyDescent="0.3">
      <c r="A136">
        <v>3946</v>
      </c>
      <c r="B136" s="3" t="s">
        <v>3943</v>
      </c>
      <c r="C136" s="3" t="s">
        <v>8054</v>
      </c>
      <c r="D136" s="6">
        <v>6000</v>
      </c>
      <c r="E136" s="8">
        <v>195</v>
      </c>
      <c r="F136" t="s">
        <v>8220</v>
      </c>
      <c r="G136" t="s">
        <v>8223</v>
      </c>
      <c r="H136" t="s">
        <v>8245</v>
      </c>
      <c r="I136">
        <v>1425110400</v>
      </c>
      <c r="J136">
        <v>1422388822</v>
      </c>
      <c r="K136" t="b">
        <v>0</v>
      </c>
      <c r="L136">
        <v>5</v>
      </c>
      <c r="M136" t="b">
        <v>0</v>
      </c>
      <c r="N136">
        <v>3</v>
      </c>
      <c r="O136" s="6">
        <v>39</v>
      </c>
      <c r="P136" s="10" t="s">
        <v>8315</v>
      </c>
      <c r="Q136" t="s">
        <v>8316</v>
      </c>
      <c r="R136" s="15">
        <v>42031.833587962959</v>
      </c>
      <c r="S136" s="15">
        <v>42063.333333333328</v>
      </c>
    </row>
    <row r="137" spans="1:19" ht="86.4" x14ac:dyDescent="0.3">
      <c r="A137">
        <v>3947</v>
      </c>
      <c r="B137" s="3" t="s">
        <v>3944</v>
      </c>
      <c r="C137" s="3" t="s">
        <v>8055</v>
      </c>
      <c r="D137" s="6">
        <v>3000</v>
      </c>
      <c r="E137" s="8">
        <v>101</v>
      </c>
      <c r="F137" t="s">
        <v>8220</v>
      </c>
      <c r="G137" t="s">
        <v>8223</v>
      </c>
      <c r="H137" t="s">
        <v>8245</v>
      </c>
      <c r="I137">
        <v>1475378744</v>
      </c>
      <c r="J137">
        <v>1472786744</v>
      </c>
      <c r="K137" t="b">
        <v>0</v>
      </c>
      <c r="L137">
        <v>2</v>
      </c>
      <c r="M137" t="b">
        <v>0</v>
      </c>
      <c r="N137">
        <v>3</v>
      </c>
      <c r="O137" s="6">
        <v>50.5</v>
      </c>
      <c r="P137" s="10" t="s">
        <v>8315</v>
      </c>
      <c r="Q137" t="s">
        <v>8316</v>
      </c>
      <c r="R137" s="15">
        <v>42615.142870370371</v>
      </c>
      <c r="S137" s="15">
        <v>42645.142870370371</v>
      </c>
    </row>
    <row r="138" spans="1:19" ht="100.8" x14ac:dyDescent="0.3">
      <c r="A138">
        <v>3950</v>
      </c>
      <c r="B138" s="3" t="s">
        <v>3947</v>
      </c>
      <c r="C138" s="3" t="s">
        <v>8058</v>
      </c>
      <c r="D138" s="6">
        <v>4000</v>
      </c>
      <c r="E138" s="8">
        <v>25</v>
      </c>
      <c r="F138" t="s">
        <v>8220</v>
      </c>
      <c r="G138" t="s">
        <v>8223</v>
      </c>
      <c r="H138" t="s">
        <v>8245</v>
      </c>
      <c r="I138">
        <v>1460140500</v>
      </c>
      <c r="J138">
        <v>1457628680</v>
      </c>
      <c r="K138" t="b">
        <v>0</v>
      </c>
      <c r="L138">
        <v>1</v>
      </c>
      <c r="M138" t="b">
        <v>0</v>
      </c>
      <c r="N138">
        <v>1</v>
      </c>
      <c r="O138" s="6">
        <v>25</v>
      </c>
      <c r="P138" s="10" t="s">
        <v>8315</v>
      </c>
      <c r="Q138" t="s">
        <v>8316</v>
      </c>
      <c r="R138" s="15">
        <v>42439.702314814815</v>
      </c>
      <c r="S138" s="15">
        <v>42468.774305555555</v>
      </c>
    </row>
    <row r="139" spans="1:19" ht="86.4" x14ac:dyDescent="0.3">
      <c r="A139">
        <v>3952</v>
      </c>
      <c r="B139" s="3" t="s">
        <v>3949</v>
      </c>
      <c r="C139" s="3" t="s">
        <v>8059</v>
      </c>
      <c r="D139" s="6">
        <v>26000</v>
      </c>
      <c r="E139" s="8">
        <v>25</v>
      </c>
      <c r="F139" t="s">
        <v>8220</v>
      </c>
      <c r="G139" t="s">
        <v>8223</v>
      </c>
      <c r="H139" t="s">
        <v>8245</v>
      </c>
      <c r="I139">
        <v>1445885890</v>
      </c>
      <c r="J139">
        <v>1440701890</v>
      </c>
      <c r="K139" t="b">
        <v>0</v>
      </c>
      <c r="L139">
        <v>1</v>
      </c>
      <c r="M139" t="b">
        <v>0</v>
      </c>
      <c r="N139">
        <v>0</v>
      </c>
      <c r="O139" s="6">
        <v>25</v>
      </c>
      <c r="P139" s="10" t="s">
        <v>8315</v>
      </c>
      <c r="Q139" t="s">
        <v>8316</v>
      </c>
      <c r="R139" s="15">
        <v>42243.790393518517</v>
      </c>
      <c r="S139" s="15">
        <v>42303.790393518517</v>
      </c>
    </row>
    <row r="140" spans="1:19" ht="86.4" x14ac:dyDescent="0.3">
      <c r="A140">
        <v>3953</v>
      </c>
      <c r="B140" s="3" t="s">
        <v>3950</v>
      </c>
      <c r="C140" s="3" t="s">
        <v>8060</v>
      </c>
      <c r="D140" s="6">
        <v>17600</v>
      </c>
      <c r="E140" s="8">
        <v>0</v>
      </c>
      <c r="F140" t="s">
        <v>8220</v>
      </c>
      <c r="G140" t="s">
        <v>8223</v>
      </c>
      <c r="H140" t="s">
        <v>8245</v>
      </c>
      <c r="I140">
        <v>1469834940</v>
      </c>
      <c r="J140">
        <v>1467162586</v>
      </c>
      <c r="K140" t="b">
        <v>0</v>
      </c>
      <c r="L140">
        <v>0</v>
      </c>
      <c r="M140" t="b">
        <v>0</v>
      </c>
      <c r="N140">
        <v>0</v>
      </c>
      <c r="O140" s="6" t="s">
        <v>7235</v>
      </c>
      <c r="P140" s="10" t="s">
        <v>8315</v>
      </c>
      <c r="Q140" t="s">
        <v>8316</v>
      </c>
      <c r="R140" s="15">
        <v>42550.048449074078</v>
      </c>
      <c r="S140" s="15">
        <v>42580.978472222225</v>
      </c>
    </row>
    <row r="141" spans="1:19" ht="86.4" x14ac:dyDescent="0.3">
      <c r="A141">
        <v>3955</v>
      </c>
      <c r="B141" s="3" t="s">
        <v>3952</v>
      </c>
      <c r="C141" s="3" t="s">
        <v>8062</v>
      </c>
      <c r="D141" s="6">
        <v>1750</v>
      </c>
      <c r="E141" s="8">
        <v>425</v>
      </c>
      <c r="F141" t="s">
        <v>8220</v>
      </c>
      <c r="G141" t="s">
        <v>8223</v>
      </c>
      <c r="H141" t="s">
        <v>8245</v>
      </c>
      <c r="I141">
        <v>1448745741</v>
      </c>
      <c r="J141">
        <v>1446150141</v>
      </c>
      <c r="K141" t="b">
        <v>0</v>
      </c>
      <c r="L141">
        <v>8</v>
      </c>
      <c r="M141" t="b">
        <v>0</v>
      </c>
      <c r="N141">
        <v>24</v>
      </c>
      <c r="O141" s="6">
        <v>53.13</v>
      </c>
      <c r="P141" s="10" t="s">
        <v>8315</v>
      </c>
      <c r="Q141" t="s">
        <v>8316</v>
      </c>
      <c r="R141" s="15">
        <v>42306.848854166667</v>
      </c>
      <c r="S141" s="15">
        <v>42336.890520833331</v>
      </c>
    </row>
    <row r="142" spans="1:19" ht="86.4" x14ac:dyDescent="0.3">
      <c r="A142">
        <v>3956</v>
      </c>
      <c r="B142" s="3" t="s">
        <v>3953</v>
      </c>
      <c r="C142" s="3" t="s">
        <v>8063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1461543600</v>
      </c>
      <c r="J142">
        <v>1459203727</v>
      </c>
      <c r="K142" t="b">
        <v>0</v>
      </c>
      <c r="L142">
        <v>0</v>
      </c>
      <c r="M142" t="b">
        <v>0</v>
      </c>
      <c r="N142">
        <v>0</v>
      </c>
      <c r="O142" s="6" t="s">
        <v>7235</v>
      </c>
      <c r="P142" s="10" t="s">
        <v>8315</v>
      </c>
      <c r="Q142" t="s">
        <v>8316</v>
      </c>
      <c r="R142" s="15">
        <v>42457.932025462964</v>
      </c>
      <c r="S142" s="15">
        <v>42485.013888888891</v>
      </c>
    </row>
    <row r="143" spans="1:19" ht="72" x14ac:dyDescent="0.3">
      <c r="A143">
        <v>3957</v>
      </c>
      <c r="B143" s="3" t="s">
        <v>3954</v>
      </c>
      <c r="C143" s="3" t="s">
        <v>8064</v>
      </c>
      <c r="D143" s="6">
        <v>28000</v>
      </c>
      <c r="E143" s="8">
        <v>7</v>
      </c>
      <c r="F143" t="s">
        <v>8220</v>
      </c>
      <c r="G143" t="s">
        <v>8223</v>
      </c>
      <c r="H143" t="s">
        <v>8245</v>
      </c>
      <c r="I143">
        <v>1468020354</v>
      </c>
      <c r="J143">
        <v>1464045954</v>
      </c>
      <c r="K143" t="b">
        <v>0</v>
      </c>
      <c r="L143">
        <v>1</v>
      </c>
      <c r="M143" t="b">
        <v>0</v>
      </c>
      <c r="N143">
        <v>0</v>
      </c>
      <c r="O143" s="6">
        <v>7</v>
      </c>
      <c r="P143" s="10" t="s">
        <v>8315</v>
      </c>
      <c r="Q143" t="s">
        <v>8316</v>
      </c>
      <c r="R143" s="15">
        <v>42513.976319444439</v>
      </c>
      <c r="S143" s="15">
        <v>42559.976319444439</v>
      </c>
    </row>
    <row r="144" spans="1:19" ht="100.8" x14ac:dyDescent="0.3">
      <c r="A144">
        <v>3958</v>
      </c>
      <c r="B144" s="3" t="s">
        <v>3955</v>
      </c>
      <c r="C144" s="3" t="s">
        <v>8065</v>
      </c>
      <c r="D144" s="6">
        <v>2000</v>
      </c>
      <c r="E144" s="8">
        <v>641</v>
      </c>
      <c r="F144" t="s">
        <v>8220</v>
      </c>
      <c r="G144" t="s">
        <v>8223</v>
      </c>
      <c r="H144" t="s">
        <v>8245</v>
      </c>
      <c r="I144">
        <v>1406988000</v>
      </c>
      <c r="J144">
        <v>1403822912</v>
      </c>
      <c r="K144" t="b">
        <v>0</v>
      </c>
      <c r="L144">
        <v>16</v>
      </c>
      <c r="M144" t="b">
        <v>0</v>
      </c>
      <c r="N144">
        <v>32</v>
      </c>
      <c r="O144" s="6">
        <v>40.06</v>
      </c>
      <c r="P144" s="10" t="s">
        <v>8315</v>
      </c>
      <c r="Q144" t="s">
        <v>8316</v>
      </c>
      <c r="R144" s="15">
        <v>41816.950370370374</v>
      </c>
      <c r="S144" s="15">
        <v>41853.583333333336</v>
      </c>
    </row>
    <row r="145" spans="1:19" ht="86.4" x14ac:dyDescent="0.3">
      <c r="A145">
        <v>3959</v>
      </c>
      <c r="B145" s="3" t="s">
        <v>3956</v>
      </c>
      <c r="C145" s="3" t="s">
        <v>8066</v>
      </c>
      <c r="D145" s="6">
        <v>1200</v>
      </c>
      <c r="E145" s="8">
        <v>292</v>
      </c>
      <c r="F145" t="s">
        <v>8220</v>
      </c>
      <c r="G145" t="s">
        <v>8223</v>
      </c>
      <c r="H145" t="s">
        <v>8245</v>
      </c>
      <c r="I145">
        <v>1411930556</v>
      </c>
      <c r="J145">
        <v>1409338556</v>
      </c>
      <c r="K145" t="b">
        <v>0</v>
      </c>
      <c r="L145">
        <v>12</v>
      </c>
      <c r="M145" t="b">
        <v>0</v>
      </c>
      <c r="N145">
        <v>24</v>
      </c>
      <c r="O145" s="6">
        <v>24.33</v>
      </c>
      <c r="P145" s="10" t="s">
        <v>8315</v>
      </c>
      <c r="Q145" t="s">
        <v>8316</v>
      </c>
      <c r="R145" s="15">
        <v>41880.788842592592</v>
      </c>
      <c r="S145" s="15">
        <v>41910.788842592592</v>
      </c>
    </row>
    <row r="146" spans="1:19" ht="100.8" x14ac:dyDescent="0.3">
      <c r="A146">
        <v>3960</v>
      </c>
      <c r="B146" s="3" t="s">
        <v>3957</v>
      </c>
      <c r="C146" s="3" t="s">
        <v>8067</v>
      </c>
      <c r="D146" s="6">
        <v>3000</v>
      </c>
      <c r="E146" s="8">
        <v>45</v>
      </c>
      <c r="F146" t="s">
        <v>8220</v>
      </c>
      <c r="G146" t="s">
        <v>8223</v>
      </c>
      <c r="H146" t="s">
        <v>8245</v>
      </c>
      <c r="I146">
        <v>1451852256</v>
      </c>
      <c r="J146">
        <v>1449260256</v>
      </c>
      <c r="K146" t="b">
        <v>0</v>
      </c>
      <c r="L146">
        <v>4</v>
      </c>
      <c r="M146" t="b">
        <v>0</v>
      </c>
      <c r="N146">
        <v>2</v>
      </c>
      <c r="O146" s="6">
        <v>11.25</v>
      </c>
      <c r="P146" s="10" t="s">
        <v>8315</v>
      </c>
      <c r="Q146" t="s">
        <v>8316</v>
      </c>
      <c r="R146" s="15">
        <v>42342.845555555556</v>
      </c>
      <c r="S146" s="15">
        <v>42372.845555555556</v>
      </c>
    </row>
    <row r="147" spans="1:19" ht="86.4" x14ac:dyDescent="0.3">
      <c r="A147">
        <v>3964</v>
      </c>
      <c r="B147" s="3" t="s">
        <v>3961</v>
      </c>
      <c r="C147" s="3" t="s">
        <v>8071</v>
      </c>
      <c r="D147" s="6">
        <v>2000</v>
      </c>
      <c r="E147" s="8">
        <v>126</v>
      </c>
      <c r="F147" t="s">
        <v>8220</v>
      </c>
      <c r="G147" t="s">
        <v>8223</v>
      </c>
      <c r="H147" t="s">
        <v>8245</v>
      </c>
      <c r="I147">
        <v>1429460386</v>
      </c>
      <c r="J147">
        <v>1424279986</v>
      </c>
      <c r="K147" t="b">
        <v>0</v>
      </c>
      <c r="L147">
        <v>3</v>
      </c>
      <c r="M147" t="b">
        <v>0</v>
      </c>
      <c r="N147">
        <v>6</v>
      </c>
      <c r="O147" s="6">
        <v>42</v>
      </c>
      <c r="P147" s="10" t="s">
        <v>8315</v>
      </c>
      <c r="Q147" t="s">
        <v>8316</v>
      </c>
      <c r="R147" s="15">
        <v>42053.722060185188</v>
      </c>
      <c r="S147" s="15">
        <v>42113.680393518516</v>
      </c>
    </row>
    <row r="148" spans="1:19" ht="100.8" x14ac:dyDescent="0.3">
      <c r="A148">
        <v>3965</v>
      </c>
      <c r="B148" s="3" t="s">
        <v>3962</v>
      </c>
      <c r="C148" s="3" t="s">
        <v>8072</v>
      </c>
      <c r="D148" s="6">
        <v>2000</v>
      </c>
      <c r="E148" s="8">
        <v>285</v>
      </c>
      <c r="F148" t="s">
        <v>8220</v>
      </c>
      <c r="G148" t="s">
        <v>8223</v>
      </c>
      <c r="H148" t="s">
        <v>8245</v>
      </c>
      <c r="I148">
        <v>1460608780</v>
      </c>
      <c r="J148">
        <v>1455428380</v>
      </c>
      <c r="K148" t="b">
        <v>0</v>
      </c>
      <c r="L148">
        <v>4</v>
      </c>
      <c r="M148" t="b">
        <v>0</v>
      </c>
      <c r="N148">
        <v>14</v>
      </c>
      <c r="O148" s="6">
        <v>71.25</v>
      </c>
      <c r="P148" s="10" t="s">
        <v>8315</v>
      </c>
      <c r="Q148" t="s">
        <v>8316</v>
      </c>
      <c r="R148" s="15">
        <v>42414.235879629632</v>
      </c>
      <c r="S148" s="15">
        <v>42474.194212962961</v>
      </c>
    </row>
    <row r="149" spans="1:19" ht="100.8" x14ac:dyDescent="0.3">
      <c r="A149">
        <v>3966</v>
      </c>
      <c r="B149" s="3" t="s">
        <v>3963</v>
      </c>
      <c r="C149" s="3" t="s">
        <v>8073</v>
      </c>
      <c r="D149" s="6">
        <v>7500</v>
      </c>
      <c r="E149" s="8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>
        <v>1</v>
      </c>
      <c r="O149" s="6">
        <v>22.5</v>
      </c>
      <c r="P149" s="10" t="s">
        <v>8315</v>
      </c>
      <c r="Q149" t="s">
        <v>8316</v>
      </c>
      <c r="R149" s="15">
        <v>41801.711550925924</v>
      </c>
      <c r="S149" s="15">
        <v>41844.124305555553</v>
      </c>
    </row>
    <row r="150" spans="1:19" ht="86.4" x14ac:dyDescent="0.3">
      <c r="A150">
        <v>3967</v>
      </c>
      <c r="B150" s="3" t="s">
        <v>3964</v>
      </c>
      <c r="C150" s="3" t="s">
        <v>8074</v>
      </c>
      <c r="D150" s="6">
        <v>1700</v>
      </c>
      <c r="E150" s="8">
        <v>410</v>
      </c>
      <c r="F150" t="s">
        <v>8220</v>
      </c>
      <c r="G150" t="s">
        <v>8223</v>
      </c>
      <c r="H150" t="s">
        <v>8245</v>
      </c>
      <c r="I150">
        <v>1488783507</v>
      </c>
      <c r="J150">
        <v>1486191507</v>
      </c>
      <c r="K150" t="b">
        <v>0</v>
      </c>
      <c r="L150">
        <v>10</v>
      </c>
      <c r="M150" t="b">
        <v>0</v>
      </c>
      <c r="N150">
        <v>24</v>
      </c>
      <c r="O150" s="6">
        <v>41</v>
      </c>
      <c r="P150" s="10" t="s">
        <v>8315</v>
      </c>
      <c r="Q150" t="s">
        <v>8316</v>
      </c>
      <c r="R150" s="15">
        <v>42770.290590277778</v>
      </c>
      <c r="S150" s="15">
        <v>42800.290590277778</v>
      </c>
    </row>
    <row r="151" spans="1:19" ht="72" x14ac:dyDescent="0.3">
      <c r="A151">
        <v>3968</v>
      </c>
      <c r="B151" s="3" t="s">
        <v>3965</v>
      </c>
      <c r="C151" s="3" t="s">
        <v>8075</v>
      </c>
      <c r="D151" s="6">
        <v>5000</v>
      </c>
      <c r="E151" s="8">
        <v>527</v>
      </c>
      <c r="F151" t="s">
        <v>8220</v>
      </c>
      <c r="G151" t="s">
        <v>8223</v>
      </c>
      <c r="H151" t="s">
        <v>8245</v>
      </c>
      <c r="I151">
        <v>1463945673</v>
      </c>
      <c r="J151">
        <v>1458761673</v>
      </c>
      <c r="K151" t="b">
        <v>0</v>
      </c>
      <c r="L151">
        <v>11</v>
      </c>
      <c r="M151" t="b">
        <v>0</v>
      </c>
      <c r="N151">
        <v>11</v>
      </c>
      <c r="O151" s="6">
        <v>47.91</v>
      </c>
      <c r="P151" s="10" t="s">
        <v>8315</v>
      </c>
      <c r="Q151" t="s">
        <v>8316</v>
      </c>
      <c r="R151" s="15">
        <v>42452.815659722226</v>
      </c>
      <c r="S151" s="15">
        <v>42512.815659722226</v>
      </c>
    </row>
    <row r="152" spans="1:19" ht="100.8" x14ac:dyDescent="0.3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>
        <v>7</v>
      </c>
      <c r="O152" s="6">
        <v>35.17</v>
      </c>
      <c r="P152" s="10" t="s">
        <v>8315</v>
      </c>
      <c r="Q152" t="s">
        <v>8316</v>
      </c>
      <c r="R152" s="15">
        <v>42601.854699074072</v>
      </c>
      <c r="S152" s="15">
        <v>42611.163194444445</v>
      </c>
    </row>
    <row r="153" spans="1:19" ht="115.2" x14ac:dyDescent="0.3">
      <c r="A153">
        <v>3970</v>
      </c>
      <c r="B153" s="3" t="s">
        <v>3967</v>
      </c>
      <c r="C153" s="3" t="s">
        <v>8077</v>
      </c>
      <c r="D153" s="6">
        <v>15000</v>
      </c>
      <c r="E153" s="8">
        <v>11</v>
      </c>
      <c r="F153" t="s">
        <v>8220</v>
      </c>
      <c r="G153" t="s">
        <v>8223</v>
      </c>
      <c r="H153" t="s">
        <v>8245</v>
      </c>
      <c r="I153">
        <v>1460925811</v>
      </c>
      <c r="J153">
        <v>1458333811</v>
      </c>
      <c r="K153" t="b">
        <v>0</v>
      </c>
      <c r="L153">
        <v>2</v>
      </c>
      <c r="M153" t="b">
        <v>0</v>
      </c>
      <c r="N153">
        <v>0</v>
      </c>
      <c r="O153" s="6">
        <v>5.5</v>
      </c>
      <c r="P153" s="10" t="s">
        <v>8315</v>
      </c>
      <c r="Q153" t="s">
        <v>8316</v>
      </c>
      <c r="R153" s="15">
        <v>42447.863553240735</v>
      </c>
      <c r="S153" s="15">
        <v>42477.863553240735</v>
      </c>
    </row>
    <row r="154" spans="1:19" ht="86.4" x14ac:dyDescent="0.3">
      <c r="A154">
        <v>3971</v>
      </c>
      <c r="B154" s="3" t="s">
        <v>3968</v>
      </c>
      <c r="C154" s="3" t="s">
        <v>8078</v>
      </c>
      <c r="D154" s="6">
        <v>14000</v>
      </c>
      <c r="E154" s="8">
        <v>136</v>
      </c>
      <c r="F154" t="s">
        <v>8220</v>
      </c>
      <c r="G154" t="s">
        <v>8223</v>
      </c>
      <c r="H154" t="s">
        <v>8245</v>
      </c>
      <c r="I154">
        <v>1405947126</v>
      </c>
      <c r="J154">
        <v>1403355126</v>
      </c>
      <c r="K154" t="b">
        <v>0</v>
      </c>
      <c r="L154">
        <v>6</v>
      </c>
      <c r="M154" t="b">
        <v>0</v>
      </c>
      <c r="N154">
        <v>1</v>
      </c>
      <c r="O154" s="6">
        <v>22.67</v>
      </c>
      <c r="P154" s="10" t="s">
        <v>8315</v>
      </c>
      <c r="Q154" t="s">
        <v>8316</v>
      </c>
      <c r="R154" s="15">
        <v>41811.536180555559</v>
      </c>
      <c r="S154" s="15">
        <v>41841.536180555559</v>
      </c>
    </row>
    <row r="155" spans="1:19" ht="72" x14ac:dyDescent="0.3">
      <c r="A155">
        <v>3972</v>
      </c>
      <c r="B155" s="3" t="s">
        <v>3969</v>
      </c>
      <c r="C155" s="3" t="s">
        <v>8079</v>
      </c>
      <c r="D155" s="6">
        <v>1000</v>
      </c>
      <c r="E155" s="8">
        <v>211</v>
      </c>
      <c r="F155" t="s">
        <v>8220</v>
      </c>
      <c r="G155" t="s">
        <v>8223</v>
      </c>
      <c r="H155" t="s">
        <v>8245</v>
      </c>
      <c r="I155">
        <v>1423186634</v>
      </c>
      <c r="J155">
        <v>1418002634</v>
      </c>
      <c r="K155" t="b">
        <v>0</v>
      </c>
      <c r="L155">
        <v>8</v>
      </c>
      <c r="M155" t="b">
        <v>0</v>
      </c>
      <c r="N155">
        <v>21</v>
      </c>
      <c r="O155" s="6">
        <v>26.38</v>
      </c>
      <c r="P155" s="10" t="s">
        <v>8315</v>
      </c>
      <c r="Q155" t="s">
        <v>8316</v>
      </c>
      <c r="R155" s="15">
        <v>41981.067523148144</v>
      </c>
      <c r="S155" s="15">
        <v>42041.067523148144</v>
      </c>
    </row>
    <row r="156" spans="1:19" ht="86.4" x14ac:dyDescent="0.3">
      <c r="A156">
        <v>3973</v>
      </c>
      <c r="B156" s="3" t="s">
        <v>3970</v>
      </c>
      <c r="C156" s="3" t="s">
        <v>8080</v>
      </c>
      <c r="D156" s="6">
        <v>5000</v>
      </c>
      <c r="E156" s="8">
        <v>3905</v>
      </c>
      <c r="F156" t="s">
        <v>8220</v>
      </c>
      <c r="G156" t="s">
        <v>8223</v>
      </c>
      <c r="H156" t="s">
        <v>8245</v>
      </c>
      <c r="I156">
        <v>1462766400</v>
      </c>
      <c r="J156">
        <v>1460219110</v>
      </c>
      <c r="K156" t="b">
        <v>0</v>
      </c>
      <c r="L156">
        <v>37</v>
      </c>
      <c r="M156" t="b">
        <v>0</v>
      </c>
      <c r="N156">
        <v>78</v>
      </c>
      <c r="O156" s="6">
        <v>105.54</v>
      </c>
      <c r="P156" s="10" t="s">
        <v>8315</v>
      </c>
      <c r="Q156" t="s">
        <v>8316</v>
      </c>
      <c r="R156" s="15">
        <v>42469.68414351852</v>
      </c>
      <c r="S156" s="15">
        <v>42499.166666666672</v>
      </c>
    </row>
    <row r="157" spans="1:19" ht="100.8" x14ac:dyDescent="0.3">
      <c r="A157">
        <v>3975</v>
      </c>
      <c r="B157" s="3" t="s">
        <v>3972</v>
      </c>
      <c r="C157" s="3" t="s">
        <v>8082</v>
      </c>
      <c r="D157" s="6">
        <v>678</v>
      </c>
      <c r="E157" s="8">
        <v>0</v>
      </c>
      <c r="F157" t="s">
        <v>8220</v>
      </c>
      <c r="G157" t="s">
        <v>8223</v>
      </c>
      <c r="H157" t="s">
        <v>8245</v>
      </c>
      <c r="I157">
        <v>1468442898</v>
      </c>
      <c r="J157">
        <v>1465850898</v>
      </c>
      <c r="K157" t="b">
        <v>0</v>
      </c>
      <c r="L157">
        <v>0</v>
      </c>
      <c r="M157" t="b">
        <v>0</v>
      </c>
      <c r="N157">
        <v>0</v>
      </c>
      <c r="O157" s="6" t="s">
        <v>7235</v>
      </c>
      <c r="P157" s="10" t="s">
        <v>8315</v>
      </c>
      <c r="Q157" t="s">
        <v>8316</v>
      </c>
      <c r="R157" s="15">
        <v>42534.866875</v>
      </c>
      <c r="S157" s="15">
        <v>42564.866875</v>
      </c>
    </row>
    <row r="158" spans="1:19" ht="100.8" x14ac:dyDescent="0.3">
      <c r="A158">
        <v>3976</v>
      </c>
      <c r="B158" s="3" t="s">
        <v>3973</v>
      </c>
      <c r="C158" s="3" t="s">
        <v>8083</v>
      </c>
      <c r="D158" s="6">
        <v>1300</v>
      </c>
      <c r="E158" s="8">
        <v>620</v>
      </c>
      <c r="F158" t="s">
        <v>8220</v>
      </c>
      <c r="G158" t="s">
        <v>8223</v>
      </c>
      <c r="H158" t="s">
        <v>8245</v>
      </c>
      <c r="I158">
        <v>1406876400</v>
      </c>
      <c r="J158">
        <v>1405024561</v>
      </c>
      <c r="K158" t="b">
        <v>0</v>
      </c>
      <c r="L158">
        <v>10</v>
      </c>
      <c r="M158" t="b">
        <v>0</v>
      </c>
      <c r="N158">
        <v>48</v>
      </c>
      <c r="O158" s="6">
        <v>62</v>
      </c>
      <c r="P158" s="10" t="s">
        <v>8315</v>
      </c>
      <c r="Q158" t="s">
        <v>8316</v>
      </c>
      <c r="R158" s="15">
        <v>41830.858344907407</v>
      </c>
      <c r="S158" s="15">
        <v>41852.291666666664</v>
      </c>
    </row>
    <row r="159" spans="1:19" ht="100.8" x14ac:dyDescent="0.3">
      <c r="A159">
        <v>3977</v>
      </c>
      <c r="B159" s="3" t="s">
        <v>3974</v>
      </c>
      <c r="C159" s="3" t="s">
        <v>8084</v>
      </c>
      <c r="D159" s="6">
        <v>90000</v>
      </c>
      <c r="E159" s="8">
        <v>1305</v>
      </c>
      <c r="F159" t="s">
        <v>8220</v>
      </c>
      <c r="G159" t="s">
        <v>8223</v>
      </c>
      <c r="H159" t="s">
        <v>8245</v>
      </c>
      <c r="I159">
        <v>1469213732</v>
      </c>
      <c r="J159">
        <v>1466621732</v>
      </c>
      <c r="K159" t="b">
        <v>0</v>
      </c>
      <c r="L159">
        <v>6</v>
      </c>
      <c r="M159" t="b">
        <v>0</v>
      </c>
      <c r="N159">
        <v>1</v>
      </c>
      <c r="O159" s="6">
        <v>217.5</v>
      </c>
      <c r="P159" s="10" t="s">
        <v>8315</v>
      </c>
      <c r="Q159" t="s">
        <v>8316</v>
      </c>
      <c r="R159" s="15">
        <v>42543.788564814815</v>
      </c>
      <c r="S159" s="15">
        <v>42573.788564814815</v>
      </c>
    </row>
    <row r="160" spans="1:19" ht="100.8" x14ac:dyDescent="0.3">
      <c r="A160">
        <v>3978</v>
      </c>
      <c r="B160" s="3" t="s">
        <v>3975</v>
      </c>
      <c r="C160" s="3" t="s">
        <v>8085</v>
      </c>
      <c r="D160" s="6">
        <v>2000</v>
      </c>
      <c r="E160" s="8">
        <v>214</v>
      </c>
      <c r="F160" t="s">
        <v>8220</v>
      </c>
      <c r="G160" t="s">
        <v>8223</v>
      </c>
      <c r="H160" t="s">
        <v>8245</v>
      </c>
      <c r="I160">
        <v>1422717953</v>
      </c>
      <c r="J160">
        <v>1417533953</v>
      </c>
      <c r="K160" t="b">
        <v>0</v>
      </c>
      <c r="L160">
        <v>8</v>
      </c>
      <c r="M160" t="b">
        <v>0</v>
      </c>
      <c r="N160">
        <v>11</v>
      </c>
      <c r="O160" s="6">
        <v>26.75</v>
      </c>
      <c r="P160" s="10" t="s">
        <v>8315</v>
      </c>
      <c r="Q160" t="s">
        <v>8316</v>
      </c>
      <c r="R160" s="15">
        <v>41975.642974537041</v>
      </c>
      <c r="S160" s="15">
        <v>42035.642974537041</v>
      </c>
    </row>
    <row r="161" spans="1:19" ht="100.8" x14ac:dyDescent="0.3">
      <c r="A161">
        <v>3980</v>
      </c>
      <c r="B161" s="3" t="s">
        <v>3977</v>
      </c>
      <c r="C161" s="3" t="s">
        <v>8087</v>
      </c>
      <c r="D161" s="6">
        <v>2500</v>
      </c>
      <c r="E161" s="8">
        <v>450</v>
      </c>
      <c r="F161" t="s">
        <v>8220</v>
      </c>
      <c r="G161" t="s">
        <v>8223</v>
      </c>
      <c r="H161" t="s">
        <v>8245</v>
      </c>
      <c r="I161">
        <v>1404570147</v>
      </c>
      <c r="J161">
        <v>1401978147</v>
      </c>
      <c r="K161" t="b">
        <v>0</v>
      </c>
      <c r="L161">
        <v>7</v>
      </c>
      <c r="M161" t="b">
        <v>0</v>
      </c>
      <c r="N161">
        <v>18</v>
      </c>
      <c r="O161" s="6">
        <v>64.290000000000006</v>
      </c>
      <c r="P161" s="10" t="s">
        <v>8315</v>
      </c>
      <c r="Q161" t="s">
        <v>8316</v>
      </c>
      <c r="R161" s="15">
        <v>41795.598923611113</v>
      </c>
      <c r="S161" s="15">
        <v>41825.598923611113</v>
      </c>
    </row>
    <row r="162" spans="1:19" ht="72" x14ac:dyDescent="0.3">
      <c r="A162">
        <v>3981</v>
      </c>
      <c r="B162" s="3" t="s">
        <v>3358</v>
      </c>
      <c r="C162" s="3" t="s">
        <v>7469</v>
      </c>
      <c r="D162" s="6">
        <v>30000</v>
      </c>
      <c r="E162" s="8">
        <v>1225</v>
      </c>
      <c r="F162" t="s">
        <v>8220</v>
      </c>
      <c r="G162" t="s">
        <v>8223</v>
      </c>
      <c r="H162" t="s">
        <v>8245</v>
      </c>
      <c r="I162">
        <v>1468729149</v>
      </c>
      <c r="J162">
        <v>1463545149</v>
      </c>
      <c r="K162" t="b">
        <v>0</v>
      </c>
      <c r="L162">
        <v>7</v>
      </c>
      <c r="M162" t="b">
        <v>0</v>
      </c>
      <c r="N162">
        <v>4</v>
      </c>
      <c r="O162" s="6">
        <v>175</v>
      </c>
      <c r="P162" s="10" t="s">
        <v>8315</v>
      </c>
      <c r="Q162" t="s">
        <v>8316</v>
      </c>
      <c r="R162" s="15">
        <v>42508.179965277777</v>
      </c>
      <c r="S162" s="15">
        <v>42568.179965277777</v>
      </c>
    </row>
    <row r="163" spans="1:19" ht="86.4" x14ac:dyDescent="0.3">
      <c r="A163">
        <v>3983</v>
      </c>
      <c r="B163" s="3" t="s">
        <v>3979</v>
      </c>
      <c r="C163" s="3" t="s">
        <v>8089</v>
      </c>
      <c r="D163" s="6">
        <v>11140</v>
      </c>
      <c r="E163" s="8">
        <v>3877</v>
      </c>
      <c r="F163" t="s">
        <v>8220</v>
      </c>
      <c r="G163" t="s">
        <v>8223</v>
      </c>
      <c r="H163" t="s">
        <v>8245</v>
      </c>
      <c r="I163">
        <v>1400569140</v>
      </c>
      <c r="J163">
        <v>1397854356</v>
      </c>
      <c r="K163" t="b">
        <v>0</v>
      </c>
      <c r="L163">
        <v>46</v>
      </c>
      <c r="M163" t="b">
        <v>0</v>
      </c>
      <c r="N163">
        <v>35</v>
      </c>
      <c r="O163" s="6">
        <v>84.28</v>
      </c>
      <c r="P163" s="10" t="s">
        <v>8315</v>
      </c>
      <c r="Q163" t="s">
        <v>8316</v>
      </c>
      <c r="R163" s="15">
        <v>41747.86986111111</v>
      </c>
      <c r="S163" s="15">
        <v>41779.290972222225</v>
      </c>
    </row>
    <row r="164" spans="1:19" ht="115.2" x14ac:dyDescent="0.3">
      <c r="A164">
        <v>3985</v>
      </c>
      <c r="B164" s="3" t="s">
        <v>3981</v>
      </c>
      <c r="C164" s="3" t="s">
        <v>8091</v>
      </c>
      <c r="D164" s="6">
        <v>2000</v>
      </c>
      <c r="E164" s="8">
        <v>641</v>
      </c>
      <c r="F164" t="s">
        <v>8220</v>
      </c>
      <c r="G164" t="s">
        <v>8223</v>
      </c>
      <c r="H164" t="s">
        <v>8245</v>
      </c>
      <c r="I164">
        <v>1456002300</v>
      </c>
      <c r="J164">
        <v>1454173120</v>
      </c>
      <c r="K164" t="b">
        <v>0</v>
      </c>
      <c r="L164">
        <v>19</v>
      </c>
      <c r="M164" t="b">
        <v>0</v>
      </c>
      <c r="N164">
        <v>32</v>
      </c>
      <c r="O164" s="6">
        <v>33.74</v>
      </c>
      <c r="P164" s="10" t="s">
        <v>8315</v>
      </c>
      <c r="Q164" t="s">
        <v>8316</v>
      </c>
      <c r="R164" s="15">
        <v>42399.707407407404</v>
      </c>
      <c r="S164" s="15">
        <v>42420.878472222219</v>
      </c>
    </row>
    <row r="165" spans="1:19" ht="43.2" x14ac:dyDescent="0.3">
      <c r="A165">
        <v>3988</v>
      </c>
      <c r="B165" s="3" t="s">
        <v>3984</v>
      </c>
      <c r="C165" s="3" t="s">
        <v>8094</v>
      </c>
      <c r="D165" s="6">
        <v>1500</v>
      </c>
      <c r="E165" s="8">
        <v>32</v>
      </c>
      <c r="F165" t="s">
        <v>8220</v>
      </c>
      <c r="G165" t="s">
        <v>8223</v>
      </c>
      <c r="H165" t="s">
        <v>8245</v>
      </c>
      <c r="I165">
        <v>1440813413</v>
      </c>
      <c r="J165">
        <v>1439517413</v>
      </c>
      <c r="K165" t="b">
        <v>0</v>
      </c>
      <c r="L165">
        <v>4</v>
      </c>
      <c r="M165" t="b">
        <v>0</v>
      </c>
      <c r="N165">
        <v>2</v>
      </c>
      <c r="O165" s="6">
        <v>8</v>
      </c>
      <c r="P165" s="10" t="s">
        <v>8315</v>
      </c>
      <c r="Q165" t="s">
        <v>8316</v>
      </c>
      <c r="R165" s="15">
        <v>42230.08116898148</v>
      </c>
      <c r="S165" s="15">
        <v>42245.08116898148</v>
      </c>
    </row>
    <row r="166" spans="1:19" ht="100.8" x14ac:dyDescent="0.3">
      <c r="A166">
        <v>3989</v>
      </c>
      <c r="B166" s="3" t="s">
        <v>3985</v>
      </c>
      <c r="C166" s="3" t="s">
        <v>8095</v>
      </c>
      <c r="D166" s="6">
        <v>3000</v>
      </c>
      <c r="E166" s="8">
        <v>0</v>
      </c>
      <c r="F166" t="s">
        <v>8220</v>
      </c>
      <c r="G166" t="s">
        <v>8223</v>
      </c>
      <c r="H166" t="s">
        <v>8245</v>
      </c>
      <c r="I166">
        <v>1447009181</v>
      </c>
      <c r="J166">
        <v>1444413581</v>
      </c>
      <c r="K166" t="b">
        <v>0</v>
      </c>
      <c r="L166">
        <v>0</v>
      </c>
      <c r="M166" t="b">
        <v>0</v>
      </c>
      <c r="N166">
        <v>0</v>
      </c>
      <c r="O166" s="6" t="s">
        <v>7235</v>
      </c>
      <c r="P166" s="10" t="s">
        <v>8315</v>
      </c>
      <c r="Q166" t="s">
        <v>8316</v>
      </c>
      <c r="R166" s="15">
        <v>42286.749780092592</v>
      </c>
      <c r="S166" s="15">
        <v>42316.791446759264</v>
      </c>
    </row>
    <row r="167" spans="1:19" ht="72" x14ac:dyDescent="0.3">
      <c r="A167">
        <v>3991</v>
      </c>
      <c r="B167" s="3" t="s">
        <v>3987</v>
      </c>
      <c r="C167" s="3" t="s">
        <v>8097</v>
      </c>
      <c r="D167" s="6">
        <v>500</v>
      </c>
      <c r="E167" s="8">
        <v>100</v>
      </c>
      <c r="F167" t="s">
        <v>8220</v>
      </c>
      <c r="G167" t="s">
        <v>8223</v>
      </c>
      <c r="H167" t="s">
        <v>8245</v>
      </c>
      <c r="I167">
        <v>1433086082</v>
      </c>
      <c r="J167">
        <v>1430494082</v>
      </c>
      <c r="K167" t="b">
        <v>0</v>
      </c>
      <c r="L167">
        <v>1</v>
      </c>
      <c r="M167" t="b">
        <v>0</v>
      </c>
      <c r="N167">
        <v>20</v>
      </c>
      <c r="O167" s="6">
        <v>100</v>
      </c>
      <c r="P167" s="10" t="s">
        <v>8315</v>
      </c>
      <c r="Q167" t="s">
        <v>8316</v>
      </c>
      <c r="R167" s="15">
        <v>42125.644467592589</v>
      </c>
      <c r="S167" s="15">
        <v>42155.644467592589</v>
      </c>
    </row>
    <row r="168" spans="1:19" ht="86.4" x14ac:dyDescent="0.3">
      <c r="A168">
        <v>3992</v>
      </c>
      <c r="B168" s="3" t="s">
        <v>3988</v>
      </c>
      <c r="C168" s="3" t="s">
        <v>8098</v>
      </c>
      <c r="D168" s="6">
        <v>10000</v>
      </c>
      <c r="E168" s="8">
        <v>541</v>
      </c>
      <c r="F168" t="s">
        <v>8220</v>
      </c>
      <c r="G168" t="s">
        <v>8223</v>
      </c>
      <c r="H168" t="s">
        <v>8245</v>
      </c>
      <c r="I168">
        <v>1449876859</v>
      </c>
      <c r="J168">
        <v>1444689259</v>
      </c>
      <c r="K168" t="b">
        <v>0</v>
      </c>
      <c r="L168">
        <v>9</v>
      </c>
      <c r="M168" t="b">
        <v>0</v>
      </c>
      <c r="N168">
        <v>5</v>
      </c>
      <c r="O168" s="6">
        <v>60.11</v>
      </c>
      <c r="P168" s="10" t="s">
        <v>8315</v>
      </c>
      <c r="Q168" t="s">
        <v>8316</v>
      </c>
      <c r="R168" s="15">
        <v>42289.94049768518</v>
      </c>
      <c r="S168" s="15">
        <v>42349.982164351852</v>
      </c>
    </row>
    <row r="169" spans="1:19" ht="72" x14ac:dyDescent="0.3">
      <c r="A169">
        <v>3993</v>
      </c>
      <c r="B169" s="3" t="s">
        <v>3989</v>
      </c>
      <c r="C169" s="3" t="s">
        <v>8099</v>
      </c>
      <c r="D169" s="6">
        <v>50000</v>
      </c>
      <c r="E169" s="8">
        <v>3</v>
      </c>
      <c r="F169" t="s">
        <v>8220</v>
      </c>
      <c r="G169" t="s">
        <v>8223</v>
      </c>
      <c r="H169" t="s">
        <v>8245</v>
      </c>
      <c r="I169">
        <v>1431549912</v>
      </c>
      <c r="J169">
        <v>1428957912</v>
      </c>
      <c r="K169" t="b">
        <v>0</v>
      </c>
      <c r="L169">
        <v>1</v>
      </c>
      <c r="M169" t="b">
        <v>0</v>
      </c>
      <c r="N169">
        <v>0</v>
      </c>
      <c r="O169" s="6">
        <v>3</v>
      </c>
      <c r="P169" s="10" t="s">
        <v>8315</v>
      </c>
      <c r="Q169" t="s">
        <v>8316</v>
      </c>
      <c r="R169" s="15">
        <v>42107.864722222221</v>
      </c>
      <c r="S169" s="15">
        <v>42137.864722222221</v>
      </c>
    </row>
    <row r="170" spans="1:19" ht="72" x14ac:dyDescent="0.3">
      <c r="A170">
        <v>3994</v>
      </c>
      <c r="B170" s="3" t="s">
        <v>3990</v>
      </c>
      <c r="C170" s="3" t="s">
        <v>8100</v>
      </c>
      <c r="D170" s="6">
        <v>2000</v>
      </c>
      <c r="E170" s="8">
        <v>5</v>
      </c>
      <c r="F170" t="s">
        <v>8220</v>
      </c>
      <c r="G170" t="s">
        <v>8223</v>
      </c>
      <c r="H170" t="s">
        <v>8245</v>
      </c>
      <c r="I170">
        <v>1405761690</v>
      </c>
      <c r="J170">
        <v>1403169690</v>
      </c>
      <c r="K170" t="b">
        <v>0</v>
      </c>
      <c r="L170">
        <v>1</v>
      </c>
      <c r="M170" t="b">
        <v>0</v>
      </c>
      <c r="N170">
        <v>0</v>
      </c>
      <c r="O170" s="6">
        <v>5</v>
      </c>
      <c r="P170" s="10" t="s">
        <v>8315</v>
      </c>
      <c r="Q170" t="s">
        <v>8316</v>
      </c>
      <c r="R170" s="15">
        <v>41809.389930555553</v>
      </c>
      <c r="S170" s="15">
        <v>41839.389930555553</v>
      </c>
    </row>
    <row r="171" spans="1:19" ht="86.4" x14ac:dyDescent="0.3">
      <c r="A171">
        <v>3996</v>
      </c>
      <c r="B171" s="3" t="s">
        <v>3992</v>
      </c>
      <c r="C171" s="3" t="s">
        <v>8102</v>
      </c>
      <c r="D171" s="6">
        <v>3000</v>
      </c>
      <c r="E171" s="8">
        <v>497</v>
      </c>
      <c r="F171" t="s">
        <v>8220</v>
      </c>
      <c r="G171" t="s">
        <v>8223</v>
      </c>
      <c r="H171" t="s">
        <v>8245</v>
      </c>
      <c r="I171">
        <v>1416499440</v>
      </c>
      <c r="J171">
        <v>1415341464</v>
      </c>
      <c r="K171" t="b">
        <v>0</v>
      </c>
      <c r="L171">
        <v>17</v>
      </c>
      <c r="M171" t="b">
        <v>0</v>
      </c>
      <c r="N171">
        <v>17</v>
      </c>
      <c r="O171" s="6">
        <v>29.24</v>
      </c>
      <c r="P171" s="10" t="s">
        <v>8315</v>
      </c>
      <c r="Q171" t="s">
        <v>8316</v>
      </c>
      <c r="R171" s="15">
        <v>41950.26694444444</v>
      </c>
      <c r="S171" s="15">
        <v>41963.669444444444</v>
      </c>
    </row>
    <row r="172" spans="1:19" ht="72" x14ac:dyDescent="0.3">
      <c r="A172">
        <v>3998</v>
      </c>
      <c r="B172" s="3" t="s">
        <v>3994</v>
      </c>
      <c r="C172" s="3" t="s">
        <v>8104</v>
      </c>
      <c r="D172" s="6">
        <v>1250</v>
      </c>
      <c r="E172" s="8">
        <v>715</v>
      </c>
      <c r="F172" t="s">
        <v>8220</v>
      </c>
      <c r="G172" t="s">
        <v>8223</v>
      </c>
      <c r="H172" t="s">
        <v>8245</v>
      </c>
      <c r="I172">
        <v>1427580426</v>
      </c>
      <c r="J172">
        <v>1424992026</v>
      </c>
      <c r="K172" t="b">
        <v>0</v>
      </c>
      <c r="L172">
        <v>12</v>
      </c>
      <c r="M172" t="b">
        <v>0</v>
      </c>
      <c r="N172">
        <v>57</v>
      </c>
      <c r="O172" s="6">
        <v>59.58</v>
      </c>
      <c r="P172" s="10" t="s">
        <v>8315</v>
      </c>
      <c r="Q172" t="s">
        <v>8316</v>
      </c>
      <c r="R172" s="15">
        <v>42061.963263888887</v>
      </c>
      <c r="S172" s="15">
        <v>42091.921597222223</v>
      </c>
    </row>
    <row r="173" spans="1:19" ht="86.4" x14ac:dyDescent="0.3">
      <c r="A173">
        <v>3999</v>
      </c>
      <c r="B173" s="3" t="s">
        <v>3995</v>
      </c>
      <c r="C173" s="3" t="s">
        <v>8105</v>
      </c>
      <c r="D173" s="6">
        <v>7000</v>
      </c>
      <c r="E173" s="8">
        <v>1156</v>
      </c>
      <c r="F173" t="s">
        <v>8220</v>
      </c>
      <c r="G173" t="s">
        <v>8223</v>
      </c>
      <c r="H173" t="s">
        <v>8245</v>
      </c>
      <c r="I173">
        <v>1409514709</v>
      </c>
      <c r="J173">
        <v>1406058798</v>
      </c>
      <c r="K173" t="b">
        <v>0</v>
      </c>
      <c r="L173">
        <v>14</v>
      </c>
      <c r="M173" t="b">
        <v>0</v>
      </c>
      <c r="N173">
        <v>17</v>
      </c>
      <c r="O173" s="6">
        <v>82.57</v>
      </c>
      <c r="P173" s="10" t="s">
        <v>8315</v>
      </c>
      <c r="Q173" t="s">
        <v>8316</v>
      </c>
      <c r="R173" s="15">
        <v>41842.828680555554</v>
      </c>
      <c r="S173" s="15">
        <v>41882.827650462961</v>
      </c>
    </row>
    <row r="174" spans="1:19" ht="28.8" x14ac:dyDescent="0.3">
      <c r="A174">
        <v>4000</v>
      </c>
      <c r="B174" s="3" t="s">
        <v>3996</v>
      </c>
      <c r="C174" s="3" t="s">
        <v>8106</v>
      </c>
      <c r="D174" s="6">
        <v>8000</v>
      </c>
      <c r="E174" s="8">
        <v>10</v>
      </c>
      <c r="F174" t="s">
        <v>8220</v>
      </c>
      <c r="G174" t="s">
        <v>8223</v>
      </c>
      <c r="H174" t="s">
        <v>8245</v>
      </c>
      <c r="I174">
        <v>1462631358</v>
      </c>
      <c r="J174">
        <v>1457450958</v>
      </c>
      <c r="K174" t="b">
        <v>0</v>
      </c>
      <c r="L174">
        <v>1</v>
      </c>
      <c r="M174" t="b">
        <v>0</v>
      </c>
      <c r="N174">
        <v>0</v>
      </c>
      <c r="O174" s="6">
        <v>10</v>
      </c>
      <c r="P174" s="10" t="s">
        <v>8315</v>
      </c>
      <c r="Q174" t="s">
        <v>8316</v>
      </c>
      <c r="R174" s="15">
        <v>42437.64534722222</v>
      </c>
      <c r="S174" s="15">
        <v>42497.603680555556</v>
      </c>
    </row>
    <row r="175" spans="1:19" ht="100.8" x14ac:dyDescent="0.3">
      <c r="A175">
        <v>4002</v>
      </c>
      <c r="B175" s="3" t="s">
        <v>3998</v>
      </c>
      <c r="C175" s="3" t="s">
        <v>8108</v>
      </c>
      <c r="D175" s="6">
        <v>1250</v>
      </c>
      <c r="E175" s="8">
        <v>23</v>
      </c>
      <c r="F175" t="s">
        <v>8220</v>
      </c>
      <c r="G175" t="s">
        <v>8223</v>
      </c>
      <c r="H175" t="s">
        <v>8245</v>
      </c>
      <c r="I175">
        <v>1411779761</v>
      </c>
      <c r="J175">
        <v>1409187761</v>
      </c>
      <c r="K175" t="b">
        <v>0</v>
      </c>
      <c r="L175">
        <v>4</v>
      </c>
      <c r="M175" t="b">
        <v>0</v>
      </c>
      <c r="N175">
        <v>2</v>
      </c>
      <c r="O175" s="6">
        <v>5.75</v>
      </c>
      <c r="P175" s="10" t="s">
        <v>8315</v>
      </c>
      <c r="Q175" t="s">
        <v>8316</v>
      </c>
      <c r="R175" s="15">
        <v>41879.043530092589</v>
      </c>
      <c r="S175" s="15">
        <v>41909.043530092589</v>
      </c>
    </row>
    <row r="176" spans="1:19" ht="86.4" x14ac:dyDescent="0.3">
      <c r="A176">
        <v>4003</v>
      </c>
      <c r="B176" s="3" t="s">
        <v>3999</v>
      </c>
      <c r="C176" s="3" t="s">
        <v>8071</v>
      </c>
      <c r="D176" s="6">
        <v>2000</v>
      </c>
      <c r="E176" s="8">
        <v>201</v>
      </c>
      <c r="F176" t="s">
        <v>8220</v>
      </c>
      <c r="G176" t="s">
        <v>8223</v>
      </c>
      <c r="H176" t="s">
        <v>8245</v>
      </c>
      <c r="I176">
        <v>1424009147</v>
      </c>
      <c r="J176">
        <v>1421417147</v>
      </c>
      <c r="K176" t="b">
        <v>0</v>
      </c>
      <c r="L176">
        <v>2</v>
      </c>
      <c r="M176" t="b">
        <v>0</v>
      </c>
      <c r="N176">
        <v>10</v>
      </c>
      <c r="O176" s="6">
        <v>100.5</v>
      </c>
      <c r="P176" s="10" t="s">
        <v>8315</v>
      </c>
      <c r="Q176" t="s">
        <v>8316</v>
      </c>
      <c r="R176" s="15">
        <v>42020.587349537032</v>
      </c>
      <c r="S176" s="15">
        <v>42050.587349537032</v>
      </c>
    </row>
    <row r="177" spans="1:19" ht="28.8" x14ac:dyDescent="0.3">
      <c r="A177">
        <v>4004</v>
      </c>
      <c r="B177" s="3" t="s">
        <v>4000</v>
      </c>
      <c r="C177" s="3" t="s">
        <v>8109</v>
      </c>
      <c r="D177" s="6">
        <v>500</v>
      </c>
      <c r="E177" s="8">
        <v>1</v>
      </c>
      <c r="F177" t="s">
        <v>8220</v>
      </c>
      <c r="G177" t="s">
        <v>8223</v>
      </c>
      <c r="H177" t="s">
        <v>8245</v>
      </c>
      <c r="I177">
        <v>1412740457</v>
      </c>
      <c r="J177">
        <v>1410148457</v>
      </c>
      <c r="K177" t="b">
        <v>0</v>
      </c>
      <c r="L177">
        <v>1</v>
      </c>
      <c r="M177" t="b">
        <v>0</v>
      </c>
      <c r="N177">
        <v>0</v>
      </c>
      <c r="O177" s="6">
        <v>1</v>
      </c>
      <c r="P177" s="10" t="s">
        <v>8315</v>
      </c>
      <c r="Q177" t="s">
        <v>8316</v>
      </c>
      <c r="R177" s="15">
        <v>41890.16269675926</v>
      </c>
      <c r="S177" s="15">
        <v>41920.16269675926</v>
      </c>
    </row>
    <row r="178" spans="1:19" ht="86.4" x14ac:dyDescent="0.3">
      <c r="A178">
        <v>4005</v>
      </c>
      <c r="B178" s="3" t="s">
        <v>4001</v>
      </c>
      <c r="C178" s="3" t="s">
        <v>8110</v>
      </c>
      <c r="D178" s="6">
        <v>3000</v>
      </c>
      <c r="E178" s="8">
        <v>40</v>
      </c>
      <c r="F178" t="s">
        <v>8220</v>
      </c>
      <c r="G178" t="s">
        <v>8223</v>
      </c>
      <c r="H178" t="s">
        <v>8245</v>
      </c>
      <c r="I178">
        <v>1413832985</v>
      </c>
      <c r="J178">
        <v>1408648985</v>
      </c>
      <c r="K178" t="b">
        <v>0</v>
      </c>
      <c r="L178">
        <v>2</v>
      </c>
      <c r="M178" t="b">
        <v>0</v>
      </c>
      <c r="N178">
        <v>1</v>
      </c>
      <c r="O178" s="6">
        <v>20</v>
      </c>
      <c r="P178" s="10" t="s">
        <v>8315</v>
      </c>
      <c r="Q178" t="s">
        <v>8316</v>
      </c>
      <c r="R178" s="15">
        <v>41872.807696759257</v>
      </c>
      <c r="S178" s="15">
        <v>41932.807696759257</v>
      </c>
    </row>
    <row r="179" spans="1:19" ht="86.4" x14ac:dyDescent="0.3">
      <c r="A179">
        <v>4006</v>
      </c>
      <c r="B179" s="3" t="s">
        <v>4002</v>
      </c>
      <c r="C179" s="3" t="s">
        <v>8111</v>
      </c>
      <c r="D179" s="6">
        <v>30000</v>
      </c>
      <c r="E179" s="8">
        <v>2</v>
      </c>
      <c r="F179" t="s">
        <v>8220</v>
      </c>
      <c r="G179" t="s">
        <v>8223</v>
      </c>
      <c r="H179" t="s">
        <v>8245</v>
      </c>
      <c r="I179">
        <v>1455647587</v>
      </c>
      <c r="J179">
        <v>1453487587</v>
      </c>
      <c r="K179" t="b">
        <v>0</v>
      </c>
      <c r="L179">
        <v>1</v>
      </c>
      <c r="M179" t="b">
        <v>0</v>
      </c>
      <c r="N179">
        <v>0</v>
      </c>
      <c r="O179" s="6">
        <v>2</v>
      </c>
      <c r="P179" s="10" t="s">
        <v>8315</v>
      </c>
      <c r="Q179" t="s">
        <v>8316</v>
      </c>
      <c r="R179" s="15">
        <v>42391.772997685184</v>
      </c>
      <c r="S179" s="15">
        <v>42416.772997685184</v>
      </c>
    </row>
    <row r="180" spans="1:19" ht="86.4" x14ac:dyDescent="0.3">
      <c r="A180">
        <v>4007</v>
      </c>
      <c r="B180" s="3" t="s">
        <v>4003</v>
      </c>
      <c r="C180" s="3" t="s">
        <v>8112</v>
      </c>
      <c r="D180" s="6">
        <v>2000</v>
      </c>
      <c r="E180" s="8">
        <v>5</v>
      </c>
      <c r="F180" t="s">
        <v>8220</v>
      </c>
      <c r="G180" t="s">
        <v>8223</v>
      </c>
      <c r="H180" t="s">
        <v>8245</v>
      </c>
      <c r="I180">
        <v>1409070480</v>
      </c>
      <c r="J180">
        <v>1406572381</v>
      </c>
      <c r="K180" t="b">
        <v>0</v>
      </c>
      <c r="L180">
        <v>1</v>
      </c>
      <c r="M180" t="b">
        <v>0</v>
      </c>
      <c r="N180">
        <v>0</v>
      </c>
      <c r="O180" s="6">
        <v>5</v>
      </c>
      <c r="P180" s="10" t="s">
        <v>8315</v>
      </c>
      <c r="Q180" t="s">
        <v>8316</v>
      </c>
      <c r="R180" s="15">
        <v>41848.772928240738</v>
      </c>
      <c r="S180" s="15">
        <v>41877.686111111114</v>
      </c>
    </row>
    <row r="181" spans="1:19" ht="86.4" x14ac:dyDescent="0.3">
      <c r="A181">
        <v>4010</v>
      </c>
      <c r="B181" s="3" t="s">
        <v>4006</v>
      </c>
      <c r="C181" s="3" t="s">
        <v>8115</v>
      </c>
      <c r="D181" s="6">
        <v>7200</v>
      </c>
      <c r="E181" s="8">
        <v>1742</v>
      </c>
      <c r="F181" t="s">
        <v>8220</v>
      </c>
      <c r="G181" t="s">
        <v>8223</v>
      </c>
      <c r="H181" t="s">
        <v>8245</v>
      </c>
      <c r="I181">
        <v>1414348166</v>
      </c>
      <c r="J181">
        <v>1412879366</v>
      </c>
      <c r="K181" t="b">
        <v>0</v>
      </c>
      <c r="L181">
        <v>38</v>
      </c>
      <c r="M181" t="b">
        <v>0</v>
      </c>
      <c r="N181">
        <v>24</v>
      </c>
      <c r="O181" s="6">
        <v>45.84</v>
      </c>
      <c r="P181" s="10" t="s">
        <v>8315</v>
      </c>
      <c r="Q181" t="s">
        <v>8316</v>
      </c>
      <c r="R181" s="15">
        <v>41921.770439814813</v>
      </c>
      <c r="S181" s="15">
        <v>41938.770439814813</v>
      </c>
    </row>
    <row r="182" spans="1:19" ht="100.8" x14ac:dyDescent="0.3">
      <c r="A182">
        <v>4013</v>
      </c>
      <c r="B182" s="3" t="s">
        <v>4009</v>
      </c>
      <c r="C182" s="3" t="s">
        <v>8118</v>
      </c>
      <c r="D182" s="6">
        <v>2000</v>
      </c>
      <c r="E182" s="8">
        <v>26</v>
      </c>
      <c r="F182" t="s">
        <v>8220</v>
      </c>
      <c r="G182" t="s">
        <v>8223</v>
      </c>
      <c r="H182" t="s">
        <v>8245</v>
      </c>
      <c r="I182">
        <v>1424070823</v>
      </c>
      <c r="J182">
        <v>1421478823</v>
      </c>
      <c r="K182" t="b">
        <v>0</v>
      </c>
      <c r="L182">
        <v>2</v>
      </c>
      <c r="M182" t="b">
        <v>0</v>
      </c>
      <c r="N182">
        <v>1</v>
      </c>
      <c r="O182" s="6">
        <v>13</v>
      </c>
      <c r="P182" s="10" t="s">
        <v>8315</v>
      </c>
      <c r="Q182" t="s">
        <v>8316</v>
      </c>
      <c r="R182" s="15">
        <v>42021.301192129627</v>
      </c>
      <c r="S182" s="15">
        <v>42051.301192129627</v>
      </c>
    </row>
    <row r="183" spans="1:19" ht="100.8" x14ac:dyDescent="0.3">
      <c r="A183">
        <v>4014</v>
      </c>
      <c r="B183" s="3" t="s">
        <v>4010</v>
      </c>
      <c r="C183" s="3" t="s">
        <v>8119</v>
      </c>
      <c r="D183" s="6">
        <v>9000</v>
      </c>
      <c r="E183" s="8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>
        <v>0</v>
      </c>
      <c r="O183" s="6" t="s">
        <v>7235</v>
      </c>
      <c r="P183" s="10" t="s">
        <v>8315</v>
      </c>
      <c r="Q183" t="s">
        <v>8316</v>
      </c>
      <c r="R183" s="15">
        <v>42419.246168981481</v>
      </c>
      <c r="S183" s="15">
        <v>42434.246168981481</v>
      </c>
    </row>
    <row r="184" spans="1:19" ht="100.8" x14ac:dyDescent="0.3">
      <c r="A184">
        <v>4015</v>
      </c>
      <c r="B184" s="3" t="s">
        <v>4011</v>
      </c>
      <c r="C184" s="3" t="s">
        <v>8120</v>
      </c>
      <c r="D184" s="6">
        <v>7000</v>
      </c>
      <c r="E184" s="8">
        <v>1</v>
      </c>
      <c r="F184" t="s">
        <v>8220</v>
      </c>
      <c r="G184" t="s">
        <v>8223</v>
      </c>
      <c r="H184" t="s">
        <v>8245</v>
      </c>
      <c r="I184">
        <v>1437331463</v>
      </c>
      <c r="J184">
        <v>1434739463</v>
      </c>
      <c r="K184" t="b">
        <v>0</v>
      </c>
      <c r="L184">
        <v>1</v>
      </c>
      <c r="M184" t="b">
        <v>0</v>
      </c>
      <c r="N184">
        <v>0</v>
      </c>
      <c r="O184" s="6">
        <v>1</v>
      </c>
      <c r="P184" s="10" t="s">
        <v>8315</v>
      </c>
      <c r="Q184" t="s">
        <v>8316</v>
      </c>
      <c r="R184" s="15">
        <v>42174.780821759254</v>
      </c>
      <c r="S184" s="15">
        <v>42204.780821759254</v>
      </c>
    </row>
    <row r="185" spans="1:19" ht="100.8" x14ac:dyDescent="0.3">
      <c r="A185">
        <v>4017</v>
      </c>
      <c r="B185" s="3" t="s">
        <v>4013</v>
      </c>
      <c r="C185" s="3" t="s">
        <v>8122</v>
      </c>
      <c r="D185" s="6">
        <v>10000</v>
      </c>
      <c r="E185" s="8">
        <v>105</v>
      </c>
      <c r="F185" t="s">
        <v>8220</v>
      </c>
      <c r="G185" t="s">
        <v>8223</v>
      </c>
      <c r="H185" t="s">
        <v>8245</v>
      </c>
      <c r="I185">
        <v>1409846874</v>
      </c>
      <c r="J185">
        <v>1407254874</v>
      </c>
      <c r="K185" t="b">
        <v>0</v>
      </c>
      <c r="L185">
        <v>2</v>
      </c>
      <c r="M185" t="b">
        <v>0</v>
      </c>
      <c r="N185">
        <v>1</v>
      </c>
      <c r="O185" s="6">
        <v>52.5</v>
      </c>
      <c r="P185" s="10" t="s">
        <v>8315</v>
      </c>
      <c r="Q185" t="s">
        <v>8316</v>
      </c>
      <c r="R185" s="15">
        <v>41856.672152777777</v>
      </c>
      <c r="S185" s="15">
        <v>41886.672152777777</v>
      </c>
    </row>
    <row r="186" spans="1:19" ht="100.8" x14ac:dyDescent="0.3">
      <c r="A186">
        <v>4019</v>
      </c>
      <c r="B186" s="3" t="s">
        <v>4015</v>
      </c>
      <c r="C186" s="3" t="s">
        <v>8124</v>
      </c>
      <c r="D186" s="6">
        <v>3500</v>
      </c>
      <c r="E186" s="8">
        <v>29</v>
      </c>
      <c r="F186" t="s">
        <v>8220</v>
      </c>
      <c r="G186" t="s">
        <v>8223</v>
      </c>
      <c r="H186" t="s">
        <v>8245</v>
      </c>
      <c r="I186">
        <v>1460737680</v>
      </c>
      <c r="J186">
        <v>1455725596</v>
      </c>
      <c r="K186" t="b">
        <v>0</v>
      </c>
      <c r="L186">
        <v>4</v>
      </c>
      <c r="M186" t="b">
        <v>0</v>
      </c>
      <c r="N186">
        <v>1</v>
      </c>
      <c r="O186" s="6">
        <v>7.25</v>
      </c>
      <c r="P186" s="10" t="s">
        <v>8315</v>
      </c>
      <c r="Q186" t="s">
        <v>8316</v>
      </c>
      <c r="R186" s="15">
        <v>42417.675879629634</v>
      </c>
      <c r="S186" s="15">
        <v>42475.686111111107</v>
      </c>
    </row>
    <row r="187" spans="1:19" ht="86.4" x14ac:dyDescent="0.3">
      <c r="A187">
        <v>4020</v>
      </c>
      <c r="B187" s="3" t="s">
        <v>4016</v>
      </c>
      <c r="C187" s="3" t="s">
        <v>8125</v>
      </c>
      <c r="D187" s="6">
        <v>600</v>
      </c>
      <c r="E187" s="8">
        <v>100</v>
      </c>
      <c r="F187" t="s">
        <v>8220</v>
      </c>
      <c r="G187" t="s">
        <v>8223</v>
      </c>
      <c r="H187" t="s">
        <v>8245</v>
      </c>
      <c r="I187">
        <v>1427168099</v>
      </c>
      <c r="J187">
        <v>1424579699</v>
      </c>
      <c r="K187" t="b">
        <v>0</v>
      </c>
      <c r="L187">
        <v>3</v>
      </c>
      <c r="M187" t="b">
        <v>0</v>
      </c>
      <c r="N187">
        <v>17</v>
      </c>
      <c r="O187" s="6">
        <v>33.33</v>
      </c>
      <c r="P187" s="10" t="s">
        <v>8315</v>
      </c>
      <c r="Q187" t="s">
        <v>8316</v>
      </c>
      <c r="R187" s="15">
        <v>42057.190960648149</v>
      </c>
      <c r="S187" s="15">
        <v>42087.149293981478</v>
      </c>
    </row>
    <row r="188" spans="1:19" ht="72" x14ac:dyDescent="0.3">
      <c r="A188">
        <v>4021</v>
      </c>
      <c r="B188" s="3" t="s">
        <v>4017</v>
      </c>
      <c r="C188" s="3" t="s">
        <v>8126</v>
      </c>
      <c r="D188" s="6">
        <v>15000</v>
      </c>
      <c r="E188" s="8">
        <v>125</v>
      </c>
      <c r="F188" t="s">
        <v>8220</v>
      </c>
      <c r="G188" t="s">
        <v>8223</v>
      </c>
      <c r="H188" t="s">
        <v>8245</v>
      </c>
      <c r="I188">
        <v>1414360358</v>
      </c>
      <c r="J188">
        <v>1409176358</v>
      </c>
      <c r="K188" t="b">
        <v>0</v>
      </c>
      <c r="L188">
        <v>2</v>
      </c>
      <c r="M188" t="b">
        <v>0</v>
      </c>
      <c r="N188">
        <v>1</v>
      </c>
      <c r="O188" s="6">
        <v>62.5</v>
      </c>
      <c r="P188" s="10" t="s">
        <v>8315</v>
      </c>
      <c r="Q188" t="s">
        <v>8316</v>
      </c>
      <c r="R188" s="15">
        <v>41878.911550925928</v>
      </c>
      <c r="S188" s="15">
        <v>41938.911550925928</v>
      </c>
    </row>
    <row r="189" spans="1:19" ht="57.6" x14ac:dyDescent="0.3">
      <c r="A189">
        <v>4022</v>
      </c>
      <c r="B189" s="3" t="s">
        <v>4018</v>
      </c>
      <c r="C189" s="3" t="s">
        <v>8127</v>
      </c>
      <c r="D189" s="6">
        <v>18000</v>
      </c>
      <c r="E189" s="8">
        <v>12521</v>
      </c>
      <c r="F189" t="s">
        <v>8220</v>
      </c>
      <c r="G189" t="s">
        <v>8223</v>
      </c>
      <c r="H189" t="s">
        <v>8245</v>
      </c>
      <c r="I189">
        <v>1422759240</v>
      </c>
      <c r="J189">
        <v>1418824867</v>
      </c>
      <c r="K189" t="b">
        <v>0</v>
      </c>
      <c r="L189">
        <v>197</v>
      </c>
      <c r="M189" t="b">
        <v>0</v>
      </c>
      <c r="N189">
        <v>70</v>
      </c>
      <c r="O189" s="6">
        <v>63.56</v>
      </c>
      <c r="P189" s="10" t="s">
        <v>8315</v>
      </c>
      <c r="Q189" t="s">
        <v>8316</v>
      </c>
      <c r="R189" s="15">
        <v>41990.584108796291</v>
      </c>
      <c r="S189" s="15">
        <v>42036.120833333334</v>
      </c>
    </row>
    <row r="190" spans="1:19" ht="72" x14ac:dyDescent="0.3">
      <c r="A190">
        <v>4023</v>
      </c>
      <c r="B190" s="3" t="s">
        <v>4019</v>
      </c>
      <c r="C190" s="3" t="s">
        <v>8128</v>
      </c>
      <c r="D190" s="6">
        <v>7000</v>
      </c>
      <c r="E190" s="8">
        <v>0</v>
      </c>
      <c r="F190" t="s">
        <v>8220</v>
      </c>
      <c r="G190" t="s">
        <v>8223</v>
      </c>
      <c r="H190" t="s">
        <v>8245</v>
      </c>
      <c r="I190">
        <v>1458860363</v>
      </c>
      <c r="J190">
        <v>1454975963</v>
      </c>
      <c r="K190" t="b">
        <v>0</v>
      </c>
      <c r="L190">
        <v>0</v>
      </c>
      <c r="M190" t="b">
        <v>0</v>
      </c>
      <c r="N190">
        <v>0</v>
      </c>
      <c r="O190" s="6" t="s">
        <v>7235</v>
      </c>
      <c r="P190" s="10" t="s">
        <v>8315</v>
      </c>
      <c r="Q190" t="s">
        <v>8316</v>
      </c>
      <c r="R190" s="15">
        <v>42408.999571759254</v>
      </c>
      <c r="S190" s="15">
        <v>42453.957905092597</v>
      </c>
    </row>
    <row r="191" spans="1:19" ht="100.8" x14ac:dyDescent="0.3">
      <c r="A191">
        <v>4024</v>
      </c>
      <c r="B191" s="3" t="s">
        <v>4020</v>
      </c>
      <c r="C191" s="3" t="s">
        <v>8129</v>
      </c>
      <c r="D191" s="6">
        <v>800</v>
      </c>
      <c r="E191" s="8">
        <v>10</v>
      </c>
      <c r="F191" t="s">
        <v>8220</v>
      </c>
      <c r="G191" t="s">
        <v>8223</v>
      </c>
      <c r="H191" t="s">
        <v>8245</v>
      </c>
      <c r="I191">
        <v>1441037097</v>
      </c>
      <c r="J191">
        <v>1438445097</v>
      </c>
      <c r="K191" t="b">
        <v>0</v>
      </c>
      <c r="L191">
        <v>1</v>
      </c>
      <c r="M191" t="b">
        <v>0</v>
      </c>
      <c r="N191">
        <v>1</v>
      </c>
      <c r="O191" s="6">
        <v>10</v>
      </c>
      <c r="P191" s="10" t="s">
        <v>8315</v>
      </c>
      <c r="Q191" t="s">
        <v>8316</v>
      </c>
      <c r="R191" s="15">
        <v>42217.670104166667</v>
      </c>
      <c r="S191" s="15">
        <v>42247.670104166667</v>
      </c>
    </row>
    <row r="192" spans="1:19" ht="72" x14ac:dyDescent="0.3">
      <c r="A192">
        <v>4026</v>
      </c>
      <c r="B192" s="3" t="s">
        <v>4022</v>
      </c>
      <c r="C192" s="3" t="s">
        <v>8131</v>
      </c>
      <c r="D192" s="6">
        <v>4000</v>
      </c>
      <c r="E192" s="8">
        <v>0</v>
      </c>
      <c r="F192" t="s">
        <v>8220</v>
      </c>
      <c r="G192" t="s">
        <v>8223</v>
      </c>
      <c r="H192" t="s">
        <v>8245</v>
      </c>
      <c r="I192">
        <v>1449247439</v>
      </c>
      <c r="J192">
        <v>1444059839</v>
      </c>
      <c r="K192" t="b">
        <v>0</v>
      </c>
      <c r="L192">
        <v>0</v>
      </c>
      <c r="M192" t="b">
        <v>0</v>
      </c>
      <c r="N192">
        <v>0</v>
      </c>
      <c r="O192" s="6" t="s">
        <v>7235</v>
      </c>
      <c r="P192" s="10" t="s">
        <v>8315</v>
      </c>
      <c r="Q192" t="s">
        <v>8316</v>
      </c>
      <c r="R192" s="15">
        <v>42282.655543981484</v>
      </c>
      <c r="S192" s="15">
        <v>42342.697210648148</v>
      </c>
    </row>
    <row r="193" spans="1:19" ht="100.8" x14ac:dyDescent="0.3">
      <c r="A193">
        <v>4027</v>
      </c>
      <c r="B193" s="3" t="s">
        <v>4023</v>
      </c>
      <c r="C193" s="3" t="s">
        <v>8132</v>
      </c>
      <c r="D193" s="6">
        <v>3000</v>
      </c>
      <c r="E193" s="8">
        <v>215</v>
      </c>
      <c r="F193" t="s">
        <v>8220</v>
      </c>
      <c r="G193" t="s">
        <v>8223</v>
      </c>
      <c r="H193" t="s">
        <v>8245</v>
      </c>
      <c r="I193">
        <v>1487811600</v>
      </c>
      <c r="J193">
        <v>1486077481</v>
      </c>
      <c r="K193" t="b">
        <v>0</v>
      </c>
      <c r="L193">
        <v>7</v>
      </c>
      <c r="M193" t="b">
        <v>0</v>
      </c>
      <c r="N193">
        <v>7</v>
      </c>
      <c r="O193" s="6">
        <v>30.71</v>
      </c>
      <c r="P193" s="10" t="s">
        <v>8315</v>
      </c>
      <c r="Q193" t="s">
        <v>8316</v>
      </c>
      <c r="R193" s="15">
        <v>42768.97084490741</v>
      </c>
      <c r="S193" s="15">
        <v>42789.041666666672</v>
      </c>
    </row>
    <row r="194" spans="1:19" ht="86.4" x14ac:dyDescent="0.3">
      <c r="A194">
        <v>4028</v>
      </c>
      <c r="B194" s="3" t="s">
        <v>4024</v>
      </c>
      <c r="C194" s="3" t="s">
        <v>8133</v>
      </c>
      <c r="D194" s="6">
        <v>2000</v>
      </c>
      <c r="E194" s="8">
        <v>561</v>
      </c>
      <c r="F194" t="s">
        <v>8220</v>
      </c>
      <c r="G194" t="s">
        <v>8223</v>
      </c>
      <c r="H194" t="s">
        <v>8245</v>
      </c>
      <c r="I194">
        <v>1402007500</v>
      </c>
      <c r="J194">
        <v>1399415500</v>
      </c>
      <c r="K194" t="b">
        <v>0</v>
      </c>
      <c r="L194">
        <v>11</v>
      </c>
      <c r="M194" t="b">
        <v>0</v>
      </c>
      <c r="N194">
        <v>28</v>
      </c>
      <c r="O194" s="6">
        <v>51</v>
      </c>
      <c r="P194" s="10" t="s">
        <v>8315</v>
      </c>
      <c r="Q194" t="s">
        <v>8316</v>
      </c>
      <c r="R194" s="15">
        <v>41765.938657407409</v>
      </c>
      <c r="S194" s="15">
        <v>41795.938657407409</v>
      </c>
    </row>
    <row r="195" spans="1:19" ht="86.4" x14ac:dyDescent="0.3">
      <c r="A195">
        <v>4029</v>
      </c>
      <c r="B195" s="3" t="s">
        <v>4025</v>
      </c>
      <c r="C195" s="3" t="s">
        <v>8134</v>
      </c>
      <c r="D195" s="6">
        <v>20000</v>
      </c>
      <c r="E195" s="8">
        <v>0</v>
      </c>
      <c r="F195" t="s">
        <v>8220</v>
      </c>
      <c r="G195" t="s">
        <v>8223</v>
      </c>
      <c r="H195" t="s">
        <v>8245</v>
      </c>
      <c r="I195">
        <v>1450053370</v>
      </c>
      <c r="J195">
        <v>1447461370</v>
      </c>
      <c r="K195" t="b">
        <v>0</v>
      </c>
      <c r="L195">
        <v>0</v>
      </c>
      <c r="M195" t="b">
        <v>0</v>
      </c>
      <c r="N195">
        <v>0</v>
      </c>
      <c r="O195" s="6" t="s">
        <v>7235</v>
      </c>
      <c r="P195" s="10" t="s">
        <v>8315</v>
      </c>
      <c r="Q195" t="s">
        <v>8316</v>
      </c>
      <c r="R195" s="15">
        <v>42322.025115740747</v>
      </c>
      <c r="S195" s="15">
        <v>42352.025115740747</v>
      </c>
    </row>
    <row r="196" spans="1:19" ht="86.4" x14ac:dyDescent="0.3">
      <c r="A196">
        <v>4030</v>
      </c>
      <c r="B196" s="3" t="s">
        <v>4026</v>
      </c>
      <c r="C196" s="3" t="s">
        <v>8135</v>
      </c>
      <c r="D196" s="6">
        <v>2500</v>
      </c>
      <c r="E196" s="8">
        <v>400</v>
      </c>
      <c r="F196" t="s">
        <v>8220</v>
      </c>
      <c r="G196" t="s">
        <v>8223</v>
      </c>
      <c r="H196" t="s">
        <v>8245</v>
      </c>
      <c r="I196">
        <v>1454525340</v>
      </c>
      <c r="J196">
        <v>1452008599</v>
      </c>
      <c r="K196" t="b">
        <v>0</v>
      </c>
      <c r="L196">
        <v>6</v>
      </c>
      <c r="M196" t="b">
        <v>0</v>
      </c>
      <c r="N196">
        <v>16</v>
      </c>
      <c r="O196" s="6">
        <v>66.67</v>
      </c>
      <c r="P196" s="10" t="s">
        <v>8315</v>
      </c>
      <c r="Q196" t="s">
        <v>8316</v>
      </c>
      <c r="R196" s="15">
        <v>42374.655081018514</v>
      </c>
      <c r="S196" s="15">
        <v>42403.784027777772</v>
      </c>
    </row>
    <row r="197" spans="1:19" ht="100.8" x14ac:dyDescent="0.3">
      <c r="A197">
        <v>4031</v>
      </c>
      <c r="B197" s="3" t="s">
        <v>4027</v>
      </c>
      <c r="C197" s="3" t="s">
        <v>8136</v>
      </c>
      <c r="D197" s="6">
        <v>5000</v>
      </c>
      <c r="E197" s="8">
        <v>0</v>
      </c>
      <c r="F197" t="s">
        <v>8220</v>
      </c>
      <c r="G197" t="s">
        <v>8223</v>
      </c>
      <c r="H197" t="s">
        <v>8245</v>
      </c>
      <c r="I197">
        <v>1418914964</v>
      </c>
      <c r="J197">
        <v>1414591364</v>
      </c>
      <c r="K197" t="b">
        <v>0</v>
      </c>
      <c r="L197">
        <v>0</v>
      </c>
      <c r="M197" t="b">
        <v>0</v>
      </c>
      <c r="N197">
        <v>0</v>
      </c>
      <c r="O197" s="6" t="s">
        <v>7235</v>
      </c>
      <c r="P197" s="10" t="s">
        <v>8315</v>
      </c>
      <c r="Q197" t="s">
        <v>8316</v>
      </c>
      <c r="R197" s="15">
        <v>41941.585231481484</v>
      </c>
      <c r="S197" s="15">
        <v>41991.626898148148</v>
      </c>
    </row>
    <row r="198" spans="1:19" ht="100.8" x14ac:dyDescent="0.3">
      <c r="A198">
        <v>4032</v>
      </c>
      <c r="B198" s="3" t="s">
        <v>4028</v>
      </c>
      <c r="C198" s="3" t="s">
        <v>8137</v>
      </c>
      <c r="D198" s="6">
        <v>6048</v>
      </c>
      <c r="E198" s="8">
        <v>413</v>
      </c>
      <c r="F198" t="s">
        <v>8220</v>
      </c>
      <c r="G198" t="s">
        <v>8223</v>
      </c>
      <c r="H198" t="s">
        <v>8245</v>
      </c>
      <c r="I198">
        <v>1450211116</v>
      </c>
      <c r="J198">
        <v>1445023516</v>
      </c>
      <c r="K198" t="b">
        <v>0</v>
      </c>
      <c r="L198">
        <v>7</v>
      </c>
      <c r="M198" t="b">
        <v>0</v>
      </c>
      <c r="N198">
        <v>7</v>
      </c>
      <c r="O198" s="6">
        <v>59</v>
      </c>
      <c r="P198" s="10" t="s">
        <v>8315</v>
      </c>
      <c r="Q198" t="s">
        <v>8316</v>
      </c>
      <c r="R198" s="15">
        <v>42293.809212962966</v>
      </c>
      <c r="S198" s="15">
        <v>42353.85087962963</v>
      </c>
    </row>
    <row r="199" spans="1:19" ht="86.4" x14ac:dyDescent="0.3">
      <c r="A199">
        <v>4034</v>
      </c>
      <c r="B199" s="3" t="s">
        <v>4030</v>
      </c>
      <c r="C199" s="3" t="s">
        <v>8139</v>
      </c>
      <c r="D199" s="6">
        <v>13500</v>
      </c>
      <c r="E199" s="8">
        <v>200</v>
      </c>
      <c r="F199" t="s">
        <v>8220</v>
      </c>
      <c r="G199" t="s">
        <v>8223</v>
      </c>
      <c r="H199" t="s">
        <v>8245</v>
      </c>
      <c r="I199">
        <v>1428097450</v>
      </c>
      <c r="J199">
        <v>1425509050</v>
      </c>
      <c r="K199" t="b">
        <v>0</v>
      </c>
      <c r="L199">
        <v>2</v>
      </c>
      <c r="M199" t="b">
        <v>0</v>
      </c>
      <c r="N199">
        <v>1</v>
      </c>
      <c r="O199" s="6">
        <v>100</v>
      </c>
      <c r="P199" s="10" t="s">
        <v>8315</v>
      </c>
      <c r="Q199" t="s">
        <v>8316</v>
      </c>
      <c r="R199" s="15">
        <v>42067.947337962964</v>
      </c>
      <c r="S199" s="15">
        <v>42097.905671296292</v>
      </c>
    </row>
    <row r="200" spans="1:19" ht="57.6" x14ac:dyDescent="0.3">
      <c r="A200">
        <v>4035</v>
      </c>
      <c r="B200" s="3" t="s">
        <v>4031</v>
      </c>
      <c r="C200" s="3" t="s">
        <v>8140</v>
      </c>
      <c r="D200" s="6">
        <v>10000</v>
      </c>
      <c r="E200" s="8">
        <v>3685</v>
      </c>
      <c r="F200" t="s">
        <v>8220</v>
      </c>
      <c r="G200" t="s">
        <v>8223</v>
      </c>
      <c r="H200" t="s">
        <v>8245</v>
      </c>
      <c r="I200">
        <v>1413925887</v>
      </c>
      <c r="J200">
        <v>1411333887</v>
      </c>
      <c r="K200" t="b">
        <v>0</v>
      </c>
      <c r="L200">
        <v>25</v>
      </c>
      <c r="M200" t="b">
        <v>0</v>
      </c>
      <c r="N200">
        <v>37</v>
      </c>
      <c r="O200" s="6">
        <v>147.4</v>
      </c>
      <c r="P200" s="10" t="s">
        <v>8315</v>
      </c>
      <c r="Q200" t="s">
        <v>8316</v>
      </c>
      <c r="R200" s="15">
        <v>41903.882951388885</v>
      </c>
      <c r="S200" s="15">
        <v>41933.882951388885</v>
      </c>
    </row>
    <row r="201" spans="1:19" ht="86.4" x14ac:dyDescent="0.3">
      <c r="A201">
        <v>4036</v>
      </c>
      <c r="B201" s="3" t="s">
        <v>4032</v>
      </c>
      <c r="C201" s="3" t="s">
        <v>7438</v>
      </c>
      <c r="D201" s="6">
        <v>6000</v>
      </c>
      <c r="E201" s="8">
        <v>2823</v>
      </c>
      <c r="F201" t="s">
        <v>8220</v>
      </c>
      <c r="G201" t="s">
        <v>8223</v>
      </c>
      <c r="H201" t="s">
        <v>8245</v>
      </c>
      <c r="I201">
        <v>1404253800</v>
      </c>
      <c r="J201">
        <v>1402784964</v>
      </c>
      <c r="K201" t="b">
        <v>0</v>
      </c>
      <c r="L201">
        <v>17</v>
      </c>
      <c r="M201" t="b">
        <v>0</v>
      </c>
      <c r="N201">
        <v>47</v>
      </c>
      <c r="O201" s="6">
        <v>166.06</v>
      </c>
      <c r="P201" s="10" t="s">
        <v>8315</v>
      </c>
      <c r="Q201" t="s">
        <v>8316</v>
      </c>
      <c r="R201" s="15">
        <v>41804.937083333331</v>
      </c>
      <c r="S201" s="15">
        <v>41821.9375</v>
      </c>
    </row>
    <row r="202" spans="1:19" ht="100.8" x14ac:dyDescent="0.3">
      <c r="A202">
        <v>4037</v>
      </c>
      <c r="B202" s="3" t="s">
        <v>4033</v>
      </c>
      <c r="C202" s="3" t="s">
        <v>8141</v>
      </c>
      <c r="D202" s="6">
        <v>700</v>
      </c>
      <c r="E202" s="8">
        <v>80</v>
      </c>
      <c r="F202" t="s">
        <v>8220</v>
      </c>
      <c r="G202" t="s">
        <v>8223</v>
      </c>
      <c r="H202" t="s">
        <v>8245</v>
      </c>
      <c r="I202">
        <v>1464099900</v>
      </c>
      <c r="J202">
        <v>1462585315</v>
      </c>
      <c r="K202" t="b">
        <v>0</v>
      </c>
      <c r="L202">
        <v>2</v>
      </c>
      <c r="M202" t="b">
        <v>0</v>
      </c>
      <c r="N202">
        <v>11</v>
      </c>
      <c r="O202" s="6">
        <v>40</v>
      </c>
      <c r="P202" s="10" t="s">
        <v>8315</v>
      </c>
      <c r="Q202" t="s">
        <v>8316</v>
      </c>
      <c r="R202" s="15">
        <v>42497.070775462969</v>
      </c>
      <c r="S202" s="15">
        <v>42514.600694444445</v>
      </c>
    </row>
    <row r="203" spans="1:19" ht="86.4" x14ac:dyDescent="0.3">
      <c r="A203">
        <v>4038</v>
      </c>
      <c r="B203" s="3" t="s">
        <v>4034</v>
      </c>
      <c r="C203" s="3" t="s">
        <v>8142</v>
      </c>
      <c r="D203" s="6">
        <v>2500</v>
      </c>
      <c r="E203" s="8">
        <v>301</v>
      </c>
      <c r="F203" t="s">
        <v>8220</v>
      </c>
      <c r="G203" t="s">
        <v>8223</v>
      </c>
      <c r="H203" t="s">
        <v>8245</v>
      </c>
      <c r="I203">
        <v>1413573010</v>
      </c>
      <c r="J203">
        <v>1408389010</v>
      </c>
      <c r="K203" t="b">
        <v>0</v>
      </c>
      <c r="L203">
        <v>4</v>
      </c>
      <c r="M203" t="b">
        <v>0</v>
      </c>
      <c r="N203">
        <v>12</v>
      </c>
      <c r="O203" s="6">
        <v>75.25</v>
      </c>
      <c r="P203" s="10" t="s">
        <v>8315</v>
      </c>
      <c r="Q203" t="s">
        <v>8316</v>
      </c>
      <c r="R203" s="15">
        <v>41869.798726851855</v>
      </c>
      <c r="S203" s="15">
        <v>41929.798726851855</v>
      </c>
    </row>
    <row r="204" spans="1:19" ht="72" x14ac:dyDescent="0.3">
      <c r="A204">
        <v>4039</v>
      </c>
      <c r="B204" s="3" t="s">
        <v>4035</v>
      </c>
      <c r="C204" s="3" t="s">
        <v>8143</v>
      </c>
      <c r="D204" s="6">
        <v>500</v>
      </c>
      <c r="E204" s="8">
        <v>300</v>
      </c>
      <c r="F204" t="s">
        <v>8220</v>
      </c>
      <c r="G204" t="s">
        <v>8223</v>
      </c>
      <c r="H204" t="s">
        <v>8245</v>
      </c>
      <c r="I204">
        <v>1448949540</v>
      </c>
      <c r="J204">
        <v>1446048367</v>
      </c>
      <c r="K204" t="b">
        <v>0</v>
      </c>
      <c r="L204">
        <v>5</v>
      </c>
      <c r="M204" t="b">
        <v>0</v>
      </c>
      <c r="N204">
        <v>60</v>
      </c>
      <c r="O204" s="6">
        <v>60</v>
      </c>
      <c r="P204" s="10" t="s">
        <v>8315</v>
      </c>
      <c r="Q204" t="s">
        <v>8316</v>
      </c>
      <c r="R204" s="15">
        <v>42305.670914351853</v>
      </c>
      <c r="S204" s="15">
        <v>42339.249305555553</v>
      </c>
    </row>
    <row r="205" spans="1:19" ht="86.4" x14ac:dyDescent="0.3">
      <c r="A205">
        <v>4040</v>
      </c>
      <c r="B205" s="3" t="s">
        <v>4036</v>
      </c>
      <c r="C205" s="3" t="s">
        <v>8144</v>
      </c>
      <c r="D205" s="6">
        <v>8000</v>
      </c>
      <c r="E205" s="8">
        <v>2500</v>
      </c>
      <c r="F205" t="s">
        <v>8220</v>
      </c>
      <c r="G205" t="s">
        <v>8223</v>
      </c>
      <c r="H205" t="s">
        <v>8245</v>
      </c>
      <c r="I205">
        <v>1437188400</v>
      </c>
      <c r="J205">
        <v>1432100004</v>
      </c>
      <c r="K205" t="b">
        <v>0</v>
      </c>
      <c r="L205">
        <v>2</v>
      </c>
      <c r="M205" t="b">
        <v>0</v>
      </c>
      <c r="N205">
        <v>31</v>
      </c>
      <c r="O205" s="6">
        <v>1250</v>
      </c>
      <c r="P205" s="10" t="s">
        <v>8315</v>
      </c>
      <c r="Q205" t="s">
        <v>8316</v>
      </c>
      <c r="R205" s="15">
        <v>42144.231527777782</v>
      </c>
      <c r="S205" s="15">
        <v>42203.125</v>
      </c>
    </row>
    <row r="206" spans="1:19" ht="86.4" x14ac:dyDescent="0.3">
      <c r="A206">
        <v>4042</v>
      </c>
      <c r="B206" s="3" t="s">
        <v>4038</v>
      </c>
      <c r="C206" s="3" t="s">
        <v>8146</v>
      </c>
      <c r="D206" s="6">
        <v>10000</v>
      </c>
      <c r="E206" s="8">
        <v>21</v>
      </c>
      <c r="F206" t="s">
        <v>8220</v>
      </c>
      <c r="G206" t="s">
        <v>8223</v>
      </c>
      <c r="H206" t="s">
        <v>8245</v>
      </c>
      <c r="I206">
        <v>1421781360</v>
      </c>
      <c r="J206">
        <v>1419213664</v>
      </c>
      <c r="K206" t="b">
        <v>0</v>
      </c>
      <c r="L206">
        <v>3</v>
      </c>
      <c r="M206" t="b">
        <v>0</v>
      </c>
      <c r="N206">
        <v>0</v>
      </c>
      <c r="O206" s="6">
        <v>7</v>
      </c>
      <c r="P206" s="10" t="s">
        <v>8315</v>
      </c>
      <c r="Q206" t="s">
        <v>8316</v>
      </c>
      <c r="R206" s="15">
        <v>41995.084074074075</v>
      </c>
      <c r="S206" s="15">
        <v>42024.802777777775</v>
      </c>
    </row>
    <row r="207" spans="1:19" ht="86.4" x14ac:dyDescent="0.3">
      <c r="A207">
        <v>4044</v>
      </c>
      <c r="B207" s="3" t="s">
        <v>4040</v>
      </c>
      <c r="C207" s="3" t="s">
        <v>8148</v>
      </c>
      <c r="D207" s="6">
        <v>600</v>
      </c>
      <c r="E207" s="8">
        <v>225</v>
      </c>
      <c r="F207" t="s">
        <v>8220</v>
      </c>
      <c r="G207" t="s">
        <v>8223</v>
      </c>
      <c r="H207" t="s">
        <v>8245</v>
      </c>
      <c r="I207">
        <v>1428642000</v>
      </c>
      <c r="J207">
        <v>1426050982</v>
      </c>
      <c r="K207" t="b">
        <v>0</v>
      </c>
      <c r="L207">
        <v>4</v>
      </c>
      <c r="M207" t="b">
        <v>0</v>
      </c>
      <c r="N207">
        <v>38</v>
      </c>
      <c r="O207" s="6">
        <v>56.25</v>
      </c>
      <c r="P207" s="10" t="s">
        <v>8315</v>
      </c>
      <c r="Q207" t="s">
        <v>8316</v>
      </c>
      <c r="R207" s="15">
        <v>42074.219699074078</v>
      </c>
      <c r="S207" s="15">
        <v>42104.208333333328</v>
      </c>
    </row>
    <row r="208" spans="1:19" ht="100.8" x14ac:dyDescent="0.3">
      <c r="A208">
        <v>4046</v>
      </c>
      <c r="B208" s="3" t="s">
        <v>4042</v>
      </c>
      <c r="C208" s="3" t="s">
        <v>8150</v>
      </c>
      <c r="D208" s="6">
        <v>5600</v>
      </c>
      <c r="E208" s="8">
        <v>460</v>
      </c>
      <c r="F208" t="s">
        <v>8220</v>
      </c>
      <c r="G208" t="s">
        <v>8223</v>
      </c>
      <c r="H208" t="s">
        <v>8245</v>
      </c>
      <c r="I208">
        <v>1413992210</v>
      </c>
      <c r="J208">
        <v>1411400210</v>
      </c>
      <c r="K208" t="b">
        <v>0</v>
      </c>
      <c r="L208">
        <v>12</v>
      </c>
      <c r="M208" t="b">
        <v>0</v>
      </c>
      <c r="N208">
        <v>8</v>
      </c>
      <c r="O208" s="6">
        <v>38.33</v>
      </c>
      <c r="P208" s="10" t="s">
        <v>8315</v>
      </c>
      <c r="Q208" t="s">
        <v>8316</v>
      </c>
      <c r="R208" s="15">
        <v>41904.650578703702</v>
      </c>
      <c r="S208" s="15">
        <v>41934.650578703702</v>
      </c>
    </row>
    <row r="209" spans="1:19" ht="86.4" x14ac:dyDescent="0.3">
      <c r="A209">
        <v>4047</v>
      </c>
      <c r="B209" s="3" t="s">
        <v>4043</v>
      </c>
      <c r="C209" s="3" t="s">
        <v>8151</v>
      </c>
      <c r="D209" s="6">
        <v>5000</v>
      </c>
      <c r="E209" s="8">
        <v>110</v>
      </c>
      <c r="F209" t="s">
        <v>8220</v>
      </c>
      <c r="G209" t="s">
        <v>8223</v>
      </c>
      <c r="H209" t="s">
        <v>8245</v>
      </c>
      <c r="I209">
        <v>1420938000</v>
      </c>
      <c r="J209">
        <v>1418862743</v>
      </c>
      <c r="K209" t="b">
        <v>0</v>
      </c>
      <c r="L209">
        <v>4</v>
      </c>
      <c r="M209" t="b">
        <v>0</v>
      </c>
      <c r="N209">
        <v>2</v>
      </c>
      <c r="O209" s="6">
        <v>27.5</v>
      </c>
      <c r="P209" s="10" t="s">
        <v>8315</v>
      </c>
      <c r="Q209" t="s">
        <v>8316</v>
      </c>
      <c r="R209" s="15">
        <v>41991.022488425922</v>
      </c>
      <c r="S209" s="15">
        <v>42015.041666666672</v>
      </c>
    </row>
    <row r="210" spans="1:19" ht="86.4" x14ac:dyDescent="0.3">
      <c r="A210">
        <v>4049</v>
      </c>
      <c r="B210" s="3" t="s">
        <v>4045</v>
      </c>
      <c r="C210" s="3" t="s">
        <v>8153</v>
      </c>
      <c r="D210" s="6">
        <v>20000</v>
      </c>
      <c r="E210" s="8">
        <v>16</v>
      </c>
      <c r="F210" t="s">
        <v>8220</v>
      </c>
      <c r="G210" t="s">
        <v>8223</v>
      </c>
      <c r="H210" t="s">
        <v>8245</v>
      </c>
      <c r="I210">
        <v>1436914815</v>
      </c>
      <c r="J210">
        <v>1434322815</v>
      </c>
      <c r="K210" t="b">
        <v>0</v>
      </c>
      <c r="L210">
        <v>1</v>
      </c>
      <c r="M210" t="b">
        <v>0</v>
      </c>
      <c r="N210">
        <v>0</v>
      </c>
      <c r="O210" s="6">
        <v>16</v>
      </c>
      <c r="P210" s="10" t="s">
        <v>8315</v>
      </c>
      <c r="Q210" t="s">
        <v>8316</v>
      </c>
      <c r="R210" s="15">
        <v>42169.958506944444</v>
      </c>
      <c r="S210" s="15">
        <v>42199.958506944444</v>
      </c>
    </row>
    <row r="211" spans="1:19" ht="100.8" x14ac:dyDescent="0.3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>
        <v>0</v>
      </c>
      <c r="O211" s="6">
        <v>1</v>
      </c>
      <c r="P211" s="10" t="s">
        <v>8315</v>
      </c>
      <c r="Q211" t="s">
        <v>8316</v>
      </c>
      <c r="R211" s="15">
        <v>41905.636469907404</v>
      </c>
      <c r="S211" s="15">
        <v>41935.636469907404</v>
      </c>
    </row>
    <row r="212" spans="1:19" ht="86.4" x14ac:dyDescent="0.3">
      <c r="A212">
        <v>4051</v>
      </c>
      <c r="B212" s="3" t="s">
        <v>4047</v>
      </c>
      <c r="C212" s="3" t="s">
        <v>8155</v>
      </c>
      <c r="D212" s="6">
        <v>500</v>
      </c>
      <c r="E212" s="8">
        <v>0</v>
      </c>
      <c r="F212" t="s">
        <v>8220</v>
      </c>
      <c r="G212" t="s">
        <v>8223</v>
      </c>
      <c r="H212" t="s">
        <v>8245</v>
      </c>
      <c r="I212">
        <v>1399618380</v>
      </c>
      <c r="J212">
        <v>1399058797</v>
      </c>
      <c r="K212" t="b">
        <v>0</v>
      </c>
      <c r="L212">
        <v>0</v>
      </c>
      <c r="M212" t="b">
        <v>0</v>
      </c>
      <c r="N212">
        <v>0</v>
      </c>
      <c r="O212" s="6" t="s">
        <v>7235</v>
      </c>
      <c r="P212" s="10" t="s">
        <v>8315</v>
      </c>
      <c r="Q212" t="s">
        <v>8316</v>
      </c>
      <c r="R212" s="15">
        <v>41761.810150462967</v>
      </c>
      <c r="S212" s="15">
        <v>41768.286805555559</v>
      </c>
    </row>
    <row r="213" spans="1:19" ht="115.2" x14ac:dyDescent="0.3">
      <c r="A213">
        <v>4052</v>
      </c>
      <c r="B213" s="3" t="s">
        <v>4048</v>
      </c>
      <c r="C213" s="3" t="s">
        <v>8156</v>
      </c>
      <c r="D213" s="6">
        <v>3000</v>
      </c>
      <c r="E213" s="8">
        <v>1126</v>
      </c>
      <c r="F213" t="s">
        <v>8220</v>
      </c>
      <c r="G213" t="s">
        <v>8223</v>
      </c>
      <c r="H213" t="s">
        <v>8245</v>
      </c>
      <c r="I213">
        <v>1413234316</v>
      </c>
      <c r="J213">
        <v>1408050316</v>
      </c>
      <c r="K213" t="b">
        <v>0</v>
      </c>
      <c r="L213">
        <v>13</v>
      </c>
      <c r="M213" t="b">
        <v>0</v>
      </c>
      <c r="N213">
        <v>38</v>
      </c>
      <c r="O213" s="6">
        <v>86.62</v>
      </c>
      <c r="P213" s="10" t="s">
        <v>8315</v>
      </c>
      <c r="Q213" t="s">
        <v>8316</v>
      </c>
      <c r="R213" s="15">
        <v>41865.878657407404</v>
      </c>
      <c r="S213" s="15">
        <v>41925.878657407404</v>
      </c>
    </row>
    <row r="214" spans="1:19" ht="100.8" x14ac:dyDescent="0.3">
      <c r="A214">
        <v>4054</v>
      </c>
      <c r="B214" s="3" t="s">
        <v>4050</v>
      </c>
      <c r="C214" s="3" t="s">
        <v>8158</v>
      </c>
      <c r="D214" s="6">
        <v>8880</v>
      </c>
      <c r="E214" s="8">
        <v>0</v>
      </c>
      <c r="F214" t="s">
        <v>8220</v>
      </c>
      <c r="G214" t="s">
        <v>8223</v>
      </c>
      <c r="H214" t="s">
        <v>8245</v>
      </c>
      <c r="I214">
        <v>1475294400</v>
      </c>
      <c r="J214">
        <v>1472674285</v>
      </c>
      <c r="K214" t="b">
        <v>0</v>
      </c>
      <c r="L214">
        <v>0</v>
      </c>
      <c r="M214" t="b">
        <v>0</v>
      </c>
      <c r="N214">
        <v>0</v>
      </c>
      <c r="O214" s="6" t="s">
        <v>7235</v>
      </c>
      <c r="P214" s="10" t="s">
        <v>8315</v>
      </c>
      <c r="Q214" t="s">
        <v>8316</v>
      </c>
      <c r="R214" s="15">
        <v>42613.841261574074</v>
      </c>
      <c r="S214" s="15">
        <v>42644.166666666672</v>
      </c>
    </row>
    <row r="215" spans="1:19" ht="86.4" x14ac:dyDescent="0.3">
      <c r="A215">
        <v>4056</v>
      </c>
      <c r="B215" s="3" t="s">
        <v>4052</v>
      </c>
      <c r="C215" s="3" t="s">
        <v>8160</v>
      </c>
      <c r="D215" s="6">
        <v>1500</v>
      </c>
      <c r="E215" s="8">
        <v>795</v>
      </c>
      <c r="F215" t="s">
        <v>8220</v>
      </c>
      <c r="G215" t="s">
        <v>8223</v>
      </c>
      <c r="H215" t="s">
        <v>8245</v>
      </c>
      <c r="I215">
        <v>1467575940</v>
      </c>
      <c r="J215">
        <v>1465856639</v>
      </c>
      <c r="K215" t="b">
        <v>0</v>
      </c>
      <c r="L215">
        <v>9</v>
      </c>
      <c r="M215" t="b">
        <v>0</v>
      </c>
      <c r="N215">
        <v>53</v>
      </c>
      <c r="O215" s="6">
        <v>88.33</v>
      </c>
      <c r="P215" s="10" t="s">
        <v>8315</v>
      </c>
      <c r="Q215" t="s">
        <v>8316</v>
      </c>
      <c r="R215" s="15">
        <v>42534.933321759265</v>
      </c>
      <c r="S215" s="15">
        <v>42554.832638888889</v>
      </c>
    </row>
    <row r="216" spans="1:19" ht="86.4" x14ac:dyDescent="0.3">
      <c r="A216">
        <v>4058</v>
      </c>
      <c r="B216" s="3" t="s">
        <v>4054</v>
      </c>
      <c r="C216" s="3" t="s">
        <v>8162</v>
      </c>
      <c r="D216" s="6">
        <v>3750</v>
      </c>
      <c r="E216" s="8">
        <v>95</v>
      </c>
      <c r="F216" t="s">
        <v>8220</v>
      </c>
      <c r="G216" t="s">
        <v>8223</v>
      </c>
      <c r="H216" t="s">
        <v>8245</v>
      </c>
      <c r="I216">
        <v>1459483140</v>
      </c>
      <c r="J216">
        <v>1458178044</v>
      </c>
      <c r="K216" t="b">
        <v>0</v>
      </c>
      <c r="L216">
        <v>4</v>
      </c>
      <c r="M216" t="b">
        <v>0</v>
      </c>
      <c r="N216">
        <v>3</v>
      </c>
      <c r="O216" s="6">
        <v>23.75</v>
      </c>
      <c r="P216" s="10" t="s">
        <v>8315</v>
      </c>
      <c r="Q216" t="s">
        <v>8316</v>
      </c>
      <c r="R216" s="15">
        <v>42446.060694444444</v>
      </c>
      <c r="S216" s="15">
        <v>42461.165972222225</v>
      </c>
    </row>
    <row r="217" spans="1:19" ht="72" x14ac:dyDescent="0.3">
      <c r="A217">
        <v>4061</v>
      </c>
      <c r="B217" s="3" t="s">
        <v>4057</v>
      </c>
      <c r="C217" s="3" t="s">
        <v>8165</v>
      </c>
      <c r="D217" s="6">
        <v>525</v>
      </c>
      <c r="E217" s="8">
        <v>0</v>
      </c>
      <c r="F217" t="s">
        <v>8220</v>
      </c>
      <c r="G217" t="s">
        <v>8223</v>
      </c>
      <c r="H217" t="s">
        <v>8245</v>
      </c>
      <c r="I217">
        <v>1461205423</v>
      </c>
      <c r="J217">
        <v>1456025023</v>
      </c>
      <c r="K217" t="b">
        <v>0</v>
      </c>
      <c r="L217">
        <v>0</v>
      </c>
      <c r="M217" t="b">
        <v>0</v>
      </c>
      <c r="N217">
        <v>0</v>
      </c>
      <c r="O217" s="6" t="s">
        <v>7235</v>
      </c>
      <c r="P217" s="10" t="s">
        <v>8315</v>
      </c>
      <c r="Q217" t="s">
        <v>8316</v>
      </c>
      <c r="R217" s="15">
        <v>42421.141469907408</v>
      </c>
      <c r="S217" s="15">
        <v>42481.099803240737</v>
      </c>
    </row>
    <row r="218" spans="1:19" ht="86.4" x14ac:dyDescent="0.3">
      <c r="A218">
        <v>4062</v>
      </c>
      <c r="B218" s="3" t="s">
        <v>4058</v>
      </c>
      <c r="C218" s="3" t="s">
        <v>8166</v>
      </c>
      <c r="D218" s="6">
        <v>20000</v>
      </c>
      <c r="E218" s="8">
        <v>490</v>
      </c>
      <c r="F218" t="s">
        <v>8220</v>
      </c>
      <c r="G218" t="s">
        <v>8223</v>
      </c>
      <c r="H218" t="s">
        <v>8245</v>
      </c>
      <c r="I218">
        <v>1467481468</v>
      </c>
      <c r="J218">
        <v>1464889468</v>
      </c>
      <c r="K218" t="b">
        <v>0</v>
      </c>
      <c r="L218">
        <v>3</v>
      </c>
      <c r="M218" t="b">
        <v>0</v>
      </c>
      <c r="N218">
        <v>2</v>
      </c>
      <c r="O218" s="6">
        <v>163.33000000000001</v>
      </c>
      <c r="P218" s="10" t="s">
        <v>8315</v>
      </c>
      <c r="Q218" t="s">
        <v>8316</v>
      </c>
      <c r="R218" s="15">
        <v>42523.739212962959</v>
      </c>
      <c r="S218" s="15">
        <v>42553.739212962959</v>
      </c>
    </row>
    <row r="219" spans="1:19" ht="57.6" x14ac:dyDescent="0.3">
      <c r="A219">
        <v>4065</v>
      </c>
      <c r="B219" s="3" t="s">
        <v>4061</v>
      </c>
      <c r="C219" s="3" t="s">
        <v>8169</v>
      </c>
      <c r="D219" s="6">
        <v>4000</v>
      </c>
      <c r="E219" s="8">
        <v>27</v>
      </c>
      <c r="F219" t="s">
        <v>8220</v>
      </c>
      <c r="G219" t="s">
        <v>8223</v>
      </c>
      <c r="H219" t="s">
        <v>8245</v>
      </c>
      <c r="I219">
        <v>1407883811</v>
      </c>
      <c r="J219">
        <v>1405291811</v>
      </c>
      <c r="K219" t="b">
        <v>0</v>
      </c>
      <c r="L219">
        <v>4</v>
      </c>
      <c r="M219" t="b">
        <v>0</v>
      </c>
      <c r="N219">
        <v>1</v>
      </c>
      <c r="O219" s="6">
        <v>6.75</v>
      </c>
      <c r="P219" s="10" t="s">
        <v>8315</v>
      </c>
      <c r="Q219" t="s">
        <v>8316</v>
      </c>
      <c r="R219" s="15">
        <v>41833.951516203706</v>
      </c>
      <c r="S219" s="15">
        <v>41863.951516203706</v>
      </c>
    </row>
    <row r="220" spans="1:19" ht="100.8" x14ac:dyDescent="0.3">
      <c r="A220">
        <v>4066</v>
      </c>
      <c r="B220" s="3" t="s">
        <v>4062</v>
      </c>
      <c r="C220" s="3" t="s">
        <v>8170</v>
      </c>
      <c r="D220" s="6">
        <v>15000</v>
      </c>
      <c r="E220" s="8">
        <v>25</v>
      </c>
      <c r="F220" t="s">
        <v>8220</v>
      </c>
      <c r="G220" t="s">
        <v>8223</v>
      </c>
      <c r="H220" t="s">
        <v>8245</v>
      </c>
      <c r="I220">
        <v>1463619388</v>
      </c>
      <c r="J220">
        <v>1461027388</v>
      </c>
      <c r="K220" t="b">
        <v>0</v>
      </c>
      <c r="L220">
        <v>1</v>
      </c>
      <c r="M220" t="b">
        <v>0</v>
      </c>
      <c r="N220">
        <v>0</v>
      </c>
      <c r="O220" s="6">
        <v>25</v>
      </c>
      <c r="P220" s="10" t="s">
        <v>8315</v>
      </c>
      <c r="Q220" t="s">
        <v>8316</v>
      </c>
      <c r="R220" s="15">
        <v>42479.039212962962</v>
      </c>
      <c r="S220" s="15">
        <v>42509.039212962962</v>
      </c>
    </row>
    <row r="221" spans="1:19" ht="100.8" x14ac:dyDescent="0.3">
      <c r="A221">
        <v>4067</v>
      </c>
      <c r="B221" s="3" t="s">
        <v>4063</v>
      </c>
      <c r="C221" s="3" t="s">
        <v>7998</v>
      </c>
      <c r="D221" s="6">
        <v>5000</v>
      </c>
      <c r="E221" s="8">
        <v>3045</v>
      </c>
      <c r="F221" t="s">
        <v>8220</v>
      </c>
      <c r="G221" t="s">
        <v>8223</v>
      </c>
      <c r="H221" t="s">
        <v>8245</v>
      </c>
      <c r="I221">
        <v>1443408550</v>
      </c>
      <c r="J221">
        <v>1439952550</v>
      </c>
      <c r="K221" t="b">
        <v>0</v>
      </c>
      <c r="L221">
        <v>17</v>
      </c>
      <c r="M221" t="b">
        <v>0</v>
      </c>
      <c r="N221">
        <v>61</v>
      </c>
      <c r="O221" s="6">
        <v>179.12</v>
      </c>
      <c r="P221" s="10" t="s">
        <v>8315</v>
      </c>
      <c r="Q221" t="s">
        <v>8316</v>
      </c>
      <c r="R221" s="15">
        <v>42235.117476851854</v>
      </c>
      <c r="S221" s="15">
        <v>42275.117476851854</v>
      </c>
    </row>
    <row r="222" spans="1:19" ht="72" x14ac:dyDescent="0.3">
      <c r="A222">
        <v>4068</v>
      </c>
      <c r="B222" s="3" t="s">
        <v>4064</v>
      </c>
      <c r="C222" s="3" t="s">
        <v>8171</v>
      </c>
      <c r="D222" s="6">
        <v>3495</v>
      </c>
      <c r="E222" s="8">
        <v>34.950000000000003</v>
      </c>
      <c r="F222" t="s">
        <v>8220</v>
      </c>
      <c r="G222" t="s">
        <v>8223</v>
      </c>
      <c r="H222" t="s">
        <v>8245</v>
      </c>
      <c r="I222">
        <v>1484348700</v>
      </c>
      <c r="J222">
        <v>1481756855</v>
      </c>
      <c r="K222" t="b">
        <v>0</v>
      </c>
      <c r="L222">
        <v>1</v>
      </c>
      <c r="M222" t="b">
        <v>0</v>
      </c>
      <c r="N222">
        <v>1</v>
      </c>
      <c r="O222" s="6">
        <v>34.950000000000003</v>
      </c>
      <c r="P222" s="10" t="s">
        <v>8315</v>
      </c>
      <c r="Q222" t="s">
        <v>8316</v>
      </c>
      <c r="R222" s="15">
        <v>42718.963599537034</v>
      </c>
      <c r="S222" s="15">
        <v>42748.961805555555</v>
      </c>
    </row>
    <row r="223" spans="1:19" ht="72" x14ac:dyDescent="0.3">
      <c r="A223">
        <v>4070</v>
      </c>
      <c r="B223" s="3" t="s">
        <v>4066</v>
      </c>
      <c r="C223" s="3" t="s">
        <v>8173</v>
      </c>
      <c r="D223" s="6">
        <v>1000</v>
      </c>
      <c r="E223" s="8">
        <v>165</v>
      </c>
      <c r="F223" t="s">
        <v>8220</v>
      </c>
      <c r="G223" t="s">
        <v>8223</v>
      </c>
      <c r="H223" t="s">
        <v>8245</v>
      </c>
      <c r="I223">
        <v>1425178800</v>
      </c>
      <c r="J223">
        <v>1422374420</v>
      </c>
      <c r="K223" t="b">
        <v>0</v>
      </c>
      <c r="L223">
        <v>6</v>
      </c>
      <c r="M223" t="b">
        <v>0</v>
      </c>
      <c r="N223">
        <v>17</v>
      </c>
      <c r="O223" s="6">
        <v>27.5</v>
      </c>
      <c r="P223" s="10" t="s">
        <v>8315</v>
      </c>
      <c r="Q223" t="s">
        <v>8316</v>
      </c>
      <c r="R223" s="15">
        <v>42031.666898148149</v>
      </c>
      <c r="S223" s="15">
        <v>42064.125</v>
      </c>
    </row>
    <row r="224" spans="1:19" ht="86.4" x14ac:dyDescent="0.3">
      <c r="A224">
        <v>4073</v>
      </c>
      <c r="B224" s="3" t="s">
        <v>4069</v>
      </c>
      <c r="C224" s="3" t="s">
        <v>8176</v>
      </c>
      <c r="D224" s="6">
        <v>3500</v>
      </c>
      <c r="E224" s="8">
        <v>37</v>
      </c>
      <c r="F224" t="s">
        <v>8220</v>
      </c>
      <c r="G224" t="s">
        <v>8223</v>
      </c>
      <c r="H224" t="s">
        <v>8245</v>
      </c>
      <c r="I224">
        <v>1431144000</v>
      </c>
      <c r="J224">
        <v>1426407426</v>
      </c>
      <c r="K224" t="b">
        <v>0</v>
      </c>
      <c r="L224">
        <v>2</v>
      </c>
      <c r="M224" t="b">
        <v>0</v>
      </c>
      <c r="N224">
        <v>1</v>
      </c>
      <c r="O224" s="6">
        <v>18.5</v>
      </c>
      <c r="P224" s="10" t="s">
        <v>8315</v>
      </c>
      <c r="Q224" t="s">
        <v>8316</v>
      </c>
      <c r="R224" s="15">
        <v>42078.34520833334</v>
      </c>
      <c r="S224" s="15">
        <v>42133.166666666672</v>
      </c>
    </row>
    <row r="225" spans="1:19" ht="72" x14ac:dyDescent="0.3">
      <c r="A225">
        <v>4076</v>
      </c>
      <c r="B225" s="3" t="s">
        <v>4072</v>
      </c>
      <c r="C225" s="3" t="s">
        <v>8179</v>
      </c>
      <c r="D225" s="6">
        <v>700</v>
      </c>
      <c r="E225" s="8">
        <v>0</v>
      </c>
      <c r="F225" t="s">
        <v>8220</v>
      </c>
      <c r="G225" t="s">
        <v>8223</v>
      </c>
      <c r="H225" t="s">
        <v>8245</v>
      </c>
      <c r="I225">
        <v>1413921060</v>
      </c>
      <c r="J225">
        <v>1411499149</v>
      </c>
      <c r="K225" t="b">
        <v>0</v>
      </c>
      <c r="L225">
        <v>0</v>
      </c>
      <c r="M225" t="b">
        <v>0</v>
      </c>
      <c r="N225">
        <v>0</v>
      </c>
      <c r="O225" s="6" t="s">
        <v>7235</v>
      </c>
      <c r="P225" s="10" t="s">
        <v>8315</v>
      </c>
      <c r="Q225" t="s">
        <v>8316</v>
      </c>
      <c r="R225" s="15">
        <v>41905.795706018522</v>
      </c>
      <c r="S225" s="15">
        <v>41933.82708333333</v>
      </c>
    </row>
    <row r="226" spans="1:19" ht="100.8" x14ac:dyDescent="0.3">
      <c r="A226">
        <v>4077</v>
      </c>
      <c r="B226" s="3" t="s">
        <v>4073</v>
      </c>
      <c r="C226" s="3" t="s">
        <v>8180</v>
      </c>
      <c r="D226" s="6">
        <v>15000</v>
      </c>
      <c r="E226" s="8">
        <v>1335</v>
      </c>
      <c r="F226" t="s">
        <v>8220</v>
      </c>
      <c r="G226" t="s">
        <v>8223</v>
      </c>
      <c r="H226" t="s">
        <v>8245</v>
      </c>
      <c r="I226">
        <v>1482339794</v>
      </c>
      <c r="J226">
        <v>1479747794</v>
      </c>
      <c r="K226" t="b">
        <v>0</v>
      </c>
      <c r="L226">
        <v>6</v>
      </c>
      <c r="M226" t="b">
        <v>0</v>
      </c>
      <c r="N226">
        <v>9</v>
      </c>
      <c r="O226" s="6">
        <v>222.5</v>
      </c>
      <c r="P226" s="10" t="s">
        <v>8315</v>
      </c>
      <c r="Q226" t="s">
        <v>8316</v>
      </c>
      <c r="R226" s="15">
        <v>42695.7105787037</v>
      </c>
      <c r="S226" s="15">
        <v>42725.7105787037</v>
      </c>
    </row>
    <row r="227" spans="1:19" ht="86.4" x14ac:dyDescent="0.3">
      <c r="A227">
        <v>4079</v>
      </c>
      <c r="B227" s="3" t="s">
        <v>4075</v>
      </c>
      <c r="C227" s="3" t="s">
        <v>8182</v>
      </c>
      <c r="D227" s="6">
        <v>3000</v>
      </c>
      <c r="E227" s="8">
        <v>5</v>
      </c>
      <c r="F227" t="s">
        <v>8220</v>
      </c>
      <c r="G227" t="s">
        <v>8223</v>
      </c>
      <c r="H227" t="s">
        <v>8245</v>
      </c>
      <c r="I227">
        <v>1466375521</v>
      </c>
      <c r="J227">
        <v>1463783521</v>
      </c>
      <c r="K227" t="b">
        <v>0</v>
      </c>
      <c r="L227">
        <v>1</v>
      </c>
      <c r="M227" t="b">
        <v>0</v>
      </c>
      <c r="N227">
        <v>0</v>
      </c>
      <c r="O227" s="6">
        <v>5</v>
      </c>
      <c r="P227" s="10" t="s">
        <v>8315</v>
      </c>
      <c r="Q227" t="s">
        <v>8316</v>
      </c>
      <c r="R227" s="15">
        <v>42510.938900462963</v>
      </c>
      <c r="S227" s="15">
        <v>42540.938900462963</v>
      </c>
    </row>
    <row r="228" spans="1:19" ht="86.4" x14ac:dyDescent="0.3">
      <c r="A228">
        <v>4080</v>
      </c>
      <c r="B228" s="3" t="s">
        <v>4076</v>
      </c>
      <c r="C228" s="3" t="s">
        <v>8183</v>
      </c>
      <c r="D228" s="6">
        <v>3000</v>
      </c>
      <c r="E228" s="8">
        <v>0</v>
      </c>
      <c r="F228" t="s">
        <v>8220</v>
      </c>
      <c r="G228" t="s">
        <v>8223</v>
      </c>
      <c r="H228" t="s">
        <v>8245</v>
      </c>
      <c r="I228">
        <v>1465930440</v>
      </c>
      <c r="J228">
        <v>1463849116</v>
      </c>
      <c r="K228" t="b">
        <v>0</v>
      </c>
      <c r="L228">
        <v>0</v>
      </c>
      <c r="M228" t="b">
        <v>0</v>
      </c>
      <c r="N228">
        <v>0</v>
      </c>
      <c r="O228" s="6" t="s">
        <v>7235</v>
      </c>
      <c r="P228" s="10" t="s">
        <v>8315</v>
      </c>
      <c r="Q228" t="s">
        <v>8316</v>
      </c>
      <c r="R228" s="15">
        <v>42511.698101851856</v>
      </c>
      <c r="S228" s="15">
        <v>42535.787500000006</v>
      </c>
    </row>
    <row r="229" spans="1:19" ht="86.4" x14ac:dyDescent="0.3">
      <c r="A229">
        <v>4081</v>
      </c>
      <c r="B229" s="3" t="s">
        <v>4077</v>
      </c>
      <c r="C229" s="3" t="s">
        <v>8184</v>
      </c>
      <c r="D229" s="6">
        <v>2224</v>
      </c>
      <c r="E229" s="8">
        <v>350</v>
      </c>
      <c r="F229" t="s">
        <v>8220</v>
      </c>
      <c r="G229" t="s">
        <v>8223</v>
      </c>
      <c r="H229" t="s">
        <v>8245</v>
      </c>
      <c r="I229">
        <v>1425819425</v>
      </c>
      <c r="J229">
        <v>1423231025</v>
      </c>
      <c r="K229" t="b">
        <v>0</v>
      </c>
      <c r="L229">
        <v>12</v>
      </c>
      <c r="M229" t="b">
        <v>0</v>
      </c>
      <c r="N229">
        <v>16</v>
      </c>
      <c r="O229" s="6">
        <v>29.17</v>
      </c>
      <c r="P229" s="10" t="s">
        <v>8315</v>
      </c>
      <c r="Q229" t="s">
        <v>8316</v>
      </c>
      <c r="R229" s="15">
        <v>42041.581307870365</v>
      </c>
      <c r="S229" s="15">
        <v>42071.539641203708</v>
      </c>
    </row>
    <row r="230" spans="1:19" ht="100.8" x14ac:dyDescent="0.3">
      <c r="A230">
        <v>4082</v>
      </c>
      <c r="B230" s="3" t="s">
        <v>4078</v>
      </c>
      <c r="C230" s="3" t="s">
        <v>8185</v>
      </c>
      <c r="D230" s="6">
        <v>150</v>
      </c>
      <c r="E230" s="8">
        <v>3</v>
      </c>
      <c r="F230" t="s">
        <v>8220</v>
      </c>
      <c r="G230" t="s">
        <v>8223</v>
      </c>
      <c r="H230" t="s">
        <v>8245</v>
      </c>
      <c r="I230">
        <v>1447542000</v>
      </c>
      <c r="J230">
        <v>1446179553</v>
      </c>
      <c r="K230" t="b">
        <v>0</v>
      </c>
      <c r="L230">
        <v>2</v>
      </c>
      <c r="M230" t="b">
        <v>0</v>
      </c>
      <c r="N230">
        <v>2</v>
      </c>
      <c r="O230" s="6">
        <v>1.5</v>
      </c>
      <c r="P230" s="10" t="s">
        <v>8315</v>
      </c>
      <c r="Q230" t="s">
        <v>8316</v>
      </c>
      <c r="R230" s="15">
        <v>42307.189270833333</v>
      </c>
      <c r="S230" s="15">
        <v>42322.958333333328</v>
      </c>
    </row>
    <row r="231" spans="1:19" ht="100.8" x14ac:dyDescent="0.3">
      <c r="A231">
        <v>4083</v>
      </c>
      <c r="B231" s="3" t="s">
        <v>4079</v>
      </c>
      <c r="C231" s="3" t="s">
        <v>8186</v>
      </c>
      <c r="D231" s="6">
        <v>3500</v>
      </c>
      <c r="E231" s="8">
        <v>759</v>
      </c>
      <c r="F231" t="s">
        <v>8220</v>
      </c>
      <c r="G231" t="s">
        <v>8223</v>
      </c>
      <c r="H231" t="s">
        <v>8245</v>
      </c>
      <c r="I231">
        <v>1452795416</v>
      </c>
      <c r="J231">
        <v>1450203416</v>
      </c>
      <c r="K231" t="b">
        <v>0</v>
      </c>
      <c r="L231">
        <v>6</v>
      </c>
      <c r="M231" t="b">
        <v>0</v>
      </c>
      <c r="N231">
        <v>22</v>
      </c>
      <c r="O231" s="6">
        <v>126.5</v>
      </c>
      <c r="P231" s="10" t="s">
        <v>8315</v>
      </c>
      <c r="Q231" t="s">
        <v>8316</v>
      </c>
      <c r="R231" s="15">
        <v>42353.761759259258</v>
      </c>
      <c r="S231" s="15">
        <v>42383.761759259258</v>
      </c>
    </row>
    <row r="232" spans="1:19" ht="100.8" x14ac:dyDescent="0.3">
      <c r="A232">
        <v>4085</v>
      </c>
      <c r="B232" s="3" t="s">
        <v>4081</v>
      </c>
      <c r="C232" s="3" t="s">
        <v>8188</v>
      </c>
      <c r="D232" s="6">
        <v>3500</v>
      </c>
      <c r="E232" s="8">
        <v>10</v>
      </c>
      <c r="F232" t="s">
        <v>8220</v>
      </c>
      <c r="G232" t="s">
        <v>8223</v>
      </c>
      <c r="H232" t="s">
        <v>8245</v>
      </c>
      <c r="I232">
        <v>1427169540</v>
      </c>
      <c r="J232">
        <v>1424701775</v>
      </c>
      <c r="K232" t="b">
        <v>0</v>
      </c>
      <c r="L232">
        <v>1</v>
      </c>
      <c r="M232" t="b">
        <v>0</v>
      </c>
      <c r="N232">
        <v>0</v>
      </c>
      <c r="O232" s="6">
        <v>10</v>
      </c>
      <c r="P232" s="10" t="s">
        <v>8315</v>
      </c>
      <c r="Q232" t="s">
        <v>8316</v>
      </c>
      <c r="R232" s="15">
        <v>42058.603877314818</v>
      </c>
      <c r="S232" s="15">
        <v>42087.165972222225</v>
      </c>
    </row>
    <row r="233" spans="1:19" ht="86.4" x14ac:dyDescent="0.3">
      <c r="A233">
        <v>4086</v>
      </c>
      <c r="B233" s="3" t="s">
        <v>4082</v>
      </c>
      <c r="C233" s="3" t="s">
        <v>8189</v>
      </c>
      <c r="D233" s="6">
        <v>1000</v>
      </c>
      <c r="E233" s="8">
        <v>47</v>
      </c>
      <c r="F233" t="s">
        <v>8220</v>
      </c>
      <c r="G233" t="s">
        <v>8223</v>
      </c>
      <c r="H233" t="s">
        <v>8245</v>
      </c>
      <c r="I233">
        <v>1448078400</v>
      </c>
      <c r="J233">
        <v>1445985299</v>
      </c>
      <c r="K233" t="b">
        <v>0</v>
      </c>
      <c r="L233">
        <v>5</v>
      </c>
      <c r="M233" t="b">
        <v>0</v>
      </c>
      <c r="N233">
        <v>5</v>
      </c>
      <c r="O233" s="6">
        <v>9.4</v>
      </c>
      <c r="P233" s="10" t="s">
        <v>8315</v>
      </c>
      <c r="Q233" t="s">
        <v>8316</v>
      </c>
      <c r="R233" s="15">
        <v>42304.940960648149</v>
      </c>
      <c r="S233" s="15">
        <v>42329.166666666672</v>
      </c>
    </row>
    <row r="234" spans="1:19" ht="28.8" x14ac:dyDescent="0.3">
      <c r="A234">
        <v>4087</v>
      </c>
      <c r="B234" s="3" t="s">
        <v>4083</v>
      </c>
      <c r="C234" s="3" t="s">
        <v>8190</v>
      </c>
      <c r="D234" s="6">
        <v>9600</v>
      </c>
      <c r="E234" s="8">
        <v>0</v>
      </c>
      <c r="F234" t="s">
        <v>8220</v>
      </c>
      <c r="G234" t="s">
        <v>8223</v>
      </c>
      <c r="H234" t="s">
        <v>8245</v>
      </c>
      <c r="I234">
        <v>1468777786</v>
      </c>
      <c r="J234">
        <v>1466185786</v>
      </c>
      <c r="K234" t="b">
        <v>0</v>
      </c>
      <c r="L234">
        <v>0</v>
      </c>
      <c r="M234" t="b">
        <v>0</v>
      </c>
      <c r="N234">
        <v>0</v>
      </c>
      <c r="O234" s="6" t="s">
        <v>7235</v>
      </c>
      <c r="P234" s="10" t="s">
        <v>8315</v>
      </c>
      <c r="Q234" t="s">
        <v>8316</v>
      </c>
      <c r="R234" s="15">
        <v>42538.742893518516</v>
      </c>
      <c r="S234" s="15">
        <v>42568.742893518516</v>
      </c>
    </row>
    <row r="235" spans="1:19" ht="100.8" x14ac:dyDescent="0.3">
      <c r="A235">
        <v>4089</v>
      </c>
      <c r="B235" s="3" t="s">
        <v>4085</v>
      </c>
      <c r="C235" s="3" t="s">
        <v>8192</v>
      </c>
      <c r="D235" s="6">
        <v>5000</v>
      </c>
      <c r="E235" s="8">
        <v>240</v>
      </c>
      <c r="F235" t="s">
        <v>8220</v>
      </c>
      <c r="G235" t="s">
        <v>8223</v>
      </c>
      <c r="H235" t="s">
        <v>8245</v>
      </c>
      <c r="I235">
        <v>1433093700</v>
      </c>
      <c r="J235">
        <v>1430242488</v>
      </c>
      <c r="K235" t="b">
        <v>0</v>
      </c>
      <c r="L235">
        <v>8</v>
      </c>
      <c r="M235" t="b">
        <v>0</v>
      </c>
      <c r="N235">
        <v>5</v>
      </c>
      <c r="O235" s="6">
        <v>30</v>
      </c>
      <c r="P235" s="10" t="s">
        <v>8315</v>
      </c>
      <c r="Q235" t="s">
        <v>8316</v>
      </c>
      <c r="R235" s="15">
        <v>42122.732499999998</v>
      </c>
      <c r="S235" s="15">
        <v>42155.732638888891</v>
      </c>
    </row>
    <row r="236" spans="1:19" ht="86.4" x14ac:dyDescent="0.3">
      <c r="A236">
        <v>4090</v>
      </c>
      <c r="B236" s="3" t="s">
        <v>4086</v>
      </c>
      <c r="C236" s="3" t="s">
        <v>8193</v>
      </c>
      <c r="D236" s="6">
        <v>1000</v>
      </c>
      <c r="E236" s="8">
        <v>32</v>
      </c>
      <c r="F236" t="s">
        <v>8220</v>
      </c>
      <c r="G236" t="s">
        <v>8223</v>
      </c>
      <c r="H236" t="s">
        <v>8245</v>
      </c>
      <c r="I236">
        <v>1438959600</v>
      </c>
      <c r="J236">
        <v>1437754137</v>
      </c>
      <c r="K236" t="b">
        <v>0</v>
      </c>
      <c r="L236">
        <v>3</v>
      </c>
      <c r="M236" t="b">
        <v>0</v>
      </c>
      <c r="N236">
        <v>3</v>
      </c>
      <c r="O236" s="6">
        <v>10.67</v>
      </c>
      <c r="P236" s="10" t="s">
        <v>8315</v>
      </c>
      <c r="Q236" t="s">
        <v>8316</v>
      </c>
      <c r="R236" s="15">
        <v>42209.67288194444</v>
      </c>
      <c r="S236" s="15">
        <v>42223.625</v>
      </c>
    </row>
    <row r="237" spans="1:19" ht="86.4" x14ac:dyDescent="0.3">
      <c r="A237">
        <v>4091</v>
      </c>
      <c r="B237" s="3" t="s">
        <v>4087</v>
      </c>
      <c r="C237" s="3" t="s">
        <v>8194</v>
      </c>
      <c r="D237" s="6">
        <v>1600</v>
      </c>
      <c r="E237" s="8">
        <v>204</v>
      </c>
      <c r="F237" t="s">
        <v>8220</v>
      </c>
      <c r="G237" t="s">
        <v>8223</v>
      </c>
      <c r="H237" t="s">
        <v>8245</v>
      </c>
      <c r="I237">
        <v>1421410151</v>
      </c>
      <c r="J237">
        <v>1418818151</v>
      </c>
      <c r="K237" t="b">
        <v>0</v>
      </c>
      <c r="L237">
        <v>8</v>
      </c>
      <c r="M237" t="b">
        <v>0</v>
      </c>
      <c r="N237">
        <v>13</v>
      </c>
      <c r="O237" s="6">
        <v>25.5</v>
      </c>
      <c r="P237" s="10" t="s">
        <v>8315</v>
      </c>
      <c r="Q237" t="s">
        <v>8316</v>
      </c>
      <c r="R237" s="15">
        <v>41990.506377314814</v>
      </c>
      <c r="S237" s="15">
        <v>42020.506377314814</v>
      </c>
    </row>
    <row r="238" spans="1:19" ht="86.4" x14ac:dyDescent="0.3">
      <c r="A238">
        <v>4092</v>
      </c>
      <c r="B238" s="3" t="s">
        <v>4088</v>
      </c>
      <c r="C238" s="3" t="s">
        <v>8195</v>
      </c>
      <c r="D238" s="6">
        <v>110000</v>
      </c>
      <c r="E238" s="8">
        <v>20</v>
      </c>
      <c r="F238" t="s">
        <v>8220</v>
      </c>
      <c r="G238" t="s">
        <v>8223</v>
      </c>
      <c r="H238" t="s">
        <v>8245</v>
      </c>
      <c r="I238">
        <v>1428205247</v>
      </c>
      <c r="J238">
        <v>1423024847</v>
      </c>
      <c r="K238" t="b">
        <v>0</v>
      </c>
      <c r="L238">
        <v>1</v>
      </c>
      <c r="M238" t="b">
        <v>0</v>
      </c>
      <c r="N238">
        <v>0</v>
      </c>
      <c r="O238" s="6">
        <v>20</v>
      </c>
      <c r="P238" s="10" t="s">
        <v>8315</v>
      </c>
      <c r="Q238" t="s">
        <v>8316</v>
      </c>
      <c r="R238" s="15">
        <v>42039.194988425923</v>
      </c>
      <c r="S238" s="15">
        <v>42099.153321759266</v>
      </c>
    </row>
    <row r="239" spans="1:19" ht="86.4" x14ac:dyDescent="0.3">
      <c r="A239">
        <v>4094</v>
      </c>
      <c r="B239" s="3" t="s">
        <v>4090</v>
      </c>
      <c r="C239" s="3" t="s">
        <v>8197</v>
      </c>
      <c r="D239" s="6">
        <v>2000</v>
      </c>
      <c r="E239" s="8">
        <v>730</v>
      </c>
      <c r="F239" t="s">
        <v>8220</v>
      </c>
      <c r="G239" t="s">
        <v>8223</v>
      </c>
      <c r="H239" t="s">
        <v>8245</v>
      </c>
      <c r="I239">
        <v>1413953940</v>
      </c>
      <c r="J239">
        <v>1410141900</v>
      </c>
      <c r="K239" t="b">
        <v>0</v>
      </c>
      <c r="L239">
        <v>8</v>
      </c>
      <c r="M239" t="b">
        <v>0</v>
      </c>
      <c r="N239">
        <v>37</v>
      </c>
      <c r="O239" s="6">
        <v>91.25</v>
      </c>
      <c r="P239" s="10" t="s">
        <v>8315</v>
      </c>
      <c r="Q239" t="s">
        <v>8316</v>
      </c>
      <c r="R239" s="15">
        <v>41890.086805555555</v>
      </c>
      <c r="S239" s="15">
        <v>41934.207638888889</v>
      </c>
    </row>
    <row r="240" spans="1:19" ht="72" x14ac:dyDescent="0.3">
      <c r="A240">
        <v>4098</v>
      </c>
      <c r="B240" s="3" t="s">
        <v>4094</v>
      </c>
      <c r="C240" s="3" t="s">
        <v>8201</v>
      </c>
      <c r="D240" s="6">
        <v>75000</v>
      </c>
      <c r="E240" s="8">
        <v>0</v>
      </c>
      <c r="F240" t="s">
        <v>8220</v>
      </c>
      <c r="G240" t="s">
        <v>8223</v>
      </c>
      <c r="H240" t="s">
        <v>8245</v>
      </c>
      <c r="I240">
        <v>1465060797</v>
      </c>
      <c r="J240">
        <v>1462468797</v>
      </c>
      <c r="K240" t="b">
        <v>0</v>
      </c>
      <c r="L240">
        <v>0</v>
      </c>
      <c r="M240" t="b">
        <v>0</v>
      </c>
      <c r="N240">
        <v>0</v>
      </c>
      <c r="O240" s="6" t="s">
        <v>7235</v>
      </c>
      <c r="P240" s="10" t="s">
        <v>8315</v>
      </c>
      <c r="Q240" t="s">
        <v>8316</v>
      </c>
      <c r="R240" s="15">
        <v>42495.722187499996</v>
      </c>
      <c r="S240" s="15">
        <v>42525.722187499996</v>
      </c>
    </row>
    <row r="241" spans="1:19" ht="115.2" x14ac:dyDescent="0.3">
      <c r="A241">
        <v>4099</v>
      </c>
      <c r="B241" s="3" t="s">
        <v>4095</v>
      </c>
      <c r="C241" s="3" t="s">
        <v>8202</v>
      </c>
      <c r="D241" s="6">
        <v>4500</v>
      </c>
      <c r="E241" s="8">
        <v>50</v>
      </c>
      <c r="F241" t="s">
        <v>8220</v>
      </c>
      <c r="G241" t="s">
        <v>8223</v>
      </c>
      <c r="H241" t="s">
        <v>8245</v>
      </c>
      <c r="I241">
        <v>1472847873</v>
      </c>
      <c r="J241">
        <v>1468959873</v>
      </c>
      <c r="K241" t="b">
        <v>0</v>
      </c>
      <c r="L241">
        <v>1</v>
      </c>
      <c r="M241" t="b">
        <v>0</v>
      </c>
      <c r="N241">
        <v>1</v>
      </c>
      <c r="O241" s="6">
        <v>50</v>
      </c>
      <c r="P241" s="10" t="s">
        <v>8315</v>
      </c>
      <c r="Q241" t="s">
        <v>8316</v>
      </c>
      <c r="R241" s="15">
        <v>42570.850381944445</v>
      </c>
      <c r="S241" s="15">
        <v>42615.850381944445</v>
      </c>
    </row>
    <row r="242" spans="1:19" ht="57.6" x14ac:dyDescent="0.3">
      <c r="A242">
        <v>4100</v>
      </c>
      <c r="B242" s="3" t="s">
        <v>4096</v>
      </c>
      <c r="C242" s="3" t="s">
        <v>8203</v>
      </c>
      <c r="D242" s="6">
        <v>270</v>
      </c>
      <c r="E242" s="8">
        <v>0</v>
      </c>
      <c r="F242" t="s">
        <v>8220</v>
      </c>
      <c r="G242" t="s">
        <v>8223</v>
      </c>
      <c r="H242" t="s">
        <v>8245</v>
      </c>
      <c r="I242">
        <v>1414205990</v>
      </c>
      <c r="J242">
        <v>1413341990</v>
      </c>
      <c r="K242" t="b">
        <v>0</v>
      </c>
      <c r="L242">
        <v>0</v>
      </c>
      <c r="M242" t="b">
        <v>0</v>
      </c>
      <c r="N242">
        <v>0</v>
      </c>
      <c r="O242" s="6" t="s">
        <v>7235</v>
      </c>
      <c r="P242" s="10" t="s">
        <v>8315</v>
      </c>
      <c r="Q242" t="s">
        <v>8316</v>
      </c>
      <c r="R242" s="15">
        <v>41927.124884259261</v>
      </c>
      <c r="S242" s="15">
        <v>41937.124884259261</v>
      </c>
    </row>
    <row r="243" spans="1:19" ht="100.8" x14ac:dyDescent="0.3">
      <c r="A243">
        <v>4101</v>
      </c>
      <c r="B243" s="3" t="s">
        <v>4097</v>
      </c>
      <c r="C243" s="3" t="s">
        <v>8204</v>
      </c>
      <c r="D243" s="6">
        <v>600</v>
      </c>
      <c r="E243" s="8">
        <v>0</v>
      </c>
      <c r="F243" t="s">
        <v>8220</v>
      </c>
      <c r="G243" t="s">
        <v>8223</v>
      </c>
      <c r="H243" t="s">
        <v>8245</v>
      </c>
      <c r="I243">
        <v>1485380482</v>
      </c>
      <c r="J243">
        <v>1482788482</v>
      </c>
      <c r="K243" t="b">
        <v>0</v>
      </c>
      <c r="L243">
        <v>0</v>
      </c>
      <c r="M243" t="b">
        <v>0</v>
      </c>
      <c r="N243">
        <v>0</v>
      </c>
      <c r="O243" s="6" t="s">
        <v>7235</v>
      </c>
      <c r="P243" s="10" t="s">
        <v>8315</v>
      </c>
      <c r="Q243" t="s">
        <v>8316</v>
      </c>
      <c r="R243" s="15">
        <v>42730.903726851851</v>
      </c>
      <c r="S243" s="15">
        <v>42760.903726851851</v>
      </c>
    </row>
    <row r="244" spans="1:19" ht="86.4" x14ac:dyDescent="0.3">
      <c r="A244">
        <v>4102</v>
      </c>
      <c r="B244" s="3" t="s">
        <v>4098</v>
      </c>
      <c r="C244" s="3" t="s">
        <v>8205</v>
      </c>
      <c r="D244" s="6">
        <v>500</v>
      </c>
      <c r="E244" s="8">
        <v>137</v>
      </c>
      <c r="F244" t="s">
        <v>8220</v>
      </c>
      <c r="G244" t="s">
        <v>8223</v>
      </c>
      <c r="H244" t="s">
        <v>8245</v>
      </c>
      <c r="I244">
        <v>1463343673</v>
      </c>
      <c r="J244">
        <v>1460751673</v>
      </c>
      <c r="K244" t="b">
        <v>0</v>
      </c>
      <c r="L244">
        <v>6</v>
      </c>
      <c r="M244" t="b">
        <v>0</v>
      </c>
      <c r="N244">
        <v>27</v>
      </c>
      <c r="O244" s="6">
        <v>22.83</v>
      </c>
      <c r="P244" s="10" t="s">
        <v>8315</v>
      </c>
      <c r="Q244" t="s">
        <v>8316</v>
      </c>
      <c r="R244" s="15">
        <v>42475.848067129627</v>
      </c>
      <c r="S244" s="15">
        <v>42505.848067129627</v>
      </c>
    </row>
    <row r="245" spans="1:19" ht="100.8" x14ac:dyDescent="0.3">
      <c r="A245">
        <v>4103</v>
      </c>
      <c r="B245" s="3" t="s">
        <v>4099</v>
      </c>
      <c r="C245" s="3" t="s">
        <v>8206</v>
      </c>
      <c r="D245" s="6">
        <v>1000</v>
      </c>
      <c r="E245" s="8">
        <v>100</v>
      </c>
      <c r="F245" t="s">
        <v>8220</v>
      </c>
      <c r="G245" t="s">
        <v>8223</v>
      </c>
      <c r="H245" t="s">
        <v>8245</v>
      </c>
      <c r="I245">
        <v>1440613920</v>
      </c>
      <c r="J245">
        <v>1435953566</v>
      </c>
      <c r="K245" t="b">
        <v>0</v>
      </c>
      <c r="L245">
        <v>6</v>
      </c>
      <c r="M245" t="b">
        <v>0</v>
      </c>
      <c r="N245">
        <v>10</v>
      </c>
      <c r="O245" s="6">
        <v>16.670000000000002</v>
      </c>
      <c r="P245" s="10" t="s">
        <v>8315</v>
      </c>
      <c r="Q245" t="s">
        <v>8316</v>
      </c>
      <c r="R245" s="15">
        <v>42188.83293981482</v>
      </c>
      <c r="S245" s="15">
        <v>42242.772222222222</v>
      </c>
    </row>
    <row r="246" spans="1:19" ht="86.4" x14ac:dyDescent="0.3">
      <c r="A246">
        <v>4106</v>
      </c>
      <c r="B246" s="3" t="s">
        <v>4102</v>
      </c>
      <c r="C246" s="3" t="s">
        <v>8209</v>
      </c>
      <c r="D246" s="6">
        <v>5000</v>
      </c>
      <c r="E246" s="8">
        <v>3530</v>
      </c>
      <c r="F246" t="s">
        <v>8220</v>
      </c>
      <c r="G246" t="s">
        <v>8223</v>
      </c>
      <c r="H246" t="s">
        <v>8245</v>
      </c>
      <c r="I246">
        <v>1427936400</v>
      </c>
      <c r="J246">
        <v>1424221866</v>
      </c>
      <c r="K246" t="b">
        <v>0</v>
      </c>
      <c r="L246">
        <v>33</v>
      </c>
      <c r="M246" t="b">
        <v>0</v>
      </c>
      <c r="N246">
        <v>71</v>
      </c>
      <c r="O246" s="6">
        <v>106.97</v>
      </c>
      <c r="P246" s="10" t="s">
        <v>8315</v>
      </c>
      <c r="Q246" t="s">
        <v>8316</v>
      </c>
      <c r="R246" s="15">
        <v>42053.049375000002</v>
      </c>
      <c r="S246" s="15">
        <v>42096.041666666672</v>
      </c>
    </row>
    <row r="247" spans="1:19" ht="100.8" x14ac:dyDescent="0.3">
      <c r="A247">
        <v>4107</v>
      </c>
      <c r="B247" s="3" t="s">
        <v>4103</v>
      </c>
      <c r="C247" s="3" t="s">
        <v>8210</v>
      </c>
      <c r="D247" s="6">
        <v>2000</v>
      </c>
      <c r="E247" s="8">
        <v>41</v>
      </c>
      <c r="F247" t="s">
        <v>8220</v>
      </c>
      <c r="G247" t="s">
        <v>8223</v>
      </c>
      <c r="H247" t="s">
        <v>8245</v>
      </c>
      <c r="I247">
        <v>1411596001</v>
      </c>
      <c r="J247">
        <v>1409608801</v>
      </c>
      <c r="K247" t="b">
        <v>0</v>
      </c>
      <c r="L247">
        <v>4</v>
      </c>
      <c r="M247" t="b">
        <v>0</v>
      </c>
      <c r="N247">
        <v>2</v>
      </c>
      <c r="O247" s="6">
        <v>10.25</v>
      </c>
      <c r="P247" s="10" t="s">
        <v>8315</v>
      </c>
      <c r="Q247" t="s">
        <v>8316</v>
      </c>
      <c r="R247" s="15">
        <v>41883.916678240741</v>
      </c>
      <c r="S247" s="15">
        <v>41906.916678240741</v>
      </c>
    </row>
    <row r="248" spans="1:19" ht="86.4" x14ac:dyDescent="0.3">
      <c r="A248">
        <v>4108</v>
      </c>
      <c r="B248" s="3" t="s">
        <v>4104</v>
      </c>
      <c r="C248" s="3" t="s">
        <v>8211</v>
      </c>
      <c r="D248" s="6">
        <v>3000</v>
      </c>
      <c r="E248" s="8">
        <v>59</v>
      </c>
      <c r="F248" t="s">
        <v>8220</v>
      </c>
      <c r="G248" t="s">
        <v>8223</v>
      </c>
      <c r="H248" t="s">
        <v>8245</v>
      </c>
      <c r="I248">
        <v>1488517200</v>
      </c>
      <c r="J248">
        <v>1485909937</v>
      </c>
      <c r="K248" t="b">
        <v>0</v>
      </c>
      <c r="L248">
        <v>1</v>
      </c>
      <c r="M248" t="b">
        <v>0</v>
      </c>
      <c r="N248">
        <v>2</v>
      </c>
      <c r="O248" s="6">
        <v>59</v>
      </c>
      <c r="P248" s="10" t="s">
        <v>8315</v>
      </c>
      <c r="Q248" t="s">
        <v>8316</v>
      </c>
      <c r="R248" s="15">
        <v>42767.031678240746</v>
      </c>
      <c r="S248" s="15">
        <v>42797.208333333328</v>
      </c>
    </row>
    <row r="249" spans="1:19" ht="86.4" x14ac:dyDescent="0.3">
      <c r="A249">
        <v>4111</v>
      </c>
      <c r="B249" s="3" t="s">
        <v>4107</v>
      </c>
      <c r="C249" s="3" t="s">
        <v>8214</v>
      </c>
      <c r="D249" s="6">
        <v>3000</v>
      </c>
      <c r="E249" s="8">
        <v>94</v>
      </c>
      <c r="F249" t="s">
        <v>8220</v>
      </c>
      <c r="G249" t="s">
        <v>8223</v>
      </c>
      <c r="H249" t="s">
        <v>8245</v>
      </c>
      <c r="I249">
        <v>1424747740</v>
      </c>
      <c r="J249">
        <v>1422155740</v>
      </c>
      <c r="K249" t="b">
        <v>0</v>
      </c>
      <c r="L249">
        <v>6</v>
      </c>
      <c r="M249" t="b">
        <v>0</v>
      </c>
      <c r="N249">
        <v>3</v>
      </c>
      <c r="O249" s="6">
        <v>15.67</v>
      </c>
      <c r="P249" s="10" t="s">
        <v>8315</v>
      </c>
      <c r="Q249" t="s">
        <v>8316</v>
      </c>
      <c r="R249" s="15">
        <v>42029.135879629626</v>
      </c>
      <c r="S249" s="15">
        <v>42059.135879629626</v>
      </c>
    </row>
    <row r="250" spans="1:19" ht="100.8" x14ac:dyDescent="0.3">
      <c r="A250">
        <v>4113</v>
      </c>
      <c r="B250" s="3" t="s">
        <v>4109</v>
      </c>
      <c r="C250" s="3" t="s">
        <v>8215</v>
      </c>
      <c r="D250" s="6">
        <v>1500</v>
      </c>
      <c r="E250" s="8">
        <v>3</v>
      </c>
      <c r="F250" t="s">
        <v>8220</v>
      </c>
      <c r="G250" t="s">
        <v>8223</v>
      </c>
      <c r="H250" t="s">
        <v>8245</v>
      </c>
      <c r="I250">
        <v>1452234840</v>
      </c>
      <c r="J250">
        <v>1450619123</v>
      </c>
      <c r="K250" t="b">
        <v>0</v>
      </c>
      <c r="L250">
        <v>3</v>
      </c>
      <c r="M250" t="b">
        <v>0</v>
      </c>
      <c r="N250">
        <v>0</v>
      </c>
      <c r="O250" s="6">
        <v>1</v>
      </c>
      <c r="P250" s="10" t="s">
        <v>8315</v>
      </c>
      <c r="Q250" t="s">
        <v>8316</v>
      </c>
      <c r="R250" s="15">
        <v>42358.573182870372</v>
      </c>
      <c r="S250" s="15">
        <v>42377.273611111115</v>
      </c>
    </row>
  </sheetData>
  <conditionalFormatting sqref="F1:F250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250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757A-18A1-41CB-87F9-67B354897D36}">
  <dimension ref="A1:S412"/>
  <sheetViews>
    <sheetView topLeftCell="B1" workbookViewId="0">
      <selection activeCell="B1" sqref="A1:XFD1"/>
    </sheetView>
  </sheetViews>
  <sheetFormatPr defaultRowHeight="14.4" x14ac:dyDescent="0.3"/>
  <cols>
    <col min="2" max="2" width="20.21875" customWidth="1"/>
    <col min="3" max="3" width="25" customWidth="1"/>
    <col min="4" max="4" width="12.109375" bestFit="1" customWidth="1"/>
    <col min="6" max="6" width="9.3320312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8" max="18" width="22.109375" bestFit="1" customWidth="1"/>
    <col min="19" max="19" width="20.77734375" bestFit="1" customWidth="1"/>
  </cols>
  <sheetData>
    <row r="1" spans="1:19" ht="244.8" x14ac:dyDescent="0.3">
      <c r="A1">
        <v>521</v>
      </c>
      <c r="B1" s="3" t="s">
        <v>522</v>
      </c>
      <c r="C1" s="3" t="s">
        <v>4631</v>
      </c>
      <c r="D1" s="6">
        <v>5000</v>
      </c>
      <c r="E1" s="8">
        <v>5232</v>
      </c>
      <c r="F1" t="s">
        <v>8218</v>
      </c>
      <c r="G1" t="s">
        <v>8223</v>
      </c>
      <c r="H1" t="s">
        <v>8245</v>
      </c>
      <c r="I1">
        <v>1477976340</v>
      </c>
      <c r="J1">
        <v>1475460819</v>
      </c>
      <c r="K1" t="b">
        <v>0</v>
      </c>
      <c r="L1">
        <v>56</v>
      </c>
      <c r="M1" t="b">
        <v>1</v>
      </c>
      <c r="N1">
        <v>105</v>
      </c>
      <c r="O1" s="6">
        <v>93.43</v>
      </c>
      <c r="P1" s="10" t="s">
        <v>8315</v>
      </c>
      <c r="Q1" t="s">
        <v>8316</v>
      </c>
      <c r="R1" s="15">
        <v>42646.092812499999</v>
      </c>
      <c r="S1" s="15">
        <v>42675.207638888889</v>
      </c>
    </row>
    <row r="2" spans="1:19" ht="72" x14ac:dyDescent="0.3">
      <c r="A2">
        <v>522</v>
      </c>
      <c r="B2" s="3" t="s">
        <v>523</v>
      </c>
      <c r="C2" s="3" t="s">
        <v>4632</v>
      </c>
      <c r="D2" s="6">
        <v>3000</v>
      </c>
      <c r="E2" s="8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>
        <v>115</v>
      </c>
      <c r="O2" s="6">
        <v>110.97</v>
      </c>
      <c r="P2" s="10" t="s">
        <v>8315</v>
      </c>
      <c r="Q2" t="s">
        <v>8316</v>
      </c>
      <c r="R2" s="15">
        <v>42430.040798611109</v>
      </c>
      <c r="S2" s="15">
        <v>42449.999131944445</v>
      </c>
    </row>
    <row r="3" spans="1:19" ht="86.4" x14ac:dyDescent="0.3">
      <c r="A3">
        <v>523</v>
      </c>
      <c r="B3" s="3" t="s">
        <v>524</v>
      </c>
      <c r="C3" s="3" t="s">
        <v>4633</v>
      </c>
      <c r="D3" s="6">
        <v>5000</v>
      </c>
      <c r="E3" s="8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>
        <v>121</v>
      </c>
      <c r="O3" s="6">
        <v>71.790000000000006</v>
      </c>
      <c r="P3" s="10" t="s">
        <v>8315</v>
      </c>
      <c r="Q3" t="s">
        <v>8316</v>
      </c>
      <c r="R3" s="15">
        <v>42238.13282407407</v>
      </c>
      <c r="S3" s="15">
        <v>42268.13282407407</v>
      </c>
    </row>
    <row r="4" spans="1:19" ht="72" x14ac:dyDescent="0.3">
      <c r="A4">
        <v>525</v>
      </c>
      <c r="B4" s="3" t="s">
        <v>526</v>
      </c>
      <c r="C4" s="3" t="s">
        <v>4635</v>
      </c>
      <c r="D4" s="6">
        <v>12000</v>
      </c>
      <c r="E4" s="8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>
        <v>100</v>
      </c>
      <c r="O4" s="6">
        <v>1000</v>
      </c>
      <c r="P4" s="10" t="s">
        <v>8315</v>
      </c>
      <c r="Q4" t="s">
        <v>8316</v>
      </c>
      <c r="R4" s="15">
        <v>41850.400937500002</v>
      </c>
      <c r="S4" s="15">
        <v>41895.400937500002</v>
      </c>
    </row>
    <row r="5" spans="1:19" ht="86.4" x14ac:dyDescent="0.3">
      <c r="A5">
        <v>527</v>
      </c>
      <c r="B5" s="3" t="s">
        <v>528</v>
      </c>
      <c r="C5" s="3" t="s">
        <v>4637</v>
      </c>
      <c r="D5" s="6">
        <v>10000</v>
      </c>
      <c r="E5" s="8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>
        <v>101</v>
      </c>
      <c r="O5" s="6">
        <v>63.83</v>
      </c>
      <c r="P5" s="10" t="s">
        <v>8315</v>
      </c>
      <c r="Q5" t="s">
        <v>8316</v>
      </c>
      <c r="R5" s="15">
        <v>42753.205625000002</v>
      </c>
      <c r="S5" s="15">
        <v>42783.670138888891</v>
      </c>
    </row>
    <row r="6" spans="1:19" ht="28.8" x14ac:dyDescent="0.3">
      <c r="A6">
        <v>528</v>
      </c>
      <c r="B6" s="3" t="s">
        <v>529</v>
      </c>
      <c r="C6" s="3" t="s">
        <v>4638</v>
      </c>
      <c r="D6" s="6">
        <v>1150</v>
      </c>
      <c r="E6" s="8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>
        <v>116</v>
      </c>
      <c r="O6" s="6">
        <v>44.33</v>
      </c>
      <c r="P6" s="10" t="s">
        <v>8315</v>
      </c>
      <c r="Q6" t="s">
        <v>8316</v>
      </c>
      <c r="R6" s="15">
        <v>42155.920219907406</v>
      </c>
      <c r="S6" s="15">
        <v>42176.888888888891</v>
      </c>
    </row>
    <row r="7" spans="1:19" ht="72" x14ac:dyDescent="0.3">
      <c r="A7">
        <v>530</v>
      </c>
      <c r="B7" s="3" t="s">
        <v>531</v>
      </c>
      <c r="C7" s="3" t="s">
        <v>4640</v>
      </c>
      <c r="D7" s="6">
        <v>3405</v>
      </c>
      <c r="E7" s="8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>
        <v>108</v>
      </c>
      <c r="O7" s="6">
        <v>126.55</v>
      </c>
      <c r="P7" s="10" t="s">
        <v>8315</v>
      </c>
      <c r="Q7" t="s">
        <v>8316</v>
      </c>
      <c r="R7" s="15">
        <v>42157.591064814813</v>
      </c>
      <c r="S7" s="15">
        <v>42179.083333333328</v>
      </c>
    </row>
    <row r="8" spans="1:19" ht="72" x14ac:dyDescent="0.3">
      <c r="A8">
        <v>531</v>
      </c>
      <c r="B8" s="3" t="s">
        <v>532</v>
      </c>
      <c r="C8" s="3" t="s">
        <v>4641</v>
      </c>
      <c r="D8" s="6">
        <v>4000</v>
      </c>
      <c r="E8" s="8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>
        <v>100</v>
      </c>
      <c r="O8" s="6">
        <v>129.03</v>
      </c>
      <c r="P8" s="10" t="s">
        <v>8315</v>
      </c>
      <c r="Q8" t="s">
        <v>8316</v>
      </c>
      <c r="R8" s="15">
        <v>42676.065150462964</v>
      </c>
      <c r="S8" s="15">
        <v>42721.290972222225</v>
      </c>
    </row>
    <row r="9" spans="1:19" ht="86.4" x14ac:dyDescent="0.3">
      <c r="A9">
        <v>532</v>
      </c>
      <c r="B9" s="3" t="s">
        <v>533</v>
      </c>
      <c r="C9" s="3" t="s">
        <v>4642</v>
      </c>
      <c r="D9" s="6">
        <v>10000</v>
      </c>
      <c r="E9" s="8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>
        <v>123</v>
      </c>
      <c r="O9" s="6">
        <v>71.239999999999995</v>
      </c>
      <c r="P9" s="10" t="s">
        <v>8315</v>
      </c>
      <c r="Q9" t="s">
        <v>8316</v>
      </c>
      <c r="R9" s="15">
        <v>42473.007037037038</v>
      </c>
      <c r="S9" s="15">
        <v>42503.007037037038</v>
      </c>
    </row>
    <row r="10" spans="1:19" ht="86.4" x14ac:dyDescent="0.3">
      <c r="A10">
        <v>537</v>
      </c>
      <c r="B10" s="3" t="s">
        <v>538</v>
      </c>
      <c r="C10" s="3" t="s">
        <v>4647</v>
      </c>
      <c r="D10" s="6">
        <v>2000</v>
      </c>
      <c r="E10" s="8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>
        <v>121</v>
      </c>
      <c r="O10" s="6">
        <v>40.85</v>
      </c>
      <c r="P10" s="10" t="s">
        <v>8315</v>
      </c>
      <c r="Q10" t="s">
        <v>8316</v>
      </c>
      <c r="R10" s="15">
        <v>42282.768414351856</v>
      </c>
      <c r="S10" s="15">
        <v>42312.810081018513</v>
      </c>
    </row>
    <row r="11" spans="1:19" ht="72" x14ac:dyDescent="0.3">
      <c r="A11">
        <v>538</v>
      </c>
      <c r="B11" s="3" t="s">
        <v>539</v>
      </c>
      <c r="C11" s="3" t="s">
        <v>4648</v>
      </c>
      <c r="D11" s="6">
        <v>5000</v>
      </c>
      <c r="E11" s="8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>
        <v>302</v>
      </c>
      <c r="O11" s="6">
        <v>252.02</v>
      </c>
      <c r="P11" s="10" t="s">
        <v>8315</v>
      </c>
      <c r="Q11" t="s">
        <v>8316</v>
      </c>
      <c r="R11" s="15">
        <v>42473.794710648144</v>
      </c>
      <c r="S11" s="15">
        <v>42503.794710648144</v>
      </c>
    </row>
    <row r="12" spans="1:19" ht="72" x14ac:dyDescent="0.3">
      <c r="A12">
        <v>1284</v>
      </c>
      <c r="B12" s="3" t="s">
        <v>1285</v>
      </c>
      <c r="C12" s="3" t="s">
        <v>5394</v>
      </c>
      <c r="D12" s="6">
        <v>2000</v>
      </c>
      <c r="E12" s="8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>
        <v>101</v>
      </c>
      <c r="O12" s="6">
        <v>65.16</v>
      </c>
      <c r="P12" s="10" t="s">
        <v>8315</v>
      </c>
      <c r="Q12" t="s">
        <v>8316</v>
      </c>
      <c r="R12" s="15">
        <v>42712.23474537037</v>
      </c>
      <c r="S12" s="15">
        <v>42735.707638888889</v>
      </c>
    </row>
    <row r="13" spans="1:19" ht="86.4" x14ac:dyDescent="0.3">
      <c r="A13">
        <v>1288</v>
      </c>
      <c r="B13" s="3" t="s">
        <v>1289</v>
      </c>
      <c r="C13" s="3" t="s">
        <v>5398</v>
      </c>
      <c r="D13" s="6">
        <v>4000</v>
      </c>
      <c r="E13" s="8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>
        <v>100</v>
      </c>
      <c r="O13" s="6">
        <v>65.87</v>
      </c>
      <c r="P13" s="10" t="s">
        <v>8315</v>
      </c>
      <c r="Q13" t="s">
        <v>8316</v>
      </c>
      <c r="R13" s="15">
        <v>42561.154664351852</v>
      </c>
      <c r="S13" s="15">
        <v>42592.166666666672</v>
      </c>
    </row>
    <row r="14" spans="1:19" ht="57.6" x14ac:dyDescent="0.3">
      <c r="A14">
        <v>1289</v>
      </c>
      <c r="B14" s="3" t="s">
        <v>1290</v>
      </c>
      <c r="C14" s="3" t="s">
        <v>5399</v>
      </c>
      <c r="D14" s="6">
        <v>1500</v>
      </c>
      <c r="E14" s="8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>
        <v>125</v>
      </c>
      <c r="O14" s="6">
        <v>36.08</v>
      </c>
      <c r="P14" s="10" t="s">
        <v>8315</v>
      </c>
      <c r="Q14" t="s">
        <v>8316</v>
      </c>
      <c r="R14" s="15">
        <v>42709.134780092587</v>
      </c>
      <c r="S14" s="15">
        <v>42739.134780092587</v>
      </c>
    </row>
    <row r="15" spans="1:19" ht="28.8" x14ac:dyDescent="0.3">
      <c r="A15">
        <v>1290</v>
      </c>
      <c r="B15" s="3" t="s">
        <v>1291</v>
      </c>
      <c r="C15" s="3" t="s">
        <v>5400</v>
      </c>
      <c r="D15" s="6">
        <v>3500</v>
      </c>
      <c r="E15" s="8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>
        <v>109</v>
      </c>
      <c r="O15" s="6">
        <v>44.19</v>
      </c>
      <c r="P15" s="10" t="s">
        <v>8315</v>
      </c>
      <c r="Q15" t="s">
        <v>8316</v>
      </c>
      <c r="R15" s="15">
        <v>42086.614942129629</v>
      </c>
      <c r="S15" s="15">
        <v>42117.290972222225</v>
      </c>
    </row>
    <row r="16" spans="1:19" ht="72" x14ac:dyDescent="0.3">
      <c r="A16">
        <v>1291</v>
      </c>
      <c r="B16" s="3" t="s">
        <v>1292</v>
      </c>
      <c r="C16" s="3" t="s">
        <v>5401</v>
      </c>
      <c r="D16" s="6">
        <v>3000</v>
      </c>
      <c r="E16" s="8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>
        <v>146</v>
      </c>
      <c r="O16" s="6">
        <v>104.07</v>
      </c>
      <c r="P16" s="10" t="s">
        <v>8315</v>
      </c>
      <c r="Q16" t="s">
        <v>8316</v>
      </c>
      <c r="R16" s="15">
        <v>42064.652673611112</v>
      </c>
      <c r="S16" s="15">
        <v>42101.291666666672</v>
      </c>
    </row>
    <row r="17" spans="1:19" ht="86.4" x14ac:dyDescent="0.3">
      <c r="A17">
        <v>1293</v>
      </c>
      <c r="B17" s="3" t="s">
        <v>1294</v>
      </c>
      <c r="C17" s="3" t="s">
        <v>5403</v>
      </c>
      <c r="D17" s="6">
        <v>15000</v>
      </c>
      <c r="E17" s="8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>
        <v>102</v>
      </c>
      <c r="O17" s="6">
        <v>127.79</v>
      </c>
      <c r="P17" s="10" t="s">
        <v>8315</v>
      </c>
      <c r="Q17" t="s">
        <v>8316</v>
      </c>
      <c r="R17" s="15">
        <v>42292.701053240744</v>
      </c>
      <c r="S17" s="15">
        <v>42322.742719907401</v>
      </c>
    </row>
    <row r="18" spans="1:19" ht="72" x14ac:dyDescent="0.3">
      <c r="A18">
        <v>1297</v>
      </c>
      <c r="B18" s="3" t="s">
        <v>1298</v>
      </c>
      <c r="C18" s="3" t="s">
        <v>5407</v>
      </c>
      <c r="D18" s="6">
        <v>20000</v>
      </c>
      <c r="E18" s="8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>
        <v>110</v>
      </c>
      <c r="O18" s="6">
        <v>92.04</v>
      </c>
      <c r="P18" s="10" t="s">
        <v>8315</v>
      </c>
      <c r="Q18" t="s">
        <v>8316</v>
      </c>
      <c r="R18" s="15">
        <v>42461.747199074074</v>
      </c>
      <c r="S18" s="15">
        <v>42491.747199074074</v>
      </c>
    </row>
    <row r="19" spans="1:19" ht="72" x14ac:dyDescent="0.3">
      <c r="A19">
        <v>1299</v>
      </c>
      <c r="B19" s="3" t="s">
        <v>1300</v>
      </c>
      <c r="C19" s="3" t="s">
        <v>5409</v>
      </c>
      <c r="D19" s="6">
        <v>3500</v>
      </c>
      <c r="E19" s="8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>
        <v>124</v>
      </c>
      <c r="O19" s="6">
        <v>135.63</v>
      </c>
      <c r="P19" s="10" t="s">
        <v>8315</v>
      </c>
      <c r="Q19" t="s">
        <v>8316</v>
      </c>
      <c r="R19" s="15">
        <v>42169.814340277779</v>
      </c>
      <c r="S19" s="15">
        <v>42199.814340277779</v>
      </c>
    </row>
    <row r="20" spans="1:19" ht="72" x14ac:dyDescent="0.3">
      <c r="A20">
        <v>1300</v>
      </c>
      <c r="B20" s="3" t="s">
        <v>1301</v>
      </c>
      <c r="C20" s="3" t="s">
        <v>5410</v>
      </c>
      <c r="D20" s="6">
        <v>3000</v>
      </c>
      <c r="E20" s="8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>
        <v>135</v>
      </c>
      <c r="O20" s="6">
        <v>168.75</v>
      </c>
      <c r="P20" s="10" t="s">
        <v>8315</v>
      </c>
      <c r="Q20" t="s">
        <v>8316</v>
      </c>
      <c r="R20" s="15">
        <v>42483.675208333334</v>
      </c>
      <c r="S20" s="15">
        <v>42522.789583333331</v>
      </c>
    </row>
    <row r="21" spans="1:19" ht="86.4" x14ac:dyDescent="0.3">
      <c r="A21">
        <v>1301</v>
      </c>
      <c r="B21" s="3" t="s">
        <v>1302</v>
      </c>
      <c r="C21" s="3" t="s">
        <v>5411</v>
      </c>
      <c r="D21" s="6">
        <v>2000</v>
      </c>
      <c r="E21" s="8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>
        <v>103</v>
      </c>
      <c r="O21" s="6">
        <v>70.86</v>
      </c>
      <c r="P21" s="10" t="s">
        <v>8315</v>
      </c>
      <c r="Q21" t="s">
        <v>8316</v>
      </c>
      <c r="R21" s="15">
        <v>42195.749745370369</v>
      </c>
      <c r="S21" s="15">
        <v>42206.125</v>
      </c>
    </row>
    <row r="22" spans="1:19" ht="57.6" x14ac:dyDescent="0.3">
      <c r="A22">
        <v>1302</v>
      </c>
      <c r="B22" s="3" t="s">
        <v>1303</v>
      </c>
      <c r="C22" s="3" t="s">
        <v>5412</v>
      </c>
      <c r="D22" s="6">
        <v>2500</v>
      </c>
      <c r="E22" s="8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>
        <v>100</v>
      </c>
      <c r="O22" s="6">
        <v>50</v>
      </c>
      <c r="P22" s="10" t="s">
        <v>8315</v>
      </c>
      <c r="Q22" t="s">
        <v>8316</v>
      </c>
      <c r="R22" s="15">
        <v>42675.057997685188</v>
      </c>
      <c r="S22" s="15">
        <v>42705.099664351852</v>
      </c>
    </row>
    <row r="23" spans="1:19" ht="57.6" x14ac:dyDescent="0.3">
      <c r="A23">
        <v>2781</v>
      </c>
      <c r="B23" s="3" t="s">
        <v>2781</v>
      </c>
      <c r="C23" s="3" t="s">
        <v>6891</v>
      </c>
      <c r="D23" s="6">
        <v>1250</v>
      </c>
      <c r="E23" s="8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>
        <v>105</v>
      </c>
      <c r="O23" s="6">
        <v>47</v>
      </c>
      <c r="P23" s="10" t="s">
        <v>8315</v>
      </c>
      <c r="Q23" t="s">
        <v>8316</v>
      </c>
      <c r="R23" s="15">
        <v>42018.94159722222</v>
      </c>
      <c r="S23" s="15">
        <v>42047.291666666672</v>
      </c>
    </row>
    <row r="24" spans="1:19" ht="57.6" x14ac:dyDescent="0.3">
      <c r="A24">
        <v>2782</v>
      </c>
      <c r="B24" s="3" t="s">
        <v>2782</v>
      </c>
      <c r="C24" s="3" t="s">
        <v>6892</v>
      </c>
      <c r="D24" s="6">
        <v>1000</v>
      </c>
      <c r="E24" s="8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>
        <v>120</v>
      </c>
      <c r="O24" s="6">
        <v>66.67</v>
      </c>
      <c r="P24" s="10" t="s">
        <v>8315</v>
      </c>
      <c r="Q24" t="s">
        <v>8316</v>
      </c>
      <c r="R24" s="15">
        <v>42026.924976851849</v>
      </c>
      <c r="S24" s="15">
        <v>42052.207638888889</v>
      </c>
    </row>
    <row r="25" spans="1:19" ht="72" x14ac:dyDescent="0.3">
      <c r="A25">
        <v>2784</v>
      </c>
      <c r="B25" s="3" t="s">
        <v>2784</v>
      </c>
      <c r="C25" s="3" t="s">
        <v>6894</v>
      </c>
      <c r="D25" s="6">
        <v>6000</v>
      </c>
      <c r="E25" s="8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>
        <v>119</v>
      </c>
      <c r="O25" s="6">
        <v>66.11</v>
      </c>
      <c r="P25" s="10" t="s">
        <v>8315</v>
      </c>
      <c r="Q25" t="s">
        <v>8316</v>
      </c>
      <c r="R25" s="15">
        <v>41920.787534722222</v>
      </c>
      <c r="S25" s="15">
        <v>41941.787534722222</v>
      </c>
    </row>
    <row r="26" spans="1:19" ht="57.6" x14ac:dyDescent="0.3">
      <c r="A26">
        <v>2785</v>
      </c>
      <c r="B26" s="3" t="s">
        <v>2785</v>
      </c>
      <c r="C26" s="3" t="s">
        <v>6895</v>
      </c>
      <c r="D26" s="6">
        <v>5000</v>
      </c>
      <c r="E26" s="8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>
        <v>105</v>
      </c>
      <c r="O26" s="6">
        <v>36.86</v>
      </c>
      <c r="P26" s="10" t="s">
        <v>8315</v>
      </c>
      <c r="Q26" t="s">
        <v>8316</v>
      </c>
      <c r="R26" s="15">
        <v>42558.189432870371</v>
      </c>
      <c r="S26" s="15">
        <v>42587.875</v>
      </c>
    </row>
    <row r="27" spans="1:19" ht="72" x14ac:dyDescent="0.3">
      <c r="A27">
        <v>2787</v>
      </c>
      <c r="B27" s="3" t="s">
        <v>2787</v>
      </c>
      <c r="C27" s="3" t="s">
        <v>6897</v>
      </c>
      <c r="D27" s="6">
        <v>1000</v>
      </c>
      <c r="E27" s="8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>
        <v>120</v>
      </c>
      <c r="O27" s="6">
        <v>31.5</v>
      </c>
      <c r="P27" s="10" t="s">
        <v>8315</v>
      </c>
      <c r="Q27" t="s">
        <v>8316</v>
      </c>
      <c r="R27" s="15">
        <v>41808.198518518519</v>
      </c>
      <c r="S27" s="15">
        <v>41838.198518518519</v>
      </c>
    </row>
    <row r="28" spans="1:19" ht="57.6" x14ac:dyDescent="0.3">
      <c r="A28">
        <v>2788</v>
      </c>
      <c r="B28" s="3" t="s">
        <v>2788</v>
      </c>
      <c r="C28" s="3" t="s">
        <v>6898</v>
      </c>
      <c r="D28" s="6">
        <v>2000</v>
      </c>
      <c r="E28" s="8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>
        <v>103</v>
      </c>
      <c r="O28" s="6">
        <v>102.5</v>
      </c>
      <c r="P28" s="10" t="s">
        <v>8315</v>
      </c>
      <c r="Q28" t="s">
        <v>8316</v>
      </c>
      <c r="R28" s="15">
        <v>42550.701886574068</v>
      </c>
      <c r="S28" s="15">
        <v>42580.701886574068</v>
      </c>
    </row>
    <row r="29" spans="1:19" ht="43.2" x14ac:dyDescent="0.3">
      <c r="A29">
        <v>2789</v>
      </c>
      <c r="B29" s="3" t="s">
        <v>2789</v>
      </c>
      <c r="C29" s="3" t="s">
        <v>6899</v>
      </c>
      <c r="D29" s="6">
        <v>3000</v>
      </c>
      <c r="E29" s="8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>
        <v>101</v>
      </c>
      <c r="O29" s="6">
        <v>126.46</v>
      </c>
      <c r="P29" s="10" t="s">
        <v>8315</v>
      </c>
      <c r="Q29" t="s">
        <v>8316</v>
      </c>
      <c r="R29" s="15">
        <v>42056.013124999998</v>
      </c>
      <c r="S29" s="15">
        <v>42075.166666666672</v>
      </c>
    </row>
    <row r="30" spans="1:19" ht="72" x14ac:dyDescent="0.3">
      <c r="A30">
        <v>2790</v>
      </c>
      <c r="B30" s="3" t="s">
        <v>2790</v>
      </c>
      <c r="C30" s="3" t="s">
        <v>6900</v>
      </c>
      <c r="D30" s="6">
        <v>3000</v>
      </c>
      <c r="E30" s="8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>
        <v>105</v>
      </c>
      <c r="O30" s="6">
        <v>47.88</v>
      </c>
      <c r="P30" s="10" t="s">
        <v>8315</v>
      </c>
      <c r="Q30" t="s">
        <v>8316</v>
      </c>
      <c r="R30" s="15">
        <v>42016.938692129625</v>
      </c>
      <c r="S30" s="15">
        <v>42046.938692129625</v>
      </c>
    </row>
    <row r="31" spans="1:19" ht="86.4" x14ac:dyDescent="0.3">
      <c r="A31">
        <v>2791</v>
      </c>
      <c r="B31" s="3" t="s">
        <v>2791</v>
      </c>
      <c r="C31" s="3" t="s">
        <v>6901</v>
      </c>
      <c r="D31" s="6">
        <v>2000</v>
      </c>
      <c r="E31" s="8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>
        <v>103</v>
      </c>
      <c r="O31" s="6">
        <v>73.209999999999994</v>
      </c>
      <c r="P31" s="10" t="s">
        <v>8315</v>
      </c>
      <c r="Q31" t="s">
        <v>8316</v>
      </c>
      <c r="R31" s="15">
        <v>42591.899988425925</v>
      </c>
      <c r="S31" s="15">
        <v>42622.166666666672</v>
      </c>
    </row>
    <row r="32" spans="1:19" ht="72" x14ac:dyDescent="0.3">
      <c r="A32">
        <v>2792</v>
      </c>
      <c r="B32" s="3" t="s">
        <v>2792</v>
      </c>
      <c r="C32" s="3" t="s">
        <v>6902</v>
      </c>
      <c r="D32" s="6">
        <v>2000</v>
      </c>
      <c r="E32" s="8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>
        <v>108</v>
      </c>
      <c r="O32" s="6">
        <v>89.67</v>
      </c>
      <c r="P32" s="10" t="s">
        <v>8315</v>
      </c>
      <c r="Q32" t="s">
        <v>8316</v>
      </c>
      <c r="R32" s="15">
        <v>42183.231006944443</v>
      </c>
      <c r="S32" s="15">
        <v>42228.231006944443</v>
      </c>
    </row>
    <row r="33" spans="1:19" ht="72" x14ac:dyDescent="0.3">
      <c r="A33">
        <v>2795</v>
      </c>
      <c r="B33" s="3" t="s">
        <v>2795</v>
      </c>
      <c r="C33" s="3" t="s">
        <v>6905</v>
      </c>
      <c r="D33" s="6">
        <v>700</v>
      </c>
      <c r="E33" s="8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>
        <v>104</v>
      </c>
      <c r="O33" s="6">
        <v>36.5</v>
      </c>
      <c r="P33" s="10" t="s">
        <v>8315</v>
      </c>
      <c r="Q33" t="s">
        <v>8316</v>
      </c>
      <c r="R33" s="15">
        <v>41780.525937500002</v>
      </c>
      <c r="S33" s="15">
        <v>41796.958333333336</v>
      </c>
    </row>
    <row r="34" spans="1:19" ht="86.4" x14ac:dyDescent="0.3">
      <c r="A34">
        <v>2803</v>
      </c>
      <c r="B34" s="3" t="s">
        <v>2803</v>
      </c>
      <c r="C34" s="3" t="s">
        <v>6913</v>
      </c>
      <c r="D34" s="6">
        <v>10000</v>
      </c>
      <c r="E34" s="8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>
        <v>128</v>
      </c>
      <c r="O34" s="6">
        <v>90.74</v>
      </c>
      <c r="P34" s="10" t="s">
        <v>8315</v>
      </c>
      <c r="Q34" t="s">
        <v>8316</v>
      </c>
      <c r="R34" s="15">
        <v>42158.065694444449</v>
      </c>
      <c r="S34" s="15">
        <v>42201</v>
      </c>
    </row>
    <row r="35" spans="1:19" ht="28.8" x14ac:dyDescent="0.3">
      <c r="A35">
        <v>2807</v>
      </c>
      <c r="B35" s="3" t="s">
        <v>2807</v>
      </c>
      <c r="C35" s="3" t="s">
        <v>6917</v>
      </c>
      <c r="D35" s="6">
        <v>5000</v>
      </c>
      <c r="E35" s="8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>
        <v>126</v>
      </c>
      <c r="O35" s="6">
        <v>67.739999999999995</v>
      </c>
      <c r="P35" s="10" t="s">
        <v>8315</v>
      </c>
      <c r="Q35" t="s">
        <v>8316</v>
      </c>
      <c r="R35" s="15">
        <v>42154.873124999998</v>
      </c>
      <c r="S35" s="15">
        <v>42184.873124999998</v>
      </c>
    </row>
    <row r="36" spans="1:19" ht="72" x14ac:dyDescent="0.3">
      <c r="A36">
        <v>2808</v>
      </c>
      <c r="B36" s="3" t="s">
        <v>2808</v>
      </c>
      <c r="C36" s="3" t="s">
        <v>6918</v>
      </c>
      <c r="D36" s="6">
        <v>4500</v>
      </c>
      <c r="E36" s="8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>
        <v>100</v>
      </c>
      <c r="O36" s="6">
        <v>65.38</v>
      </c>
      <c r="P36" s="10" t="s">
        <v>8315</v>
      </c>
      <c r="Q36" t="s">
        <v>8316</v>
      </c>
      <c r="R36" s="15">
        <v>42208.84646990741</v>
      </c>
      <c r="S36" s="15">
        <v>42238.84646990741</v>
      </c>
    </row>
    <row r="37" spans="1:19" ht="72" x14ac:dyDescent="0.3">
      <c r="A37">
        <v>2809</v>
      </c>
      <c r="B37" s="3" t="s">
        <v>2809</v>
      </c>
      <c r="C37" s="3" t="s">
        <v>6919</v>
      </c>
      <c r="D37" s="6">
        <v>2500</v>
      </c>
      <c r="E37" s="8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>
        <v>102</v>
      </c>
      <c r="O37" s="6">
        <v>121.9</v>
      </c>
      <c r="P37" s="10" t="s">
        <v>8315</v>
      </c>
      <c r="Q37" t="s">
        <v>8316</v>
      </c>
      <c r="R37" s="15">
        <v>42451.496817129635</v>
      </c>
      <c r="S37" s="15">
        <v>42459.610416666663</v>
      </c>
    </row>
    <row r="38" spans="1:19" ht="72" x14ac:dyDescent="0.3">
      <c r="A38">
        <v>2810</v>
      </c>
      <c r="B38" s="3" t="s">
        <v>2810</v>
      </c>
      <c r="C38" s="3" t="s">
        <v>6920</v>
      </c>
      <c r="D38" s="6">
        <v>2500</v>
      </c>
      <c r="E38" s="8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>
        <v>108</v>
      </c>
      <c r="O38" s="6">
        <v>47.46</v>
      </c>
      <c r="P38" s="10" t="s">
        <v>8315</v>
      </c>
      <c r="Q38" t="s">
        <v>8316</v>
      </c>
      <c r="R38" s="15">
        <v>41759.13962962963</v>
      </c>
      <c r="S38" s="15">
        <v>41791.165972222225</v>
      </c>
    </row>
    <row r="39" spans="1:19" ht="72" x14ac:dyDescent="0.3">
      <c r="A39">
        <v>2813</v>
      </c>
      <c r="B39" s="3" t="s">
        <v>2813</v>
      </c>
      <c r="C39" s="3" t="s">
        <v>6923</v>
      </c>
      <c r="D39" s="6">
        <v>2800</v>
      </c>
      <c r="E39" s="8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>
        <v>128</v>
      </c>
      <c r="O39" s="6">
        <v>37.21</v>
      </c>
      <c r="P39" s="10" t="s">
        <v>8315</v>
      </c>
      <c r="Q39" t="s">
        <v>8316</v>
      </c>
      <c r="R39" s="15">
        <v>42693.742604166662</v>
      </c>
      <c r="S39" s="15">
        <v>42718.742604166662</v>
      </c>
    </row>
    <row r="40" spans="1:19" ht="72" x14ac:dyDescent="0.3">
      <c r="A40">
        <v>2818</v>
      </c>
      <c r="B40" s="3" t="s">
        <v>2818</v>
      </c>
      <c r="C40" s="3" t="s">
        <v>6928</v>
      </c>
      <c r="D40" s="6">
        <v>10000</v>
      </c>
      <c r="E40" s="8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>
        <v>106</v>
      </c>
      <c r="O40" s="6">
        <v>103.95</v>
      </c>
      <c r="P40" s="10" t="s">
        <v>8315</v>
      </c>
      <c r="Q40" t="s">
        <v>8316</v>
      </c>
      <c r="R40" s="15">
        <v>42250.598217592589</v>
      </c>
      <c r="S40" s="15">
        <v>42270.598217592589</v>
      </c>
    </row>
    <row r="41" spans="1:19" ht="72" x14ac:dyDescent="0.3">
      <c r="A41">
        <v>2822</v>
      </c>
      <c r="B41" s="3" t="s">
        <v>2822</v>
      </c>
      <c r="C41" s="3" t="s">
        <v>6932</v>
      </c>
      <c r="D41" s="6">
        <v>6000</v>
      </c>
      <c r="E41" s="8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>
        <v>100</v>
      </c>
      <c r="O41" s="6">
        <v>63.83</v>
      </c>
      <c r="P41" s="10" t="s">
        <v>8315</v>
      </c>
      <c r="Q41" t="s">
        <v>8316</v>
      </c>
      <c r="R41" s="15">
        <v>42060.683935185181</v>
      </c>
      <c r="S41" s="15">
        <v>42090.642268518524</v>
      </c>
    </row>
    <row r="42" spans="1:19" ht="57.6" x14ac:dyDescent="0.3">
      <c r="A42">
        <v>2824</v>
      </c>
      <c r="B42" s="3" t="s">
        <v>2824</v>
      </c>
      <c r="C42" s="3" t="s">
        <v>6934</v>
      </c>
      <c r="D42" s="6">
        <v>650</v>
      </c>
      <c r="E42" s="8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>
        <v>117</v>
      </c>
      <c r="O42" s="6">
        <v>50.67</v>
      </c>
      <c r="P42" s="10" t="s">
        <v>8315</v>
      </c>
      <c r="Q42" t="s">
        <v>8316</v>
      </c>
      <c r="R42" s="15">
        <v>42136.270787037036</v>
      </c>
      <c r="S42" s="15">
        <v>42168.071527777778</v>
      </c>
    </row>
    <row r="43" spans="1:19" ht="72" x14ac:dyDescent="0.3">
      <c r="A43">
        <v>2826</v>
      </c>
      <c r="B43" s="3" t="s">
        <v>2826</v>
      </c>
      <c r="C43" s="3" t="s">
        <v>6936</v>
      </c>
      <c r="D43" s="6">
        <v>2000</v>
      </c>
      <c r="E43" s="8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>
        <v>108</v>
      </c>
      <c r="O43" s="6">
        <v>113.42</v>
      </c>
      <c r="P43" s="10" t="s">
        <v>8315</v>
      </c>
      <c r="Q43" t="s">
        <v>8316</v>
      </c>
      <c r="R43" s="15">
        <v>42171.034861111111</v>
      </c>
      <c r="S43" s="15">
        <v>42195.291666666672</v>
      </c>
    </row>
    <row r="44" spans="1:19" ht="72" x14ac:dyDescent="0.3">
      <c r="A44">
        <v>2827</v>
      </c>
      <c r="B44" s="3" t="s">
        <v>2827</v>
      </c>
      <c r="C44" s="3" t="s">
        <v>6937</v>
      </c>
      <c r="D44" s="6">
        <v>2000</v>
      </c>
      <c r="E44" s="8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>
        <v>120</v>
      </c>
      <c r="O44" s="6">
        <v>104.57</v>
      </c>
      <c r="P44" s="10" t="s">
        <v>8315</v>
      </c>
      <c r="Q44" t="s">
        <v>8316</v>
      </c>
      <c r="R44" s="15">
        <v>42494.683634259258</v>
      </c>
      <c r="S44" s="15">
        <v>42524.6875</v>
      </c>
    </row>
    <row r="45" spans="1:19" ht="57.6" x14ac:dyDescent="0.3">
      <c r="A45">
        <v>2830</v>
      </c>
      <c r="B45" s="3" t="s">
        <v>2830</v>
      </c>
      <c r="C45" s="3" t="s">
        <v>6940</v>
      </c>
      <c r="D45" s="6">
        <v>3000</v>
      </c>
      <c r="E45" s="8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>
        <v>100</v>
      </c>
      <c r="O45" s="6">
        <v>272.73</v>
      </c>
      <c r="P45" s="10" t="s">
        <v>8315</v>
      </c>
      <c r="Q45" t="s">
        <v>8316</v>
      </c>
      <c r="R45" s="15">
        <v>41758.839675925927</v>
      </c>
      <c r="S45" s="15">
        <v>41771.165972222225</v>
      </c>
    </row>
    <row r="46" spans="1:19" ht="57.6" x14ac:dyDescent="0.3">
      <c r="A46">
        <v>2831</v>
      </c>
      <c r="B46" s="3" t="s">
        <v>2831</v>
      </c>
      <c r="C46" s="3" t="s">
        <v>6941</v>
      </c>
      <c r="D46" s="6">
        <v>3000</v>
      </c>
      <c r="E46" s="8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>
        <v>111</v>
      </c>
      <c r="O46" s="6">
        <v>63.85</v>
      </c>
      <c r="P46" s="10" t="s">
        <v>8315</v>
      </c>
      <c r="Q46" t="s">
        <v>8316</v>
      </c>
      <c r="R46" s="15">
        <v>42171.824884259258</v>
      </c>
      <c r="S46" s="15">
        <v>42201.824884259258</v>
      </c>
    </row>
    <row r="47" spans="1:19" ht="28.8" x14ac:dyDescent="0.3">
      <c r="A47">
        <v>2833</v>
      </c>
      <c r="B47" s="3" t="s">
        <v>2833</v>
      </c>
      <c r="C47" s="3" t="s">
        <v>6943</v>
      </c>
      <c r="D47" s="6">
        <v>2700</v>
      </c>
      <c r="E47" s="8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>
        <v>108</v>
      </c>
      <c r="O47" s="6">
        <v>83.51</v>
      </c>
      <c r="P47" s="10" t="s">
        <v>8315</v>
      </c>
      <c r="Q47" t="s">
        <v>8316</v>
      </c>
      <c r="R47" s="15">
        <v>42268.127696759257</v>
      </c>
      <c r="S47" s="15">
        <v>42288.083333333328</v>
      </c>
    </row>
    <row r="48" spans="1:19" ht="72" x14ac:dyDescent="0.3">
      <c r="A48">
        <v>2836</v>
      </c>
      <c r="B48" s="3" t="s">
        <v>2836</v>
      </c>
      <c r="C48" s="3" t="s">
        <v>6946</v>
      </c>
      <c r="D48" s="6">
        <v>450</v>
      </c>
      <c r="E48" s="8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>
        <v>108</v>
      </c>
      <c r="O48" s="6">
        <v>44.09</v>
      </c>
      <c r="P48" s="10" t="s">
        <v>8315</v>
      </c>
      <c r="Q48" t="s">
        <v>8316</v>
      </c>
      <c r="R48" s="15">
        <v>42746.261782407411</v>
      </c>
      <c r="S48" s="15">
        <v>42784.207638888889</v>
      </c>
    </row>
    <row r="49" spans="1:19" ht="72" x14ac:dyDescent="0.3">
      <c r="A49">
        <v>2838</v>
      </c>
      <c r="B49" s="3" t="s">
        <v>2838</v>
      </c>
      <c r="C49" s="3" t="s">
        <v>6948</v>
      </c>
      <c r="D49" s="6">
        <v>2000</v>
      </c>
      <c r="E49" s="8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>
        <v>120</v>
      </c>
      <c r="O49" s="6">
        <v>44.54</v>
      </c>
      <c r="P49" s="10" t="s">
        <v>8315</v>
      </c>
      <c r="Q49" t="s">
        <v>8316</v>
      </c>
      <c r="R49" s="15">
        <v>41842.607592592591</v>
      </c>
      <c r="S49" s="15">
        <v>41864.916666666664</v>
      </c>
    </row>
    <row r="50" spans="1:19" ht="72" x14ac:dyDescent="0.3">
      <c r="A50">
        <v>2839</v>
      </c>
      <c r="B50" s="3" t="s">
        <v>2839</v>
      </c>
      <c r="C50" s="3" t="s">
        <v>6949</v>
      </c>
      <c r="D50" s="6">
        <v>3500</v>
      </c>
      <c r="E50" s="8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>
        <v>111</v>
      </c>
      <c r="O50" s="6">
        <v>125.81</v>
      </c>
      <c r="P50" s="10" t="s">
        <v>8315</v>
      </c>
      <c r="Q50" t="s">
        <v>8316</v>
      </c>
      <c r="R50" s="15">
        <v>41853.240208333329</v>
      </c>
      <c r="S50" s="15">
        <v>41876.207638888889</v>
      </c>
    </row>
    <row r="51" spans="1:19" ht="72" x14ac:dyDescent="0.3">
      <c r="A51">
        <v>2961</v>
      </c>
      <c r="B51" s="3" t="s">
        <v>2961</v>
      </c>
      <c r="C51" s="3" t="s">
        <v>7071</v>
      </c>
      <c r="D51" s="6">
        <v>5000</v>
      </c>
      <c r="E51" s="8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>
        <v>110</v>
      </c>
      <c r="O51" s="6">
        <v>50.75</v>
      </c>
      <c r="P51" s="10" t="s">
        <v>8315</v>
      </c>
      <c r="Q51" t="s">
        <v>8316</v>
      </c>
      <c r="R51" s="15">
        <v>42061.212488425925</v>
      </c>
      <c r="S51" s="15">
        <v>42089.166666666672</v>
      </c>
    </row>
    <row r="52" spans="1:19" ht="72" x14ac:dyDescent="0.3">
      <c r="A52">
        <v>2962</v>
      </c>
      <c r="B52" s="3" t="s">
        <v>2962</v>
      </c>
      <c r="C52" s="3" t="s">
        <v>7072</v>
      </c>
      <c r="D52" s="6">
        <v>1000</v>
      </c>
      <c r="E52" s="8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>
        <v>122</v>
      </c>
      <c r="O52" s="6">
        <v>60.9</v>
      </c>
      <c r="P52" s="10" t="s">
        <v>8315</v>
      </c>
      <c r="Q52" t="s">
        <v>8316</v>
      </c>
      <c r="R52" s="15">
        <v>42036.24428240741</v>
      </c>
      <c r="S52" s="15">
        <v>42064.290972222225</v>
      </c>
    </row>
    <row r="53" spans="1:19" ht="72" x14ac:dyDescent="0.3">
      <c r="A53">
        <v>2963</v>
      </c>
      <c r="B53" s="3" t="s">
        <v>2963</v>
      </c>
      <c r="C53" s="3" t="s">
        <v>7073</v>
      </c>
      <c r="D53" s="6">
        <v>10000</v>
      </c>
      <c r="E53" s="8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>
        <v>107</v>
      </c>
      <c r="O53" s="6">
        <v>109.03</v>
      </c>
      <c r="P53" s="10" t="s">
        <v>8315</v>
      </c>
      <c r="Q53" t="s">
        <v>8316</v>
      </c>
      <c r="R53" s="15">
        <v>42157.470185185186</v>
      </c>
      <c r="S53" s="15">
        <v>42187.470185185186</v>
      </c>
    </row>
    <row r="54" spans="1:19" ht="72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>
        <v>101</v>
      </c>
      <c r="O54" s="6">
        <v>25.69</v>
      </c>
      <c r="P54" s="10" t="s">
        <v>8315</v>
      </c>
      <c r="Q54" t="s">
        <v>8316</v>
      </c>
      <c r="R54" s="15">
        <v>41827.909942129627</v>
      </c>
      <c r="S54" s="15">
        <v>41857.897222222222</v>
      </c>
    </row>
    <row r="55" spans="1:19" ht="86.4" x14ac:dyDescent="0.3">
      <c r="A55">
        <v>2965</v>
      </c>
      <c r="B55" s="3" t="s">
        <v>2965</v>
      </c>
      <c r="C55" s="3" t="s">
        <v>7075</v>
      </c>
      <c r="D55" s="6">
        <v>1500</v>
      </c>
      <c r="E55" s="8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>
        <v>109</v>
      </c>
      <c r="O55" s="6">
        <v>41.92</v>
      </c>
      <c r="P55" s="10" t="s">
        <v>8315</v>
      </c>
      <c r="Q55" t="s">
        <v>8316</v>
      </c>
      <c r="R55" s="15">
        <v>42162.729548611111</v>
      </c>
      <c r="S55" s="15">
        <v>42192.729548611111</v>
      </c>
    </row>
    <row r="56" spans="1:19" ht="72" x14ac:dyDescent="0.3">
      <c r="A56">
        <v>2966</v>
      </c>
      <c r="B56" s="3" t="s">
        <v>2966</v>
      </c>
      <c r="C56" s="3" t="s">
        <v>7076</v>
      </c>
      <c r="D56" s="6">
        <v>10000</v>
      </c>
      <c r="E56" s="8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>
        <v>114</v>
      </c>
      <c r="O56" s="6">
        <v>88.77</v>
      </c>
      <c r="P56" s="10" t="s">
        <v>8315</v>
      </c>
      <c r="Q56" t="s">
        <v>8316</v>
      </c>
      <c r="R56" s="15">
        <v>42233.738564814819</v>
      </c>
      <c r="S56" s="15">
        <v>42263.738564814819</v>
      </c>
    </row>
    <row r="57" spans="1:19" ht="57.6" x14ac:dyDescent="0.3">
      <c r="A57">
        <v>2967</v>
      </c>
      <c r="B57" s="3" t="s">
        <v>2967</v>
      </c>
      <c r="C57" s="3" t="s">
        <v>7077</v>
      </c>
      <c r="D57" s="6">
        <v>5000</v>
      </c>
      <c r="E57" s="8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>
        <v>114</v>
      </c>
      <c r="O57" s="6">
        <v>80.23</v>
      </c>
      <c r="P57" s="10" t="s">
        <v>8315</v>
      </c>
      <c r="Q57" t="s">
        <v>8316</v>
      </c>
      <c r="R57" s="15">
        <v>42042.197824074072</v>
      </c>
      <c r="S57" s="15">
        <v>42072.156157407408</v>
      </c>
    </row>
    <row r="58" spans="1:19" ht="57.6" x14ac:dyDescent="0.3">
      <c r="A58">
        <v>2968</v>
      </c>
      <c r="B58" s="3" t="s">
        <v>2968</v>
      </c>
      <c r="C58" s="3" t="s">
        <v>7078</v>
      </c>
      <c r="D58" s="6">
        <v>3500</v>
      </c>
      <c r="E58" s="8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>
        <v>106</v>
      </c>
      <c r="O58" s="6">
        <v>78.94</v>
      </c>
      <c r="P58" s="10" t="s">
        <v>8315</v>
      </c>
      <c r="Q58" t="s">
        <v>8316</v>
      </c>
      <c r="R58" s="15">
        <v>42585.523842592593</v>
      </c>
      <c r="S58" s="15">
        <v>42599.165972222225</v>
      </c>
    </row>
    <row r="59" spans="1:19" ht="72" x14ac:dyDescent="0.3">
      <c r="A59">
        <v>2970</v>
      </c>
      <c r="B59" s="3" t="s">
        <v>2970</v>
      </c>
      <c r="C59" s="3" t="s">
        <v>7080</v>
      </c>
      <c r="D59" s="6">
        <v>6000</v>
      </c>
      <c r="E59" s="8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>
        <v>106</v>
      </c>
      <c r="O59" s="6">
        <v>69.89</v>
      </c>
      <c r="P59" s="10" t="s">
        <v>8315</v>
      </c>
      <c r="Q59" t="s">
        <v>8316</v>
      </c>
      <c r="R59" s="15">
        <v>41808.669571759259</v>
      </c>
      <c r="S59" s="15">
        <v>41838.669571759259</v>
      </c>
    </row>
    <row r="60" spans="1:19" ht="72" x14ac:dyDescent="0.3">
      <c r="A60">
        <v>2971</v>
      </c>
      <c r="B60" s="3" t="s">
        <v>2971</v>
      </c>
      <c r="C60" s="3" t="s">
        <v>7081</v>
      </c>
      <c r="D60" s="6">
        <v>3200</v>
      </c>
      <c r="E60" s="8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>
        <v>100</v>
      </c>
      <c r="O60" s="6">
        <v>74.53</v>
      </c>
      <c r="P60" s="10" t="s">
        <v>8315</v>
      </c>
      <c r="Q60" t="s">
        <v>8316</v>
      </c>
      <c r="R60" s="15">
        <v>41852.658310185187</v>
      </c>
      <c r="S60" s="15">
        <v>41882.658310185187</v>
      </c>
    </row>
    <row r="61" spans="1:19" ht="43.2" x14ac:dyDescent="0.3">
      <c r="A61">
        <v>2972</v>
      </c>
      <c r="B61" s="3" t="s">
        <v>2972</v>
      </c>
      <c r="C61" s="3" t="s">
        <v>7082</v>
      </c>
      <c r="D61" s="6">
        <v>2000</v>
      </c>
      <c r="E61" s="8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>
        <v>105</v>
      </c>
      <c r="O61" s="6">
        <v>123.94</v>
      </c>
      <c r="P61" s="10" t="s">
        <v>8315</v>
      </c>
      <c r="Q61" t="s">
        <v>8316</v>
      </c>
      <c r="R61" s="15">
        <v>42694.110185185185</v>
      </c>
      <c r="S61" s="15">
        <v>42709.041666666672</v>
      </c>
    </row>
    <row r="62" spans="1:19" ht="72" x14ac:dyDescent="0.3">
      <c r="A62">
        <v>2973</v>
      </c>
      <c r="B62" s="3" t="s">
        <v>2973</v>
      </c>
      <c r="C62" s="3" t="s">
        <v>7083</v>
      </c>
      <c r="D62" s="6">
        <v>5000</v>
      </c>
      <c r="E62" s="8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>
        <v>175</v>
      </c>
      <c r="O62" s="6">
        <v>264.85000000000002</v>
      </c>
      <c r="P62" s="10" t="s">
        <v>8315</v>
      </c>
      <c r="Q62" t="s">
        <v>8316</v>
      </c>
      <c r="R62" s="15">
        <v>42341.818379629629</v>
      </c>
      <c r="S62" s="15">
        <v>42370.166666666672</v>
      </c>
    </row>
    <row r="63" spans="1:19" ht="86.4" x14ac:dyDescent="0.3">
      <c r="A63">
        <v>2974</v>
      </c>
      <c r="B63" s="3" t="s">
        <v>2974</v>
      </c>
      <c r="C63" s="3" t="s">
        <v>7084</v>
      </c>
      <c r="D63" s="6">
        <v>5000</v>
      </c>
      <c r="E63" s="8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>
        <v>102</v>
      </c>
      <c r="O63" s="6">
        <v>58.62</v>
      </c>
      <c r="P63" s="10" t="s">
        <v>8315</v>
      </c>
      <c r="Q63" t="s">
        <v>8316</v>
      </c>
      <c r="R63" s="15">
        <v>41880.061006944445</v>
      </c>
      <c r="S63" s="15">
        <v>41908.065972222219</v>
      </c>
    </row>
    <row r="64" spans="1:19" ht="86.4" x14ac:dyDescent="0.3">
      <c r="A64">
        <v>2975</v>
      </c>
      <c r="B64" s="3" t="s">
        <v>2975</v>
      </c>
      <c r="C64" s="3" t="s">
        <v>7085</v>
      </c>
      <c r="D64" s="6">
        <v>8000</v>
      </c>
      <c r="E64" s="8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>
        <v>100</v>
      </c>
      <c r="O64" s="6">
        <v>70.88</v>
      </c>
      <c r="P64" s="10" t="s">
        <v>8315</v>
      </c>
      <c r="Q64" t="s">
        <v>8316</v>
      </c>
      <c r="R64" s="15">
        <v>41941.683865740742</v>
      </c>
      <c r="S64" s="15">
        <v>41970.125</v>
      </c>
    </row>
    <row r="65" spans="1:19" ht="86.4" x14ac:dyDescent="0.3">
      <c r="A65">
        <v>2977</v>
      </c>
      <c r="B65" s="3" t="s">
        <v>2977</v>
      </c>
      <c r="C65" s="3" t="s">
        <v>7087</v>
      </c>
      <c r="D65" s="6">
        <v>3000</v>
      </c>
      <c r="E65" s="8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>
        <v>114</v>
      </c>
      <c r="O65" s="6">
        <v>113.57</v>
      </c>
      <c r="P65" s="10" t="s">
        <v>8315</v>
      </c>
      <c r="Q65" t="s">
        <v>8316</v>
      </c>
      <c r="R65" s="15">
        <v>42026.88118055556</v>
      </c>
      <c r="S65" s="15">
        <v>42086.093055555553</v>
      </c>
    </row>
    <row r="66" spans="1:19" ht="72" x14ac:dyDescent="0.3">
      <c r="A66">
        <v>2978</v>
      </c>
      <c r="B66" s="3" t="s">
        <v>2978</v>
      </c>
      <c r="C66" s="3" t="s">
        <v>7088</v>
      </c>
      <c r="D66" s="6">
        <v>750</v>
      </c>
      <c r="E66" s="8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>
        <v>129</v>
      </c>
      <c r="O66" s="6">
        <v>60.69</v>
      </c>
      <c r="P66" s="10" t="s">
        <v>8315</v>
      </c>
      <c r="Q66" t="s">
        <v>8316</v>
      </c>
      <c r="R66" s="15">
        <v>41922.640590277777</v>
      </c>
      <c r="S66" s="15">
        <v>41932.249305555553</v>
      </c>
    </row>
    <row r="67" spans="1:19" ht="86.4" x14ac:dyDescent="0.3">
      <c r="A67">
        <v>2979</v>
      </c>
      <c r="B67" s="3" t="s">
        <v>2979</v>
      </c>
      <c r="C67" s="3" t="s">
        <v>7089</v>
      </c>
      <c r="D67" s="6">
        <v>5000</v>
      </c>
      <c r="E67" s="8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>
        <v>101</v>
      </c>
      <c r="O67" s="6">
        <v>110.22</v>
      </c>
      <c r="P67" s="10" t="s">
        <v>8315</v>
      </c>
      <c r="Q67" t="s">
        <v>8316</v>
      </c>
      <c r="R67" s="15">
        <v>41993.824340277773</v>
      </c>
      <c r="S67" s="15">
        <v>42010.25</v>
      </c>
    </row>
    <row r="68" spans="1:19" ht="57.6" x14ac:dyDescent="0.3">
      <c r="A68">
        <v>2980</v>
      </c>
      <c r="B68" s="3" t="s">
        <v>2980</v>
      </c>
      <c r="C68" s="3" t="s">
        <v>7090</v>
      </c>
      <c r="D68" s="6">
        <v>3000</v>
      </c>
      <c r="E68" s="8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>
        <v>109</v>
      </c>
      <c r="O68" s="6">
        <v>136.46</v>
      </c>
      <c r="P68" s="10" t="s">
        <v>8315</v>
      </c>
      <c r="Q68" t="s">
        <v>8316</v>
      </c>
      <c r="R68" s="15">
        <v>42219.915856481486</v>
      </c>
      <c r="S68" s="15">
        <v>42240.083333333328</v>
      </c>
    </row>
    <row r="69" spans="1:19" ht="72" x14ac:dyDescent="0.3">
      <c r="A69">
        <v>3147</v>
      </c>
      <c r="B69" s="3" t="s">
        <v>3147</v>
      </c>
      <c r="C69" s="3" t="s">
        <v>7257</v>
      </c>
      <c r="D69" s="6">
        <v>20000</v>
      </c>
      <c r="E69" s="8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>
        <v>118</v>
      </c>
      <c r="O69" s="6">
        <v>110.35</v>
      </c>
      <c r="P69" s="10" t="s">
        <v>8315</v>
      </c>
      <c r="Q69" t="s">
        <v>8316</v>
      </c>
      <c r="R69" s="15">
        <v>41909.969386574077</v>
      </c>
      <c r="S69" s="15">
        <v>41950.011053240742</v>
      </c>
    </row>
    <row r="70" spans="1:19" ht="43.2" x14ac:dyDescent="0.3">
      <c r="A70">
        <v>3148</v>
      </c>
      <c r="B70" s="3" t="s">
        <v>3148</v>
      </c>
      <c r="C70" s="3" t="s">
        <v>7258</v>
      </c>
      <c r="D70" s="6">
        <v>1800</v>
      </c>
      <c r="E70" s="8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>
        <v>131</v>
      </c>
      <c r="O70" s="6">
        <v>41.42</v>
      </c>
      <c r="P70" s="10" t="s">
        <v>8315</v>
      </c>
      <c r="Q70" t="s">
        <v>8316</v>
      </c>
      <c r="R70" s="15">
        <v>41891.665324074071</v>
      </c>
      <c r="S70" s="15">
        <v>41913.166666666664</v>
      </c>
    </row>
    <row r="71" spans="1:19" ht="72" x14ac:dyDescent="0.3">
      <c r="A71">
        <v>3149</v>
      </c>
      <c r="B71" s="3" t="s">
        <v>3149</v>
      </c>
      <c r="C71" s="3" t="s">
        <v>7259</v>
      </c>
      <c r="D71" s="6">
        <v>1250</v>
      </c>
      <c r="E71" s="8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>
        <v>104</v>
      </c>
      <c r="O71" s="6">
        <v>52</v>
      </c>
      <c r="P71" s="10" t="s">
        <v>8315</v>
      </c>
      <c r="Q71" t="s">
        <v>8316</v>
      </c>
      <c r="R71" s="15">
        <v>41226.017361111109</v>
      </c>
      <c r="S71" s="15">
        <v>41250.083333333336</v>
      </c>
    </row>
    <row r="72" spans="1:19" ht="86.4" x14ac:dyDescent="0.3">
      <c r="A72">
        <v>3150</v>
      </c>
      <c r="B72" s="3" t="s">
        <v>3150</v>
      </c>
      <c r="C72" s="3" t="s">
        <v>7260</v>
      </c>
      <c r="D72" s="6">
        <v>3500</v>
      </c>
      <c r="E72" s="8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>
        <v>101</v>
      </c>
      <c r="O72" s="6">
        <v>33.99</v>
      </c>
      <c r="P72" s="10" t="s">
        <v>8315</v>
      </c>
      <c r="Q72" t="s">
        <v>8316</v>
      </c>
      <c r="R72" s="15">
        <v>40478.263923611114</v>
      </c>
      <c r="S72" s="15">
        <v>40568.166666666664</v>
      </c>
    </row>
    <row r="73" spans="1:19" ht="57.6" x14ac:dyDescent="0.3">
      <c r="A73">
        <v>3151</v>
      </c>
      <c r="B73" s="3" t="s">
        <v>3151</v>
      </c>
      <c r="C73" s="3" t="s">
        <v>7261</v>
      </c>
      <c r="D73" s="6">
        <v>3500</v>
      </c>
      <c r="E73" s="8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>
        <v>100</v>
      </c>
      <c r="O73" s="6">
        <v>103.35</v>
      </c>
      <c r="P73" s="10" t="s">
        <v>8315</v>
      </c>
      <c r="Q73" t="s">
        <v>8316</v>
      </c>
      <c r="R73" s="15">
        <v>41862.83997685185</v>
      </c>
      <c r="S73" s="15">
        <v>41892.83997685185</v>
      </c>
    </row>
    <row r="74" spans="1:19" ht="72" x14ac:dyDescent="0.3">
      <c r="A74">
        <v>3153</v>
      </c>
      <c r="B74" s="3" t="s">
        <v>3153</v>
      </c>
      <c r="C74" s="3" t="s">
        <v>7263</v>
      </c>
      <c r="D74" s="6">
        <v>3000</v>
      </c>
      <c r="E74" s="8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>
        <v>336</v>
      </c>
      <c r="O74" s="6">
        <v>41.77</v>
      </c>
      <c r="P74" s="10" t="s">
        <v>8315</v>
      </c>
      <c r="Q74" t="s">
        <v>8316</v>
      </c>
      <c r="R74" s="15">
        <v>40633.154363425929</v>
      </c>
      <c r="S74" s="15">
        <v>40664.207638888889</v>
      </c>
    </row>
    <row r="75" spans="1:19" ht="72" x14ac:dyDescent="0.3">
      <c r="A75">
        <v>3154</v>
      </c>
      <c r="B75" s="3" t="s">
        <v>3154</v>
      </c>
      <c r="C75" s="3" t="s">
        <v>7264</v>
      </c>
      <c r="D75" s="6">
        <v>7000</v>
      </c>
      <c r="E75" s="8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>
        <v>113</v>
      </c>
      <c r="O75" s="6">
        <v>64.27</v>
      </c>
      <c r="P75" s="10" t="s">
        <v>8315</v>
      </c>
      <c r="Q75" t="s">
        <v>8316</v>
      </c>
      <c r="R75" s="15">
        <v>40970.875671296293</v>
      </c>
      <c r="S75" s="15">
        <v>41000.834004629629</v>
      </c>
    </row>
    <row r="76" spans="1:19" ht="72" x14ac:dyDescent="0.3">
      <c r="A76">
        <v>3156</v>
      </c>
      <c r="B76" s="3" t="s">
        <v>3156</v>
      </c>
      <c r="C76" s="3" t="s">
        <v>7266</v>
      </c>
      <c r="D76" s="6">
        <v>5500</v>
      </c>
      <c r="E76" s="8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>
        <v>102</v>
      </c>
      <c r="O76" s="6">
        <v>62.92</v>
      </c>
      <c r="P76" s="10" t="s">
        <v>8315</v>
      </c>
      <c r="Q76" t="s">
        <v>8316</v>
      </c>
      <c r="R76" s="15">
        <v>41026.953055555554</v>
      </c>
      <c r="S76" s="15">
        <v>41061.953055555554</v>
      </c>
    </row>
    <row r="77" spans="1:19" ht="28.8" x14ac:dyDescent="0.3">
      <c r="A77">
        <v>3157</v>
      </c>
      <c r="B77" s="3" t="s">
        <v>3157</v>
      </c>
      <c r="C77" s="3" t="s">
        <v>7267</v>
      </c>
      <c r="D77" s="6">
        <v>4000</v>
      </c>
      <c r="E77" s="8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>
        <v>101</v>
      </c>
      <c r="O77" s="6">
        <v>98.54</v>
      </c>
      <c r="P77" s="10" t="s">
        <v>8315</v>
      </c>
      <c r="Q77" t="s">
        <v>8316</v>
      </c>
      <c r="R77" s="15">
        <v>41829.788252314815</v>
      </c>
      <c r="S77" s="15">
        <v>41839.208333333336</v>
      </c>
    </row>
    <row r="78" spans="1:19" ht="28.8" x14ac:dyDescent="0.3">
      <c r="A78">
        <v>3158</v>
      </c>
      <c r="B78" s="3" t="s">
        <v>3158</v>
      </c>
      <c r="C78" s="3" t="s">
        <v>7268</v>
      </c>
      <c r="D78" s="6">
        <v>5000</v>
      </c>
      <c r="E78" s="8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>
        <v>114</v>
      </c>
      <c r="O78" s="6">
        <v>82.61</v>
      </c>
      <c r="P78" s="10" t="s">
        <v>8315</v>
      </c>
      <c r="Q78" t="s">
        <v>8316</v>
      </c>
      <c r="R78" s="15">
        <v>41447.839722222219</v>
      </c>
      <c r="S78" s="15">
        <v>41477.839722222219</v>
      </c>
    </row>
    <row r="79" spans="1:19" ht="57.6" x14ac:dyDescent="0.3">
      <c r="A79">
        <v>3159</v>
      </c>
      <c r="B79" s="3" t="s">
        <v>3159</v>
      </c>
      <c r="C79" s="3" t="s">
        <v>7269</v>
      </c>
      <c r="D79" s="6">
        <v>1500</v>
      </c>
      <c r="E79" s="8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>
        <v>133</v>
      </c>
      <c r="O79" s="6">
        <v>38.5</v>
      </c>
      <c r="P79" s="10" t="s">
        <v>8315</v>
      </c>
      <c r="Q79" t="s">
        <v>8316</v>
      </c>
      <c r="R79" s="15">
        <v>40884.066678240742</v>
      </c>
      <c r="S79" s="15">
        <v>40926.958333333336</v>
      </c>
    </row>
    <row r="80" spans="1:19" ht="72" x14ac:dyDescent="0.3">
      <c r="A80">
        <v>3160</v>
      </c>
      <c r="B80" s="3" t="s">
        <v>3160</v>
      </c>
      <c r="C80" s="3" t="s">
        <v>7270</v>
      </c>
      <c r="D80" s="6">
        <v>4500</v>
      </c>
      <c r="E80" s="8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>
        <v>102</v>
      </c>
      <c r="O80" s="6">
        <v>80.16</v>
      </c>
      <c r="P80" s="10" t="s">
        <v>8315</v>
      </c>
      <c r="Q80" t="s">
        <v>8316</v>
      </c>
      <c r="R80" s="15">
        <v>41841.26489583333</v>
      </c>
      <c r="S80" s="15">
        <v>41864.207638888889</v>
      </c>
    </row>
    <row r="81" spans="1:19" ht="86.4" x14ac:dyDescent="0.3">
      <c r="A81">
        <v>3162</v>
      </c>
      <c r="B81" s="3" t="s">
        <v>3162</v>
      </c>
      <c r="C81" s="3" t="s">
        <v>7272</v>
      </c>
      <c r="D81" s="6">
        <v>4000</v>
      </c>
      <c r="E81" s="8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>
        <v>127</v>
      </c>
      <c r="O81" s="6">
        <v>80.73</v>
      </c>
      <c r="P81" s="10" t="s">
        <v>8315</v>
      </c>
      <c r="Q81" t="s">
        <v>8316</v>
      </c>
      <c r="R81" s="15">
        <v>41799.685902777775</v>
      </c>
      <c r="S81" s="15">
        <v>41827.083333333336</v>
      </c>
    </row>
    <row r="82" spans="1:19" ht="72" x14ac:dyDescent="0.3">
      <c r="A82">
        <v>3163</v>
      </c>
      <c r="B82" s="3" t="s">
        <v>3163</v>
      </c>
      <c r="C82" s="3" t="s">
        <v>7273</v>
      </c>
      <c r="D82" s="6">
        <v>13000</v>
      </c>
      <c r="E82" s="8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>
        <v>111</v>
      </c>
      <c r="O82" s="6">
        <v>200.69</v>
      </c>
      <c r="P82" s="10" t="s">
        <v>8315</v>
      </c>
      <c r="Q82" t="s">
        <v>8316</v>
      </c>
      <c r="R82" s="15">
        <v>41775.753761574073</v>
      </c>
      <c r="S82" s="15">
        <v>41805.753761574073</v>
      </c>
    </row>
    <row r="83" spans="1:19" ht="86.4" x14ac:dyDescent="0.3">
      <c r="A83">
        <v>3164</v>
      </c>
      <c r="B83" s="3" t="s">
        <v>3164</v>
      </c>
      <c r="C83" s="3" t="s">
        <v>7274</v>
      </c>
      <c r="D83" s="6">
        <v>2500</v>
      </c>
      <c r="E83" s="8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>
        <v>107</v>
      </c>
      <c r="O83" s="6">
        <v>37.590000000000003</v>
      </c>
      <c r="P83" s="10" t="s">
        <v>8315</v>
      </c>
      <c r="Q83" t="s">
        <v>8316</v>
      </c>
      <c r="R83" s="15">
        <v>41766.80572916667</v>
      </c>
      <c r="S83" s="15">
        <v>41799.80572916667</v>
      </c>
    </row>
    <row r="84" spans="1:19" ht="86.4" x14ac:dyDescent="0.3">
      <c r="A84">
        <v>3165</v>
      </c>
      <c r="B84" s="3" t="s">
        <v>3165</v>
      </c>
      <c r="C84" s="3" t="s">
        <v>7275</v>
      </c>
      <c r="D84" s="6">
        <v>750</v>
      </c>
      <c r="E84" s="8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>
        <v>163</v>
      </c>
      <c r="O84" s="6">
        <v>58.1</v>
      </c>
      <c r="P84" s="10" t="s">
        <v>8315</v>
      </c>
      <c r="Q84" t="s">
        <v>8316</v>
      </c>
      <c r="R84" s="15">
        <v>40644.159259259257</v>
      </c>
      <c r="S84" s="15">
        <v>40666.165972222225</v>
      </c>
    </row>
    <row r="85" spans="1:19" ht="72" x14ac:dyDescent="0.3">
      <c r="A85">
        <v>3166</v>
      </c>
      <c r="B85" s="3" t="s">
        <v>3166</v>
      </c>
      <c r="C85" s="3" t="s">
        <v>7276</v>
      </c>
      <c r="D85" s="6">
        <v>35000</v>
      </c>
      <c r="E85" s="8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>
        <v>160</v>
      </c>
      <c r="O85" s="6">
        <v>60.3</v>
      </c>
      <c r="P85" s="10" t="s">
        <v>8315</v>
      </c>
      <c r="Q85" t="s">
        <v>8316</v>
      </c>
      <c r="R85" s="15">
        <v>41940.69158564815</v>
      </c>
      <c r="S85" s="15">
        <v>41969.332638888889</v>
      </c>
    </row>
    <row r="86" spans="1:19" ht="43.2" x14ac:dyDescent="0.3">
      <c r="A86">
        <v>3167</v>
      </c>
      <c r="B86" s="3" t="s">
        <v>3167</v>
      </c>
      <c r="C86" s="3" t="s">
        <v>7277</v>
      </c>
      <c r="D86" s="6">
        <v>3000</v>
      </c>
      <c r="E86" s="8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>
        <v>116</v>
      </c>
      <c r="O86" s="6">
        <v>63.36</v>
      </c>
      <c r="P86" s="10" t="s">
        <v>8315</v>
      </c>
      <c r="Q86" t="s">
        <v>8316</v>
      </c>
      <c r="R86" s="15">
        <v>41839.175706018519</v>
      </c>
      <c r="S86" s="15">
        <v>41853.175706018519</v>
      </c>
    </row>
    <row r="87" spans="1:19" ht="72" x14ac:dyDescent="0.3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>
        <v>124</v>
      </c>
      <c r="O87" s="6">
        <v>50.9</v>
      </c>
      <c r="P87" s="10" t="s">
        <v>8315</v>
      </c>
      <c r="Q87" t="s">
        <v>8316</v>
      </c>
      <c r="R87" s="15">
        <v>41772.105937500004</v>
      </c>
      <c r="S87" s="15">
        <v>41803.916666666664</v>
      </c>
    </row>
    <row r="88" spans="1:19" ht="43.2" x14ac:dyDescent="0.3">
      <c r="A88">
        <v>3169</v>
      </c>
      <c r="B88" s="3" t="s">
        <v>3169</v>
      </c>
      <c r="C88" s="3" t="s">
        <v>7279</v>
      </c>
      <c r="D88" s="6">
        <v>8000</v>
      </c>
      <c r="E88" s="8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>
        <v>103</v>
      </c>
      <c r="O88" s="6">
        <v>100.5</v>
      </c>
      <c r="P88" s="10" t="s">
        <v>8315</v>
      </c>
      <c r="Q88" t="s">
        <v>8316</v>
      </c>
      <c r="R88" s="15">
        <v>41591.737974537034</v>
      </c>
      <c r="S88" s="15">
        <v>41621.207638888889</v>
      </c>
    </row>
    <row r="89" spans="1:19" ht="57.6" x14ac:dyDescent="0.3">
      <c r="A89">
        <v>3170</v>
      </c>
      <c r="B89" s="3" t="s">
        <v>3170</v>
      </c>
      <c r="C89" s="3" t="s">
        <v>7280</v>
      </c>
      <c r="D89" s="6">
        <v>2000</v>
      </c>
      <c r="E89" s="8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>
        <v>112</v>
      </c>
      <c r="O89" s="6">
        <v>31.62</v>
      </c>
      <c r="P89" s="10" t="s">
        <v>8315</v>
      </c>
      <c r="Q89" t="s">
        <v>8316</v>
      </c>
      <c r="R89" s="15">
        <v>41789.080370370371</v>
      </c>
      <c r="S89" s="15">
        <v>41822.166666666664</v>
      </c>
    </row>
    <row r="90" spans="1:19" ht="72" x14ac:dyDescent="0.3">
      <c r="A90">
        <v>3172</v>
      </c>
      <c r="B90" s="3" t="s">
        <v>3172</v>
      </c>
      <c r="C90" s="3" t="s">
        <v>7282</v>
      </c>
      <c r="D90" s="6">
        <v>2000</v>
      </c>
      <c r="E90" s="8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>
        <v>115</v>
      </c>
      <c r="O90" s="6">
        <v>79.31</v>
      </c>
      <c r="P90" s="10" t="s">
        <v>8315</v>
      </c>
      <c r="Q90" t="s">
        <v>8316</v>
      </c>
      <c r="R90" s="15">
        <v>40923.729953703703</v>
      </c>
      <c r="S90" s="15">
        <v>40953.729953703703</v>
      </c>
    </row>
    <row r="91" spans="1:19" ht="86.4" x14ac:dyDescent="0.3">
      <c r="A91">
        <v>3173</v>
      </c>
      <c r="B91" s="3" t="s">
        <v>3173</v>
      </c>
      <c r="C91" s="3" t="s">
        <v>7283</v>
      </c>
      <c r="D91" s="6">
        <v>10000</v>
      </c>
      <c r="E91" s="8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>
        <v>103</v>
      </c>
      <c r="O91" s="6">
        <v>139.19</v>
      </c>
      <c r="P91" s="10" t="s">
        <v>8315</v>
      </c>
      <c r="Q91" t="s">
        <v>8316</v>
      </c>
      <c r="R91" s="15">
        <v>41878.878379629627</v>
      </c>
      <c r="S91" s="15">
        <v>41908.878379629627</v>
      </c>
    </row>
    <row r="92" spans="1:19" ht="86.4" x14ac:dyDescent="0.3">
      <c r="A92">
        <v>3174</v>
      </c>
      <c r="B92" s="3" t="s">
        <v>3174</v>
      </c>
      <c r="C92" s="3" t="s">
        <v>7284</v>
      </c>
      <c r="D92" s="6">
        <v>3000</v>
      </c>
      <c r="E92" s="8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>
        <v>101</v>
      </c>
      <c r="O92" s="6">
        <v>131.91</v>
      </c>
      <c r="P92" s="10" t="s">
        <v>8315</v>
      </c>
      <c r="Q92" t="s">
        <v>8316</v>
      </c>
      <c r="R92" s="15">
        <v>41862.864675925928</v>
      </c>
      <c r="S92" s="15">
        <v>41876.864675925928</v>
      </c>
    </row>
    <row r="93" spans="1:19" ht="86.4" x14ac:dyDescent="0.3">
      <c r="A93">
        <v>3175</v>
      </c>
      <c r="B93" s="3" t="s">
        <v>3175</v>
      </c>
      <c r="C93" s="3" t="s">
        <v>7285</v>
      </c>
      <c r="D93" s="6">
        <v>5000</v>
      </c>
      <c r="E93" s="8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>
        <v>110</v>
      </c>
      <c r="O93" s="6">
        <v>91.3</v>
      </c>
      <c r="P93" s="10" t="s">
        <v>8315</v>
      </c>
      <c r="Q93" t="s">
        <v>8316</v>
      </c>
      <c r="R93" s="15">
        <v>40531.886886574073</v>
      </c>
      <c r="S93" s="15">
        <v>40591.886886574073</v>
      </c>
    </row>
    <row r="94" spans="1:19" ht="72" x14ac:dyDescent="0.3">
      <c r="A94">
        <v>3176</v>
      </c>
      <c r="B94" s="3" t="s">
        <v>3176</v>
      </c>
      <c r="C94" s="3" t="s">
        <v>7286</v>
      </c>
      <c r="D94" s="6">
        <v>1900</v>
      </c>
      <c r="E94" s="8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>
        <v>115</v>
      </c>
      <c r="O94" s="6">
        <v>39.67</v>
      </c>
      <c r="P94" s="10" t="s">
        <v>8315</v>
      </c>
      <c r="Q94" t="s">
        <v>8316</v>
      </c>
      <c r="R94" s="15">
        <v>41477.930914351848</v>
      </c>
      <c r="S94" s="15">
        <v>41504.625</v>
      </c>
    </row>
    <row r="95" spans="1:19" ht="72" x14ac:dyDescent="0.3">
      <c r="A95">
        <v>3177</v>
      </c>
      <c r="B95" s="3" t="s">
        <v>3177</v>
      </c>
      <c r="C95" s="3" t="s">
        <v>7287</v>
      </c>
      <c r="D95" s="6">
        <v>2500</v>
      </c>
      <c r="E95" s="8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>
        <v>117</v>
      </c>
      <c r="O95" s="6">
        <v>57.55</v>
      </c>
      <c r="P95" s="10" t="s">
        <v>8315</v>
      </c>
      <c r="Q95" t="s">
        <v>8316</v>
      </c>
      <c r="R95" s="15">
        <v>41781.666770833333</v>
      </c>
      <c r="S95" s="15">
        <v>41811.666770833333</v>
      </c>
    </row>
    <row r="96" spans="1:19" ht="57.6" x14ac:dyDescent="0.3">
      <c r="A96">
        <v>3179</v>
      </c>
      <c r="B96" s="3" t="s">
        <v>3179</v>
      </c>
      <c r="C96" s="3" t="s">
        <v>7289</v>
      </c>
      <c r="D96" s="6">
        <v>4200</v>
      </c>
      <c r="E96" s="8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>
        <v>114</v>
      </c>
      <c r="O96" s="6">
        <v>77.34</v>
      </c>
      <c r="P96" s="10" t="s">
        <v>8315</v>
      </c>
      <c r="Q96" t="s">
        <v>8316</v>
      </c>
      <c r="R96" s="15">
        <v>41375.702210648145</v>
      </c>
      <c r="S96" s="15">
        <v>41400.702210648145</v>
      </c>
    </row>
    <row r="97" spans="1:19" ht="72" x14ac:dyDescent="0.3">
      <c r="A97">
        <v>3182</v>
      </c>
      <c r="B97" s="3" t="s">
        <v>3182</v>
      </c>
      <c r="C97" s="3" t="s">
        <v>7292</v>
      </c>
      <c r="D97" s="6">
        <v>7000</v>
      </c>
      <c r="E97" s="8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>
        <v>101</v>
      </c>
      <c r="O97" s="6">
        <v>46.77</v>
      </c>
      <c r="P97" s="10" t="s">
        <v>8315</v>
      </c>
      <c r="Q97" t="s">
        <v>8316</v>
      </c>
      <c r="R97" s="15">
        <v>40883.949317129627</v>
      </c>
      <c r="S97" s="15">
        <v>40939.708333333336</v>
      </c>
    </row>
    <row r="98" spans="1:19" ht="57.6" x14ac:dyDescent="0.3">
      <c r="A98">
        <v>3183</v>
      </c>
      <c r="B98" s="3" t="s">
        <v>3183</v>
      </c>
      <c r="C98" s="3" t="s">
        <v>7293</v>
      </c>
      <c r="D98" s="6">
        <v>2500</v>
      </c>
      <c r="E98" s="8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>
        <v>109</v>
      </c>
      <c r="O98" s="6">
        <v>40.07</v>
      </c>
      <c r="P98" s="10" t="s">
        <v>8315</v>
      </c>
      <c r="Q98" t="s">
        <v>8316</v>
      </c>
      <c r="R98" s="15">
        <v>41491.79478009259</v>
      </c>
      <c r="S98" s="15">
        <v>41509.79478009259</v>
      </c>
    </row>
    <row r="99" spans="1:19" ht="57.6" x14ac:dyDescent="0.3">
      <c r="A99">
        <v>3184</v>
      </c>
      <c r="B99" s="3" t="s">
        <v>3184</v>
      </c>
      <c r="C99" s="3" t="s">
        <v>7294</v>
      </c>
      <c r="D99" s="6">
        <v>4300</v>
      </c>
      <c r="E99" s="8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>
        <v>107</v>
      </c>
      <c r="O99" s="6">
        <v>100.22</v>
      </c>
      <c r="P99" s="10" t="s">
        <v>8315</v>
      </c>
      <c r="Q99" t="s">
        <v>8316</v>
      </c>
      <c r="R99" s="15">
        <v>41791.993414351848</v>
      </c>
      <c r="S99" s="15">
        <v>41821.993414351848</v>
      </c>
    </row>
    <row r="100" spans="1:19" ht="86.4" x14ac:dyDescent="0.3">
      <c r="A100">
        <v>3187</v>
      </c>
      <c r="B100" s="3" t="s">
        <v>3187</v>
      </c>
      <c r="C100" s="3" t="s">
        <v>7297</v>
      </c>
      <c r="D100" s="6">
        <v>15000</v>
      </c>
      <c r="E100" s="8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>
        <v>116</v>
      </c>
      <c r="O100" s="6">
        <v>71.489999999999995</v>
      </c>
      <c r="P100" s="10" t="s">
        <v>8315</v>
      </c>
      <c r="Q100" t="s">
        <v>8316</v>
      </c>
      <c r="R100" s="15">
        <v>41835.666354166664</v>
      </c>
      <c r="S100" s="15">
        <v>41855.666354166664</v>
      </c>
    </row>
    <row r="101" spans="1:19" ht="72" x14ac:dyDescent="0.3">
      <c r="A101">
        <v>3208</v>
      </c>
      <c r="B101" s="3" t="s">
        <v>3208</v>
      </c>
      <c r="C101" s="3" t="s">
        <v>7318</v>
      </c>
      <c r="D101" s="6">
        <v>5000</v>
      </c>
      <c r="E101" s="8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>
        <v>104</v>
      </c>
      <c r="O101" s="6">
        <v>63.11</v>
      </c>
      <c r="P101" s="10" t="s">
        <v>8315</v>
      </c>
      <c r="Q101" t="s">
        <v>8316</v>
      </c>
      <c r="R101" s="15">
        <v>41827.605057870373</v>
      </c>
      <c r="S101" s="15">
        <v>41848.605057870373</v>
      </c>
    </row>
    <row r="102" spans="1:19" ht="72" x14ac:dyDescent="0.3">
      <c r="A102">
        <v>3209</v>
      </c>
      <c r="B102" s="3" t="s">
        <v>3209</v>
      </c>
      <c r="C102" s="3" t="s">
        <v>7319</v>
      </c>
      <c r="D102" s="6">
        <v>9500</v>
      </c>
      <c r="E102" s="8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>
        <v>119</v>
      </c>
      <c r="O102" s="6">
        <v>50.16</v>
      </c>
      <c r="P102" s="10" t="s">
        <v>8315</v>
      </c>
      <c r="Q102" t="s">
        <v>8316</v>
      </c>
      <c r="R102" s="15">
        <v>41778.637245370373</v>
      </c>
      <c r="S102" s="15">
        <v>41810.958333333336</v>
      </c>
    </row>
    <row r="103" spans="1:19" ht="72" x14ac:dyDescent="0.3">
      <c r="A103">
        <v>3210</v>
      </c>
      <c r="B103" s="3" t="s">
        <v>3210</v>
      </c>
      <c r="C103" s="3" t="s">
        <v>7320</v>
      </c>
      <c r="D103" s="6">
        <v>3000</v>
      </c>
      <c r="E103" s="8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>
        <v>126</v>
      </c>
      <c r="O103" s="6">
        <v>62.88</v>
      </c>
      <c r="P103" s="10" t="s">
        <v>8315</v>
      </c>
      <c r="Q103" t="s">
        <v>8316</v>
      </c>
      <c r="R103" s="15">
        <v>41013.936562499999</v>
      </c>
      <c r="S103" s="15">
        <v>41061.165972222225</v>
      </c>
    </row>
    <row r="104" spans="1:19" ht="72" x14ac:dyDescent="0.3">
      <c r="A104">
        <v>3211</v>
      </c>
      <c r="B104" s="3" t="s">
        <v>3211</v>
      </c>
      <c r="C104" s="3" t="s">
        <v>7321</v>
      </c>
      <c r="D104" s="6">
        <v>23000</v>
      </c>
      <c r="E104" s="8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>
        <v>120</v>
      </c>
      <c r="O104" s="6">
        <v>85.53</v>
      </c>
      <c r="P104" s="10" t="s">
        <v>8315</v>
      </c>
      <c r="Q104" t="s">
        <v>8316</v>
      </c>
      <c r="R104" s="15">
        <v>41834.586574074077</v>
      </c>
      <c r="S104" s="15">
        <v>41866.083333333336</v>
      </c>
    </row>
    <row r="105" spans="1:19" ht="43.2" x14ac:dyDescent="0.3">
      <c r="A105">
        <v>3212</v>
      </c>
      <c r="B105" s="3" t="s">
        <v>3212</v>
      </c>
      <c r="C105" s="3" t="s">
        <v>7322</v>
      </c>
      <c r="D105" s="6">
        <v>4000</v>
      </c>
      <c r="E105" s="8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>
        <v>126</v>
      </c>
      <c r="O105" s="6">
        <v>53.72</v>
      </c>
      <c r="P105" s="10" t="s">
        <v>8315</v>
      </c>
      <c r="Q105" t="s">
        <v>8316</v>
      </c>
      <c r="R105" s="15">
        <v>41829.795729166668</v>
      </c>
      <c r="S105" s="15">
        <v>41859.795729166668</v>
      </c>
    </row>
    <row r="106" spans="1:19" ht="100.8" x14ac:dyDescent="0.3">
      <c r="A106">
        <v>3215</v>
      </c>
      <c r="B106" s="3" t="s">
        <v>3215</v>
      </c>
      <c r="C106" s="3" t="s">
        <v>7325</v>
      </c>
      <c r="D106" s="6">
        <v>35000</v>
      </c>
      <c r="E106" s="8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>
        <v>100</v>
      </c>
      <c r="O106" s="6">
        <v>262.11</v>
      </c>
      <c r="P106" s="10" t="s">
        <v>8315</v>
      </c>
      <c r="Q106" t="s">
        <v>8316</v>
      </c>
      <c r="R106" s="15">
        <v>42219.665173611109</v>
      </c>
      <c r="S106" s="15">
        <v>42257.165972222225</v>
      </c>
    </row>
    <row r="107" spans="1:19" ht="57.6" x14ac:dyDescent="0.3">
      <c r="A107">
        <v>3217</v>
      </c>
      <c r="B107" s="3" t="s">
        <v>3217</v>
      </c>
      <c r="C107" s="3" t="s">
        <v>7327</v>
      </c>
      <c r="D107" s="6">
        <v>4500</v>
      </c>
      <c r="E107" s="8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>
        <v>116</v>
      </c>
      <c r="O107" s="6">
        <v>50.2</v>
      </c>
      <c r="P107" s="10" t="s">
        <v>8315</v>
      </c>
      <c r="Q107" t="s">
        <v>8316</v>
      </c>
      <c r="R107" s="15">
        <v>42648.546111111107</v>
      </c>
      <c r="S107" s="15">
        <v>42678.546111111107</v>
      </c>
    </row>
    <row r="108" spans="1:19" ht="57.6" x14ac:dyDescent="0.3">
      <c r="A108">
        <v>3219</v>
      </c>
      <c r="B108" s="3" t="s">
        <v>3219</v>
      </c>
      <c r="C108" s="3" t="s">
        <v>7329</v>
      </c>
      <c r="D108" s="6">
        <v>20000</v>
      </c>
      <c r="E108" s="8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>
        <v>100</v>
      </c>
      <c r="O108" s="6">
        <v>168.25</v>
      </c>
      <c r="P108" s="10" t="s">
        <v>8315</v>
      </c>
      <c r="Q108" t="s">
        <v>8316</v>
      </c>
      <c r="R108" s="15">
        <v>42050.983182870375</v>
      </c>
      <c r="S108" s="15">
        <v>42085.941516203704</v>
      </c>
    </row>
    <row r="109" spans="1:19" ht="43.2" x14ac:dyDescent="0.3">
      <c r="A109">
        <v>3220</v>
      </c>
      <c r="B109" s="3" t="s">
        <v>3220</v>
      </c>
      <c r="C109" s="3" t="s">
        <v>7330</v>
      </c>
      <c r="D109" s="6">
        <v>15000</v>
      </c>
      <c r="E109" s="8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>
        <v>101</v>
      </c>
      <c r="O109" s="6">
        <v>256.37</v>
      </c>
      <c r="P109" s="10" t="s">
        <v>8315</v>
      </c>
      <c r="Q109" t="s">
        <v>8316</v>
      </c>
      <c r="R109" s="15">
        <v>42772.833379629628</v>
      </c>
      <c r="S109" s="15">
        <v>42806.875</v>
      </c>
    </row>
    <row r="110" spans="1:19" ht="57.6" x14ac:dyDescent="0.3">
      <c r="A110">
        <v>3222</v>
      </c>
      <c r="B110" s="3" t="s">
        <v>3222</v>
      </c>
      <c r="C110" s="3" t="s">
        <v>7332</v>
      </c>
      <c r="D110" s="6">
        <v>2500</v>
      </c>
      <c r="E110" s="8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>
        <v>125</v>
      </c>
      <c r="O110" s="6">
        <v>37.14</v>
      </c>
      <c r="P110" s="10" t="s">
        <v>8315</v>
      </c>
      <c r="Q110" t="s">
        <v>8316</v>
      </c>
      <c r="R110" s="15">
        <v>42270.582141203704</v>
      </c>
      <c r="S110" s="15">
        <v>42301.895138888889</v>
      </c>
    </row>
    <row r="111" spans="1:19" ht="43.2" x14ac:dyDescent="0.3">
      <c r="A111">
        <v>3223</v>
      </c>
      <c r="B111" s="3" t="s">
        <v>3223</v>
      </c>
      <c r="C111" s="3" t="s">
        <v>7333</v>
      </c>
      <c r="D111" s="6">
        <v>3100</v>
      </c>
      <c r="E111" s="8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>
        <v>110</v>
      </c>
      <c r="O111" s="6">
        <v>45.88</v>
      </c>
      <c r="P111" s="10" t="s">
        <v>8315</v>
      </c>
      <c r="Q111" t="s">
        <v>8316</v>
      </c>
      <c r="R111" s="15">
        <v>42206.835370370376</v>
      </c>
      <c r="S111" s="15">
        <v>42236.835370370376</v>
      </c>
    </row>
    <row r="112" spans="1:19" ht="72" x14ac:dyDescent="0.3">
      <c r="A112">
        <v>3224</v>
      </c>
      <c r="B112" s="3" t="s">
        <v>3224</v>
      </c>
      <c r="C112" s="3" t="s">
        <v>7334</v>
      </c>
      <c r="D112" s="6">
        <v>30000</v>
      </c>
      <c r="E112" s="8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>
        <v>102</v>
      </c>
      <c r="O112" s="6">
        <v>141.71</v>
      </c>
      <c r="P112" s="10" t="s">
        <v>8315</v>
      </c>
      <c r="Q112" t="s">
        <v>8316</v>
      </c>
      <c r="R112" s="15">
        <v>42697.850844907407</v>
      </c>
      <c r="S112" s="15">
        <v>42745.208333333328</v>
      </c>
    </row>
    <row r="113" spans="1:19" ht="72" x14ac:dyDescent="0.3">
      <c r="A113">
        <v>3225</v>
      </c>
      <c r="B113" s="3" t="s">
        <v>3225</v>
      </c>
      <c r="C113" s="3" t="s">
        <v>7335</v>
      </c>
      <c r="D113" s="6">
        <v>2000</v>
      </c>
      <c r="E113" s="8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>
        <v>102</v>
      </c>
      <c r="O113" s="6">
        <v>52.49</v>
      </c>
      <c r="P113" s="10" t="s">
        <v>8315</v>
      </c>
      <c r="Q113" t="s">
        <v>8316</v>
      </c>
      <c r="R113" s="15">
        <v>42503.559467592597</v>
      </c>
      <c r="S113" s="15">
        <v>42524.875</v>
      </c>
    </row>
    <row r="114" spans="1:19" ht="43.2" x14ac:dyDescent="0.3">
      <c r="A114">
        <v>3228</v>
      </c>
      <c r="B114" s="3" t="s">
        <v>3228</v>
      </c>
      <c r="C114" s="3" t="s">
        <v>7338</v>
      </c>
      <c r="D114" s="6">
        <v>7000</v>
      </c>
      <c r="E114" s="8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>
        <v>102</v>
      </c>
      <c r="O114" s="6">
        <v>193.62</v>
      </c>
      <c r="P114" s="10" t="s">
        <v>8315</v>
      </c>
      <c r="Q114" t="s">
        <v>8316</v>
      </c>
      <c r="R114" s="15">
        <v>42323.70930555556</v>
      </c>
      <c r="S114" s="15">
        <v>42355.207638888889</v>
      </c>
    </row>
    <row r="115" spans="1:19" ht="57.6" x14ac:dyDescent="0.3">
      <c r="A115">
        <v>3229</v>
      </c>
      <c r="B115" s="3" t="s">
        <v>3229</v>
      </c>
      <c r="C115" s="3" t="s">
        <v>7339</v>
      </c>
      <c r="D115" s="6">
        <v>20000</v>
      </c>
      <c r="E115" s="8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>
        <v>108</v>
      </c>
      <c r="O115" s="6">
        <v>106.8</v>
      </c>
      <c r="P115" s="10" t="s">
        <v>8315</v>
      </c>
      <c r="Q115" t="s">
        <v>8316</v>
      </c>
      <c r="R115" s="15">
        <v>41933.291643518518</v>
      </c>
      <c r="S115" s="15">
        <v>41963.333310185189</v>
      </c>
    </row>
    <row r="116" spans="1:19" ht="86.4" x14ac:dyDescent="0.3">
      <c r="A116">
        <v>3230</v>
      </c>
      <c r="B116" s="3" t="s">
        <v>3230</v>
      </c>
      <c r="C116" s="3" t="s">
        <v>7340</v>
      </c>
      <c r="D116" s="6">
        <v>2600</v>
      </c>
      <c r="E116" s="8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>
        <v>110</v>
      </c>
      <c r="O116" s="6">
        <v>77.22</v>
      </c>
      <c r="P116" s="10" t="s">
        <v>8315</v>
      </c>
      <c r="Q116" t="s">
        <v>8316</v>
      </c>
      <c r="R116" s="15">
        <v>41898.168125000004</v>
      </c>
      <c r="S116" s="15">
        <v>41913.165972222225</v>
      </c>
    </row>
    <row r="117" spans="1:19" ht="72" x14ac:dyDescent="0.3">
      <c r="A117">
        <v>3231</v>
      </c>
      <c r="B117" s="3" t="s">
        <v>3231</v>
      </c>
      <c r="C117" s="3" t="s">
        <v>7341</v>
      </c>
      <c r="D117" s="6">
        <v>1000</v>
      </c>
      <c r="E117" s="8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>
        <v>161</v>
      </c>
      <c r="O117" s="6">
        <v>57.5</v>
      </c>
      <c r="P117" s="10" t="s">
        <v>8315</v>
      </c>
      <c r="Q117" t="s">
        <v>8316</v>
      </c>
      <c r="R117" s="15">
        <v>42446.943831018521</v>
      </c>
      <c r="S117" s="15">
        <v>42476.943831018521</v>
      </c>
    </row>
    <row r="118" spans="1:19" ht="72" x14ac:dyDescent="0.3">
      <c r="A118">
        <v>3232</v>
      </c>
      <c r="B118" s="3" t="s">
        <v>3232</v>
      </c>
      <c r="C118" s="3" t="s">
        <v>7342</v>
      </c>
      <c r="D118" s="6">
        <v>1000</v>
      </c>
      <c r="E118" s="8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>
        <v>131</v>
      </c>
      <c r="O118" s="6">
        <v>50.46</v>
      </c>
      <c r="P118" s="10" t="s">
        <v>8315</v>
      </c>
      <c r="Q118" t="s">
        <v>8316</v>
      </c>
      <c r="R118" s="15">
        <v>42463.81385416667</v>
      </c>
      <c r="S118" s="15">
        <v>42494.165972222225</v>
      </c>
    </row>
    <row r="119" spans="1:19" ht="72" x14ac:dyDescent="0.3">
      <c r="A119">
        <v>3233</v>
      </c>
      <c r="B119" s="3" t="s">
        <v>3233</v>
      </c>
      <c r="C119" s="3" t="s">
        <v>7343</v>
      </c>
      <c r="D119" s="6">
        <v>5000</v>
      </c>
      <c r="E119" s="8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>
        <v>119</v>
      </c>
      <c r="O119" s="6">
        <v>97.38</v>
      </c>
      <c r="P119" s="10" t="s">
        <v>8315</v>
      </c>
      <c r="Q119" t="s">
        <v>8316</v>
      </c>
      <c r="R119" s="15">
        <v>42766.805034722223</v>
      </c>
      <c r="S119" s="15">
        <v>42796.805034722223</v>
      </c>
    </row>
    <row r="120" spans="1:19" ht="86.4" x14ac:dyDescent="0.3">
      <c r="A120">
        <v>3235</v>
      </c>
      <c r="B120" s="3" t="s">
        <v>3235</v>
      </c>
      <c r="C120" s="3" t="s">
        <v>7345</v>
      </c>
      <c r="D120" s="6">
        <v>15000</v>
      </c>
      <c r="E120" s="8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>
        <v>103</v>
      </c>
      <c r="O120" s="6">
        <v>85.53</v>
      </c>
      <c r="P120" s="10" t="s">
        <v>8315</v>
      </c>
      <c r="Q120" t="s">
        <v>8316</v>
      </c>
      <c r="R120" s="15">
        <v>42522.347812499997</v>
      </c>
      <c r="S120" s="15">
        <v>42552.347812499997</v>
      </c>
    </row>
    <row r="121" spans="1:19" ht="86.4" x14ac:dyDescent="0.3">
      <c r="A121">
        <v>3236</v>
      </c>
      <c r="B121" s="3" t="s">
        <v>3236</v>
      </c>
      <c r="C121" s="3" t="s">
        <v>7346</v>
      </c>
      <c r="D121" s="6">
        <v>20000</v>
      </c>
      <c r="E121" s="8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>
        <v>101</v>
      </c>
      <c r="O121" s="6">
        <v>182.91</v>
      </c>
      <c r="P121" s="10" t="s">
        <v>8315</v>
      </c>
      <c r="Q121" t="s">
        <v>8316</v>
      </c>
      <c r="R121" s="15">
        <v>42702.917048611111</v>
      </c>
      <c r="S121" s="15">
        <v>42732.917048611111</v>
      </c>
    </row>
    <row r="122" spans="1:19" ht="43.2" x14ac:dyDescent="0.3">
      <c r="A122">
        <v>3237</v>
      </c>
      <c r="B122" s="3" t="s">
        <v>3237</v>
      </c>
      <c r="C122" s="3" t="s">
        <v>7347</v>
      </c>
      <c r="D122" s="6">
        <v>35000</v>
      </c>
      <c r="E122" s="8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>
        <v>101</v>
      </c>
      <c r="O122" s="6">
        <v>131.13999999999999</v>
      </c>
      <c r="P122" s="10" t="s">
        <v>8315</v>
      </c>
      <c r="Q122" t="s">
        <v>8316</v>
      </c>
      <c r="R122" s="15">
        <v>42252.474351851852</v>
      </c>
      <c r="S122" s="15">
        <v>42276.165972222225</v>
      </c>
    </row>
    <row r="123" spans="1:19" ht="86.4" x14ac:dyDescent="0.3">
      <c r="A123">
        <v>3241</v>
      </c>
      <c r="B123" s="3" t="s">
        <v>3241</v>
      </c>
      <c r="C123" s="3" t="s">
        <v>7351</v>
      </c>
      <c r="D123" s="6">
        <v>8500</v>
      </c>
      <c r="E123" s="8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>
        <v>115</v>
      </c>
      <c r="O123" s="6">
        <v>58.69</v>
      </c>
      <c r="P123" s="10" t="s">
        <v>8315</v>
      </c>
      <c r="Q123" t="s">
        <v>8316</v>
      </c>
      <c r="R123" s="15">
        <v>41893.324884259258</v>
      </c>
      <c r="S123" s="15">
        <v>41926.290972222225</v>
      </c>
    </row>
    <row r="124" spans="1:19" ht="43.2" x14ac:dyDescent="0.3">
      <c r="A124">
        <v>3242</v>
      </c>
      <c r="B124" s="3" t="s">
        <v>3242</v>
      </c>
      <c r="C124" s="3" t="s">
        <v>7352</v>
      </c>
      <c r="D124" s="6">
        <v>10000</v>
      </c>
      <c r="E124" s="8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>
        <v>127</v>
      </c>
      <c r="O124" s="6">
        <v>69.569999999999993</v>
      </c>
      <c r="P124" s="10" t="s">
        <v>8315</v>
      </c>
      <c r="Q124" t="s">
        <v>8316</v>
      </c>
      <c r="R124" s="15">
        <v>41871.755694444444</v>
      </c>
      <c r="S124" s="15">
        <v>41901.755694444444</v>
      </c>
    </row>
    <row r="125" spans="1:19" ht="72" x14ac:dyDescent="0.3">
      <c r="A125">
        <v>3243</v>
      </c>
      <c r="B125" s="3" t="s">
        <v>3243</v>
      </c>
      <c r="C125" s="3" t="s">
        <v>7353</v>
      </c>
      <c r="D125" s="6">
        <v>8000</v>
      </c>
      <c r="E125" s="8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>
        <v>103</v>
      </c>
      <c r="O125" s="6">
        <v>115.87</v>
      </c>
      <c r="P125" s="10" t="s">
        <v>8315</v>
      </c>
      <c r="Q125" t="s">
        <v>8316</v>
      </c>
      <c r="R125" s="15">
        <v>42262.096782407403</v>
      </c>
      <c r="S125" s="15">
        <v>42286</v>
      </c>
    </row>
    <row r="126" spans="1:19" ht="72" x14ac:dyDescent="0.3">
      <c r="A126">
        <v>3245</v>
      </c>
      <c r="B126" s="3" t="s">
        <v>3245</v>
      </c>
      <c r="C126" s="3" t="s">
        <v>7355</v>
      </c>
      <c r="D126" s="6">
        <v>21000</v>
      </c>
      <c r="E126" s="8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>
        <v>104</v>
      </c>
      <c r="O126" s="6">
        <v>81.13</v>
      </c>
      <c r="P126" s="10" t="s">
        <v>8315</v>
      </c>
      <c r="Q126" t="s">
        <v>8316</v>
      </c>
      <c r="R126" s="15">
        <v>42135.60020833333</v>
      </c>
      <c r="S126" s="15">
        <v>42167.083333333328</v>
      </c>
    </row>
    <row r="127" spans="1:19" ht="72" x14ac:dyDescent="0.3">
      <c r="A127">
        <v>3246</v>
      </c>
      <c r="B127" s="3" t="s">
        <v>3246</v>
      </c>
      <c r="C127" s="3" t="s">
        <v>7356</v>
      </c>
      <c r="D127" s="6">
        <v>10000</v>
      </c>
      <c r="E127" s="8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>
        <v>111</v>
      </c>
      <c r="O127" s="6">
        <v>57.63</v>
      </c>
      <c r="P127" s="10" t="s">
        <v>8315</v>
      </c>
      <c r="Q127" t="s">
        <v>8316</v>
      </c>
      <c r="R127" s="15">
        <v>42230.472222222219</v>
      </c>
      <c r="S127" s="15">
        <v>42259.165972222225</v>
      </c>
    </row>
    <row r="128" spans="1:19" ht="43.2" x14ac:dyDescent="0.3">
      <c r="A128">
        <v>3248</v>
      </c>
      <c r="B128" s="3" t="s">
        <v>3248</v>
      </c>
      <c r="C128" s="3" t="s">
        <v>7358</v>
      </c>
      <c r="D128" s="6">
        <v>12000</v>
      </c>
      <c r="E128" s="8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>
        <v>101</v>
      </c>
      <c r="O128" s="6">
        <v>60.48</v>
      </c>
      <c r="P128" s="10" t="s">
        <v>8315</v>
      </c>
      <c r="Q128" t="s">
        <v>8316</v>
      </c>
      <c r="R128" s="15">
        <v>42068.888391203705</v>
      </c>
      <c r="S128" s="15">
        <v>42098.846724537041</v>
      </c>
    </row>
    <row r="129" spans="1:19" ht="72" x14ac:dyDescent="0.3">
      <c r="A129">
        <v>3249</v>
      </c>
      <c r="B129" s="3" t="s">
        <v>3249</v>
      </c>
      <c r="C129" s="3" t="s">
        <v>7359</v>
      </c>
      <c r="D129" s="6">
        <v>5500</v>
      </c>
      <c r="E129" s="8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>
        <v>105</v>
      </c>
      <c r="O129" s="6">
        <v>65.58</v>
      </c>
      <c r="P129" s="10" t="s">
        <v>8315</v>
      </c>
      <c r="Q129" t="s">
        <v>8316</v>
      </c>
      <c r="R129" s="15">
        <v>42145.746689814812</v>
      </c>
      <c r="S129" s="15">
        <v>42175.746689814812</v>
      </c>
    </row>
    <row r="130" spans="1:19" ht="86.4" x14ac:dyDescent="0.3">
      <c r="A130">
        <v>3250</v>
      </c>
      <c r="B130" s="3" t="s">
        <v>3250</v>
      </c>
      <c r="C130" s="3" t="s">
        <v>7360</v>
      </c>
      <c r="D130" s="6">
        <v>25000</v>
      </c>
      <c r="E130" s="8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>
        <v>102</v>
      </c>
      <c r="O130" s="6">
        <v>119.19</v>
      </c>
      <c r="P130" s="10" t="s">
        <v>8315</v>
      </c>
      <c r="Q130" t="s">
        <v>8316</v>
      </c>
      <c r="R130" s="15">
        <v>41918.742175925923</v>
      </c>
      <c r="S130" s="15">
        <v>41948.783842592595</v>
      </c>
    </row>
    <row r="131" spans="1:19" ht="72" x14ac:dyDescent="0.3">
      <c r="A131">
        <v>3251</v>
      </c>
      <c r="B131" s="3" t="s">
        <v>3251</v>
      </c>
      <c r="C131" s="3" t="s">
        <v>7361</v>
      </c>
      <c r="D131" s="6">
        <v>1500</v>
      </c>
      <c r="E131" s="8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>
        <v>111</v>
      </c>
      <c r="O131" s="6">
        <v>83.05</v>
      </c>
      <c r="P131" s="10" t="s">
        <v>8315</v>
      </c>
      <c r="Q131" t="s">
        <v>8316</v>
      </c>
      <c r="R131" s="15">
        <v>42146.731087962966</v>
      </c>
      <c r="S131" s="15">
        <v>42176.731087962966</v>
      </c>
    </row>
    <row r="132" spans="1:19" ht="43.2" x14ac:dyDescent="0.3">
      <c r="A132">
        <v>3253</v>
      </c>
      <c r="B132" s="3" t="s">
        <v>3253</v>
      </c>
      <c r="C132" s="3" t="s">
        <v>7363</v>
      </c>
      <c r="D132" s="6">
        <v>20000</v>
      </c>
      <c r="E132" s="8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>
        <v>102</v>
      </c>
      <c r="O132" s="6">
        <v>177.09</v>
      </c>
      <c r="P132" s="10" t="s">
        <v>8315</v>
      </c>
      <c r="Q132" t="s">
        <v>8316</v>
      </c>
      <c r="R132" s="15">
        <v>42602.576712962968</v>
      </c>
      <c r="S132" s="15">
        <v>42621.15625</v>
      </c>
    </row>
    <row r="133" spans="1:19" ht="57.6" x14ac:dyDescent="0.3">
      <c r="A133">
        <v>3256</v>
      </c>
      <c r="B133" s="3" t="s">
        <v>3256</v>
      </c>
      <c r="C133" s="3" t="s">
        <v>7366</v>
      </c>
      <c r="D133" s="6">
        <v>10000</v>
      </c>
      <c r="E133" s="8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>
        <v>128</v>
      </c>
      <c r="O133" s="6">
        <v>72.760000000000005</v>
      </c>
      <c r="P133" s="10" t="s">
        <v>8315</v>
      </c>
      <c r="Q133" t="s">
        <v>8316</v>
      </c>
      <c r="R133" s="15">
        <v>42144.573807870373</v>
      </c>
      <c r="S133" s="15">
        <v>42166.165972222225</v>
      </c>
    </row>
    <row r="134" spans="1:19" ht="57.6" x14ac:dyDescent="0.3">
      <c r="A134">
        <v>3258</v>
      </c>
      <c r="B134" s="3" t="s">
        <v>3258</v>
      </c>
      <c r="C134" s="3" t="s">
        <v>7368</v>
      </c>
      <c r="D134" s="6">
        <v>7000</v>
      </c>
      <c r="E134" s="8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>
        <v>105</v>
      </c>
      <c r="O134" s="6">
        <v>98.2</v>
      </c>
      <c r="P134" s="10" t="s">
        <v>8315</v>
      </c>
      <c r="Q134" t="s">
        <v>8316</v>
      </c>
      <c r="R134" s="15">
        <v>41982.887280092589</v>
      </c>
      <c r="S134" s="15">
        <v>42012.887280092589</v>
      </c>
    </row>
    <row r="135" spans="1:19" ht="72" x14ac:dyDescent="0.3">
      <c r="A135">
        <v>3259</v>
      </c>
      <c r="B135" s="3" t="s">
        <v>3259</v>
      </c>
      <c r="C135" s="3" t="s">
        <v>7369</v>
      </c>
      <c r="D135" s="6">
        <v>23000</v>
      </c>
      <c r="E135" s="8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>
        <v>106</v>
      </c>
      <c r="O135" s="6">
        <v>251.74</v>
      </c>
      <c r="P135" s="10" t="s">
        <v>8315</v>
      </c>
      <c r="Q135" t="s">
        <v>8316</v>
      </c>
      <c r="R135" s="15">
        <v>42614.760937500003</v>
      </c>
      <c r="S135" s="15">
        <v>42644.165972222225</v>
      </c>
    </row>
    <row r="136" spans="1:19" ht="72" x14ac:dyDescent="0.3">
      <c r="A136">
        <v>3260</v>
      </c>
      <c r="B136" s="3" t="s">
        <v>3260</v>
      </c>
      <c r="C136" s="3" t="s">
        <v>7370</v>
      </c>
      <c r="D136" s="6">
        <v>5000</v>
      </c>
      <c r="E136" s="8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>
        <v>109</v>
      </c>
      <c r="O136" s="6">
        <v>74.819999999999993</v>
      </c>
      <c r="P136" s="10" t="s">
        <v>8315</v>
      </c>
      <c r="Q136" t="s">
        <v>8316</v>
      </c>
      <c r="R136" s="15">
        <v>42303.672662037032</v>
      </c>
      <c r="S136" s="15">
        <v>42338.714328703703</v>
      </c>
    </row>
    <row r="137" spans="1:19" ht="72" x14ac:dyDescent="0.3">
      <c r="A137">
        <v>3261</v>
      </c>
      <c r="B137" s="3" t="s">
        <v>3261</v>
      </c>
      <c r="C137" s="3" t="s">
        <v>7371</v>
      </c>
      <c r="D137" s="6">
        <v>3300</v>
      </c>
      <c r="E137" s="8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>
        <v>100</v>
      </c>
      <c r="O137" s="6">
        <v>67.650000000000006</v>
      </c>
      <c r="P137" s="10" t="s">
        <v>8315</v>
      </c>
      <c r="Q137" t="s">
        <v>8316</v>
      </c>
      <c r="R137" s="15">
        <v>42171.725416666668</v>
      </c>
      <c r="S137" s="15">
        <v>42201.725416666668</v>
      </c>
    </row>
    <row r="138" spans="1:19" ht="43.2" x14ac:dyDescent="0.3">
      <c r="A138">
        <v>3262</v>
      </c>
      <c r="B138" s="3" t="s">
        <v>3262</v>
      </c>
      <c r="C138" s="3" t="s">
        <v>7372</v>
      </c>
      <c r="D138" s="6">
        <v>12200</v>
      </c>
      <c r="E138" s="8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>
        <v>103</v>
      </c>
      <c r="O138" s="6">
        <v>93.81</v>
      </c>
      <c r="P138" s="10" t="s">
        <v>8315</v>
      </c>
      <c r="Q138" t="s">
        <v>8316</v>
      </c>
      <c r="R138" s="15">
        <v>41964.315532407403</v>
      </c>
      <c r="S138" s="15">
        <v>41995.166666666672</v>
      </c>
    </row>
    <row r="139" spans="1:19" ht="57.6" x14ac:dyDescent="0.3">
      <c r="A139">
        <v>3263</v>
      </c>
      <c r="B139" s="3" t="s">
        <v>3263</v>
      </c>
      <c r="C139" s="3" t="s">
        <v>7373</v>
      </c>
      <c r="D139" s="6">
        <v>2500</v>
      </c>
      <c r="E139" s="8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>
        <v>112</v>
      </c>
      <c r="O139" s="6">
        <v>41.24</v>
      </c>
      <c r="P139" s="10" t="s">
        <v>8315</v>
      </c>
      <c r="Q139" t="s">
        <v>8316</v>
      </c>
      <c r="R139" s="15">
        <v>42284.516064814816</v>
      </c>
      <c r="S139" s="15">
        <v>42307.875</v>
      </c>
    </row>
    <row r="140" spans="1:19" ht="43.2" x14ac:dyDescent="0.3">
      <c r="A140">
        <v>3264</v>
      </c>
      <c r="B140" s="3" t="s">
        <v>3264</v>
      </c>
      <c r="C140" s="3" t="s">
        <v>7374</v>
      </c>
      <c r="D140" s="6">
        <v>2500</v>
      </c>
      <c r="E140" s="8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>
        <v>103</v>
      </c>
      <c r="O140" s="6">
        <v>52.55</v>
      </c>
      <c r="P140" s="10" t="s">
        <v>8315</v>
      </c>
      <c r="Q140" t="s">
        <v>8316</v>
      </c>
      <c r="R140" s="15">
        <v>42016.800208333334</v>
      </c>
      <c r="S140" s="15">
        <v>42032.916666666672</v>
      </c>
    </row>
    <row r="141" spans="1:19" ht="72" x14ac:dyDescent="0.3">
      <c r="A141">
        <v>3266</v>
      </c>
      <c r="B141" s="3" t="s">
        <v>3266</v>
      </c>
      <c r="C141" s="3" t="s">
        <v>7376</v>
      </c>
      <c r="D141" s="6">
        <v>6000</v>
      </c>
      <c r="E141" s="8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>
        <v>131</v>
      </c>
      <c r="O141" s="6">
        <v>48.33</v>
      </c>
      <c r="P141" s="10" t="s">
        <v>8315</v>
      </c>
      <c r="Q141" t="s">
        <v>8316</v>
      </c>
      <c r="R141" s="15">
        <v>42136.536134259266</v>
      </c>
      <c r="S141" s="15">
        <v>42167.875</v>
      </c>
    </row>
    <row r="142" spans="1:19" ht="72" x14ac:dyDescent="0.3">
      <c r="A142">
        <v>3267</v>
      </c>
      <c r="B142" s="3" t="s">
        <v>3267</v>
      </c>
      <c r="C142" s="3" t="s">
        <v>7377</v>
      </c>
      <c r="D142" s="6">
        <v>15000</v>
      </c>
      <c r="E142" s="8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>
        <v>102</v>
      </c>
      <c r="O142" s="6">
        <v>53.18</v>
      </c>
      <c r="P142" s="10" t="s">
        <v>8315</v>
      </c>
      <c r="Q142" t="s">
        <v>8316</v>
      </c>
      <c r="R142" s="15">
        <v>42172.757638888885</v>
      </c>
      <c r="S142" s="15">
        <v>42202.757638888885</v>
      </c>
    </row>
    <row r="143" spans="1:19" ht="72" x14ac:dyDescent="0.3">
      <c r="A143">
        <v>3268</v>
      </c>
      <c r="B143" s="3" t="s">
        <v>3268</v>
      </c>
      <c r="C143" s="3" t="s">
        <v>7378</v>
      </c>
      <c r="D143" s="6">
        <v>2000</v>
      </c>
      <c r="E143" s="8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>
        <v>128</v>
      </c>
      <c r="O143" s="6">
        <v>60.95</v>
      </c>
      <c r="P143" s="10" t="s">
        <v>8315</v>
      </c>
      <c r="Q143" t="s">
        <v>8316</v>
      </c>
      <c r="R143" s="15">
        <v>42590.90425925926</v>
      </c>
      <c r="S143" s="15">
        <v>42606.90425925926</v>
      </c>
    </row>
    <row r="144" spans="1:19" ht="72" x14ac:dyDescent="0.3">
      <c r="A144">
        <v>3272</v>
      </c>
      <c r="B144" s="3" t="s">
        <v>3272</v>
      </c>
      <c r="C144" s="3" t="s">
        <v>7382</v>
      </c>
      <c r="D144" s="6">
        <v>10000</v>
      </c>
      <c r="E144" s="8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>
        <v>154</v>
      </c>
      <c r="O144" s="6">
        <v>106.5</v>
      </c>
      <c r="P144" s="10" t="s">
        <v>8315</v>
      </c>
      <c r="Q144" t="s">
        <v>8316</v>
      </c>
      <c r="R144" s="15">
        <v>42284.500104166669</v>
      </c>
      <c r="S144" s="15">
        <v>42314.541770833333</v>
      </c>
    </row>
    <row r="145" spans="1:19" ht="86.4" x14ac:dyDescent="0.3">
      <c r="A145">
        <v>3273</v>
      </c>
      <c r="B145" s="3" t="s">
        <v>3273</v>
      </c>
      <c r="C145" s="3" t="s">
        <v>7383</v>
      </c>
      <c r="D145" s="6">
        <v>4000</v>
      </c>
      <c r="E145" s="8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>
        <v>107</v>
      </c>
      <c r="O145" s="6">
        <v>204.57</v>
      </c>
      <c r="P145" s="10" t="s">
        <v>8315</v>
      </c>
      <c r="Q145" t="s">
        <v>8316</v>
      </c>
      <c r="R145" s="15">
        <v>42611.801412037035</v>
      </c>
      <c r="S145" s="15">
        <v>42627.791666666672</v>
      </c>
    </row>
    <row r="146" spans="1:19" ht="86.4" x14ac:dyDescent="0.3">
      <c r="A146">
        <v>3274</v>
      </c>
      <c r="B146" s="3" t="s">
        <v>3274</v>
      </c>
      <c r="C146" s="3" t="s">
        <v>7384</v>
      </c>
      <c r="D146" s="6">
        <v>15500</v>
      </c>
      <c r="E146" s="8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>
        <v>101</v>
      </c>
      <c r="O146" s="6">
        <v>54.91</v>
      </c>
      <c r="P146" s="10" t="s">
        <v>8315</v>
      </c>
      <c r="Q146" t="s">
        <v>8316</v>
      </c>
      <c r="R146" s="15">
        <v>42400.704537037032</v>
      </c>
      <c r="S146" s="15">
        <v>42444.875</v>
      </c>
    </row>
    <row r="147" spans="1:19" ht="72" x14ac:dyDescent="0.3">
      <c r="A147">
        <v>3275</v>
      </c>
      <c r="B147" s="3" t="s">
        <v>3275</v>
      </c>
      <c r="C147" s="3" t="s">
        <v>7385</v>
      </c>
      <c r="D147" s="6">
        <v>1800</v>
      </c>
      <c r="E147" s="8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>
        <v>100</v>
      </c>
      <c r="O147" s="6">
        <v>150.41999999999999</v>
      </c>
      <c r="P147" s="10" t="s">
        <v>8315</v>
      </c>
      <c r="Q147" t="s">
        <v>8316</v>
      </c>
      <c r="R147" s="15">
        <v>42017.88045138889</v>
      </c>
      <c r="S147" s="15">
        <v>42044.1875</v>
      </c>
    </row>
    <row r="148" spans="1:19" ht="86.4" x14ac:dyDescent="0.3">
      <c r="A148">
        <v>3279</v>
      </c>
      <c r="B148" s="3" t="s">
        <v>3279</v>
      </c>
      <c r="C148" s="3" t="s">
        <v>7389</v>
      </c>
      <c r="D148" s="6">
        <v>5800</v>
      </c>
      <c r="E148" s="8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>
        <v>114</v>
      </c>
      <c r="O148" s="6">
        <v>105.21</v>
      </c>
      <c r="P148" s="10" t="s">
        <v>8315</v>
      </c>
      <c r="Q148" t="s">
        <v>8316</v>
      </c>
      <c r="R148" s="15">
        <v>42431.102534722217</v>
      </c>
      <c r="S148" s="15">
        <v>42461.06086805556</v>
      </c>
    </row>
    <row r="149" spans="1:19" ht="86.4" x14ac:dyDescent="0.3">
      <c r="A149">
        <v>3280</v>
      </c>
      <c r="B149" s="3" t="s">
        <v>3280</v>
      </c>
      <c r="C149" s="3" t="s">
        <v>7390</v>
      </c>
      <c r="D149" s="6">
        <v>2000</v>
      </c>
      <c r="E149" s="8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>
        <v>103</v>
      </c>
      <c r="O149" s="6">
        <v>68.67</v>
      </c>
      <c r="P149" s="10" t="s">
        <v>8315</v>
      </c>
      <c r="Q149" t="s">
        <v>8316</v>
      </c>
      <c r="R149" s="15">
        <v>42121.756921296299</v>
      </c>
      <c r="S149" s="15">
        <v>42156.208333333328</v>
      </c>
    </row>
    <row r="150" spans="1:19" ht="57.6" x14ac:dyDescent="0.3">
      <c r="A150">
        <v>3281</v>
      </c>
      <c r="B150" s="3" t="s">
        <v>3281</v>
      </c>
      <c r="C150" s="3" t="s">
        <v>7391</v>
      </c>
      <c r="D150" s="6">
        <v>5000</v>
      </c>
      <c r="E150" s="8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>
        <v>122</v>
      </c>
      <c r="O150" s="6">
        <v>129.36000000000001</v>
      </c>
      <c r="P150" s="10" t="s">
        <v>8315</v>
      </c>
      <c r="Q150" t="s">
        <v>8316</v>
      </c>
      <c r="R150" s="15">
        <v>42219.019733796296</v>
      </c>
      <c r="S150" s="15">
        <v>42249.019733796296</v>
      </c>
    </row>
    <row r="151" spans="1:19" ht="86.4" x14ac:dyDescent="0.3">
      <c r="A151">
        <v>3282</v>
      </c>
      <c r="B151" s="3" t="s">
        <v>3282</v>
      </c>
      <c r="C151" s="3" t="s">
        <v>7392</v>
      </c>
      <c r="D151" s="6">
        <v>31000</v>
      </c>
      <c r="E151" s="8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>
        <v>103</v>
      </c>
      <c r="O151" s="6">
        <v>134.26</v>
      </c>
      <c r="P151" s="10" t="s">
        <v>8315</v>
      </c>
      <c r="Q151" t="s">
        <v>8316</v>
      </c>
      <c r="R151" s="15">
        <v>42445.19430555556</v>
      </c>
      <c r="S151" s="15">
        <v>42489.19430555556</v>
      </c>
    </row>
    <row r="152" spans="1:19" ht="72" x14ac:dyDescent="0.3">
      <c r="A152">
        <v>3284</v>
      </c>
      <c r="B152" s="3" t="s">
        <v>3284</v>
      </c>
      <c r="C152" s="3" t="s">
        <v>7394</v>
      </c>
      <c r="D152" s="6">
        <v>3000</v>
      </c>
      <c r="E152" s="8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>
        <v>102</v>
      </c>
      <c r="O152" s="6">
        <v>203.2</v>
      </c>
      <c r="P152" s="10" t="s">
        <v>8315</v>
      </c>
      <c r="Q152" t="s">
        <v>8316</v>
      </c>
      <c r="R152" s="15">
        <v>42380.884872685187</v>
      </c>
      <c r="S152" s="15">
        <v>42398.249305555553</v>
      </c>
    </row>
    <row r="153" spans="1:19" ht="28.8" x14ac:dyDescent="0.3">
      <c r="A153">
        <v>3285</v>
      </c>
      <c r="B153" s="3" t="s">
        <v>3285</v>
      </c>
      <c r="C153" s="3" t="s">
        <v>7395</v>
      </c>
      <c r="D153" s="6">
        <v>4999</v>
      </c>
      <c r="E153" s="8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>
        <v>112</v>
      </c>
      <c r="O153" s="6">
        <v>69.19</v>
      </c>
      <c r="P153" s="10" t="s">
        <v>8315</v>
      </c>
      <c r="Q153" t="s">
        <v>8316</v>
      </c>
      <c r="R153" s="15">
        <v>42762.942430555559</v>
      </c>
      <c r="S153" s="15">
        <v>42794.208333333328</v>
      </c>
    </row>
    <row r="154" spans="1:19" ht="72" x14ac:dyDescent="0.3">
      <c r="A154">
        <v>3286</v>
      </c>
      <c r="B154" s="3" t="s">
        <v>3286</v>
      </c>
      <c r="C154" s="3" t="s">
        <v>7396</v>
      </c>
      <c r="D154" s="6">
        <v>15000</v>
      </c>
      <c r="E154" s="8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>
        <v>102</v>
      </c>
      <c r="O154" s="6">
        <v>125.12</v>
      </c>
      <c r="P154" s="10" t="s">
        <v>8315</v>
      </c>
      <c r="Q154" t="s">
        <v>8316</v>
      </c>
      <c r="R154" s="15">
        <v>42567.840069444443</v>
      </c>
      <c r="S154" s="15">
        <v>42597.840069444443</v>
      </c>
    </row>
    <row r="155" spans="1:19" ht="86.4" x14ac:dyDescent="0.3">
      <c r="A155">
        <v>3291</v>
      </c>
      <c r="B155" s="3" t="s">
        <v>3291</v>
      </c>
      <c r="C155" s="3" t="s">
        <v>7401</v>
      </c>
      <c r="D155" s="6">
        <v>500</v>
      </c>
      <c r="E155" s="8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>
        <v>114</v>
      </c>
      <c r="O155" s="6">
        <v>40.71</v>
      </c>
      <c r="P155" s="10" t="s">
        <v>8315</v>
      </c>
      <c r="Q155" t="s">
        <v>8316</v>
      </c>
      <c r="R155" s="15">
        <v>42232.702546296292</v>
      </c>
      <c r="S155" s="15">
        <v>42264.165972222225</v>
      </c>
    </row>
    <row r="156" spans="1:19" ht="72" x14ac:dyDescent="0.3">
      <c r="A156">
        <v>3298</v>
      </c>
      <c r="B156" s="3" t="s">
        <v>3298</v>
      </c>
      <c r="C156" s="3" t="s">
        <v>7408</v>
      </c>
      <c r="D156" s="6">
        <v>10000</v>
      </c>
      <c r="E156" s="8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>
        <v>102</v>
      </c>
      <c r="O156" s="6">
        <v>141.29</v>
      </c>
      <c r="P156" s="10" t="s">
        <v>8315</v>
      </c>
      <c r="Q156" t="s">
        <v>8316</v>
      </c>
      <c r="R156" s="15">
        <v>42239.957962962959</v>
      </c>
      <c r="S156" s="15">
        <v>42260</v>
      </c>
    </row>
    <row r="157" spans="1:19" ht="72" x14ac:dyDescent="0.3">
      <c r="A157">
        <v>3299</v>
      </c>
      <c r="B157" s="3" t="s">
        <v>3299</v>
      </c>
      <c r="C157" s="3" t="s">
        <v>7409</v>
      </c>
      <c r="D157" s="6">
        <v>3000</v>
      </c>
      <c r="E157" s="8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>
        <v>116</v>
      </c>
      <c r="O157" s="6">
        <v>55.33</v>
      </c>
      <c r="P157" s="10" t="s">
        <v>8315</v>
      </c>
      <c r="Q157" t="s">
        <v>8316</v>
      </c>
      <c r="R157" s="15">
        <v>42261.917395833334</v>
      </c>
      <c r="S157" s="15">
        <v>42291.917395833334</v>
      </c>
    </row>
    <row r="158" spans="1:19" ht="57.6" x14ac:dyDescent="0.3">
      <c r="A158">
        <v>3300</v>
      </c>
      <c r="B158" s="3" t="s">
        <v>3300</v>
      </c>
      <c r="C158" s="3" t="s">
        <v>7410</v>
      </c>
      <c r="D158" s="6">
        <v>3000</v>
      </c>
      <c r="E158" s="8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>
        <v>136</v>
      </c>
      <c r="O158" s="6">
        <v>46.42</v>
      </c>
      <c r="P158" s="10" t="s">
        <v>8315</v>
      </c>
      <c r="Q158" t="s">
        <v>8316</v>
      </c>
      <c r="R158" s="15">
        <v>42102.743773148148</v>
      </c>
      <c r="S158" s="15">
        <v>42123.743773148148</v>
      </c>
    </row>
    <row r="159" spans="1:19" ht="72" x14ac:dyDescent="0.3">
      <c r="A159">
        <v>3301</v>
      </c>
      <c r="B159" s="3" t="s">
        <v>3301</v>
      </c>
      <c r="C159" s="3" t="s">
        <v>7411</v>
      </c>
      <c r="D159" s="6">
        <v>3000</v>
      </c>
      <c r="E159" s="8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>
        <v>133</v>
      </c>
      <c r="O159" s="6">
        <v>57.2</v>
      </c>
      <c r="P159" s="10" t="s">
        <v>8315</v>
      </c>
      <c r="Q159" t="s">
        <v>8316</v>
      </c>
      <c r="R159" s="15">
        <v>42538.73583333334</v>
      </c>
      <c r="S159" s="15">
        <v>42583.290972222225</v>
      </c>
    </row>
    <row r="160" spans="1:19" ht="72" x14ac:dyDescent="0.3">
      <c r="A160">
        <v>3303</v>
      </c>
      <c r="B160" s="3" t="s">
        <v>3303</v>
      </c>
      <c r="C160" s="3" t="s">
        <v>7413</v>
      </c>
      <c r="D160" s="6">
        <v>1800</v>
      </c>
      <c r="E160" s="8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>
        <v>116</v>
      </c>
      <c r="O160" s="6">
        <v>59.6</v>
      </c>
      <c r="P160" s="10" t="s">
        <v>8315</v>
      </c>
      <c r="Q160" t="s">
        <v>8316</v>
      </c>
      <c r="R160" s="15">
        <v>42056.65143518518</v>
      </c>
      <c r="S160" s="15">
        <v>42091.609768518523</v>
      </c>
    </row>
    <row r="161" spans="1:19" ht="72" x14ac:dyDescent="0.3">
      <c r="A161">
        <v>3304</v>
      </c>
      <c r="B161" s="3" t="s">
        <v>3304</v>
      </c>
      <c r="C161" s="3" t="s">
        <v>7414</v>
      </c>
      <c r="D161" s="6">
        <v>15000</v>
      </c>
      <c r="E161" s="8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>
        <v>105</v>
      </c>
      <c r="O161" s="6">
        <v>89.59</v>
      </c>
      <c r="P161" s="10" t="s">
        <v>8315</v>
      </c>
      <c r="Q161" t="s">
        <v>8316</v>
      </c>
      <c r="R161" s="15">
        <v>42696.624444444446</v>
      </c>
      <c r="S161" s="15">
        <v>42726.624444444446</v>
      </c>
    </row>
    <row r="162" spans="1:19" ht="72" x14ac:dyDescent="0.3">
      <c r="A162">
        <v>3305</v>
      </c>
      <c r="B162" s="3" t="s">
        <v>3305</v>
      </c>
      <c r="C162" s="3" t="s">
        <v>7415</v>
      </c>
      <c r="D162" s="6">
        <v>4000</v>
      </c>
      <c r="E162" s="8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>
        <v>102</v>
      </c>
      <c r="O162" s="6">
        <v>204.05</v>
      </c>
      <c r="P162" s="10" t="s">
        <v>8315</v>
      </c>
      <c r="Q162" t="s">
        <v>8316</v>
      </c>
      <c r="R162" s="15">
        <v>42186.855879629627</v>
      </c>
      <c r="S162" s="15">
        <v>42216.855879629627</v>
      </c>
    </row>
    <row r="163" spans="1:19" ht="86.4" x14ac:dyDescent="0.3">
      <c r="A163">
        <v>3306</v>
      </c>
      <c r="B163" s="3" t="s">
        <v>3306</v>
      </c>
      <c r="C163" s="3" t="s">
        <v>7416</v>
      </c>
      <c r="D163" s="6">
        <v>1500</v>
      </c>
      <c r="E163" s="8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>
        <v>175</v>
      </c>
      <c r="O163" s="6">
        <v>48.7</v>
      </c>
      <c r="P163" s="10" t="s">
        <v>8315</v>
      </c>
      <c r="Q163" t="s">
        <v>8316</v>
      </c>
      <c r="R163" s="15">
        <v>42493.219236111108</v>
      </c>
      <c r="S163" s="15">
        <v>42531.125</v>
      </c>
    </row>
    <row r="164" spans="1:19" ht="72" x14ac:dyDescent="0.3">
      <c r="A164">
        <v>3307</v>
      </c>
      <c r="B164" s="3" t="s">
        <v>3307</v>
      </c>
      <c r="C164" s="3" t="s">
        <v>7417</v>
      </c>
      <c r="D164" s="6">
        <v>1000</v>
      </c>
      <c r="E164" s="8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>
        <v>107</v>
      </c>
      <c r="O164" s="6">
        <v>53.34</v>
      </c>
      <c r="P164" s="10" t="s">
        <v>8315</v>
      </c>
      <c r="Q164" t="s">
        <v>8316</v>
      </c>
      <c r="R164" s="15">
        <v>42475.057164351849</v>
      </c>
      <c r="S164" s="15">
        <v>42505.057164351849</v>
      </c>
    </row>
    <row r="165" spans="1:19" ht="72" x14ac:dyDescent="0.3">
      <c r="A165">
        <v>3308</v>
      </c>
      <c r="B165" s="3" t="s">
        <v>3308</v>
      </c>
      <c r="C165" s="3" t="s">
        <v>7418</v>
      </c>
      <c r="D165" s="6">
        <v>3500</v>
      </c>
      <c r="E165" s="8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>
        <v>122</v>
      </c>
      <c r="O165" s="6">
        <v>75.09</v>
      </c>
      <c r="P165" s="10" t="s">
        <v>8315</v>
      </c>
      <c r="Q165" t="s">
        <v>8316</v>
      </c>
      <c r="R165" s="15">
        <v>42452.876909722225</v>
      </c>
      <c r="S165" s="15">
        <v>42473.876909722225</v>
      </c>
    </row>
    <row r="166" spans="1:19" ht="57.6" x14ac:dyDescent="0.3">
      <c r="A166">
        <v>3310</v>
      </c>
      <c r="B166" s="3" t="s">
        <v>3310</v>
      </c>
      <c r="C166" s="3" t="s">
        <v>7420</v>
      </c>
      <c r="D166" s="6">
        <v>6500</v>
      </c>
      <c r="E166" s="8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>
        <v>100</v>
      </c>
      <c r="O166" s="6">
        <v>209.84</v>
      </c>
      <c r="P166" s="10" t="s">
        <v>8315</v>
      </c>
      <c r="Q166" t="s">
        <v>8316</v>
      </c>
      <c r="R166" s="15">
        <v>42253.928530092591</v>
      </c>
      <c r="S166" s="15">
        <v>42283.928530092591</v>
      </c>
    </row>
    <row r="167" spans="1:19" ht="72" x14ac:dyDescent="0.3">
      <c r="A167">
        <v>3311</v>
      </c>
      <c r="B167" s="3" t="s">
        <v>3311</v>
      </c>
      <c r="C167" s="3" t="s">
        <v>7421</v>
      </c>
      <c r="D167" s="6">
        <v>2500</v>
      </c>
      <c r="E167" s="8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>
        <v>110</v>
      </c>
      <c r="O167" s="6">
        <v>61.02</v>
      </c>
      <c r="P167" s="10" t="s">
        <v>8315</v>
      </c>
      <c r="Q167" t="s">
        <v>8316</v>
      </c>
      <c r="R167" s="15">
        <v>42264.29178240741</v>
      </c>
      <c r="S167" s="15">
        <v>42294.29178240741</v>
      </c>
    </row>
    <row r="168" spans="1:19" ht="72" x14ac:dyDescent="0.3">
      <c r="A168">
        <v>3312</v>
      </c>
      <c r="B168" s="3" t="s">
        <v>3312</v>
      </c>
      <c r="C168" s="3" t="s">
        <v>7422</v>
      </c>
      <c r="D168" s="6">
        <v>2500</v>
      </c>
      <c r="E168" s="8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>
        <v>100</v>
      </c>
      <c r="O168" s="6">
        <v>61</v>
      </c>
      <c r="P168" s="10" t="s">
        <v>8315</v>
      </c>
      <c r="Q168" t="s">
        <v>8316</v>
      </c>
      <c r="R168" s="15">
        <v>42664.809560185182</v>
      </c>
      <c r="S168" s="15">
        <v>42685.916666666672</v>
      </c>
    </row>
    <row r="169" spans="1:19" ht="72" x14ac:dyDescent="0.3">
      <c r="A169">
        <v>3313</v>
      </c>
      <c r="B169" s="3" t="s">
        <v>3313</v>
      </c>
      <c r="C169" s="3" t="s">
        <v>7423</v>
      </c>
      <c r="D169" s="6">
        <v>2000</v>
      </c>
      <c r="E169" s="8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>
        <v>116</v>
      </c>
      <c r="O169" s="6">
        <v>80.03</v>
      </c>
      <c r="P169" s="10" t="s">
        <v>8315</v>
      </c>
      <c r="Q169" t="s">
        <v>8316</v>
      </c>
      <c r="R169" s="15">
        <v>42382.244409722218</v>
      </c>
      <c r="S169" s="15">
        <v>42396.041666666672</v>
      </c>
    </row>
    <row r="170" spans="1:19" ht="72" x14ac:dyDescent="0.3">
      <c r="A170">
        <v>3316</v>
      </c>
      <c r="B170" s="3" t="s">
        <v>3316</v>
      </c>
      <c r="C170" s="3" t="s">
        <v>7426</v>
      </c>
      <c r="D170" s="6">
        <v>11737</v>
      </c>
      <c r="E170" s="8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>
        <v>100</v>
      </c>
      <c r="O170" s="6">
        <v>93.98</v>
      </c>
      <c r="P170" s="10" t="s">
        <v>8315</v>
      </c>
      <c r="Q170" t="s">
        <v>8316</v>
      </c>
      <c r="R170" s="15">
        <v>41826.871238425927</v>
      </c>
      <c r="S170" s="15">
        <v>41859.57916666667</v>
      </c>
    </row>
    <row r="171" spans="1:19" ht="57.6" x14ac:dyDescent="0.3">
      <c r="A171">
        <v>3317</v>
      </c>
      <c r="B171" s="3" t="s">
        <v>3317</v>
      </c>
      <c r="C171" s="3" t="s">
        <v>7427</v>
      </c>
      <c r="D171" s="6">
        <v>1050</v>
      </c>
      <c r="E171" s="8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>
        <v>106</v>
      </c>
      <c r="O171" s="6">
        <v>61.94</v>
      </c>
      <c r="P171" s="10" t="s">
        <v>8315</v>
      </c>
      <c r="Q171" t="s">
        <v>8316</v>
      </c>
      <c r="R171" s="15">
        <v>42499.039629629624</v>
      </c>
      <c r="S171" s="15">
        <v>42529.039629629624</v>
      </c>
    </row>
    <row r="172" spans="1:19" ht="57.6" x14ac:dyDescent="0.3">
      <c r="A172">
        <v>3320</v>
      </c>
      <c r="B172" s="3" t="s">
        <v>3320</v>
      </c>
      <c r="C172" s="3" t="s">
        <v>7430</v>
      </c>
      <c r="D172" s="6">
        <v>2500</v>
      </c>
      <c r="E172" s="8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>
        <v>101</v>
      </c>
      <c r="O172" s="6">
        <v>66.45</v>
      </c>
      <c r="P172" s="10" t="s">
        <v>8315</v>
      </c>
      <c r="Q172" t="s">
        <v>8316</v>
      </c>
      <c r="R172" s="15">
        <v>42513.045798611114</v>
      </c>
      <c r="S172" s="15">
        <v>42543.045798611114</v>
      </c>
    </row>
    <row r="173" spans="1:19" ht="72" x14ac:dyDescent="0.3">
      <c r="A173">
        <v>3321</v>
      </c>
      <c r="B173" s="3" t="s">
        <v>3321</v>
      </c>
      <c r="C173" s="3" t="s">
        <v>7431</v>
      </c>
      <c r="D173" s="6">
        <v>500</v>
      </c>
      <c r="E173" s="8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>
        <v>107</v>
      </c>
      <c r="O173" s="6">
        <v>35.799999999999997</v>
      </c>
      <c r="P173" s="10" t="s">
        <v>8315</v>
      </c>
      <c r="Q173" t="s">
        <v>8316</v>
      </c>
      <c r="R173" s="15">
        <v>41914.100289351853</v>
      </c>
      <c r="S173" s="15">
        <v>41928.165972222225</v>
      </c>
    </row>
    <row r="174" spans="1:19" ht="72" x14ac:dyDescent="0.3">
      <c r="A174">
        <v>3322</v>
      </c>
      <c r="B174" s="3" t="s">
        <v>3322</v>
      </c>
      <c r="C174" s="3" t="s">
        <v>7432</v>
      </c>
      <c r="D174" s="6">
        <v>3300</v>
      </c>
      <c r="E174" s="8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>
        <v>102</v>
      </c>
      <c r="O174" s="6">
        <v>145.65</v>
      </c>
      <c r="P174" s="10" t="s">
        <v>8315</v>
      </c>
      <c r="Q174" t="s">
        <v>8316</v>
      </c>
      <c r="R174" s="15">
        <v>42521.010370370372</v>
      </c>
      <c r="S174" s="15">
        <v>42543.163194444445</v>
      </c>
    </row>
    <row r="175" spans="1:19" ht="72" x14ac:dyDescent="0.3">
      <c r="A175">
        <v>3326</v>
      </c>
      <c r="B175" s="3" t="s">
        <v>3326</v>
      </c>
      <c r="C175" s="3" t="s">
        <v>7436</v>
      </c>
      <c r="D175" s="6">
        <v>8000</v>
      </c>
      <c r="E175" s="8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>
        <v>101</v>
      </c>
      <c r="O175" s="6">
        <v>142.28</v>
      </c>
      <c r="P175" s="10" t="s">
        <v>8315</v>
      </c>
      <c r="Q175" t="s">
        <v>8316</v>
      </c>
      <c r="R175" s="15">
        <v>42041.714178240742</v>
      </c>
      <c r="S175" s="15">
        <v>42071.67251157407</v>
      </c>
    </row>
    <row r="176" spans="1:19" ht="72" x14ac:dyDescent="0.3">
      <c r="A176">
        <v>3328</v>
      </c>
      <c r="B176" s="3" t="s">
        <v>3328</v>
      </c>
      <c r="C176" s="3" t="s">
        <v>7438</v>
      </c>
      <c r="D176" s="6">
        <v>1800</v>
      </c>
      <c r="E176" s="8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>
        <v>146</v>
      </c>
      <c r="O176" s="6">
        <v>292.77999999999997</v>
      </c>
      <c r="P176" s="10" t="s">
        <v>8315</v>
      </c>
      <c r="Q176" t="s">
        <v>8316</v>
      </c>
      <c r="R176" s="15">
        <v>41822.57503472222</v>
      </c>
      <c r="S176" s="15">
        <v>41825.041666666664</v>
      </c>
    </row>
    <row r="177" spans="1:19" ht="72" x14ac:dyDescent="0.3">
      <c r="A177">
        <v>3331</v>
      </c>
      <c r="B177" s="3" t="s">
        <v>3331</v>
      </c>
      <c r="C177" s="3" t="s">
        <v>7441</v>
      </c>
      <c r="D177" s="6">
        <v>5000</v>
      </c>
      <c r="E177" s="8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>
        <v>105</v>
      </c>
      <c r="O177" s="6">
        <v>80.400000000000006</v>
      </c>
      <c r="P177" s="10" t="s">
        <v>8315</v>
      </c>
      <c r="Q177" t="s">
        <v>8316</v>
      </c>
      <c r="R177" s="15">
        <v>42248.697754629626</v>
      </c>
      <c r="S177" s="15">
        <v>42283.697754629626</v>
      </c>
    </row>
    <row r="178" spans="1:19" ht="72" x14ac:dyDescent="0.3">
      <c r="A178">
        <v>3332</v>
      </c>
      <c r="B178" s="3" t="s">
        <v>3332</v>
      </c>
      <c r="C178" s="3" t="s">
        <v>7442</v>
      </c>
      <c r="D178" s="6">
        <v>6000</v>
      </c>
      <c r="E178" s="8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>
        <v>100</v>
      </c>
      <c r="O178" s="6">
        <v>72.290000000000006</v>
      </c>
      <c r="P178" s="10" t="s">
        <v>8315</v>
      </c>
      <c r="Q178" t="s">
        <v>8316</v>
      </c>
      <c r="R178" s="15">
        <v>41809.860300925924</v>
      </c>
      <c r="S178" s="15">
        <v>41839.860300925924</v>
      </c>
    </row>
    <row r="179" spans="1:19" ht="72" x14ac:dyDescent="0.3">
      <c r="A179">
        <v>3333</v>
      </c>
      <c r="B179" s="3" t="s">
        <v>3333</v>
      </c>
      <c r="C179" s="3" t="s">
        <v>7443</v>
      </c>
      <c r="D179" s="6">
        <v>3500</v>
      </c>
      <c r="E179" s="8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>
        <v>105</v>
      </c>
      <c r="O179" s="6">
        <v>32.97</v>
      </c>
      <c r="P179" s="10" t="s">
        <v>8315</v>
      </c>
      <c r="Q179" t="s">
        <v>8316</v>
      </c>
      <c r="R179" s="15">
        <v>42148.676851851851</v>
      </c>
      <c r="S179" s="15">
        <v>42170.676851851851</v>
      </c>
    </row>
    <row r="180" spans="1:19" ht="57.6" x14ac:dyDescent="0.3">
      <c r="A180">
        <v>3334</v>
      </c>
      <c r="B180" s="3" t="s">
        <v>3334</v>
      </c>
      <c r="C180" s="3" t="s">
        <v>7444</v>
      </c>
      <c r="D180" s="6">
        <v>3871</v>
      </c>
      <c r="E180" s="8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>
        <v>139</v>
      </c>
      <c r="O180" s="6">
        <v>116.65</v>
      </c>
      <c r="P180" s="10" t="s">
        <v>8315</v>
      </c>
      <c r="Q180" t="s">
        <v>8316</v>
      </c>
      <c r="R180" s="15">
        <v>42185.521087962959</v>
      </c>
      <c r="S180" s="15">
        <v>42215.521087962959</v>
      </c>
    </row>
    <row r="181" spans="1:19" ht="57.6" x14ac:dyDescent="0.3">
      <c r="A181">
        <v>3338</v>
      </c>
      <c r="B181" s="3" t="s">
        <v>3338</v>
      </c>
      <c r="C181" s="3" t="s">
        <v>7448</v>
      </c>
      <c r="D181" s="6">
        <v>15000</v>
      </c>
      <c r="E181" s="8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>
        <v>102</v>
      </c>
      <c r="O181" s="6">
        <v>136.85</v>
      </c>
      <c r="P181" s="10" t="s">
        <v>8315</v>
      </c>
      <c r="Q181" t="s">
        <v>8316</v>
      </c>
      <c r="R181" s="15">
        <v>42769.574999999997</v>
      </c>
      <c r="S181" s="15">
        <v>42790.574999999997</v>
      </c>
    </row>
    <row r="182" spans="1:19" ht="57.6" x14ac:dyDescent="0.3">
      <c r="A182">
        <v>3339</v>
      </c>
      <c r="B182" s="3" t="s">
        <v>3339</v>
      </c>
      <c r="C182" s="3" t="s">
        <v>7449</v>
      </c>
      <c r="D182" s="6">
        <v>8000</v>
      </c>
      <c r="E182" s="8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>
        <v>104</v>
      </c>
      <c r="O182" s="6">
        <v>177.62</v>
      </c>
      <c r="P182" s="10" t="s">
        <v>8315</v>
      </c>
      <c r="Q182" t="s">
        <v>8316</v>
      </c>
      <c r="R182" s="15">
        <v>42549.665717592594</v>
      </c>
      <c r="S182" s="15">
        <v>42579.665717592594</v>
      </c>
    </row>
    <row r="183" spans="1:19" ht="86.4" x14ac:dyDescent="0.3">
      <c r="A183">
        <v>3340</v>
      </c>
      <c r="B183" s="3" t="s">
        <v>3340</v>
      </c>
      <c r="C183" s="3" t="s">
        <v>7450</v>
      </c>
      <c r="D183" s="6">
        <v>3000</v>
      </c>
      <c r="E183" s="8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>
        <v>138</v>
      </c>
      <c r="O183" s="6">
        <v>109.08</v>
      </c>
      <c r="P183" s="10" t="s">
        <v>8315</v>
      </c>
      <c r="Q183" t="s">
        <v>8316</v>
      </c>
      <c r="R183" s="15">
        <v>42685.974004629628</v>
      </c>
      <c r="S183" s="15">
        <v>42710.974004629628</v>
      </c>
    </row>
    <row r="184" spans="1:19" ht="57.6" x14ac:dyDescent="0.3">
      <c r="A184">
        <v>3342</v>
      </c>
      <c r="B184" s="3" t="s">
        <v>3342</v>
      </c>
      <c r="C184" s="3" t="s">
        <v>7452</v>
      </c>
      <c r="D184" s="6">
        <v>6000</v>
      </c>
      <c r="E184" s="8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>
        <v>102</v>
      </c>
      <c r="O184" s="6">
        <v>78.209999999999994</v>
      </c>
      <c r="P184" s="10" t="s">
        <v>8315</v>
      </c>
      <c r="Q184" t="s">
        <v>8316</v>
      </c>
      <c r="R184" s="15">
        <v>42062.296412037031</v>
      </c>
      <c r="S184" s="15">
        <v>42095.207638888889</v>
      </c>
    </row>
    <row r="185" spans="1:19" ht="86.4" x14ac:dyDescent="0.3">
      <c r="A185">
        <v>3344</v>
      </c>
      <c r="B185" s="3" t="s">
        <v>3344</v>
      </c>
      <c r="C185" s="3" t="s">
        <v>7454</v>
      </c>
      <c r="D185" s="6">
        <v>4500</v>
      </c>
      <c r="E185" s="8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>
        <v>101</v>
      </c>
      <c r="O185" s="6">
        <v>114.13</v>
      </c>
      <c r="P185" s="10" t="s">
        <v>8315</v>
      </c>
      <c r="Q185" t="s">
        <v>8316</v>
      </c>
      <c r="R185" s="15">
        <v>41851.200150462959</v>
      </c>
      <c r="S185" s="15">
        <v>41881.200150462959</v>
      </c>
    </row>
    <row r="186" spans="1:19" ht="72" x14ac:dyDescent="0.3">
      <c r="A186">
        <v>3345</v>
      </c>
      <c r="B186" s="3" t="s">
        <v>3345</v>
      </c>
      <c r="C186" s="3" t="s">
        <v>7455</v>
      </c>
      <c r="D186" s="6">
        <v>500</v>
      </c>
      <c r="E186" s="8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>
        <v>130</v>
      </c>
      <c r="O186" s="6">
        <v>50</v>
      </c>
      <c r="P186" s="10" t="s">
        <v>8315</v>
      </c>
      <c r="Q186" t="s">
        <v>8316</v>
      </c>
      <c r="R186" s="15">
        <v>42053.106111111112</v>
      </c>
      <c r="S186" s="15">
        <v>42112.025694444441</v>
      </c>
    </row>
    <row r="187" spans="1:19" ht="72" x14ac:dyDescent="0.3">
      <c r="A187">
        <v>3346</v>
      </c>
      <c r="B187" s="3" t="s">
        <v>3346</v>
      </c>
      <c r="C187" s="3" t="s">
        <v>7456</v>
      </c>
      <c r="D187" s="6">
        <v>1500</v>
      </c>
      <c r="E187" s="8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>
        <v>110</v>
      </c>
      <c r="O187" s="6">
        <v>91.67</v>
      </c>
      <c r="P187" s="10" t="s">
        <v>8315</v>
      </c>
      <c r="Q187" t="s">
        <v>8316</v>
      </c>
      <c r="R187" s="15">
        <v>42054.024421296301</v>
      </c>
      <c r="S187" s="15">
        <v>42061.024421296301</v>
      </c>
    </row>
    <row r="188" spans="1:19" ht="72" x14ac:dyDescent="0.3">
      <c r="A188">
        <v>3348</v>
      </c>
      <c r="B188" s="3" t="s">
        <v>3266</v>
      </c>
      <c r="C188" s="3" t="s">
        <v>7458</v>
      </c>
      <c r="D188" s="6">
        <v>5500</v>
      </c>
      <c r="E188" s="8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>
        <v>100</v>
      </c>
      <c r="O188" s="6">
        <v>69.819999999999993</v>
      </c>
      <c r="P188" s="10" t="s">
        <v>8315</v>
      </c>
      <c r="Q188" t="s">
        <v>8316</v>
      </c>
      <c r="R188" s="15">
        <v>42466.558796296296</v>
      </c>
      <c r="S188" s="15">
        <v>42490.165972222225</v>
      </c>
    </row>
    <row r="189" spans="1:19" ht="86.4" x14ac:dyDescent="0.3">
      <c r="A189">
        <v>3349</v>
      </c>
      <c r="B189" s="3" t="s">
        <v>3348</v>
      </c>
      <c r="C189" s="3" t="s">
        <v>7459</v>
      </c>
      <c r="D189" s="6">
        <v>1000</v>
      </c>
      <c r="E189" s="8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>
        <v>153</v>
      </c>
      <c r="O189" s="6">
        <v>109.57</v>
      </c>
      <c r="P189" s="10" t="s">
        <v>8315</v>
      </c>
      <c r="Q189" t="s">
        <v>8316</v>
      </c>
      <c r="R189" s="15">
        <v>42513.110787037032</v>
      </c>
      <c r="S189" s="15">
        <v>42534.708333333328</v>
      </c>
    </row>
    <row r="190" spans="1:19" ht="57.6" x14ac:dyDescent="0.3">
      <c r="A190">
        <v>3354</v>
      </c>
      <c r="B190" s="3" t="s">
        <v>3353</v>
      </c>
      <c r="C190" s="3" t="s">
        <v>7464</v>
      </c>
      <c r="D190" s="6">
        <v>3000</v>
      </c>
      <c r="E190" s="8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>
        <v>102</v>
      </c>
      <c r="O190" s="6">
        <v>55.6</v>
      </c>
      <c r="P190" s="10" t="s">
        <v>8315</v>
      </c>
      <c r="Q190" t="s">
        <v>8316</v>
      </c>
      <c r="R190" s="15">
        <v>42270.7269212963</v>
      </c>
      <c r="S190" s="15">
        <v>42306.167361111111</v>
      </c>
    </row>
    <row r="191" spans="1:19" ht="72" x14ac:dyDescent="0.3">
      <c r="A191">
        <v>3358</v>
      </c>
      <c r="B191" s="3" t="s">
        <v>3357</v>
      </c>
      <c r="C191" s="3" t="s">
        <v>7468</v>
      </c>
      <c r="D191" s="6">
        <v>10000</v>
      </c>
      <c r="E191" s="8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>
        <v>103</v>
      </c>
      <c r="O191" s="6">
        <v>63.57</v>
      </c>
      <c r="P191" s="10" t="s">
        <v>8315</v>
      </c>
      <c r="Q191" t="s">
        <v>8316</v>
      </c>
      <c r="R191" s="15">
        <v>41932.311099537037</v>
      </c>
      <c r="S191" s="15">
        <v>41962.352766203709</v>
      </c>
    </row>
    <row r="192" spans="1:19" ht="57.6" x14ac:dyDescent="0.3">
      <c r="A192">
        <v>3359</v>
      </c>
      <c r="B192" s="3" t="s">
        <v>3358</v>
      </c>
      <c r="C192" s="3" t="s">
        <v>7469</v>
      </c>
      <c r="D192" s="6">
        <v>4000</v>
      </c>
      <c r="E192" s="8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>
        <v>106</v>
      </c>
      <c r="O192" s="6">
        <v>184.78</v>
      </c>
      <c r="P192" s="10" t="s">
        <v>8315</v>
      </c>
      <c r="Q192" t="s">
        <v>8316</v>
      </c>
      <c r="R192" s="15">
        <v>42746.057106481487</v>
      </c>
      <c r="S192" s="15">
        <v>42791.057106481487</v>
      </c>
    </row>
    <row r="193" spans="1:19" ht="86.4" x14ac:dyDescent="0.3">
      <c r="A193">
        <v>3361</v>
      </c>
      <c r="B193" s="3" t="s">
        <v>3360</v>
      </c>
      <c r="C193" s="3" t="s">
        <v>7471</v>
      </c>
      <c r="D193" s="6">
        <v>5000</v>
      </c>
      <c r="E193" s="8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>
        <v>113</v>
      </c>
      <c r="O193" s="6">
        <v>83.43</v>
      </c>
      <c r="P193" s="10" t="s">
        <v>8315</v>
      </c>
      <c r="Q193" t="s">
        <v>8316</v>
      </c>
      <c r="R193" s="15">
        <v>41866.025347222225</v>
      </c>
      <c r="S193" s="15">
        <v>41883.665972222225</v>
      </c>
    </row>
    <row r="194" spans="1:19" ht="72" x14ac:dyDescent="0.3">
      <c r="A194">
        <v>3362</v>
      </c>
      <c r="B194" s="3" t="s">
        <v>3361</v>
      </c>
      <c r="C194" s="3" t="s">
        <v>7472</v>
      </c>
      <c r="D194" s="6">
        <v>500</v>
      </c>
      <c r="E194" s="8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>
        <v>218</v>
      </c>
      <c r="O194" s="6">
        <v>54.5</v>
      </c>
      <c r="P194" s="10" t="s">
        <v>8315</v>
      </c>
      <c r="Q194" t="s">
        <v>8316</v>
      </c>
      <c r="R194" s="15">
        <v>42056.091631944444</v>
      </c>
      <c r="S194" s="15">
        <v>42070.204861111109</v>
      </c>
    </row>
    <row r="195" spans="1:19" ht="72" x14ac:dyDescent="0.3">
      <c r="A195">
        <v>3363</v>
      </c>
      <c r="B195" s="3" t="s">
        <v>3362</v>
      </c>
      <c r="C195" s="3" t="s">
        <v>7473</v>
      </c>
      <c r="D195" s="6">
        <v>7750</v>
      </c>
      <c r="E195" s="8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>
        <v>101</v>
      </c>
      <c r="O195" s="6">
        <v>302.31</v>
      </c>
      <c r="P195" s="10" t="s">
        <v>8315</v>
      </c>
      <c r="Q195" t="s">
        <v>8316</v>
      </c>
      <c r="R195" s="15">
        <v>41851.771354166667</v>
      </c>
      <c r="S195" s="15">
        <v>41870.666666666664</v>
      </c>
    </row>
    <row r="196" spans="1:19" ht="72" x14ac:dyDescent="0.3">
      <c r="A196">
        <v>3365</v>
      </c>
      <c r="B196" s="3" t="s">
        <v>3364</v>
      </c>
      <c r="C196" s="3" t="s">
        <v>7475</v>
      </c>
      <c r="D196" s="6">
        <v>2500</v>
      </c>
      <c r="E196" s="8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>
        <v>104</v>
      </c>
      <c r="O196" s="6">
        <v>866.67</v>
      </c>
      <c r="P196" s="10" t="s">
        <v>8315</v>
      </c>
      <c r="Q196" t="s">
        <v>8316</v>
      </c>
      <c r="R196" s="15">
        <v>42321.101759259262</v>
      </c>
      <c r="S196" s="15">
        <v>42351.101759259262</v>
      </c>
    </row>
    <row r="197" spans="1:19" ht="72" x14ac:dyDescent="0.3">
      <c r="A197">
        <v>3366</v>
      </c>
      <c r="B197" s="3" t="s">
        <v>3365</v>
      </c>
      <c r="C197" s="3" t="s">
        <v>7476</v>
      </c>
      <c r="D197" s="6">
        <v>500</v>
      </c>
      <c r="E197" s="8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>
        <v>221</v>
      </c>
      <c r="O197" s="6">
        <v>61.39</v>
      </c>
      <c r="P197" s="10" t="s">
        <v>8315</v>
      </c>
      <c r="Q197" t="s">
        <v>8316</v>
      </c>
      <c r="R197" s="15">
        <v>42107.067557870367</v>
      </c>
      <c r="S197" s="15">
        <v>42137.067557870367</v>
      </c>
    </row>
    <row r="198" spans="1:19" ht="57.6" x14ac:dyDescent="0.3">
      <c r="A198">
        <v>3368</v>
      </c>
      <c r="B198" s="3" t="s">
        <v>3367</v>
      </c>
      <c r="C198" s="3" t="s">
        <v>7478</v>
      </c>
      <c r="D198" s="6">
        <v>1000</v>
      </c>
      <c r="E198" s="8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>
        <v>105</v>
      </c>
      <c r="O198" s="6">
        <v>45.48</v>
      </c>
      <c r="P198" s="10" t="s">
        <v>8315</v>
      </c>
      <c r="Q198" t="s">
        <v>8316</v>
      </c>
      <c r="R198" s="15">
        <v>41969.199756944443</v>
      </c>
      <c r="S198" s="15">
        <v>42005.208333333328</v>
      </c>
    </row>
    <row r="199" spans="1:19" ht="43.2" x14ac:dyDescent="0.3">
      <c r="A199">
        <v>3370</v>
      </c>
      <c r="B199" s="3" t="s">
        <v>3369</v>
      </c>
      <c r="C199" s="3" t="s">
        <v>7480</v>
      </c>
      <c r="D199" s="6">
        <v>1500</v>
      </c>
      <c r="E199" s="8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>
        <v>118</v>
      </c>
      <c r="O199" s="6">
        <v>67.92</v>
      </c>
      <c r="P199" s="10" t="s">
        <v>8315</v>
      </c>
      <c r="Q199" t="s">
        <v>8316</v>
      </c>
      <c r="R199" s="15">
        <v>42690.334317129629</v>
      </c>
      <c r="S199" s="15">
        <v>42721.333333333328</v>
      </c>
    </row>
    <row r="200" spans="1:19" ht="57.6" x14ac:dyDescent="0.3">
      <c r="A200">
        <v>3371</v>
      </c>
      <c r="B200" s="3" t="s">
        <v>3370</v>
      </c>
      <c r="C200" s="3" t="s">
        <v>7481</v>
      </c>
      <c r="D200" s="6">
        <v>200</v>
      </c>
      <c r="E200" s="8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>
        <v>139</v>
      </c>
      <c r="O200" s="6">
        <v>30.78</v>
      </c>
      <c r="P200" s="10" t="s">
        <v>8315</v>
      </c>
      <c r="Q200" t="s">
        <v>8316</v>
      </c>
      <c r="R200" s="15">
        <v>42312.874594907407</v>
      </c>
      <c r="S200" s="15">
        <v>42340.874594907407</v>
      </c>
    </row>
    <row r="201" spans="1:19" ht="72" x14ac:dyDescent="0.3">
      <c r="A201">
        <v>3372</v>
      </c>
      <c r="B201" s="3" t="s">
        <v>3371</v>
      </c>
      <c r="C201" s="3" t="s">
        <v>7482</v>
      </c>
      <c r="D201" s="6">
        <v>1000</v>
      </c>
      <c r="E201" s="8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>
        <v>104</v>
      </c>
      <c r="O201" s="6">
        <v>38.33</v>
      </c>
      <c r="P201" s="10" t="s">
        <v>8315</v>
      </c>
      <c r="Q201" t="s">
        <v>8316</v>
      </c>
      <c r="R201" s="15">
        <v>41855.548101851848</v>
      </c>
      <c r="S201" s="15">
        <v>41876.207638888889</v>
      </c>
    </row>
    <row r="202" spans="1:19" ht="72" x14ac:dyDescent="0.3">
      <c r="A202">
        <v>3376</v>
      </c>
      <c r="B202" s="3" t="s">
        <v>3375</v>
      </c>
      <c r="C202" s="3" t="s">
        <v>7486</v>
      </c>
      <c r="D202" s="6">
        <v>8000</v>
      </c>
      <c r="E202" s="8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>
        <v>100</v>
      </c>
      <c r="O202" s="6">
        <v>421.11</v>
      </c>
      <c r="P202" s="10" t="s">
        <v>8315</v>
      </c>
      <c r="Q202" t="s">
        <v>8316</v>
      </c>
      <c r="R202" s="15">
        <v>42059.701319444444</v>
      </c>
      <c r="S202" s="15">
        <v>42119.659652777773</v>
      </c>
    </row>
    <row r="203" spans="1:19" ht="72" x14ac:dyDescent="0.3">
      <c r="A203">
        <v>3380</v>
      </c>
      <c r="B203" s="3" t="s">
        <v>3379</v>
      </c>
      <c r="C203" s="3" t="s">
        <v>7490</v>
      </c>
      <c r="D203" s="6">
        <v>3000</v>
      </c>
      <c r="E203" s="8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>
        <v>104</v>
      </c>
      <c r="O203" s="6">
        <v>111.89</v>
      </c>
      <c r="P203" s="10" t="s">
        <v>8315</v>
      </c>
      <c r="Q203" t="s">
        <v>8316</v>
      </c>
      <c r="R203" s="15">
        <v>41937.95344907407</v>
      </c>
      <c r="S203" s="15">
        <v>41972.995115740734</v>
      </c>
    </row>
    <row r="204" spans="1:19" ht="72" x14ac:dyDescent="0.3">
      <c r="A204">
        <v>3381</v>
      </c>
      <c r="B204" s="3" t="s">
        <v>3380</v>
      </c>
      <c r="C204" s="3" t="s">
        <v>7491</v>
      </c>
      <c r="D204" s="6">
        <v>4000</v>
      </c>
      <c r="E204" s="8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>
        <v>102</v>
      </c>
      <c r="O204" s="6">
        <v>85.21</v>
      </c>
      <c r="P204" s="10" t="s">
        <v>8315</v>
      </c>
      <c r="Q204" t="s">
        <v>8316</v>
      </c>
      <c r="R204" s="15">
        <v>42044.184988425928</v>
      </c>
      <c r="S204" s="15">
        <v>42074.143321759257</v>
      </c>
    </row>
    <row r="205" spans="1:19" ht="72" x14ac:dyDescent="0.3">
      <c r="A205">
        <v>3383</v>
      </c>
      <c r="B205" s="3" t="s">
        <v>3382</v>
      </c>
      <c r="C205" s="3" t="s">
        <v>7493</v>
      </c>
      <c r="D205" s="6">
        <v>1750</v>
      </c>
      <c r="E205" s="8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>
        <v>112</v>
      </c>
      <c r="O205" s="6">
        <v>65.17</v>
      </c>
      <c r="P205" s="10" t="s">
        <v>8315</v>
      </c>
      <c r="Q205" t="s">
        <v>8316</v>
      </c>
      <c r="R205" s="15">
        <v>42524.782638888893</v>
      </c>
      <c r="S205" s="15">
        <v>42544.782638888893</v>
      </c>
    </row>
    <row r="206" spans="1:19" ht="72" x14ac:dyDescent="0.3">
      <c r="A206">
        <v>3384</v>
      </c>
      <c r="B206" s="3" t="s">
        <v>3383</v>
      </c>
      <c r="C206" s="3" t="s">
        <v>7494</v>
      </c>
      <c r="D206" s="6">
        <v>6000</v>
      </c>
      <c r="E206" s="8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>
        <v>100</v>
      </c>
      <c r="O206" s="6">
        <v>93.76</v>
      </c>
      <c r="P206" s="10" t="s">
        <v>8315</v>
      </c>
      <c r="Q206" t="s">
        <v>8316</v>
      </c>
      <c r="R206" s="15">
        <v>42292.087592592594</v>
      </c>
      <c r="S206" s="15">
        <v>42329.125</v>
      </c>
    </row>
    <row r="207" spans="1:19" ht="72" x14ac:dyDescent="0.3">
      <c r="A207">
        <v>3385</v>
      </c>
      <c r="B207" s="3" t="s">
        <v>3384</v>
      </c>
      <c r="C207" s="3" t="s">
        <v>7495</v>
      </c>
      <c r="D207" s="6">
        <v>2000</v>
      </c>
      <c r="E207" s="8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>
        <v>100</v>
      </c>
      <c r="O207" s="6">
        <v>133.33000000000001</v>
      </c>
      <c r="P207" s="10" t="s">
        <v>8315</v>
      </c>
      <c r="Q207" t="s">
        <v>8316</v>
      </c>
      <c r="R207" s="15">
        <v>41953.8675</v>
      </c>
      <c r="S207" s="15">
        <v>41983.8675</v>
      </c>
    </row>
    <row r="208" spans="1:19" ht="72" x14ac:dyDescent="0.3">
      <c r="A208">
        <v>3386</v>
      </c>
      <c r="B208" s="3" t="s">
        <v>3385</v>
      </c>
      <c r="C208" s="3" t="s">
        <v>7496</v>
      </c>
      <c r="D208" s="6">
        <v>2000</v>
      </c>
      <c r="E208" s="8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>
        <v>105</v>
      </c>
      <c r="O208" s="6">
        <v>51.22</v>
      </c>
      <c r="P208" s="10" t="s">
        <v>8315</v>
      </c>
      <c r="Q208" t="s">
        <v>8316</v>
      </c>
      <c r="R208" s="15">
        <v>41946.644745370373</v>
      </c>
      <c r="S208" s="15">
        <v>41976.644745370373</v>
      </c>
    </row>
    <row r="209" spans="1:19" ht="72" x14ac:dyDescent="0.3">
      <c r="A209">
        <v>3387</v>
      </c>
      <c r="B209" s="3" t="s">
        <v>3386</v>
      </c>
      <c r="C209" s="3" t="s">
        <v>7497</v>
      </c>
      <c r="D209" s="6">
        <v>3000</v>
      </c>
      <c r="E209" s="8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>
        <v>117</v>
      </c>
      <c r="O209" s="6">
        <v>100.17</v>
      </c>
      <c r="P209" s="10" t="s">
        <v>8315</v>
      </c>
      <c r="Q209" t="s">
        <v>8316</v>
      </c>
      <c r="R209" s="15">
        <v>41947.762592592589</v>
      </c>
      <c r="S209" s="15">
        <v>41987.762592592597</v>
      </c>
    </row>
    <row r="210" spans="1:19" ht="72" x14ac:dyDescent="0.3">
      <c r="A210">
        <v>3389</v>
      </c>
      <c r="B210" s="3" t="s">
        <v>3388</v>
      </c>
      <c r="C210" s="3" t="s">
        <v>7499</v>
      </c>
      <c r="D210" s="6">
        <v>10000</v>
      </c>
      <c r="E210" s="8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>
        <v>115</v>
      </c>
      <c r="O210" s="6">
        <v>184.68</v>
      </c>
      <c r="P210" s="10" t="s">
        <v>8315</v>
      </c>
      <c r="Q210" t="s">
        <v>8316</v>
      </c>
      <c r="R210" s="15">
        <v>42494.563449074078</v>
      </c>
      <c r="S210" s="15">
        <v>42524.563449074078</v>
      </c>
    </row>
    <row r="211" spans="1:19" ht="86.4" x14ac:dyDescent="0.3">
      <c r="A211">
        <v>3390</v>
      </c>
      <c r="B211" s="3" t="s">
        <v>3389</v>
      </c>
      <c r="C211" s="3" t="s">
        <v>7500</v>
      </c>
      <c r="D211" s="6">
        <v>1500</v>
      </c>
      <c r="E211" s="8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>
        <v>102</v>
      </c>
      <c r="O211" s="6">
        <v>69.819999999999993</v>
      </c>
      <c r="P211" s="10" t="s">
        <v>8315</v>
      </c>
      <c r="Q211" t="s">
        <v>8316</v>
      </c>
      <c r="R211" s="15">
        <v>41815.774826388886</v>
      </c>
      <c r="S211" s="15">
        <v>41830.774826388886</v>
      </c>
    </row>
    <row r="212" spans="1:19" ht="72" x14ac:dyDescent="0.3">
      <c r="A212">
        <v>3391</v>
      </c>
      <c r="B212" s="3" t="s">
        <v>3390</v>
      </c>
      <c r="C212" s="3" t="s">
        <v>7501</v>
      </c>
      <c r="D212" s="6">
        <v>500</v>
      </c>
      <c r="E212" s="8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>
        <v>223</v>
      </c>
      <c r="O212" s="6">
        <v>61.94</v>
      </c>
      <c r="P212" s="10" t="s">
        <v>8315</v>
      </c>
      <c r="Q212" t="s">
        <v>8316</v>
      </c>
      <c r="R212" s="15">
        <v>41830.545694444445</v>
      </c>
      <c r="S212" s="15">
        <v>41859.936111111114</v>
      </c>
    </row>
    <row r="213" spans="1:19" ht="72" x14ac:dyDescent="0.3">
      <c r="A213">
        <v>3393</v>
      </c>
      <c r="B213" s="3" t="s">
        <v>3392</v>
      </c>
      <c r="C213" s="3" t="s">
        <v>7503</v>
      </c>
      <c r="D213" s="6">
        <v>1500</v>
      </c>
      <c r="E213" s="8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>
        <v>106</v>
      </c>
      <c r="O213" s="6">
        <v>36.07</v>
      </c>
      <c r="P213" s="10" t="s">
        <v>8315</v>
      </c>
      <c r="Q213" t="s">
        <v>8316</v>
      </c>
      <c r="R213" s="15">
        <v>41923.921643518523</v>
      </c>
      <c r="S213" s="15">
        <v>41949.031944444447</v>
      </c>
    </row>
    <row r="214" spans="1:19" ht="72" x14ac:dyDescent="0.3">
      <c r="A214">
        <v>3396</v>
      </c>
      <c r="B214" s="3" t="s">
        <v>3395</v>
      </c>
      <c r="C214" s="3" t="s">
        <v>7506</v>
      </c>
      <c r="D214" s="6">
        <v>1500</v>
      </c>
      <c r="E214" s="8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>
        <v>104</v>
      </c>
      <c r="O214" s="6">
        <v>55.89</v>
      </c>
      <c r="P214" s="10" t="s">
        <v>8315</v>
      </c>
      <c r="Q214" t="s">
        <v>8316</v>
      </c>
      <c r="R214" s="15">
        <v>41764.44663194444</v>
      </c>
      <c r="S214" s="15">
        <v>41791.165972222225</v>
      </c>
    </row>
    <row r="215" spans="1:19" ht="72" x14ac:dyDescent="0.3">
      <c r="A215">
        <v>3398</v>
      </c>
      <c r="B215" s="3" t="s">
        <v>3397</v>
      </c>
      <c r="C215" s="3" t="s">
        <v>7508</v>
      </c>
      <c r="D215" s="6">
        <v>4000</v>
      </c>
      <c r="E215" s="8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>
        <v>111</v>
      </c>
      <c r="O215" s="6">
        <v>68.349999999999994</v>
      </c>
      <c r="P215" s="10" t="s">
        <v>8315</v>
      </c>
      <c r="Q215" t="s">
        <v>8316</v>
      </c>
      <c r="R215" s="15">
        <v>41941.75203703704</v>
      </c>
      <c r="S215" s="15">
        <v>41964.708333333328</v>
      </c>
    </row>
    <row r="216" spans="1:19" ht="86.4" x14ac:dyDescent="0.3">
      <c r="A216">
        <v>3400</v>
      </c>
      <c r="B216" s="3" t="s">
        <v>3399</v>
      </c>
      <c r="C216" s="3" t="s">
        <v>7510</v>
      </c>
      <c r="D216" s="6">
        <v>10000</v>
      </c>
      <c r="E216" s="8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>
        <v>100</v>
      </c>
      <c r="O216" s="6">
        <v>118.13</v>
      </c>
      <c r="P216" s="10" t="s">
        <v>8315</v>
      </c>
      <c r="Q216" t="s">
        <v>8316</v>
      </c>
      <c r="R216" s="15">
        <v>41834.953865740739</v>
      </c>
      <c r="S216" s="15">
        <v>41879.953865740739</v>
      </c>
    </row>
    <row r="217" spans="1:19" ht="72" x14ac:dyDescent="0.3">
      <c r="A217">
        <v>3402</v>
      </c>
      <c r="B217" s="3" t="s">
        <v>3401</v>
      </c>
      <c r="C217" s="3" t="s">
        <v>7512</v>
      </c>
      <c r="D217" s="6">
        <v>15000</v>
      </c>
      <c r="E217" s="8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>
        <v>110</v>
      </c>
      <c r="O217" s="6">
        <v>99.79</v>
      </c>
      <c r="P217" s="10" t="s">
        <v>8315</v>
      </c>
      <c r="Q217" t="s">
        <v>8316</v>
      </c>
      <c r="R217" s="15">
        <v>42290.61855324074</v>
      </c>
      <c r="S217" s="15">
        <v>42320.104861111111</v>
      </c>
    </row>
    <row r="218" spans="1:19" ht="86.4" x14ac:dyDescent="0.3">
      <c r="A218">
        <v>3404</v>
      </c>
      <c r="B218" s="3" t="s">
        <v>3403</v>
      </c>
      <c r="C218" s="3" t="s">
        <v>7514</v>
      </c>
      <c r="D218" s="6">
        <v>500</v>
      </c>
      <c r="E218" s="8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>
        <v>122</v>
      </c>
      <c r="O218" s="6">
        <v>203.33</v>
      </c>
      <c r="P218" s="10" t="s">
        <v>8315</v>
      </c>
      <c r="Q218" t="s">
        <v>8316</v>
      </c>
      <c r="R218" s="15">
        <v>42152.503495370373</v>
      </c>
      <c r="S218" s="15">
        <v>42172.503495370373</v>
      </c>
    </row>
    <row r="219" spans="1:19" ht="57.6" x14ac:dyDescent="0.3">
      <c r="A219">
        <v>3406</v>
      </c>
      <c r="B219" s="3" t="s">
        <v>3405</v>
      </c>
      <c r="C219" s="3" t="s">
        <v>7516</v>
      </c>
      <c r="D219" s="6">
        <v>10000</v>
      </c>
      <c r="E219" s="8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>
        <v>100</v>
      </c>
      <c r="O219" s="6">
        <v>110.23</v>
      </c>
      <c r="P219" s="10" t="s">
        <v>8315</v>
      </c>
      <c r="Q219" t="s">
        <v>8316</v>
      </c>
      <c r="R219" s="15">
        <v>41791.492777777778</v>
      </c>
      <c r="S219" s="15">
        <v>41836.492777777778</v>
      </c>
    </row>
    <row r="220" spans="1:19" ht="86.4" x14ac:dyDescent="0.3">
      <c r="A220">
        <v>3408</v>
      </c>
      <c r="B220" s="3" t="s">
        <v>3407</v>
      </c>
      <c r="C220" s="3" t="s">
        <v>7518</v>
      </c>
      <c r="D220" s="6">
        <v>500</v>
      </c>
      <c r="E220" s="8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>
        <v>211</v>
      </c>
      <c r="O220" s="6">
        <v>58.61</v>
      </c>
      <c r="P220" s="10" t="s">
        <v>8315</v>
      </c>
      <c r="Q220" t="s">
        <v>8316</v>
      </c>
      <c r="R220" s="15">
        <v>41808.991944444446</v>
      </c>
      <c r="S220" s="15">
        <v>41838.991944444446</v>
      </c>
    </row>
    <row r="221" spans="1:19" ht="72" x14ac:dyDescent="0.3">
      <c r="A221">
        <v>3410</v>
      </c>
      <c r="B221" s="3" t="s">
        <v>3409</v>
      </c>
      <c r="C221" s="3" t="s">
        <v>7520</v>
      </c>
      <c r="D221" s="6">
        <v>3000</v>
      </c>
      <c r="E221" s="8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>
        <v>109</v>
      </c>
      <c r="O221" s="6">
        <v>81.38</v>
      </c>
      <c r="P221" s="10" t="s">
        <v>8315</v>
      </c>
      <c r="Q221" t="s">
        <v>8316</v>
      </c>
      <c r="R221" s="15">
        <v>42500.041550925926</v>
      </c>
      <c r="S221" s="15">
        <v>42527.291666666672</v>
      </c>
    </row>
    <row r="222" spans="1:19" ht="72" x14ac:dyDescent="0.3">
      <c r="A222">
        <v>3411</v>
      </c>
      <c r="B222" s="3" t="s">
        <v>3410</v>
      </c>
      <c r="C222" s="3" t="s">
        <v>7521</v>
      </c>
      <c r="D222" s="6">
        <v>15000</v>
      </c>
      <c r="E222" s="8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>
        <v>104</v>
      </c>
      <c r="O222" s="6">
        <v>199.17</v>
      </c>
      <c r="P222" s="10" t="s">
        <v>8315</v>
      </c>
      <c r="Q222" t="s">
        <v>8316</v>
      </c>
      <c r="R222" s="15">
        <v>42265.022824074069</v>
      </c>
      <c r="S222" s="15">
        <v>42285.022824074069</v>
      </c>
    </row>
    <row r="223" spans="1:19" ht="86.4" x14ac:dyDescent="0.3">
      <c r="A223">
        <v>3413</v>
      </c>
      <c r="B223" s="3" t="s">
        <v>3412</v>
      </c>
      <c r="C223" s="3" t="s">
        <v>7523</v>
      </c>
      <c r="D223" s="6">
        <v>500</v>
      </c>
      <c r="E223" s="8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>
        <v>130</v>
      </c>
      <c r="O223" s="6">
        <v>46.43</v>
      </c>
      <c r="P223" s="10" t="s">
        <v>8315</v>
      </c>
      <c r="Q223" t="s">
        <v>8316</v>
      </c>
      <c r="R223" s="15">
        <v>42053.733078703706</v>
      </c>
      <c r="S223" s="15">
        <v>42063.207638888889</v>
      </c>
    </row>
    <row r="224" spans="1:19" ht="72" x14ac:dyDescent="0.3">
      <c r="A224">
        <v>3414</v>
      </c>
      <c r="B224" s="3" t="s">
        <v>3413</v>
      </c>
      <c r="C224" s="3" t="s">
        <v>7524</v>
      </c>
      <c r="D224" s="6">
        <v>3000</v>
      </c>
      <c r="E224" s="8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>
        <v>104</v>
      </c>
      <c r="O224" s="6">
        <v>70.569999999999993</v>
      </c>
      <c r="P224" s="10" t="s">
        <v>8315</v>
      </c>
      <c r="Q224" t="s">
        <v>8316</v>
      </c>
      <c r="R224" s="15">
        <v>42675.832465277781</v>
      </c>
      <c r="S224" s="15">
        <v>42705.332638888889</v>
      </c>
    </row>
    <row r="225" spans="1:19" ht="57.6" x14ac:dyDescent="0.3">
      <c r="A225">
        <v>3415</v>
      </c>
      <c r="B225" s="3" t="s">
        <v>3414</v>
      </c>
      <c r="C225" s="3" t="s">
        <v>7525</v>
      </c>
      <c r="D225" s="6">
        <v>200</v>
      </c>
      <c r="E225" s="8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>
        <v>100</v>
      </c>
      <c r="O225" s="6">
        <v>22.22</v>
      </c>
      <c r="P225" s="10" t="s">
        <v>8315</v>
      </c>
      <c r="Q225" t="s">
        <v>8316</v>
      </c>
      <c r="R225" s="15">
        <v>42467.144166666665</v>
      </c>
      <c r="S225" s="15">
        <v>42477.979166666672</v>
      </c>
    </row>
    <row r="226" spans="1:19" ht="72" x14ac:dyDescent="0.3">
      <c r="A226">
        <v>3417</v>
      </c>
      <c r="B226" s="3" t="s">
        <v>3416</v>
      </c>
      <c r="C226" s="3" t="s">
        <v>7527</v>
      </c>
      <c r="D226" s="6">
        <v>1700</v>
      </c>
      <c r="E226" s="8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>
        <v>100</v>
      </c>
      <c r="O226" s="6">
        <v>37.78</v>
      </c>
      <c r="P226" s="10" t="s">
        <v>8315</v>
      </c>
      <c r="Q226" t="s">
        <v>8316</v>
      </c>
      <c r="R226" s="15">
        <v>41894.91375</v>
      </c>
      <c r="S226" s="15">
        <v>41938.029861111114</v>
      </c>
    </row>
    <row r="227" spans="1:19" ht="72" x14ac:dyDescent="0.3">
      <c r="A227">
        <v>3418</v>
      </c>
      <c r="B227" s="3" t="s">
        <v>3417</v>
      </c>
      <c r="C227" s="3" t="s">
        <v>7528</v>
      </c>
      <c r="D227" s="6">
        <v>4000</v>
      </c>
      <c r="E227" s="8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>
        <v>101</v>
      </c>
      <c r="O227" s="6">
        <v>72.05</v>
      </c>
      <c r="P227" s="10" t="s">
        <v>8315</v>
      </c>
      <c r="Q227" t="s">
        <v>8316</v>
      </c>
      <c r="R227" s="15">
        <v>41752.83457175926</v>
      </c>
      <c r="S227" s="15">
        <v>41782.83457175926</v>
      </c>
    </row>
    <row r="228" spans="1:19" ht="72" x14ac:dyDescent="0.3">
      <c r="A228">
        <v>3421</v>
      </c>
      <c r="B228" s="3" t="s">
        <v>3420</v>
      </c>
      <c r="C228" s="3" t="s">
        <v>7531</v>
      </c>
      <c r="D228" s="6">
        <v>10000</v>
      </c>
      <c r="E228" s="8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>
        <v>101</v>
      </c>
      <c r="O228" s="6">
        <v>103.21</v>
      </c>
      <c r="P228" s="10" t="s">
        <v>8315</v>
      </c>
      <c r="Q228" t="s">
        <v>8316</v>
      </c>
      <c r="R228" s="15">
        <v>42037.791238425925</v>
      </c>
      <c r="S228" s="15">
        <v>42067.791238425925</v>
      </c>
    </row>
    <row r="229" spans="1:19" ht="57.6" x14ac:dyDescent="0.3">
      <c r="A229">
        <v>3423</v>
      </c>
      <c r="B229" s="3" t="s">
        <v>3422</v>
      </c>
      <c r="C229" s="3" t="s">
        <v>7533</v>
      </c>
      <c r="D229" s="6">
        <v>250</v>
      </c>
      <c r="E229" s="8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>
        <v>140</v>
      </c>
      <c r="O229" s="6">
        <v>35</v>
      </c>
      <c r="P229" s="10" t="s">
        <v>8315</v>
      </c>
      <c r="Q229" t="s">
        <v>8316</v>
      </c>
      <c r="R229" s="15">
        <v>42088.911354166667</v>
      </c>
      <c r="S229" s="15">
        <v>42118.911354166667</v>
      </c>
    </row>
    <row r="230" spans="1:19" ht="72" x14ac:dyDescent="0.3">
      <c r="A230">
        <v>3424</v>
      </c>
      <c r="B230" s="3" t="s">
        <v>3423</v>
      </c>
      <c r="C230" s="3" t="s">
        <v>7534</v>
      </c>
      <c r="D230" s="6">
        <v>6000</v>
      </c>
      <c r="E230" s="8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>
        <v>104</v>
      </c>
      <c r="O230" s="6">
        <v>81.78</v>
      </c>
      <c r="P230" s="10" t="s">
        <v>8315</v>
      </c>
      <c r="Q230" t="s">
        <v>8316</v>
      </c>
      <c r="R230" s="15">
        <v>42018.676898148144</v>
      </c>
      <c r="S230" s="15">
        <v>42040.290972222225</v>
      </c>
    </row>
    <row r="231" spans="1:19" ht="86.4" x14ac:dyDescent="0.3">
      <c r="A231">
        <v>3425</v>
      </c>
      <c r="B231" s="3" t="s">
        <v>3424</v>
      </c>
      <c r="C231" s="3" t="s">
        <v>7535</v>
      </c>
      <c r="D231" s="6">
        <v>30000</v>
      </c>
      <c r="E231" s="8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>
        <v>103</v>
      </c>
      <c r="O231" s="6">
        <v>297.02999999999997</v>
      </c>
      <c r="P231" s="10" t="s">
        <v>8315</v>
      </c>
      <c r="Q231" t="s">
        <v>8316</v>
      </c>
      <c r="R231" s="15">
        <v>41884.617314814815</v>
      </c>
      <c r="S231" s="15">
        <v>41916.617314814815</v>
      </c>
    </row>
    <row r="232" spans="1:19" ht="72" x14ac:dyDescent="0.3">
      <c r="A232">
        <v>3426</v>
      </c>
      <c r="B232" s="3" t="s">
        <v>3425</v>
      </c>
      <c r="C232" s="3" t="s">
        <v>7536</v>
      </c>
      <c r="D232" s="6">
        <v>3750</v>
      </c>
      <c r="E232" s="8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>
        <v>108</v>
      </c>
      <c r="O232" s="6">
        <v>46.61</v>
      </c>
      <c r="P232" s="10" t="s">
        <v>8315</v>
      </c>
      <c r="Q232" t="s">
        <v>8316</v>
      </c>
      <c r="R232" s="15">
        <v>41884.056747685187</v>
      </c>
      <c r="S232" s="15">
        <v>41903.083333333336</v>
      </c>
    </row>
    <row r="233" spans="1:19" ht="72" x14ac:dyDescent="0.3">
      <c r="A233">
        <v>3431</v>
      </c>
      <c r="B233" s="3" t="s">
        <v>3430</v>
      </c>
      <c r="C233" s="3" t="s">
        <v>7541</v>
      </c>
      <c r="D233" s="6">
        <v>2000</v>
      </c>
      <c r="E233" s="8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>
        <v>100</v>
      </c>
      <c r="O233" s="6">
        <v>95.24</v>
      </c>
      <c r="P233" s="10" t="s">
        <v>8315</v>
      </c>
      <c r="Q233" t="s">
        <v>8316</v>
      </c>
      <c r="R233" s="15">
        <v>41839.730937500004</v>
      </c>
      <c r="S233" s="15">
        <v>41869.730937500004</v>
      </c>
    </row>
    <row r="234" spans="1:19" ht="72" x14ac:dyDescent="0.3">
      <c r="A234">
        <v>3432</v>
      </c>
      <c r="B234" s="3" t="s">
        <v>3431</v>
      </c>
      <c r="C234" s="3" t="s">
        <v>7542</v>
      </c>
      <c r="D234" s="6">
        <v>2000</v>
      </c>
      <c r="E234" s="8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>
        <v>110</v>
      </c>
      <c r="O234" s="6">
        <v>52.21</v>
      </c>
      <c r="P234" s="10" t="s">
        <v>8315</v>
      </c>
      <c r="Q234" t="s">
        <v>8316</v>
      </c>
      <c r="R234" s="15">
        <v>42380.581180555557</v>
      </c>
      <c r="S234" s="15">
        <v>42405.916666666672</v>
      </c>
    </row>
    <row r="235" spans="1:19" ht="57.6" x14ac:dyDescent="0.3">
      <c r="A235">
        <v>3433</v>
      </c>
      <c r="B235" s="3" t="s">
        <v>3432</v>
      </c>
      <c r="C235" s="3" t="s">
        <v>7543</v>
      </c>
      <c r="D235" s="6">
        <v>9500</v>
      </c>
      <c r="E235" s="8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>
        <v>100</v>
      </c>
      <c r="O235" s="6">
        <v>134.15</v>
      </c>
      <c r="P235" s="10" t="s">
        <v>8315</v>
      </c>
      <c r="Q235" t="s">
        <v>8316</v>
      </c>
      <c r="R235" s="15">
        <v>41776.063136574077</v>
      </c>
      <c r="S235" s="15">
        <v>41807.125</v>
      </c>
    </row>
    <row r="236" spans="1:19" ht="72" x14ac:dyDescent="0.3">
      <c r="A236">
        <v>3434</v>
      </c>
      <c r="B236" s="3" t="s">
        <v>3433</v>
      </c>
      <c r="C236" s="3" t="s">
        <v>7544</v>
      </c>
      <c r="D236" s="6">
        <v>10000</v>
      </c>
      <c r="E236" s="8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>
        <v>106</v>
      </c>
      <c r="O236" s="6">
        <v>62.83</v>
      </c>
      <c r="P236" s="10" t="s">
        <v>8315</v>
      </c>
      <c r="Q236" t="s">
        <v>8316</v>
      </c>
      <c r="R236" s="15">
        <v>41800.380428240744</v>
      </c>
      <c r="S236" s="15">
        <v>41830.380428240744</v>
      </c>
    </row>
    <row r="237" spans="1:19" ht="86.4" x14ac:dyDescent="0.3">
      <c r="A237">
        <v>3435</v>
      </c>
      <c r="B237" s="3" t="s">
        <v>3434</v>
      </c>
      <c r="C237" s="3" t="s">
        <v>7545</v>
      </c>
      <c r="D237" s="6">
        <v>1000</v>
      </c>
      <c r="E237" s="8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>
        <v>112</v>
      </c>
      <c r="O237" s="6">
        <v>58.95</v>
      </c>
      <c r="P237" s="10" t="s">
        <v>8315</v>
      </c>
      <c r="Q237" t="s">
        <v>8316</v>
      </c>
      <c r="R237" s="15">
        <v>42572.61681712963</v>
      </c>
      <c r="S237" s="15">
        <v>42589.125</v>
      </c>
    </row>
    <row r="238" spans="1:19" ht="72" x14ac:dyDescent="0.3">
      <c r="A238">
        <v>3436</v>
      </c>
      <c r="B238" s="3" t="s">
        <v>3435</v>
      </c>
      <c r="C238" s="3" t="s">
        <v>7546</v>
      </c>
      <c r="D238" s="6">
        <v>5000</v>
      </c>
      <c r="E238" s="8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>
        <v>106</v>
      </c>
      <c r="O238" s="6">
        <v>143.11000000000001</v>
      </c>
      <c r="P238" s="10" t="s">
        <v>8315</v>
      </c>
      <c r="Q238" t="s">
        <v>8316</v>
      </c>
      <c r="R238" s="15">
        <v>41851.541585648149</v>
      </c>
      <c r="S238" s="15">
        <v>41872.686111111114</v>
      </c>
    </row>
    <row r="239" spans="1:19" ht="86.4" x14ac:dyDescent="0.3">
      <c r="A239">
        <v>3437</v>
      </c>
      <c r="B239" s="3" t="s">
        <v>3436</v>
      </c>
      <c r="C239" s="3" t="s">
        <v>7547</v>
      </c>
      <c r="D239" s="6">
        <v>3000</v>
      </c>
      <c r="E239" s="8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>
        <v>101</v>
      </c>
      <c r="O239" s="6">
        <v>84.17</v>
      </c>
      <c r="P239" s="10" t="s">
        <v>8315</v>
      </c>
      <c r="Q239" t="s">
        <v>8316</v>
      </c>
      <c r="R239" s="15">
        <v>42205.710879629631</v>
      </c>
      <c r="S239" s="15">
        <v>42235.710879629631</v>
      </c>
    </row>
    <row r="240" spans="1:19" ht="43.2" x14ac:dyDescent="0.3">
      <c r="A240">
        <v>3439</v>
      </c>
      <c r="B240" s="3" t="s">
        <v>3438</v>
      </c>
      <c r="C240" s="3" t="s">
        <v>7549</v>
      </c>
      <c r="D240" s="6">
        <v>1200</v>
      </c>
      <c r="E240" s="8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>
        <v>135</v>
      </c>
      <c r="O240" s="6">
        <v>89.79</v>
      </c>
      <c r="P240" s="10" t="s">
        <v>8315</v>
      </c>
      <c r="Q240" t="s">
        <v>8316</v>
      </c>
      <c r="R240" s="15">
        <v>42374.911226851851</v>
      </c>
      <c r="S240" s="15">
        <v>42388.207638888889</v>
      </c>
    </row>
    <row r="241" spans="1:19" ht="86.4" x14ac:dyDescent="0.3">
      <c r="A241">
        <v>3440</v>
      </c>
      <c r="B241" s="3" t="s">
        <v>3439</v>
      </c>
      <c r="C241" s="3" t="s">
        <v>7550</v>
      </c>
      <c r="D241" s="6">
        <v>5000</v>
      </c>
      <c r="E241" s="8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>
        <v>105</v>
      </c>
      <c r="O241" s="6">
        <v>64.16</v>
      </c>
      <c r="P241" s="10" t="s">
        <v>8315</v>
      </c>
      <c r="Q241" t="s">
        <v>8316</v>
      </c>
      <c r="R241" s="15">
        <v>41809.12300925926</v>
      </c>
      <c r="S241" s="15">
        <v>41831.677083333336</v>
      </c>
    </row>
    <row r="242" spans="1:19" ht="72" x14ac:dyDescent="0.3">
      <c r="A242">
        <v>3441</v>
      </c>
      <c r="B242" s="3" t="s">
        <v>3440</v>
      </c>
      <c r="C242" s="3" t="s">
        <v>7551</v>
      </c>
      <c r="D242" s="6">
        <v>2500</v>
      </c>
      <c r="E242" s="8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>
        <v>103</v>
      </c>
      <c r="O242" s="6">
        <v>59.65</v>
      </c>
      <c r="P242" s="10" t="s">
        <v>8315</v>
      </c>
      <c r="Q242" t="s">
        <v>8316</v>
      </c>
      <c r="R242" s="15">
        <v>42294.429641203707</v>
      </c>
      <c r="S242" s="15">
        <v>42321.845138888893</v>
      </c>
    </row>
    <row r="243" spans="1:19" ht="72" x14ac:dyDescent="0.3">
      <c r="A243">
        <v>3442</v>
      </c>
      <c r="B243" s="3" t="s">
        <v>3441</v>
      </c>
      <c r="C243" s="3" t="s">
        <v>7552</v>
      </c>
      <c r="D243" s="6">
        <v>250</v>
      </c>
      <c r="E243" s="8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>
        <v>100</v>
      </c>
      <c r="O243" s="6">
        <v>31.25</v>
      </c>
      <c r="P243" s="10" t="s">
        <v>8315</v>
      </c>
      <c r="Q243" t="s">
        <v>8316</v>
      </c>
      <c r="R243" s="15">
        <v>42124.841111111105</v>
      </c>
      <c r="S243" s="15">
        <v>42154.841111111105</v>
      </c>
    </row>
    <row r="244" spans="1:19" ht="72" x14ac:dyDescent="0.3">
      <c r="A244">
        <v>3443</v>
      </c>
      <c r="B244" s="3" t="s">
        <v>3442</v>
      </c>
      <c r="C244" s="3" t="s">
        <v>7553</v>
      </c>
      <c r="D244" s="6">
        <v>1000</v>
      </c>
      <c r="E244" s="8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>
        <v>186</v>
      </c>
      <c r="O244" s="6">
        <v>41.22</v>
      </c>
      <c r="P244" s="10" t="s">
        <v>8315</v>
      </c>
      <c r="Q244" t="s">
        <v>8316</v>
      </c>
      <c r="R244" s="15">
        <v>41861.524837962963</v>
      </c>
      <c r="S244" s="15">
        <v>41891.524837962963</v>
      </c>
    </row>
    <row r="245" spans="1:19" ht="43.2" x14ac:dyDescent="0.3">
      <c r="A245">
        <v>3447</v>
      </c>
      <c r="B245" s="3" t="s">
        <v>3446</v>
      </c>
      <c r="C245" s="3" t="s">
        <v>7557</v>
      </c>
      <c r="D245" s="6">
        <v>1000</v>
      </c>
      <c r="E245" s="8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>
        <v>108</v>
      </c>
      <c r="O245" s="6">
        <v>77</v>
      </c>
      <c r="P245" s="10" t="s">
        <v>8315</v>
      </c>
      <c r="Q245" t="s">
        <v>8316</v>
      </c>
      <c r="R245" s="15">
        <v>42402.889027777783</v>
      </c>
      <c r="S245" s="15">
        <v>42447.847361111111</v>
      </c>
    </row>
    <row r="246" spans="1:19" ht="72" x14ac:dyDescent="0.3">
      <c r="A246">
        <v>3448</v>
      </c>
      <c r="B246" s="3" t="s">
        <v>3447</v>
      </c>
      <c r="C246" s="3" t="s">
        <v>7558</v>
      </c>
      <c r="D246" s="6">
        <v>2100</v>
      </c>
      <c r="E246" s="8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>
        <v>110</v>
      </c>
      <c r="O246" s="6">
        <v>51.22</v>
      </c>
      <c r="P246" s="10" t="s">
        <v>8315</v>
      </c>
      <c r="Q246" t="s">
        <v>8316</v>
      </c>
      <c r="R246" s="15">
        <v>41960.119085648148</v>
      </c>
      <c r="S246" s="15">
        <v>41990.119085648148</v>
      </c>
    </row>
    <row r="247" spans="1:19" ht="72" x14ac:dyDescent="0.3">
      <c r="A247">
        <v>3449</v>
      </c>
      <c r="B247" s="3" t="s">
        <v>3448</v>
      </c>
      <c r="C247" s="3" t="s">
        <v>7559</v>
      </c>
      <c r="D247" s="6">
        <v>800</v>
      </c>
      <c r="E247" s="8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>
        <v>171</v>
      </c>
      <c r="O247" s="6">
        <v>68.25</v>
      </c>
      <c r="P247" s="10" t="s">
        <v>8315</v>
      </c>
      <c r="Q247" t="s">
        <v>8316</v>
      </c>
      <c r="R247" s="15">
        <v>42532.052523148144</v>
      </c>
      <c r="S247" s="15">
        <v>42560.166666666672</v>
      </c>
    </row>
    <row r="248" spans="1:19" ht="72" x14ac:dyDescent="0.3">
      <c r="A248">
        <v>3451</v>
      </c>
      <c r="B248" s="3" t="s">
        <v>3450</v>
      </c>
      <c r="C248" s="3" t="s">
        <v>7561</v>
      </c>
      <c r="D248" s="6">
        <v>650</v>
      </c>
      <c r="E248" s="8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>
        <v>101</v>
      </c>
      <c r="O248" s="6">
        <v>41.13</v>
      </c>
      <c r="P248" s="10" t="s">
        <v>8315</v>
      </c>
      <c r="Q248" t="s">
        <v>8316</v>
      </c>
      <c r="R248" s="15">
        <v>42088.723692129628</v>
      </c>
      <c r="S248" s="15">
        <v>42115.723692129628</v>
      </c>
    </row>
    <row r="249" spans="1:19" ht="72" x14ac:dyDescent="0.3">
      <c r="A249">
        <v>3452</v>
      </c>
      <c r="B249" s="3" t="s">
        <v>3451</v>
      </c>
      <c r="C249" s="3" t="s">
        <v>7562</v>
      </c>
      <c r="D249" s="6">
        <v>1000</v>
      </c>
      <c r="E249" s="8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>
        <v>153</v>
      </c>
      <c r="O249" s="6">
        <v>41.41</v>
      </c>
      <c r="P249" s="10" t="s">
        <v>8315</v>
      </c>
      <c r="Q249" t="s">
        <v>8316</v>
      </c>
      <c r="R249" s="15">
        <v>41820.639189814814</v>
      </c>
      <c r="S249" s="15">
        <v>41843.165972222225</v>
      </c>
    </row>
    <row r="250" spans="1:19" ht="72" x14ac:dyDescent="0.3">
      <c r="A250">
        <v>3455</v>
      </c>
      <c r="B250" s="3" t="s">
        <v>3454</v>
      </c>
      <c r="C250" s="3" t="s">
        <v>7565</v>
      </c>
      <c r="D250" s="6">
        <v>10000</v>
      </c>
      <c r="E250" s="8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>
        <v>101</v>
      </c>
      <c r="O250" s="6">
        <v>145.87</v>
      </c>
      <c r="P250" s="10" t="s">
        <v>8315</v>
      </c>
      <c r="Q250" t="s">
        <v>8316</v>
      </c>
      <c r="R250" s="15">
        <v>42626.7503125</v>
      </c>
      <c r="S250" s="15">
        <v>42656.7503125</v>
      </c>
    </row>
    <row r="251" spans="1:19" ht="86.4" x14ac:dyDescent="0.3">
      <c r="A251">
        <v>3456</v>
      </c>
      <c r="B251" s="3" t="s">
        <v>3455</v>
      </c>
      <c r="C251" s="3" t="s">
        <v>7566</v>
      </c>
      <c r="D251" s="6">
        <v>3000</v>
      </c>
      <c r="E251" s="8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>
        <v>191</v>
      </c>
      <c r="O251" s="6">
        <v>358.69</v>
      </c>
      <c r="P251" s="10" t="s">
        <v>8315</v>
      </c>
      <c r="Q251" t="s">
        <v>8316</v>
      </c>
      <c r="R251" s="15">
        <v>41821.205636574072</v>
      </c>
      <c r="S251" s="15">
        <v>41852.290972222225</v>
      </c>
    </row>
    <row r="252" spans="1:19" ht="43.2" x14ac:dyDescent="0.3">
      <c r="A252">
        <v>3457</v>
      </c>
      <c r="B252" s="3" t="s">
        <v>3456</v>
      </c>
      <c r="C252" s="3" t="s">
        <v>7567</v>
      </c>
      <c r="D252" s="6">
        <v>2000</v>
      </c>
      <c r="E252" s="8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>
        <v>140</v>
      </c>
      <c r="O252" s="6">
        <v>50.98</v>
      </c>
      <c r="P252" s="10" t="s">
        <v>8315</v>
      </c>
      <c r="Q252" t="s">
        <v>8316</v>
      </c>
      <c r="R252" s="15">
        <v>42016.706678240742</v>
      </c>
      <c r="S252" s="15">
        <v>42047.249305555553</v>
      </c>
    </row>
    <row r="253" spans="1:19" ht="72" x14ac:dyDescent="0.3">
      <c r="A253">
        <v>3458</v>
      </c>
      <c r="B253" s="3" t="s">
        <v>3457</v>
      </c>
      <c r="C253" s="3" t="s">
        <v>7568</v>
      </c>
      <c r="D253" s="6">
        <v>978</v>
      </c>
      <c r="E253" s="8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>
        <v>124</v>
      </c>
      <c r="O253" s="6">
        <v>45.04</v>
      </c>
      <c r="P253" s="10" t="s">
        <v>8315</v>
      </c>
      <c r="Q253" t="s">
        <v>8316</v>
      </c>
      <c r="R253" s="15">
        <v>42011.202581018515</v>
      </c>
      <c r="S253" s="15">
        <v>42038.185416666667</v>
      </c>
    </row>
    <row r="254" spans="1:19" ht="72" x14ac:dyDescent="0.3">
      <c r="A254">
        <v>3461</v>
      </c>
      <c r="B254" s="3" t="s">
        <v>3460</v>
      </c>
      <c r="C254" s="3" t="s">
        <v>7571</v>
      </c>
      <c r="D254" s="6">
        <v>500</v>
      </c>
      <c r="E254" s="8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>
        <v>139</v>
      </c>
      <c r="O254" s="6">
        <v>57.92</v>
      </c>
      <c r="P254" s="10" t="s">
        <v>8315</v>
      </c>
      <c r="Q254" t="s">
        <v>8316</v>
      </c>
      <c r="R254" s="15">
        <v>42643.632858796293</v>
      </c>
      <c r="S254" s="15">
        <v>42672.125</v>
      </c>
    </row>
    <row r="255" spans="1:19" ht="72" x14ac:dyDescent="0.3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>
        <v>202</v>
      </c>
      <c r="O255" s="6">
        <v>29.71</v>
      </c>
      <c r="P255" s="10" t="s">
        <v>8315</v>
      </c>
      <c r="Q255" t="s">
        <v>8316</v>
      </c>
      <c r="R255" s="15">
        <v>42179.898472222223</v>
      </c>
      <c r="S255" s="15">
        <v>42195.75</v>
      </c>
    </row>
    <row r="256" spans="1:19" ht="86.4" x14ac:dyDescent="0.3">
      <c r="A256">
        <v>3464</v>
      </c>
      <c r="B256" s="3" t="s">
        <v>3463</v>
      </c>
      <c r="C256" s="3" t="s">
        <v>7574</v>
      </c>
      <c r="D256" s="6">
        <v>5000</v>
      </c>
      <c r="E256" s="8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>
        <v>102</v>
      </c>
      <c r="O256" s="6">
        <v>55.01</v>
      </c>
      <c r="P256" s="10" t="s">
        <v>8315</v>
      </c>
      <c r="Q256" t="s">
        <v>8316</v>
      </c>
      <c r="R256" s="15">
        <v>42575.130057870367</v>
      </c>
      <c r="S256" s="15">
        <v>42605.130057870367</v>
      </c>
    </row>
    <row r="257" spans="1:19" ht="57.6" x14ac:dyDescent="0.3">
      <c r="A257">
        <v>3466</v>
      </c>
      <c r="B257" s="3" t="s">
        <v>3465</v>
      </c>
      <c r="C257" s="3" t="s">
        <v>7576</v>
      </c>
      <c r="D257" s="6">
        <v>3500</v>
      </c>
      <c r="E257" s="8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>
        <v>127</v>
      </c>
      <c r="O257" s="6">
        <v>72.95</v>
      </c>
      <c r="P257" s="10" t="s">
        <v>8315</v>
      </c>
      <c r="Q257" t="s">
        <v>8316</v>
      </c>
      <c r="R257" s="15">
        <v>42420.019097222219</v>
      </c>
      <c r="S257" s="15">
        <v>42479.977430555555</v>
      </c>
    </row>
    <row r="258" spans="1:19" ht="28.8" x14ac:dyDescent="0.3">
      <c r="A258">
        <v>3467</v>
      </c>
      <c r="B258" s="3" t="s">
        <v>3466</v>
      </c>
      <c r="C258" s="3" t="s">
        <v>7577</v>
      </c>
      <c r="D258" s="6">
        <v>3000</v>
      </c>
      <c r="E258" s="8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>
        <v>101</v>
      </c>
      <c r="O258" s="6">
        <v>64.47</v>
      </c>
      <c r="P258" s="10" t="s">
        <v>8315</v>
      </c>
      <c r="Q258" t="s">
        <v>8316</v>
      </c>
      <c r="R258" s="15">
        <v>42053.671666666662</v>
      </c>
      <c r="S258" s="15">
        <v>42083.630000000005</v>
      </c>
    </row>
    <row r="259" spans="1:19" ht="72" x14ac:dyDescent="0.3">
      <c r="A259">
        <v>3468</v>
      </c>
      <c r="B259" s="3" t="s">
        <v>3467</v>
      </c>
      <c r="C259" s="3" t="s">
        <v>7578</v>
      </c>
      <c r="D259" s="6">
        <v>10000</v>
      </c>
      <c r="E259" s="8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>
        <v>122</v>
      </c>
      <c r="O259" s="6">
        <v>716.35</v>
      </c>
      <c r="P259" s="10" t="s">
        <v>8315</v>
      </c>
      <c r="Q259" t="s">
        <v>8316</v>
      </c>
      <c r="R259" s="15">
        <v>42605.765381944439</v>
      </c>
      <c r="S259" s="15">
        <v>42634.125</v>
      </c>
    </row>
    <row r="260" spans="1:19" ht="86.4" x14ac:dyDescent="0.3">
      <c r="A260">
        <v>3469</v>
      </c>
      <c r="B260" s="3" t="s">
        <v>3468</v>
      </c>
      <c r="C260" s="3" t="s">
        <v>7579</v>
      </c>
      <c r="D260" s="6">
        <v>2800</v>
      </c>
      <c r="E260" s="8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>
        <v>113</v>
      </c>
      <c r="O260" s="6">
        <v>50.4</v>
      </c>
      <c r="P260" s="10" t="s">
        <v>8315</v>
      </c>
      <c r="Q260" t="s">
        <v>8316</v>
      </c>
      <c r="R260" s="15">
        <v>42458.641724537039</v>
      </c>
      <c r="S260" s="15">
        <v>42488.641724537039</v>
      </c>
    </row>
    <row r="261" spans="1:19" ht="57.6" x14ac:dyDescent="0.3">
      <c r="A261">
        <v>3470</v>
      </c>
      <c r="B261" s="3" t="s">
        <v>3469</v>
      </c>
      <c r="C261" s="3" t="s">
        <v>7580</v>
      </c>
      <c r="D261" s="6">
        <v>250</v>
      </c>
      <c r="E261" s="8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>
        <v>150</v>
      </c>
      <c r="O261" s="6">
        <v>41.67</v>
      </c>
      <c r="P261" s="10" t="s">
        <v>8315</v>
      </c>
      <c r="Q261" t="s">
        <v>8316</v>
      </c>
      <c r="R261" s="15">
        <v>42529.022013888884</v>
      </c>
      <c r="S261" s="15">
        <v>42566.901388888888</v>
      </c>
    </row>
    <row r="262" spans="1:19" ht="86.4" x14ac:dyDescent="0.3">
      <c r="A262">
        <v>3472</v>
      </c>
      <c r="B262" s="3" t="s">
        <v>3471</v>
      </c>
      <c r="C262" s="3" t="s">
        <v>7582</v>
      </c>
      <c r="D262" s="6">
        <v>2000</v>
      </c>
      <c r="E262" s="8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>
        <v>102</v>
      </c>
      <c r="O262" s="6">
        <v>88.74</v>
      </c>
      <c r="P262" s="10" t="s">
        <v>8315</v>
      </c>
      <c r="Q262" t="s">
        <v>8316</v>
      </c>
      <c r="R262" s="15">
        <v>41928.170497685183</v>
      </c>
      <c r="S262" s="15">
        <v>41949.249305555553</v>
      </c>
    </row>
    <row r="263" spans="1:19" ht="72" x14ac:dyDescent="0.3">
      <c r="A263">
        <v>3473</v>
      </c>
      <c r="B263" s="3" t="s">
        <v>3472</v>
      </c>
      <c r="C263" s="3" t="s">
        <v>7583</v>
      </c>
      <c r="D263" s="6">
        <v>4900</v>
      </c>
      <c r="E263" s="8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>
        <v>100</v>
      </c>
      <c r="O263" s="6">
        <v>148.47999999999999</v>
      </c>
      <c r="P263" s="10" t="s">
        <v>8315</v>
      </c>
      <c r="Q263" t="s">
        <v>8316</v>
      </c>
      <c r="R263" s="15">
        <v>42062.834444444445</v>
      </c>
      <c r="S263" s="15">
        <v>42083.852083333331</v>
      </c>
    </row>
    <row r="264" spans="1:19" ht="72" x14ac:dyDescent="0.3">
      <c r="A264">
        <v>3476</v>
      </c>
      <c r="B264" s="3" t="s">
        <v>3475</v>
      </c>
      <c r="C264" s="3" t="s">
        <v>7586</v>
      </c>
      <c r="D264" s="6">
        <v>300</v>
      </c>
      <c r="E264" s="8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>
        <v>104</v>
      </c>
      <c r="O264" s="6">
        <v>52</v>
      </c>
      <c r="P264" s="10" t="s">
        <v>8315</v>
      </c>
      <c r="Q264" t="s">
        <v>8316</v>
      </c>
      <c r="R264" s="15">
        <v>41921.279976851853</v>
      </c>
      <c r="S264" s="15">
        <v>41939.125</v>
      </c>
    </row>
    <row r="265" spans="1:19" ht="72" x14ac:dyDescent="0.3">
      <c r="A265">
        <v>3477</v>
      </c>
      <c r="B265" s="3" t="s">
        <v>3476</v>
      </c>
      <c r="C265" s="3" t="s">
        <v>7587</v>
      </c>
      <c r="D265" s="6">
        <v>1800</v>
      </c>
      <c r="E265" s="8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>
        <v>115</v>
      </c>
      <c r="O265" s="6">
        <v>53.23</v>
      </c>
      <c r="P265" s="10" t="s">
        <v>8315</v>
      </c>
      <c r="Q265" t="s">
        <v>8316</v>
      </c>
      <c r="R265" s="15">
        <v>42128.736608796295</v>
      </c>
      <c r="S265" s="15">
        <v>42141.125</v>
      </c>
    </row>
    <row r="266" spans="1:19" ht="86.4" x14ac:dyDescent="0.3">
      <c r="A266">
        <v>3478</v>
      </c>
      <c r="B266" s="3" t="s">
        <v>3477</v>
      </c>
      <c r="C266" s="3" t="s">
        <v>7588</v>
      </c>
      <c r="D266" s="6">
        <v>2000</v>
      </c>
      <c r="E266" s="8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>
        <v>113</v>
      </c>
      <c r="O266" s="6">
        <v>39.6</v>
      </c>
      <c r="P266" s="10" t="s">
        <v>8315</v>
      </c>
      <c r="Q266" t="s">
        <v>8316</v>
      </c>
      <c r="R266" s="15">
        <v>42053.916921296302</v>
      </c>
      <c r="S266" s="15">
        <v>42079.875</v>
      </c>
    </row>
    <row r="267" spans="1:19" ht="72" x14ac:dyDescent="0.3">
      <c r="A267">
        <v>3480</v>
      </c>
      <c r="B267" s="3" t="s">
        <v>3479</v>
      </c>
      <c r="C267" s="3" t="s">
        <v>7590</v>
      </c>
      <c r="D267" s="6">
        <v>1500</v>
      </c>
      <c r="E267" s="8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>
        <v>143</v>
      </c>
      <c r="O267" s="6">
        <v>164.62</v>
      </c>
      <c r="P267" s="10" t="s">
        <v>8315</v>
      </c>
      <c r="Q267" t="s">
        <v>8316</v>
      </c>
      <c r="R267" s="15">
        <v>42171.317442129628</v>
      </c>
      <c r="S267" s="15">
        <v>42195.875</v>
      </c>
    </row>
    <row r="268" spans="1:19" ht="72" x14ac:dyDescent="0.3">
      <c r="A268">
        <v>3483</v>
      </c>
      <c r="B268" s="3" t="s">
        <v>3482</v>
      </c>
      <c r="C268" s="3" t="s">
        <v>7593</v>
      </c>
      <c r="D268" s="6">
        <v>3350</v>
      </c>
      <c r="E268" s="8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>
        <v>160</v>
      </c>
      <c r="O268" s="6">
        <v>40.29</v>
      </c>
      <c r="P268" s="10" t="s">
        <v>8315</v>
      </c>
      <c r="Q268" t="s">
        <v>8316</v>
      </c>
      <c r="R268" s="15">
        <v>41793.668761574074</v>
      </c>
      <c r="S268" s="15">
        <v>41823.668761574074</v>
      </c>
    </row>
    <row r="269" spans="1:19" ht="86.4" x14ac:dyDescent="0.3">
      <c r="A269">
        <v>3484</v>
      </c>
      <c r="B269" s="3" t="s">
        <v>3483</v>
      </c>
      <c r="C269" s="3" t="s">
        <v>7594</v>
      </c>
      <c r="D269" s="6">
        <v>2500</v>
      </c>
      <c r="E269" s="8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>
        <v>114</v>
      </c>
      <c r="O269" s="6">
        <v>64.91</v>
      </c>
      <c r="P269" s="10" t="s">
        <v>8315</v>
      </c>
      <c r="Q269" t="s">
        <v>8316</v>
      </c>
      <c r="R269" s="15">
        <v>42506.760405092587</v>
      </c>
      <c r="S269" s="15">
        <v>42536.760405092587</v>
      </c>
    </row>
    <row r="270" spans="1:19" ht="72" x14ac:dyDescent="0.3">
      <c r="A270">
        <v>3485</v>
      </c>
      <c r="B270" s="3" t="s">
        <v>3484</v>
      </c>
      <c r="C270" s="3" t="s">
        <v>7595</v>
      </c>
      <c r="D270" s="6">
        <v>1650</v>
      </c>
      <c r="E270" s="8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>
        <v>101</v>
      </c>
      <c r="O270" s="6">
        <v>55.33</v>
      </c>
      <c r="P270" s="10" t="s">
        <v>8315</v>
      </c>
      <c r="Q270" t="s">
        <v>8316</v>
      </c>
      <c r="R270" s="15">
        <v>42372.693055555559</v>
      </c>
      <c r="S270" s="15">
        <v>42402.693055555559</v>
      </c>
    </row>
    <row r="271" spans="1:19" ht="86.4" x14ac:dyDescent="0.3">
      <c r="A271">
        <v>3486</v>
      </c>
      <c r="B271" s="3" t="s">
        <v>3485</v>
      </c>
      <c r="C271" s="3" t="s">
        <v>7596</v>
      </c>
      <c r="D271" s="6">
        <v>3000</v>
      </c>
      <c r="E271" s="8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>
        <v>155</v>
      </c>
      <c r="O271" s="6">
        <v>83.14</v>
      </c>
      <c r="P271" s="10" t="s">
        <v>8315</v>
      </c>
      <c r="Q271" t="s">
        <v>8316</v>
      </c>
      <c r="R271" s="15">
        <v>42126.87501157407</v>
      </c>
      <c r="S271" s="15">
        <v>42158.290972222225</v>
      </c>
    </row>
    <row r="272" spans="1:19" ht="72" x14ac:dyDescent="0.3">
      <c r="A272">
        <v>3488</v>
      </c>
      <c r="B272" s="3" t="s">
        <v>3487</v>
      </c>
      <c r="C272" s="3" t="s">
        <v>7598</v>
      </c>
      <c r="D272" s="6">
        <v>3000</v>
      </c>
      <c r="E272" s="8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>
        <v>121</v>
      </c>
      <c r="O272" s="6">
        <v>125.38</v>
      </c>
      <c r="P272" s="10" t="s">
        <v>8315</v>
      </c>
      <c r="Q272" t="s">
        <v>8316</v>
      </c>
      <c r="R272" s="15">
        <v>42087.768055555556</v>
      </c>
      <c r="S272" s="15">
        <v>42111.666666666672</v>
      </c>
    </row>
    <row r="273" spans="1:19" ht="72" x14ac:dyDescent="0.3">
      <c r="A273">
        <v>3490</v>
      </c>
      <c r="B273" s="3" t="s">
        <v>3489</v>
      </c>
      <c r="C273" s="3" t="s">
        <v>7600</v>
      </c>
      <c r="D273" s="6">
        <v>1000</v>
      </c>
      <c r="E273" s="8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>
        <v>128</v>
      </c>
      <c r="O273" s="6">
        <v>47.22</v>
      </c>
      <c r="P273" s="10" t="s">
        <v>8315</v>
      </c>
      <c r="Q273" t="s">
        <v>8316</v>
      </c>
      <c r="R273" s="15">
        <v>42443.802361111113</v>
      </c>
      <c r="S273" s="15">
        <v>42473.802361111113</v>
      </c>
    </row>
    <row r="274" spans="1:19" ht="72" x14ac:dyDescent="0.3">
      <c r="A274">
        <v>3491</v>
      </c>
      <c r="B274" s="3" t="s">
        <v>3490</v>
      </c>
      <c r="C274" s="3" t="s">
        <v>7601</v>
      </c>
      <c r="D274" s="6">
        <v>500</v>
      </c>
      <c r="E274" s="8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>
        <v>158</v>
      </c>
      <c r="O274" s="6">
        <v>79.099999999999994</v>
      </c>
      <c r="P274" s="10" t="s">
        <v>8315</v>
      </c>
      <c r="Q274" t="s">
        <v>8316</v>
      </c>
      <c r="R274" s="15">
        <v>42121.249814814815</v>
      </c>
      <c r="S274" s="15">
        <v>42142.249814814815</v>
      </c>
    </row>
    <row r="275" spans="1:19" ht="72" x14ac:dyDescent="0.3">
      <c r="A275">
        <v>3492</v>
      </c>
      <c r="B275" s="3" t="s">
        <v>3491</v>
      </c>
      <c r="C275" s="3" t="s">
        <v>7602</v>
      </c>
      <c r="D275" s="6">
        <v>3800</v>
      </c>
      <c r="E275" s="8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>
        <v>105</v>
      </c>
      <c r="O275" s="6">
        <v>114.29</v>
      </c>
      <c r="P275" s="10" t="s">
        <v>8315</v>
      </c>
      <c r="Q275" t="s">
        <v>8316</v>
      </c>
      <c r="R275" s="15">
        <v>42268.009224537032</v>
      </c>
      <c r="S275" s="15">
        <v>42303.009224537032</v>
      </c>
    </row>
    <row r="276" spans="1:19" ht="86.4" x14ac:dyDescent="0.3">
      <c r="A276">
        <v>3493</v>
      </c>
      <c r="B276" s="3" t="s">
        <v>3492</v>
      </c>
      <c r="C276" s="3" t="s">
        <v>7603</v>
      </c>
      <c r="D276" s="6">
        <v>1500</v>
      </c>
      <c r="E276" s="8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>
        <v>100</v>
      </c>
      <c r="O276" s="6">
        <v>51.72</v>
      </c>
      <c r="P276" s="10" t="s">
        <v>8315</v>
      </c>
      <c r="Q276" t="s">
        <v>8316</v>
      </c>
      <c r="R276" s="15">
        <v>41848.866157407407</v>
      </c>
      <c r="S276" s="15">
        <v>41868.21597222222</v>
      </c>
    </row>
    <row r="277" spans="1:19" ht="72" x14ac:dyDescent="0.3">
      <c r="A277">
        <v>3494</v>
      </c>
      <c r="B277" s="3" t="s">
        <v>3493</v>
      </c>
      <c r="C277" s="3" t="s">
        <v>7604</v>
      </c>
      <c r="D277" s="6">
        <v>400</v>
      </c>
      <c r="E277" s="8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>
        <v>100</v>
      </c>
      <c r="O277" s="6">
        <v>30.77</v>
      </c>
      <c r="P277" s="10" t="s">
        <v>8315</v>
      </c>
      <c r="Q277" t="s">
        <v>8316</v>
      </c>
      <c r="R277" s="15">
        <v>42689.214988425927</v>
      </c>
      <c r="S277" s="15">
        <v>42700.25</v>
      </c>
    </row>
    <row r="278" spans="1:19" ht="86.4" x14ac:dyDescent="0.3">
      <c r="A278">
        <v>3496</v>
      </c>
      <c r="B278" s="3" t="s">
        <v>3495</v>
      </c>
      <c r="C278" s="3" t="s">
        <v>7606</v>
      </c>
      <c r="D278" s="6">
        <v>3000</v>
      </c>
      <c r="E278" s="8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>
        <v>124</v>
      </c>
      <c r="O278" s="6">
        <v>47.85</v>
      </c>
      <c r="P278" s="10" t="s">
        <v>8315</v>
      </c>
      <c r="Q278" t="s">
        <v>8316</v>
      </c>
      <c r="R278" s="15">
        <v>42584.846828703703</v>
      </c>
      <c r="S278" s="15">
        <v>42624.846828703703</v>
      </c>
    </row>
    <row r="279" spans="1:19" ht="86.4" x14ac:dyDescent="0.3">
      <c r="A279">
        <v>3497</v>
      </c>
      <c r="B279" s="3" t="s">
        <v>3496</v>
      </c>
      <c r="C279" s="3" t="s">
        <v>7607</v>
      </c>
      <c r="D279" s="6">
        <v>1551</v>
      </c>
      <c r="E279" s="8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>
        <v>109</v>
      </c>
      <c r="O279" s="6">
        <v>34.409999999999997</v>
      </c>
      <c r="P279" s="10" t="s">
        <v>8315</v>
      </c>
      <c r="Q279" t="s">
        <v>8316</v>
      </c>
      <c r="R279" s="15">
        <v>42511.741944444439</v>
      </c>
      <c r="S279" s="15">
        <v>42523.916666666672</v>
      </c>
    </row>
    <row r="280" spans="1:19" ht="72" x14ac:dyDescent="0.3">
      <c r="A280">
        <v>3499</v>
      </c>
      <c r="B280" s="3" t="s">
        <v>3498</v>
      </c>
      <c r="C280" s="3" t="s">
        <v>7609</v>
      </c>
      <c r="D280" s="6">
        <v>2000</v>
      </c>
      <c r="E280" s="8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>
        <v>106</v>
      </c>
      <c r="O280" s="6">
        <v>60.29</v>
      </c>
      <c r="P280" s="10" t="s">
        <v>8315</v>
      </c>
      <c r="Q280" t="s">
        <v>8316</v>
      </c>
      <c r="R280" s="15">
        <v>42132.036168981482</v>
      </c>
      <c r="S280" s="15">
        <v>42186.290972222225</v>
      </c>
    </row>
    <row r="281" spans="1:19" ht="86.4" x14ac:dyDescent="0.3">
      <c r="A281">
        <v>3500</v>
      </c>
      <c r="B281" s="3" t="s">
        <v>3499</v>
      </c>
      <c r="C281" s="3" t="s">
        <v>7610</v>
      </c>
      <c r="D281" s="6">
        <v>1000</v>
      </c>
      <c r="E281" s="8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>
        <v>106</v>
      </c>
      <c r="O281" s="6">
        <v>25.31</v>
      </c>
      <c r="P281" s="10" t="s">
        <v>8315</v>
      </c>
      <c r="Q281" t="s">
        <v>8316</v>
      </c>
      <c r="R281" s="15">
        <v>42419.91942129629</v>
      </c>
      <c r="S281" s="15">
        <v>42436.207638888889</v>
      </c>
    </row>
    <row r="282" spans="1:19" ht="72" x14ac:dyDescent="0.3">
      <c r="A282">
        <v>3502</v>
      </c>
      <c r="B282" s="3" t="s">
        <v>3501</v>
      </c>
      <c r="C282" s="3" t="s">
        <v>7612</v>
      </c>
      <c r="D282" s="6">
        <v>4000</v>
      </c>
      <c r="E282" s="8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>
        <v>105</v>
      </c>
      <c r="O282" s="6">
        <v>136</v>
      </c>
      <c r="P282" s="10" t="s">
        <v>8315</v>
      </c>
      <c r="Q282" t="s">
        <v>8316</v>
      </c>
      <c r="R282" s="15">
        <v>42430.839398148149</v>
      </c>
      <c r="S282" s="15">
        <v>42445.165972222225</v>
      </c>
    </row>
    <row r="283" spans="1:19" ht="86.4" x14ac:dyDescent="0.3">
      <c r="A283">
        <v>3504</v>
      </c>
      <c r="B283" s="3" t="s">
        <v>3503</v>
      </c>
      <c r="C283" s="3" t="s">
        <v>7614</v>
      </c>
      <c r="D283" s="6">
        <v>1000</v>
      </c>
      <c r="E283" s="8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>
        <v>100</v>
      </c>
      <c r="O283" s="6">
        <v>125</v>
      </c>
      <c r="P283" s="10" t="s">
        <v>8315</v>
      </c>
      <c r="Q283" t="s">
        <v>8316</v>
      </c>
      <c r="R283" s="15">
        <v>42297.748738425929</v>
      </c>
      <c r="S283" s="15">
        <v>42327.790405092594</v>
      </c>
    </row>
    <row r="284" spans="1:19" ht="100.8" x14ac:dyDescent="0.3">
      <c r="A284">
        <v>3505</v>
      </c>
      <c r="B284" s="3" t="s">
        <v>3504</v>
      </c>
      <c r="C284" s="3" t="s">
        <v>7615</v>
      </c>
      <c r="D284" s="6">
        <v>2500</v>
      </c>
      <c r="E284" s="8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>
        <v>104</v>
      </c>
      <c r="O284" s="6">
        <v>66.510000000000005</v>
      </c>
      <c r="P284" s="10" t="s">
        <v>8315</v>
      </c>
      <c r="Q284" t="s">
        <v>8316</v>
      </c>
      <c r="R284" s="15">
        <v>41760.935706018521</v>
      </c>
      <c r="S284" s="15">
        <v>41772.166666666664</v>
      </c>
    </row>
    <row r="285" spans="1:19" ht="86.4" x14ac:dyDescent="0.3">
      <c r="A285">
        <v>3506</v>
      </c>
      <c r="B285" s="3" t="s">
        <v>3505</v>
      </c>
      <c r="C285" s="3" t="s">
        <v>7616</v>
      </c>
      <c r="D285" s="6">
        <v>3000</v>
      </c>
      <c r="E285" s="8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>
        <v>102</v>
      </c>
      <c r="O285" s="6">
        <v>105</v>
      </c>
      <c r="P285" s="10" t="s">
        <v>8315</v>
      </c>
      <c r="Q285" t="s">
        <v>8316</v>
      </c>
      <c r="R285" s="15">
        <v>41829.734259259261</v>
      </c>
      <c r="S285" s="15">
        <v>41874.734259259261</v>
      </c>
    </row>
    <row r="286" spans="1:19" ht="57.6" x14ac:dyDescent="0.3">
      <c r="A286">
        <v>3507</v>
      </c>
      <c r="B286" s="3" t="s">
        <v>3506</v>
      </c>
      <c r="C286" s="3" t="s">
        <v>7617</v>
      </c>
      <c r="D286" s="6">
        <v>10000</v>
      </c>
      <c r="E286" s="8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>
        <v>104</v>
      </c>
      <c r="O286" s="6">
        <v>145</v>
      </c>
      <c r="P286" s="10" t="s">
        <v>8315</v>
      </c>
      <c r="Q286" t="s">
        <v>8316</v>
      </c>
      <c r="R286" s="15">
        <v>42491.92288194444</v>
      </c>
      <c r="S286" s="15">
        <v>42521.92288194444</v>
      </c>
    </row>
    <row r="287" spans="1:19" ht="72" x14ac:dyDescent="0.3">
      <c r="A287">
        <v>3509</v>
      </c>
      <c r="B287" s="3" t="s">
        <v>3508</v>
      </c>
      <c r="C287" s="3" t="s">
        <v>7619</v>
      </c>
      <c r="D287" s="6">
        <v>3000</v>
      </c>
      <c r="E287" s="8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>
        <v>106</v>
      </c>
      <c r="O287" s="6">
        <v>96.67</v>
      </c>
      <c r="P287" s="10" t="s">
        <v>8315</v>
      </c>
      <c r="Q287" t="s">
        <v>8316</v>
      </c>
      <c r="R287" s="15">
        <v>41950.859560185185</v>
      </c>
      <c r="S287" s="15">
        <v>41964.204861111109</v>
      </c>
    </row>
    <row r="288" spans="1:19" ht="86.4" x14ac:dyDescent="0.3">
      <c r="A288">
        <v>3510</v>
      </c>
      <c r="B288" s="3" t="s">
        <v>3509</v>
      </c>
      <c r="C288" s="3" t="s">
        <v>7620</v>
      </c>
      <c r="D288" s="6">
        <v>900</v>
      </c>
      <c r="E288" s="8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>
        <v>101</v>
      </c>
      <c r="O288" s="6">
        <v>60.33</v>
      </c>
      <c r="P288" s="10" t="s">
        <v>8315</v>
      </c>
      <c r="Q288" t="s">
        <v>8316</v>
      </c>
      <c r="R288" s="15">
        <v>41802.62090277778</v>
      </c>
      <c r="S288" s="15">
        <v>41822.62090277778</v>
      </c>
    </row>
    <row r="289" spans="1:19" ht="72" x14ac:dyDescent="0.3">
      <c r="A289">
        <v>3513</v>
      </c>
      <c r="B289" s="3" t="s">
        <v>3512</v>
      </c>
      <c r="C289" s="3" t="s">
        <v>7623</v>
      </c>
      <c r="D289" s="6">
        <v>2800</v>
      </c>
      <c r="E289" s="8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>
        <v>118</v>
      </c>
      <c r="O289" s="6">
        <v>75.34</v>
      </c>
      <c r="P289" s="10" t="s">
        <v>8315</v>
      </c>
      <c r="Q289" t="s">
        <v>8316</v>
      </c>
      <c r="R289" s="15">
        <v>41781.096203703702</v>
      </c>
      <c r="S289" s="15">
        <v>41794.207638888889</v>
      </c>
    </row>
    <row r="290" spans="1:19" ht="72" x14ac:dyDescent="0.3">
      <c r="A290">
        <v>3514</v>
      </c>
      <c r="B290" s="3" t="s">
        <v>3513</v>
      </c>
      <c r="C290" s="3" t="s">
        <v>7624</v>
      </c>
      <c r="D290" s="6">
        <v>500</v>
      </c>
      <c r="E290" s="8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>
        <v>110</v>
      </c>
      <c r="O290" s="6">
        <v>55</v>
      </c>
      <c r="P290" s="10" t="s">
        <v>8315</v>
      </c>
      <c r="Q290" t="s">
        <v>8316</v>
      </c>
      <c r="R290" s="15">
        <v>42020.846666666665</v>
      </c>
      <c r="S290" s="15">
        <v>42037.207638888889</v>
      </c>
    </row>
    <row r="291" spans="1:19" ht="72" x14ac:dyDescent="0.3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>
        <v>103</v>
      </c>
      <c r="O291" s="6">
        <v>66.959999999999994</v>
      </c>
      <c r="P291" s="10" t="s">
        <v>8315</v>
      </c>
      <c r="Q291" t="s">
        <v>8316</v>
      </c>
      <c r="R291" s="15">
        <v>42125.772812499999</v>
      </c>
      <c r="S291" s="15">
        <v>42155.772812499999</v>
      </c>
    </row>
    <row r="292" spans="1:19" ht="72" x14ac:dyDescent="0.3">
      <c r="A292">
        <v>3516</v>
      </c>
      <c r="B292" s="3" t="s">
        <v>3515</v>
      </c>
      <c r="C292" s="3" t="s">
        <v>7626</v>
      </c>
      <c r="D292" s="6">
        <v>2500</v>
      </c>
      <c r="E292" s="8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>
        <v>100</v>
      </c>
      <c r="O292" s="6">
        <v>227.27</v>
      </c>
      <c r="P292" s="10" t="s">
        <v>8315</v>
      </c>
      <c r="Q292" t="s">
        <v>8316</v>
      </c>
      <c r="R292" s="15">
        <v>41856.010069444441</v>
      </c>
      <c r="S292" s="15">
        <v>41890.125</v>
      </c>
    </row>
    <row r="293" spans="1:19" ht="72" x14ac:dyDescent="0.3">
      <c r="A293">
        <v>3518</v>
      </c>
      <c r="B293" s="3" t="s">
        <v>3517</v>
      </c>
      <c r="C293" s="3" t="s">
        <v>7628</v>
      </c>
      <c r="D293" s="6">
        <v>1500</v>
      </c>
      <c r="E293" s="8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>
        <v>110</v>
      </c>
      <c r="O293" s="6">
        <v>50.02</v>
      </c>
      <c r="P293" s="10" t="s">
        <v>8315</v>
      </c>
      <c r="Q293" t="s">
        <v>8316</v>
      </c>
      <c r="R293" s="15">
        <v>41893.783553240741</v>
      </c>
      <c r="S293" s="15">
        <v>41914.597916666666</v>
      </c>
    </row>
    <row r="294" spans="1:19" ht="86.4" x14ac:dyDescent="0.3">
      <c r="A294">
        <v>3521</v>
      </c>
      <c r="B294" s="3" t="s">
        <v>3520</v>
      </c>
      <c r="C294" s="3" t="s">
        <v>7631</v>
      </c>
      <c r="D294" s="6">
        <v>350</v>
      </c>
      <c r="E294" s="8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>
        <v>169</v>
      </c>
      <c r="O294" s="6">
        <v>45.62</v>
      </c>
      <c r="P294" s="10" t="s">
        <v>8315</v>
      </c>
      <c r="Q294" t="s">
        <v>8316</v>
      </c>
      <c r="R294" s="15">
        <v>41881.361342592594</v>
      </c>
      <c r="S294" s="15">
        <v>41911.361342592594</v>
      </c>
    </row>
    <row r="295" spans="1:19" ht="86.4" x14ac:dyDescent="0.3">
      <c r="A295">
        <v>3524</v>
      </c>
      <c r="B295" s="3" t="s">
        <v>3523</v>
      </c>
      <c r="C295" s="3" t="s">
        <v>7634</v>
      </c>
      <c r="D295" s="6">
        <v>10000</v>
      </c>
      <c r="E295" s="8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>
        <v>102</v>
      </c>
      <c r="O295" s="6">
        <v>137.24</v>
      </c>
      <c r="P295" s="10" t="s">
        <v>8315</v>
      </c>
      <c r="Q295" t="s">
        <v>8316</v>
      </c>
      <c r="R295" s="15">
        <v>41880.76357638889</v>
      </c>
      <c r="S295" s="15">
        <v>41895.166666666664</v>
      </c>
    </row>
    <row r="296" spans="1:19" ht="72" x14ac:dyDescent="0.3">
      <c r="A296">
        <v>3525</v>
      </c>
      <c r="B296" s="3" t="s">
        <v>3524</v>
      </c>
      <c r="C296" s="3" t="s">
        <v>7635</v>
      </c>
      <c r="D296" s="6">
        <v>500</v>
      </c>
      <c r="E296" s="8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>
        <v>106</v>
      </c>
      <c r="O296" s="6">
        <v>75.709999999999994</v>
      </c>
      <c r="P296" s="10" t="s">
        <v>8315</v>
      </c>
      <c r="Q296" t="s">
        <v>8316</v>
      </c>
      <c r="R296" s="15">
        <v>42214.6956712963</v>
      </c>
      <c r="S296" s="15">
        <v>42225.666666666672</v>
      </c>
    </row>
    <row r="297" spans="1:19" ht="72" x14ac:dyDescent="0.3">
      <c r="A297">
        <v>3526</v>
      </c>
      <c r="B297" s="3" t="s">
        <v>3525</v>
      </c>
      <c r="C297" s="3" t="s">
        <v>7636</v>
      </c>
      <c r="D297" s="6">
        <v>3300</v>
      </c>
      <c r="E297" s="8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>
        <v>102</v>
      </c>
      <c r="O297" s="6">
        <v>99</v>
      </c>
      <c r="P297" s="10" t="s">
        <v>8315</v>
      </c>
      <c r="Q297" t="s">
        <v>8316</v>
      </c>
      <c r="R297" s="15">
        <v>42460.335312499999</v>
      </c>
      <c r="S297" s="15">
        <v>42488.249305555553</v>
      </c>
    </row>
    <row r="298" spans="1:19" ht="86.4" x14ac:dyDescent="0.3">
      <c r="A298">
        <v>3527</v>
      </c>
      <c r="B298" s="3" t="s">
        <v>3526</v>
      </c>
      <c r="C298" s="3" t="s">
        <v>7637</v>
      </c>
      <c r="D298" s="6">
        <v>6000</v>
      </c>
      <c r="E298" s="8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>
        <v>117</v>
      </c>
      <c r="O298" s="6">
        <v>81.569999999999993</v>
      </c>
      <c r="P298" s="10" t="s">
        <v>8315</v>
      </c>
      <c r="Q298" t="s">
        <v>8316</v>
      </c>
      <c r="R298" s="15">
        <v>42167.023206018523</v>
      </c>
      <c r="S298" s="15">
        <v>42196.165972222225</v>
      </c>
    </row>
    <row r="299" spans="1:19" ht="86.4" x14ac:dyDescent="0.3">
      <c r="A299">
        <v>3529</v>
      </c>
      <c r="B299" s="3" t="s">
        <v>3528</v>
      </c>
      <c r="C299" s="3" t="s">
        <v>7639</v>
      </c>
      <c r="D299" s="6">
        <v>500</v>
      </c>
      <c r="E299" s="8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>
        <v>132</v>
      </c>
      <c r="O299" s="6">
        <v>36.67</v>
      </c>
      <c r="P299" s="10" t="s">
        <v>8315</v>
      </c>
      <c r="Q299" t="s">
        <v>8316</v>
      </c>
      <c r="R299" s="15">
        <v>42177.761782407411</v>
      </c>
      <c r="S299" s="15">
        <v>42198.041666666672</v>
      </c>
    </row>
    <row r="300" spans="1:19" ht="28.8" x14ac:dyDescent="0.3">
      <c r="A300">
        <v>3531</v>
      </c>
      <c r="B300" s="3" t="s">
        <v>3530</v>
      </c>
      <c r="C300" s="3" t="s">
        <v>7641</v>
      </c>
      <c r="D300" s="6">
        <v>1000</v>
      </c>
      <c r="E300" s="8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>
        <v>128</v>
      </c>
      <c r="O300" s="6">
        <v>49.23</v>
      </c>
      <c r="P300" s="10" t="s">
        <v>8315</v>
      </c>
      <c r="Q300" t="s">
        <v>8316</v>
      </c>
      <c r="R300" s="15">
        <v>42521.654328703706</v>
      </c>
      <c r="S300" s="15">
        <v>42551.654328703706</v>
      </c>
    </row>
    <row r="301" spans="1:19" ht="86.4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>
        <v>119</v>
      </c>
      <c r="O301" s="6">
        <v>42.3</v>
      </c>
      <c r="P301" s="10" t="s">
        <v>8315</v>
      </c>
      <c r="Q301" t="s">
        <v>8316</v>
      </c>
      <c r="R301" s="15">
        <v>41884.599849537037</v>
      </c>
      <c r="S301" s="15">
        <v>41900.165972222225</v>
      </c>
    </row>
    <row r="302" spans="1:19" ht="86.4" x14ac:dyDescent="0.3">
      <c r="A302">
        <v>3533</v>
      </c>
      <c r="B302" s="3" t="s">
        <v>3532</v>
      </c>
      <c r="C302" s="3" t="s">
        <v>7643</v>
      </c>
      <c r="D302" s="6">
        <v>500</v>
      </c>
      <c r="E302" s="8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>
        <v>126</v>
      </c>
      <c r="O302" s="6">
        <v>78.88</v>
      </c>
      <c r="P302" s="10" t="s">
        <v>8315</v>
      </c>
      <c r="Q302" t="s">
        <v>8316</v>
      </c>
      <c r="R302" s="15">
        <v>42289.761192129634</v>
      </c>
      <c r="S302" s="15">
        <v>42319.802858796291</v>
      </c>
    </row>
    <row r="303" spans="1:19" ht="57.6" x14ac:dyDescent="0.3">
      <c r="A303">
        <v>3534</v>
      </c>
      <c r="B303" s="3" t="s">
        <v>3533</v>
      </c>
      <c r="C303" s="3" t="s">
        <v>7644</v>
      </c>
      <c r="D303" s="6">
        <v>5000</v>
      </c>
      <c r="E303" s="8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>
        <v>156</v>
      </c>
      <c r="O303" s="6">
        <v>38.28</v>
      </c>
      <c r="P303" s="10" t="s">
        <v>8315</v>
      </c>
      <c r="Q303" t="s">
        <v>8316</v>
      </c>
      <c r="R303" s="15">
        <v>42243.6252662037</v>
      </c>
      <c r="S303" s="15">
        <v>42278.6252662037</v>
      </c>
    </row>
    <row r="304" spans="1:19" ht="72" x14ac:dyDescent="0.3">
      <c r="A304">
        <v>3539</v>
      </c>
      <c r="B304" s="3" t="s">
        <v>3538</v>
      </c>
      <c r="C304" s="3" t="s">
        <v>7649</v>
      </c>
      <c r="D304" s="6">
        <v>600</v>
      </c>
      <c r="E304" s="8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>
        <v>120</v>
      </c>
      <c r="O304" s="6">
        <v>55.23</v>
      </c>
      <c r="P304" s="10" t="s">
        <v>8315</v>
      </c>
      <c r="Q304" t="s">
        <v>8316</v>
      </c>
      <c r="R304" s="15">
        <v>42600.756041666667</v>
      </c>
      <c r="S304" s="15">
        <v>42621.756041666667</v>
      </c>
    </row>
    <row r="305" spans="1:19" ht="72" x14ac:dyDescent="0.3">
      <c r="A305">
        <v>3542</v>
      </c>
      <c r="B305" s="3" t="s">
        <v>3541</v>
      </c>
      <c r="C305" s="3" t="s">
        <v>7652</v>
      </c>
      <c r="D305" s="6">
        <v>5500</v>
      </c>
      <c r="E305" s="8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>
        <v>102</v>
      </c>
      <c r="O305" s="6">
        <v>66.150000000000006</v>
      </c>
      <c r="P305" s="10" t="s">
        <v>8315</v>
      </c>
      <c r="Q305" t="s">
        <v>8316</v>
      </c>
      <c r="R305" s="15">
        <v>41829.599791666667</v>
      </c>
      <c r="S305" s="15">
        <v>41889.599791666667</v>
      </c>
    </row>
    <row r="306" spans="1:19" ht="57.6" x14ac:dyDescent="0.3">
      <c r="A306">
        <v>3544</v>
      </c>
      <c r="B306" s="3" t="s">
        <v>3543</v>
      </c>
      <c r="C306" s="3" t="s">
        <v>7654</v>
      </c>
      <c r="D306" s="6">
        <v>2500</v>
      </c>
      <c r="E306" s="8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>
        <v>100</v>
      </c>
      <c r="O306" s="6">
        <v>104.17</v>
      </c>
      <c r="P306" s="10" t="s">
        <v>8315</v>
      </c>
      <c r="Q306" t="s">
        <v>8316</v>
      </c>
      <c r="R306" s="15">
        <v>42040.831678240742</v>
      </c>
      <c r="S306" s="15">
        <v>42070.831678240742</v>
      </c>
    </row>
    <row r="307" spans="1:19" ht="86.4" x14ac:dyDescent="0.3">
      <c r="A307">
        <v>3545</v>
      </c>
      <c r="B307" s="3" t="s">
        <v>3544</v>
      </c>
      <c r="C307" s="3" t="s">
        <v>7655</v>
      </c>
      <c r="D307" s="6">
        <v>250</v>
      </c>
      <c r="E307" s="8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>
        <v>100</v>
      </c>
      <c r="O307" s="6">
        <v>31.38</v>
      </c>
      <c r="P307" s="10" t="s">
        <v>8315</v>
      </c>
      <c r="Q307" t="s">
        <v>8316</v>
      </c>
      <c r="R307" s="15">
        <v>42075.807395833333</v>
      </c>
      <c r="S307" s="15">
        <v>42105.807395833333</v>
      </c>
    </row>
    <row r="308" spans="1:19" ht="86.4" x14ac:dyDescent="0.3">
      <c r="A308">
        <v>3546</v>
      </c>
      <c r="B308" s="3" t="s">
        <v>3545</v>
      </c>
      <c r="C308" s="3" t="s">
        <v>7656</v>
      </c>
      <c r="D308" s="6">
        <v>1100</v>
      </c>
      <c r="E308" s="8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>
        <v>102</v>
      </c>
      <c r="O308" s="6">
        <v>59.21</v>
      </c>
      <c r="P308" s="10" t="s">
        <v>8315</v>
      </c>
      <c r="Q308" t="s">
        <v>8316</v>
      </c>
      <c r="R308" s="15">
        <v>42073.660694444443</v>
      </c>
      <c r="S308" s="15">
        <v>42095.165972222225</v>
      </c>
    </row>
    <row r="309" spans="1:19" ht="72" x14ac:dyDescent="0.3">
      <c r="A309">
        <v>3547</v>
      </c>
      <c r="B309" s="3" t="s">
        <v>3546</v>
      </c>
      <c r="C309" s="3" t="s">
        <v>7657</v>
      </c>
      <c r="D309" s="6">
        <v>35000</v>
      </c>
      <c r="E309" s="8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>
        <v>114</v>
      </c>
      <c r="O309" s="6">
        <v>119.18</v>
      </c>
      <c r="P309" s="10" t="s">
        <v>8315</v>
      </c>
      <c r="Q309" t="s">
        <v>8316</v>
      </c>
      <c r="R309" s="15">
        <v>42480.078715277778</v>
      </c>
      <c r="S309" s="15">
        <v>42504.165972222225</v>
      </c>
    </row>
    <row r="310" spans="1:19" ht="72" x14ac:dyDescent="0.3">
      <c r="A310">
        <v>3548</v>
      </c>
      <c r="B310" s="3" t="s">
        <v>3547</v>
      </c>
      <c r="C310" s="3" t="s">
        <v>7658</v>
      </c>
      <c r="D310" s="6">
        <v>2100</v>
      </c>
      <c r="E310" s="8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>
        <v>102</v>
      </c>
      <c r="O310" s="6">
        <v>164.62</v>
      </c>
      <c r="P310" s="10" t="s">
        <v>8315</v>
      </c>
      <c r="Q310" t="s">
        <v>8316</v>
      </c>
      <c r="R310" s="15">
        <v>42411.942291666666</v>
      </c>
      <c r="S310" s="15">
        <v>42434.041666666672</v>
      </c>
    </row>
    <row r="311" spans="1:19" ht="86.4" x14ac:dyDescent="0.3">
      <c r="A311">
        <v>3551</v>
      </c>
      <c r="B311" s="3" t="s">
        <v>3550</v>
      </c>
      <c r="C311" s="3" t="s">
        <v>7661</v>
      </c>
      <c r="D311" s="6">
        <v>1500</v>
      </c>
      <c r="E311" s="8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>
        <v>102</v>
      </c>
      <c r="O311" s="6">
        <v>61.1</v>
      </c>
      <c r="P311" s="10" t="s">
        <v>8315</v>
      </c>
      <c r="Q311" t="s">
        <v>8316</v>
      </c>
      <c r="R311" s="15">
        <v>41753.515856481477</v>
      </c>
      <c r="S311" s="15">
        <v>41781.921527777777</v>
      </c>
    </row>
    <row r="312" spans="1:19" ht="72" x14ac:dyDescent="0.3">
      <c r="A312">
        <v>3553</v>
      </c>
      <c r="B312" s="3" t="s">
        <v>3552</v>
      </c>
      <c r="C312" s="3" t="s">
        <v>7663</v>
      </c>
      <c r="D312" s="6">
        <v>5500</v>
      </c>
      <c r="E312" s="8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>
        <v>106</v>
      </c>
      <c r="O312" s="6">
        <v>56.2</v>
      </c>
      <c r="P312" s="10" t="s">
        <v>8315</v>
      </c>
      <c r="Q312" t="s">
        <v>8316</v>
      </c>
      <c r="R312" s="15">
        <v>42196.028703703705</v>
      </c>
      <c r="S312" s="15">
        <v>42228</v>
      </c>
    </row>
    <row r="313" spans="1:19" ht="72" x14ac:dyDescent="0.3">
      <c r="A313">
        <v>3554</v>
      </c>
      <c r="B313" s="3" t="s">
        <v>3553</v>
      </c>
      <c r="C313" s="3" t="s">
        <v>7664</v>
      </c>
      <c r="D313" s="6">
        <v>5000</v>
      </c>
      <c r="E313" s="8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>
        <v>113</v>
      </c>
      <c r="O313" s="6">
        <v>107</v>
      </c>
      <c r="P313" s="10" t="s">
        <v>8315</v>
      </c>
      <c r="Q313" t="s">
        <v>8316</v>
      </c>
      <c r="R313" s="15">
        <v>42016.050451388888</v>
      </c>
      <c r="S313" s="15">
        <v>42046.708333333328</v>
      </c>
    </row>
    <row r="314" spans="1:19" ht="86.4" x14ac:dyDescent="0.3">
      <c r="A314">
        <v>3557</v>
      </c>
      <c r="B314" s="3" t="s">
        <v>3556</v>
      </c>
      <c r="C314" s="3" t="s">
        <v>7667</v>
      </c>
      <c r="D314" s="6">
        <v>100000</v>
      </c>
      <c r="E314" s="8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>
        <v>100</v>
      </c>
      <c r="O314" s="6">
        <v>179.28</v>
      </c>
      <c r="P314" s="10" t="s">
        <v>8315</v>
      </c>
      <c r="Q314" t="s">
        <v>8316</v>
      </c>
      <c r="R314" s="15">
        <v>41730.276747685188</v>
      </c>
      <c r="S314" s="15">
        <v>41764.276747685188</v>
      </c>
    </row>
    <row r="315" spans="1:19" ht="115.2" x14ac:dyDescent="0.3">
      <c r="A315">
        <v>3561</v>
      </c>
      <c r="B315" s="3" t="s">
        <v>3560</v>
      </c>
      <c r="C315" s="3" t="s">
        <v>7671</v>
      </c>
      <c r="D315" s="6">
        <v>2500</v>
      </c>
      <c r="E315" s="8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>
        <v>102</v>
      </c>
      <c r="O315" s="6">
        <v>47.41</v>
      </c>
      <c r="P315" s="10" t="s">
        <v>8315</v>
      </c>
      <c r="Q315" t="s">
        <v>8316</v>
      </c>
      <c r="R315" s="15">
        <v>42203.680300925931</v>
      </c>
      <c r="S315" s="15">
        <v>42221.774999999994</v>
      </c>
    </row>
    <row r="316" spans="1:19" ht="86.4" x14ac:dyDescent="0.3">
      <c r="A316">
        <v>3565</v>
      </c>
      <c r="B316" s="3" t="s">
        <v>3564</v>
      </c>
      <c r="C316" s="3" t="s">
        <v>7675</v>
      </c>
      <c r="D316" s="6">
        <v>900</v>
      </c>
      <c r="E316" s="8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>
        <v>131</v>
      </c>
      <c r="O316" s="6">
        <v>97.92</v>
      </c>
      <c r="P316" s="10" t="s">
        <v>8315</v>
      </c>
      <c r="Q316" t="s">
        <v>8316</v>
      </c>
      <c r="R316" s="15">
        <v>41974.743148148147</v>
      </c>
      <c r="S316" s="15">
        <v>42004.743148148147</v>
      </c>
    </row>
    <row r="317" spans="1:19" ht="72" x14ac:dyDescent="0.3">
      <c r="A317">
        <v>3568</v>
      </c>
      <c r="B317" s="3" t="s">
        <v>3567</v>
      </c>
      <c r="C317" s="3" t="s">
        <v>7678</v>
      </c>
      <c r="D317" s="6">
        <v>1000</v>
      </c>
      <c r="E317" s="8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>
        <v>111</v>
      </c>
      <c r="O317" s="6">
        <v>58.42</v>
      </c>
      <c r="P317" s="10" t="s">
        <v>8315</v>
      </c>
      <c r="Q317" t="s">
        <v>8316</v>
      </c>
      <c r="R317" s="15">
        <v>41869.740671296298</v>
      </c>
      <c r="S317" s="15">
        <v>41899.740671296298</v>
      </c>
    </row>
    <row r="318" spans="1:19" ht="86.4" x14ac:dyDescent="0.3">
      <c r="A318">
        <v>3569</v>
      </c>
      <c r="B318" s="3" t="s">
        <v>3568</v>
      </c>
      <c r="C318" s="3" t="s">
        <v>7679</v>
      </c>
      <c r="D318" s="6">
        <v>5000</v>
      </c>
      <c r="E318" s="8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>
        <v>100</v>
      </c>
      <c r="O318" s="6">
        <v>122.54</v>
      </c>
      <c r="P318" s="10" t="s">
        <v>8315</v>
      </c>
      <c r="Q318" t="s">
        <v>8316</v>
      </c>
      <c r="R318" s="15">
        <v>41982.688611111109</v>
      </c>
      <c r="S318" s="15">
        <v>42012.688611111109</v>
      </c>
    </row>
    <row r="319" spans="1:19" ht="57.6" x14ac:dyDescent="0.3">
      <c r="A319">
        <v>3570</v>
      </c>
      <c r="B319" s="3" t="s">
        <v>3569</v>
      </c>
      <c r="C319" s="3" t="s">
        <v>7680</v>
      </c>
      <c r="D319" s="6">
        <v>2000</v>
      </c>
      <c r="E319" s="8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>
        <v>114</v>
      </c>
      <c r="O319" s="6">
        <v>87.96</v>
      </c>
      <c r="P319" s="10" t="s">
        <v>8315</v>
      </c>
      <c r="Q319" t="s">
        <v>8316</v>
      </c>
      <c r="R319" s="15">
        <v>41976.331979166673</v>
      </c>
      <c r="S319" s="15">
        <v>42004.291666666672</v>
      </c>
    </row>
    <row r="320" spans="1:19" ht="72" x14ac:dyDescent="0.3">
      <c r="A320">
        <v>3574</v>
      </c>
      <c r="B320" s="3" t="s">
        <v>3573</v>
      </c>
      <c r="C320" s="3" t="s">
        <v>7684</v>
      </c>
      <c r="D320" s="6">
        <v>5800</v>
      </c>
      <c r="E320" s="8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>
        <v>106</v>
      </c>
      <c r="O320" s="6">
        <v>136.78</v>
      </c>
      <c r="P320" s="10" t="s">
        <v>8315</v>
      </c>
      <c r="Q320" t="s">
        <v>8316</v>
      </c>
      <c r="R320" s="15">
        <v>41926.942685185182</v>
      </c>
      <c r="S320" s="15">
        <v>41956.984351851846</v>
      </c>
    </row>
    <row r="321" spans="1:19" ht="72" x14ac:dyDescent="0.3">
      <c r="A321">
        <v>3575</v>
      </c>
      <c r="B321" s="3" t="s">
        <v>3574</v>
      </c>
      <c r="C321" s="3" t="s">
        <v>7685</v>
      </c>
      <c r="D321" s="6">
        <v>10000</v>
      </c>
      <c r="E321" s="8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>
        <v>101</v>
      </c>
      <c r="O321" s="6">
        <v>99.34</v>
      </c>
      <c r="P321" s="10" t="s">
        <v>8315</v>
      </c>
      <c r="Q321" t="s">
        <v>8316</v>
      </c>
      <c r="R321" s="15">
        <v>42561.783877314811</v>
      </c>
      <c r="S321" s="15">
        <v>42593.165972222225</v>
      </c>
    </row>
    <row r="322" spans="1:19" ht="72" x14ac:dyDescent="0.3">
      <c r="A322">
        <v>3576</v>
      </c>
      <c r="B322" s="3" t="s">
        <v>3575</v>
      </c>
      <c r="C322" s="3" t="s">
        <v>7686</v>
      </c>
      <c r="D322" s="6">
        <v>100</v>
      </c>
      <c r="E322" s="8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>
        <v>100</v>
      </c>
      <c r="O322" s="6">
        <v>20</v>
      </c>
      <c r="P322" s="10" t="s">
        <v>8315</v>
      </c>
      <c r="Q322" t="s">
        <v>8316</v>
      </c>
      <c r="R322" s="15">
        <v>42649.54923611111</v>
      </c>
      <c r="S322" s="15">
        <v>42709.590902777782</v>
      </c>
    </row>
    <row r="323" spans="1:19" ht="72" x14ac:dyDescent="0.3">
      <c r="A323">
        <v>3577</v>
      </c>
      <c r="B323" s="3" t="s">
        <v>3576</v>
      </c>
      <c r="C323" s="3" t="s">
        <v>7687</v>
      </c>
      <c r="D323" s="6">
        <v>600</v>
      </c>
      <c r="E323" s="8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>
        <v>130</v>
      </c>
      <c r="O323" s="6">
        <v>28.89</v>
      </c>
      <c r="P323" s="10" t="s">
        <v>8315</v>
      </c>
      <c r="Q323" t="s">
        <v>8316</v>
      </c>
      <c r="R323" s="15">
        <v>42093.786840277782</v>
      </c>
      <c r="S323" s="15">
        <v>42120.26944444445</v>
      </c>
    </row>
    <row r="324" spans="1:19" ht="72" x14ac:dyDescent="0.3">
      <c r="A324">
        <v>3580</v>
      </c>
      <c r="B324" s="3" t="s">
        <v>3579</v>
      </c>
      <c r="C324" s="3" t="s">
        <v>7690</v>
      </c>
      <c r="D324" s="6">
        <v>900</v>
      </c>
      <c r="E324" s="8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>
        <v>114</v>
      </c>
      <c r="O324" s="6">
        <v>37.96</v>
      </c>
      <c r="P324" s="10" t="s">
        <v>8315</v>
      </c>
      <c r="Q324" t="s">
        <v>8316</v>
      </c>
      <c r="R324" s="15">
        <v>42026.176180555558</v>
      </c>
      <c r="S324" s="15">
        <v>42064.207638888889</v>
      </c>
    </row>
    <row r="325" spans="1:19" ht="72" x14ac:dyDescent="0.3">
      <c r="A325">
        <v>3582</v>
      </c>
      <c r="B325" s="3" t="s">
        <v>3581</v>
      </c>
      <c r="C325" s="3" t="s">
        <v>7692</v>
      </c>
      <c r="D325" s="6">
        <v>1000</v>
      </c>
      <c r="E325" s="8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>
        <v>287</v>
      </c>
      <c r="O325" s="6">
        <v>58.57</v>
      </c>
      <c r="P325" s="10" t="s">
        <v>8315</v>
      </c>
      <c r="Q325" t="s">
        <v>8316</v>
      </c>
      <c r="R325" s="15">
        <v>42451.095856481479</v>
      </c>
      <c r="S325" s="15">
        <v>42465.095856481479</v>
      </c>
    </row>
    <row r="326" spans="1:19" ht="72" x14ac:dyDescent="0.3">
      <c r="A326">
        <v>3583</v>
      </c>
      <c r="B326" s="3" t="s">
        <v>3582</v>
      </c>
      <c r="C326" s="3" t="s">
        <v>7693</v>
      </c>
      <c r="D326" s="6">
        <v>3000</v>
      </c>
      <c r="E326" s="8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>
        <v>109</v>
      </c>
      <c r="O326" s="6">
        <v>135.63</v>
      </c>
      <c r="P326" s="10" t="s">
        <v>8315</v>
      </c>
      <c r="Q326" t="s">
        <v>8316</v>
      </c>
      <c r="R326" s="15">
        <v>42418.425983796296</v>
      </c>
      <c r="S326" s="15">
        <v>42478.384317129632</v>
      </c>
    </row>
    <row r="327" spans="1:19" ht="72" x14ac:dyDescent="0.3">
      <c r="A327">
        <v>3585</v>
      </c>
      <c r="B327" s="3" t="s">
        <v>3584</v>
      </c>
      <c r="C327" s="3" t="s">
        <v>7695</v>
      </c>
      <c r="D327" s="6">
        <v>3400</v>
      </c>
      <c r="E327" s="8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>
        <v>119</v>
      </c>
      <c r="O327" s="6">
        <v>176.09</v>
      </c>
      <c r="P327" s="10" t="s">
        <v>8315</v>
      </c>
      <c r="Q327" t="s">
        <v>8316</v>
      </c>
      <c r="R327" s="15">
        <v>41964.716319444444</v>
      </c>
      <c r="S327" s="15">
        <v>41994.716319444444</v>
      </c>
    </row>
    <row r="328" spans="1:19" ht="43.2" x14ac:dyDescent="0.3">
      <c r="A328">
        <v>3586</v>
      </c>
      <c r="B328" s="3" t="s">
        <v>3585</v>
      </c>
      <c r="C328" s="3" t="s">
        <v>7696</v>
      </c>
      <c r="D328" s="6">
        <v>7500</v>
      </c>
      <c r="E328" s="8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>
        <v>109</v>
      </c>
      <c r="O328" s="6">
        <v>151.97999999999999</v>
      </c>
      <c r="P328" s="10" t="s">
        <v>8315</v>
      </c>
      <c r="Q328" t="s">
        <v>8316</v>
      </c>
      <c r="R328" s="15">
        <v>42576.697569444441</v>
      </c>
      <c r="S328" s="15">
        <v>42636.697569444441</v>
      </c>
    </row>
    <row r="329" spans="1:19" ht="72" x14ac:dyDescent="0.3">
      <c r="A329">
        <v>3589</v>
      </c>
      <c r="B329" s="3" t="s">
        <v>3588</v>
      </c>
      <c r="C329" s="3" t="s">
        <v>7699</v>
      </c>
      <c r="D329" s="6">
        <v>4000</v>
      </c>
      <c r="E329" s="8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>
        <v>128</v>
      </c>
      <c r="O329" s="6">
        <v>82.26</v>
      </c>
      <c r="P329" s="10" t="s">
        <v>8315</v>
      </c>
      <c r="Q329" t="s">
        <v>8316</v>
      </c>
      <c r="R329" s="15">
        <v>42125.647534722222</v>
      </c>
      <c r="S329" s="15">
        <v>42150.647534722222</v>
      </c>
    </row>
    <row r="330" spans="1:19" ht="72" x14ac:dyDescent="0.3">
      <c r="A330">
        <v>3591</v>
      </c>
      <c r="B330" s="3" t="s">
        <v>3590</v>
      </c>
      <c r="C330" s="3" t="s">
        <v>7701</v>
      </c>
      <c r="D330" s="6">
        <v>700</v>
      </c>
      <c r="E330" s="8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>
        <v>175</v>
      </c>
      <c r="O330" s="6">
        <v>68.06</v>
      </c>
      <c r="P330" s="10" t="s">
        <v>8315</v>
      </c>
      <c r="Q330" t="s">
        <v>8316</v>
      </c>
      <c r="R330" s="15">
        <v>42003.948425925926</v>
      </c>
      <c r="S330" s="15">
        <v>42028.207638888889</v>
      </c>
    </row>
    <row r="331" spans="1:19" ht="72" x14ac:dyDescent="0.3">
      <c r="A331">
        <v>3592</v>
      </c>
      <c r="B331" s="3" t="s">
        <v>3591</v>
      </c>
      <c r="C331" s="3" t="s">
        <v>7702</v>
      </c>
      <c r="D331" s="6">
        <v>2000</v>
      </c>
      <c r="E331" s="8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>
        <v>127</v>
      </c>
      <c r="O331" s="6">
        <v>72.709999999999994</v>
      </c>
      <c r="P331" s="10" t="s">
        <v>8315</v>
      </c>
      <c r="Q331" t="s">
        <v>8316</v>
      </c>
      <c r="R331" s="15">
        <v>41988.829942129625</v>
      </c>
      <c r="S331" s="15">
        <v>42046.207638888889</v>
      </c>
    </row>
    <row r="332" spans="1:19" ht="57.6" x14ac:dyDescent="0.3">
      <c r="A332">
        <v>3593</v>
      </c>
      <c r="B332" s="3" t="s">
        <v>3592</v>
      </c>
      <c r="C332" s="3" t="s">
        <v>7703</v>
      </c>
      <c r="D332" s="6">
        <v>3000</v>
      </c>
      <c r="E332" s="8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>
        <v>111</v>
      </c>
      <c r="O332" s="6">
        <v>77.19</v>
      </c>
      <c r="P332" s="10" t="s">
        <v>8315</v>
      </c>
      <c r="Q332" t="s">
        <v>8316</v>
      </c>
      <c r="R332" s="15">
        <v>41974.898599537039</v>
      </c>
      <c r="S332" s="15">
        <v>42009.851388888885</v>
      </c>
    </row>
    <row r="333" spans="1:19" ht="72" x14ac:dyDescent="0.3">
      <c r="A333">
        <v>3594</v>
      </c>
      <c r="B333" s="3" t="s">
        <v>3593</v>
      </c>
      <c r="C333" s="3" t="s">
        <v>7704</v>
      </c>
      <c r="D333" s="6">
        <v>1600</v>
      </c>
      <c r="E333" s="8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>
        <v>126</v>
      </c>
      <c r="O333" s="6">
        <v>55.97</v>
      </c>
      <c r="P333" s="10" t="s">
        <v>8315</v>
      </c>
      <c r="Q333" t="s">
        <v>8316</v>
      </c>
      <c r="R333" s="15">
        <v>42592.066921296297</v>
      </c>
      <c r="S333" s="15">
        <v>42617.066921296297</v>
      </c>
    </row>
    <row r="334" spans="1:19" ht="43.2" x14ac:dyDescent="0.3">
      <c r="A334">
        <v>3595</v>
      </c>
      <c r="B334" s="3" t="s">
        <v>3594</v>
      </c>
      <c r="C334" s="3" t="s">
        <v>7705</v>
      </c>
      <c r="D334" s="6">
        <v>2600</v>
      </c>
      <c r="E334" s="8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>
        <v>119</v>
      </c>
      <c r="O334" s="6">
        <v>49.69</v>
      </c>
      <c r="P334" s="10" t="s">
        <v>8315</v>
      </c>
      <c r="Q334" t="s">
        <v>8316</v>
      </c>
      <c r="R334" s="15">
        <v>42050.008368055554</v>
      </c>
      <c r="S334" s="15">
        <v>42076.290972222225</v>
      </c>
    </row>
    <row r="335" spans="1:19" ht="43.2" x14ac:dyDescent="0.3">
      <c r="A335">
        <v>3597</v>
      </c>
      <c r="B335" s="3" t="s">
        <v>3596</v>
      </c>
      <c r="C335" s="3" t="s">
        <v>7707</v>
      </c>
      <c r="D335" s="6">
        <v>2500</v>
      </c>
      <c r="E335" s="8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>
        <v>103</v>
      </c>
      <c r="O335" s="6">
        <v>77.73</v>
      </c>
      <c r="P335" s="10" t="s">
        <v>8315</v>
      </c>
      <c r="Q335" t="s">
        <v>8316</v>
      </c>
      <c r="R335" s="15">
        <v>42417.585532407407</v>
      </c>
      <c r="S335" s="15">
        <v>42432.249305555553</v>
      </c>
    </row>
    <row r="336" spans="1:19" ht="57.6" x14ac:dyDescent="0.3">
      <c r="A336">
        <v>3598</v>
      </c>
      <c r="B336" s="3" t="s">
        <v>3597</v>
      </c>
      <c r="C336" s="3" t="s">
        <v>7708</v>
      </c>
      <c r="D336" s="6">
        <v>1000</v>
      </c>
      <c r="E336" s="8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>
        <v>110</v>
      </c>
      <c r="O336" s="6">
        <v>40.78</v>
      </c>
      <c r="P336" s="10" t="s">
        <v>8315</v>
      </c>
      <c r="Q336" t="s">
        <v>8316</v>
      </c>
      <c r="R336" s="15">
        <v>41866.79886574074</v>
      </c>
      <c r="S336" s="15">
        <v>41885.207638888889</v>
      </c>
    </row>
    <row r="337" spans="1:19" ht="72" x14ac:dyDescent="0.3">
      <c r="A337">
        <v>3599</v>
      </c>
      <c r="B337" s="3" t="s">
        <v>3598</v>
      </c>
      <c r="C337" s="3" t="s">
        <v>7709</v>
      </c>
      <c r="D337" s="6">
        <v>500</v>
      </c>
      <c r="E337" s="8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>
        <v>202</v>
      </c>
      <c r="O337" s="6">
        <v>59.41</v>
      </c>
      <c r="P337" s="10" t="s">
        <v>8315</v>
      </c>
      <c r="Q337" t="s">
        <v>8316</v>
      </c>
      <c r="R337" s="15">
        <v>42220.79487268519</v>
      </c>
      <c r="S337" s="15">
        <v>42246</v>
      </c>
    </row>
    <row r="338" spans="1:19" ht="43.2" x14ac:dyDescent="0.3">
      <c r="A338">
        <v>3600</v>
      </c>
      <c r="B338" s="3" t="s">
        <v>3599</v>
      </c>
      <c r="C338" s="3" t="s">
        <v>7710</v>
      </c>
      <c r="D338" s="6">
        <v>10</v>
      </c>
      <c r="E338" s="8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>
        <v>130</v>
      </c>
      <c r="O338" s="6">
        <v>3.25</v>
      </c>
      <c r="P338" s="10" t="s">
        <v>8315</v>
      </c>
      <c r="Q338" t="s">
        <v>8316</v>
      </c>
      <c r="R338" s="15">
        <v>42628.849120370374</v>
      </c>
      <c r="S338" s="15">
        <v>42656.849120370374</v>
      </c>
    </row>
    <row r="339" spans="1:19" ht="86.4" x14ac:dyDescent="0.3">
      <c r="A339">
        <v>3602</v>
      </c>
      <c r="B339" s="3" t="s">
        <v>3601</v>
      </c>
      <c r="C339" s="3" t="s">
        <v>7712</v>
      </c>
      <c r="D339" s="6">
        <v>4000</v>
      </c>
      <c r="E339" s="8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>
        <v>100</v>
      </c>
      <c r="O339" s="6">
        <v>81.67</v>
      </c>
      <c r="P339" s="10" t="s">
        <v>8315</v>
      </c>
      <c r="Q339" t="s">
        <v>8316</v>
      </c>
      <c r="R339" s="15">
        <v>42447.894432870366</v>
      </c>
      <c r="S339" s="15">
        <v>42507.894432870366</v>
      </c>
    </row>
    <row r="340" spans="1:19" ht="72" x14ac:dyDescent="0.3">
      <c r="A340">
        <v>3603</v>
      </c>
      <c r="B340" s="3" t="s">
        <v>3602</v>
      </c>
      <c r="C340" s="3" t="s">
        <v>7713</v>
      </c>
      <c r="D340" s="6">
        <v>1500</v>
      </c>
      <c r="E340" s="8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>
        <v>171</v>
      </c>
      <c r="O340" s="6">
        <v>44.91</v>
      </c>
      <c r="P340" s="10" t="s">
        <v>8315</v>
      </c>
      <c r="Q340" t="s">
        <v>8316</v>
      </c>
      <c r="R340" s="15">
        <v>42283.864351851851</v>
      </c>
      <c r="S340" s="15">
        <v>42313.906018518523</v>
      </c>
    </row>
    <row r="341" spans="1:19" ht="86.4" x14ac:dyDescent="0.3">
      <c r="A341">
        <v>3604</v>
      </c>
      <c r="B341" s="3" t="s">
        <v>3603</v>
      </c>
      <c r="C341" s="3" t="s">
        <v>7714</v>
      </c>
      <c r="D341" s="6">
        <v>3000</v>
      </c>
      <c r="E341" s="8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>
        <v>113</v>
      </c>
      <c r="O341" s="6">
        <v>49.06</v>
      </c>
      <c r="P341" s="10" t="s">
        <v>8315</v>
      </c>
      <c r="Q341" t="s">
        <v>8316</v>
      </c>
      <c r="R341" s="15">
        <v>42483.015694444446</v>
      </c>
      <c r="S341" s="15">
        <v>42489.290972222225</v>
      </c>
    </row>
    <row r="342" spans="1:19" ht="57.6" x14ac:dyDescent="0.3">
      <c r="A342">
        <v>3613</v>
      </c>
      <c r="B342" s="3" t="s">
        <v>3612</v>
      </c>
      <c r="C342" s="3" t="s">
        <v>7723</v>
      </c>
      <c r="D342" s="6">
        <v>1250</v>
      </c>
      <c r="E342" s="8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>
        <v>100</v>
      </c>
      <c r="O342" s="6">
        <v>62.5</v>
      </c>
      <c r="P342" s="10" t="s">
        <v>8315</v>
      </c>
      <c r="Q342" t="s">
        <v>8316</v>
      </c>
      <c r="R342" s="15">
        <v>41788.58997685185</v>
      </c>
      <c r="S342" s="15">
        <v>41818.58997685185</v>
      </c>
    </row>
    <row r="343" spans="1:19" ht="57.6" x14ac:dyDescent="0.3">
      <c r="A343">
        <v>3614</v>
      </c>
      <c r="B343" s="3" t="s">
        <v>3439</v>
      </c>
      <c r="C343" s="3" t="s">
        <v>7724</v>
      </c>
      <c r="D343" s="6">
        <v>2500</v>
      </c>
      <c r="E343" s="8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>
        <v>101</v>
      </c>
      <c r="O343" s="6">
        <v>35.49</v>
      </c>
      <c r="P343" s="10" t="s">
        <v>8315</v>
      </c>
      <c r="Q343" t="s">
        <v>8316</v>
      </c>
      <c r="R343" s="15">
        <v>42144.041851851856</v>
      </c>
      <c r="S343" s="15">
        <v>42174.041851851856</v>
      </c>
    </row>
    <row r="344" spans="1:19" ht="72" x14ac:dyDescent="0.3">
      <c r="A344">
        <v>3619</v>
      </c>
      <c r="B344" s="3" t="s">
        <v>3617</v>
      </c>
      <c r="C344" s="3" t="s">
        <v>7729</v>
      </c>
      <c r="D344" s="6">
        <v>1000</v>
      </c>
      <c r="E344" s="8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>
        <v>113</v>
      </c>
      <c r="O344" s="6">
        <v>66.47</v>
      </c>
      <c r="P344" s="10" t="s">
        <v>8315</v>
      </c>
      <c r="Q344" t="s">
        <v>8316</v>
      </c>
      <c r="R344" s="15">
        <v>42661.132245370376</v>
      </c>
      <c r="S344" s="15">
        <v>42693.916666666672</v>
      </c>
    </row>
    <row r="345" spans="1:19" ht="72" x14ac:dyDescent="0.3">
      <c r="A345">
        <v>3620</v>
      </c>
      <c r="B345" s="3" t="s">
        <v>3618</v>
      </c>
      <c r="C345" s="3" t="s">
        <v>7730</v>
      </c>
      <c r="D345" s="6">
        <v>10500</v>
      </c>
      <c r="E345" s="8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>
        <v>105</v>
      </c>
      <c r="O345" s="6">
        <v>56.07</v>
      </c>
      <c r="P345" s="10" t="s">
        <v>8315</v>
      </c>
      <c r="Q345" t="s">
        <v>8316</v>
      </c>
      <c r="R345" s="15">
        <v>42037.938206018516</v>
      </c>
      <c r="S345" s="15">
        <v>42068.166666666672</v>
      </c>
    </row>
    <row r="346" spans="1:19" ht="72" x14ac:dyDescent="0.3">
      <c r="A346">
        <v>3621</v>
      </c>
      <c r="B346" s="3" t="s">
        <v>3619</v>
      </c>
      <c r="C346" s="3" t="s">
        <v>7731</v>
      </c>
      <c r="D346" s="6">
        <v>3000</v>
      </c>
      <c r="E346" s="8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>
        <v>110</v>
      </c>
      <c r="O346" s="6">
        <v>47.03</v>
      </c>
      <c r="P346" s="10" t="s">
        <v>8315</v>
      </c>
      <c r="Q346" t="s">
        <v>8316</v>
      </c>
      <c r="R346" s="15">
        <v>42619.935694444444</v>
      </c>
      <c r="S346" s="15">
        <v>42643.875</v>
      </c>
    </row>
    <row r="347" spans="1:19" ht="57.6" x14ac:dyDescent="0.3">
      <c r="A347">
        <v>3622</v>
      </c>
      <c r="B347" s="3" t="s">
        <v>3620</v>
      </c>
      <c r="C347" s="3" t="s">
        <v>7732</v>
      </c>
      <c r="D347" s="6">
        <v>1000</v>
      </c>
      <c r="E347" s="8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>
        <v>100</v>
      </c>
      <c r="O347" s="6">
        <v>47.67</v>
      </c>
      <c r="P347" s="10" t="s">
        <v>8315</v>
      </c>
      <c r="Q347" t="s">
        <v>8316</v>
      </c>
      <c r="R347" s="15">
        <v>41877.221886574072</v>
      </c>
      <c r="S347" s="15">
        <v>41910.140972222223</v>
      </c>
    </row>
    <row r="348" spans="1:19" ht="43.2" x14ac:dyDescent="0.3">
      <c r="A348">
        <v>3623</v>
      </c>
      <c r="B348" s="3" t="s">
        <v>3621</v>
      </c>
      <c r="C348" s="3" t="s">
        <v>7733</v>
      </c>
      <c r="D348" s="6">
        <v>2500</v>
      </c>
      <c r="E348" s="8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>
        <v>120</v>
      </c>
      <c r="O348" s="6">
        <v>88.24</v>
      </c>
      <c r="P348" s="10" t="s">
        <v>8315</v>
      </c>
      <c r="Q348" t="s">
        <v>8316</v>
      </c>
      <c r="R348" s="15">
        <v>41828.736921296295</v>
      </c>
      <c r="S348" s="15">
        <v>41846.291666666664</v>
      </c>
    </row>
    <row r="349" spans="1:19" ht="115.2" x14ac:dyDescent="0.3">
      <c r="A349">
        <v>3624</v>
      </c>
      <c r="B349" s="3" t="s">
        <v>3622</v>
      </c>
      <c r="C349" s="3" t="s">
        <v>7734</v>
      </c>
      <c r="D349" s="6">
        <v>3000</v>
      </c>
      <c r="E349" s="8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>
        <v>105</v>
      </c>
      <c r="O349" s="6">
        <v>80.72</v>
      </c>
      <c r="P349" s="10" t="s">
        <v>8315</v>
      </c>
      <c r="Q349" t="s">
        <v>8316</v>
      </c>
      <c r="R349" s="15">
        <v>42545.774189814809</v>
      </c>
      <c r="S349" s="15">
        <v>42605.774189814809</v>
      </c>
    </row>
    <row r="350" spans="1:19" ht="86.4" x14ac:dyDescent="0.3">
      <c r="A350">
        <v>3627</v>
      </c>
      <c r="B350" s="3" t="s">
        <v>3625</v>
      </c>
      <c r="C350" s="3" t="s">
        <v>7737</v>
      </c>
      <c r="D350" s="6">
        <v>2000</v>
      </c>
      <c r="E350" s="8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>
        <v>100</v>
      </c>
      <c r="O350" s="6">
        <v>68.97</v>
      </c>
      <c r="P350" s="10" t="s">
        <v>8315</v>
      </c>
      <c r="Q350" t="s">
        <v>8316</v>
      </c>
      <c r="R350" s="15">
        <v>42460.741747685184</v>
      </c>
      <c r="S350" s="15">
        <v>42511.165972222225</v>
      </c>
    </row>
    <row r="351" spans="1:19" ht="57.6" x14ac:dyDescent="0.3">
      <c r="A351">
        <v>3648</v>
      </c>
      <c r="B351" s="3" t="s">
        <v>3646</v>
      </c>
      <c r="C351" s="3" t="s">
        <v>7758</v>
      </c>
      <c r="D351" s="6">
        <v>40000</v>
      </c>
      <c r="E351" s="8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>
        <v>100</v>
      </c>
      <c r="O351" s="6">
        <v>550.04</v>
      </c>
      <c r="P351" s="10" t="s">
        <v>8315</v>
      </c>
      <c r="Q351" t="s">
        <v>8316</v>
      </c>
      <c r="R351" s="15">
        <v>41887.292187500003</v>
      </c>
      <c r="S351" s="15">
        <v>41917.292187500003</v>
      </c>
    </row>
    <row r="352" spans="1:19" ht="57.6" x14ac:dyDescent="0.3">
      <c r="A352">
        <v>3651</v>
      </c>
      <c r="B352" s="3" t="s">
        <v>3649</v>
      </c>
      <c r="C352" s="3" t="s">
        <v>7761</v>
      </c>
      <c r="D352" s="6">
        <v>500</v>
      </c>
      <c r="E352" s="8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>
        <v>104</v>
      </c>
      <c r="O352" s="6">
        <v>57.78</v>
      </c>
      <c r="P352" s="10" t="s">
        <v>8315</v>
      </c>
      <c r="Q352" t="s">
        <v>8316</v>
      </c>
      <c r="R352" s="15">
        <v>41828.646319444444</v>
      </c>
      <c r="S352" s="15">
        <v>41861.665972222225</v>
      </c>
    </row>
    <row r="353" spans="1:19" ht="86.4" x14ac:dyDescent="0.3">
      <c r="A353">
        <v>3655</v>
      </c>
      <c r="B353" s="3" t="s">
        <v>3652</v>
      </c>
      <c r="C353" s="3" t="s">
        <v>7765</v>
      </c>
      <c r="D353" s="6">
        <v>5000</v>
      </c>
      <c r="E353" s="8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>
        <v>116</v>
      </c>
      <c r="O353" s="6">
        <v>73.58</v>
      </c>
      <c r="P353" s="10" t="s">
        <v>8315</v>
      </c>
      <c r="Q353" t="s">
        <v>8316</v>
      </c>
      <c r="R353" s="15">
        <v>42173.803217592591</v>
      </c>
      <c r="S353" s="15">
        <v>42203.290972222225</v>
      </c>
    </row>
    <row r="354" spans="1:19" ht="43.2" x14ac:dyDescent="0.3">
      <c r="A354">
        <v>3658</v>
      </c>
      <c r="B354" s="3" t="s">
        <v>3655</v>
      </c>
      <c r="C354" s="3" t="s">
        <v>7768</v>
      </c>
      <c r="D354" s="6">
        <v>1500</v>
      </c>
      <c r="E354" s="8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>
        <v>101</v>
      </c>
      <c r="O354" s="6">
        <v>75.5</v>
      </c>
      <c r="P354" s="10" t="s">
        <v>8315</v>
      </c>
      <c r="Q354" t="s">
        <v>8316</v>
      </c>
      <c r="R354" s="15">
        <v>41775.858564814815</v>
      </c>
      <c r="S354" s="15">
        <v>41822.165972222225</v>
      </c>
    </row>
    <row r="355" spans="1:19" ht="72" x14ac:dyDescent="0.3">
      <c r="A355">
        <v>3659</v>
      </c>
      <c r="B355" s="3" t="s">
        <v>3656</v>
      </c>
      <c r="C355" s="3" t="s">
        <v>7769</v>
      </c>
      <c r="D355" s="6">
        <v>3000</v>
      </c>
      <c r="E355" s="8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>
        <v>102</v>
      </c>
      <c r="O355" s="6">
        <v>235.46</v>
      </c>
      <c r="P355" s="10" t="s">
        <v>8315</v>
      </c>
      <c r="Q355" t="s">
        <v>8316</v>
      </c>
      <c r="R355" s="15">
        <v>42055.277199074073</v>
      </c>
      <c r="S355" s="15">
        <v>42082.610416666663</v>
      </c>
    </row>
    <row r="356" spans="1:19" ht="72" x14ac:dyDescent="0.3">
      <c r="A356">
        <v>3661</v>
      </c>
      <c r="B356" s="3" t="s">
        <v>3658</v>
      </c>
      <c r="C356" s="3" t="s">
        <v>7771</v>
      </c>
      <c r="D356" s="6">
        <v>3000</v>
      </c>
      <c r="E356" s="8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>
        <v>111</v>
      </c>
      <c r="O356" s="6">
        <v>92.5</v>
      </c>
      <c r="P356" s="10" t="s">
        <v>8315</v>
      </c>
      <c r="Q356" t="s">
        <v>8316</v>
      </c>
      <c r="R356" s="15">
        <v>42447.896666666667</v>
      </c>
      <c r="S356" s="15">
        <v>42470.166666666672</v>
      </c>
    </row>
    <row r="357" spans="1:19" ht="72" x14ac:dyDescent="0.3">
      <c r="A357">
        <v>3664</v>
      </c>
      <c r="B357" s="3" t="s">
        <v>3661</v>
      </c>
      <c r="C357" s="3" t="s">
        <v>7774</v>
      </c>
      <c r="D357" s="6">
        <v>800</v>
      </c>
      <c r="E357" s="8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>
        <v>109</v>
      </c>
      <c r="O357" s="6">
        <v>46.05</v>
      </c>
      <c r="P357" s="10" t="s">
        <v>8315</v>
      </c>
      <c r="Q357" t="s">
        <v>8316</v>
      </c>
      <c r="R357" s="15">
        <v>42523.248715277776</v>
      </c>
      <c r="S357" s="15">
        <v>42537.248715277776</v>
      </c>
    </row>
    <row r="358" spans="1:19" ht="43.2" x14ac:dyDescent="0.3">
      <c r="A358">
        <v>3666</v>
      </c>
      <c r="B358" s="3" t="s">
        <v>3663</v>
      </c>
      <c r="C358" s="3" t="s">
        <v>7776</v>
      </c>
      <c r="D358" s="6">
        <v>1200</v>
      </c>
      <c r="E358" s="8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>
        <v>100</v>
      </c>
      <c r="O358" s="6">
        <v>31.58</v>
      </c>
      <c r="P358" s="10" t="s">
        <v>8315</v>
      </c>
      <c r="Q358" t="s">
        <v>8316</v>
      </c>
      <c r="R358" s="15">
        <v>41822.90488425926</v>
      </c>
      <c r="S358" s="15">
        <v>41844.291666666664</v>
      </c>
    </row>
    <row r="359" spans="1:19" ht="86.4" x14ac:dyDescent="0.3">
      <c r="A359">
        <v>3668</v>
      </c>
      <c r="B359" s="3" t="s">
        <v>3665</v>
      </c>
      <c r="C359" s="3" t="s">
        <v>7778</v>
      </c>
      <c r="D359" s="6">
        <v>1000</v>
      </c>
      <c r="E359" s="8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>
        <v>104</v>
      </c>
      <c r="O359" s="6">
        <v>36.96</v>
      </c>
      <c r="P359" s="10" t="s">
        <v>8315</v>
      </c>
      <c r="Q359" t="s">
        <v>8316</v>
      </c>
      <c r="R359" s="15">
        <v>42185.556157407409</v>
      </c>
      <c r="S359" s="15">
        <v>42208.772916666669</v>
      </c>
    </row>
    <row r="360" spans="1:19" ht="72" x14ac:dyDescent="0.3">
      <c r="A360">
        <v>3671</v>
      </c>
      <c r="B360" s="3" t="s">
        <v>3668</v>
      </c>
      <c r="C360" s="3" t="s">
        <v>7781</v>
      </c>
      <c r="D360" s="6">
        <v>3500</v>
      </c>
      <c r="E360" s="8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>
        <v>101</v>
      </c>
      <c r="O360" s="6">
        <v>88.25</v>
      </c>
      <c r="P360" s="10" t="s">
        <v>8315</v>
      </c>
      <c r="Q360" t="s">
        <v>8316</v>
      </c>
      <c r="R360" s="15">
        <v>41820.62809027778</v>
      </c>
      <c r="S360" s="15">
        <v>41841.165972222225</v>
      </c>
    </row>
    <row r="361" spans="1:19" ht="86.4" x14ac:dyDescent="0.3">
      <c r="A361">
        <v>3676</v>
      </c>
      <c r="B361" s="3" t="s">
        <v>3673</v>
      </c>
      <c r="C361" s="3" t="s">
        <v>7786</v>
      </c>
      <c r="D361" s="6">
        <v>800</v>
      </c>
      <c r="E361" s="8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>
        <v>129</v>
      </c>
      <c r="O361" s="6">
        <v>64.38</v>
      </c>
      <c r="P361" s="10" t="s">
        <v>8315</v>
      </c>
      <c r="Q361" t="s">
        <v>8316</v>
      </c>
      <c r="R361" s="15">
        <v>41876.815787037034</v>
      </c>
      <c r="S361" s="15">
        <v>41894.815787037034</v>
      </c>
    </row>
    <row r="362" spans="1:19" ht="57.6" x14ac:dyDescent="0.3">
      <c r="A362">
        <v>3677</v>
      </c>
      <c r="B362" s="3" t="s">
        <v>3674</v>
      </c>
      <c r="C362" s="3" t="s">
        <v>7787</v>
      </c>
      <c r="D362" s="6">
        <v>12000</v>
      </c>
      <c r="E362" s="8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>
        <v>103</v>
      </c>
      <c r="O362" s="6">
        <v>62.05</v>
      </c>
      <c r="P362" s="10" t="s">
        <v>8315</v>
      </c>
      <c r="Q362" t="s">
        <v>8316</v>
      </c>
      <c r="R362" s="15">
        <v>41802.574282407404</v>
      </c>
      <c r="S362" s="15">
        <v>41823.165972222225</v>
      </c>
    </row>
    <row r="363" spans="1:19" ht="72" x14ac:dyDescent="0.3">
      <c r="A363">
        <v>3679</v>
      </c>
      <c r="B363" s="3" t="s">
        <v>3676</v>
      </c>
      <c r="C363" s="3" t="s">
        <v>7789</v>
      </c>
      <c r="D363" s="6">
        <v>2000</v>
      </c>
      <c r="E363" s="8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>
        <v>110</v>
      </c>
      <c r="O363" s="6">
        <v>73.400000000000006</v>
      </c>
      <c r="P363" s="10" t="s">
        <v>8315</v>
      </c>
      <c r="Q363" t="s">
        <v>8316</v>
      </c>
      <c r="R363" s="15">
        <v>41786.761354166665</v>
      </c>
      <c r="S363" s="15">
        <v>41821.207638888889</v>
      </c>
    </row>
    <row r="364" spans="1:19" ht="57.6" x14ac:dyDescent="0.3">
      <c r="A364">
        <v>3680</v>
      </c>
      <c r="B364" s="3" t="s">
        <v>3677</v>
      </c>
      <c r="C364" s="3" t="s">
        <v>7790</v>
      </c>
      <c r="D364" s="6">
        <v>3000</v>
      </c>
      <c r="E364" s="8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>
        <v>113</v>
      </c>
      <c r="O364" s="6">
        <v>99.5</v>
      </c>
      <c r="P364" s="10" t="s">
        <v>8315</v>
      </c>
      <c r="Q364" t="s">
        <v>8316</v>
      </c>
      <c r="R364" s="15">
        <v>42627.454097222217</v>
      </c>
      <c r="S364" s="15">
        <v>42648.454097222217</v>
      </c>
    </row>
    <row r="365" spans="1:19" ht="86.4" x14ac:dyDescent="0.3">
      <c r="A365">
        <v>3681</v>
      </c>
      <c r="B365" s="3" t="s">
        <v>3678</v>
      </c>
      <c r="C365" s="3" t="s">
        <v>7791</v>
      </c>
      <c r="D365" s="6">
        <v>1000</v>
      </c>
      <c r="E365" s="8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>
        <v>112</v>
      </c>
      <c r="O365" s="6">
        <v>62.17</v>
      </c>
      <c r="P365" s="10" t="s">
        <v>8315</v>
      </c>
      <c r="Q365" t="s">
        <v>8316</v>
      </c>
      <c r="R365" s="15">
        <v>42374.651504629626</v>
      </c>
      <c r="S365" s="15">
        <v>42384.651504629626</v>
      </c>
    </row>
    <row r="366" spans="1:19" ht="72" x14ac:dyDescent="0.3">
      <c r="A366">
        <v>3682</v>
      </c>
      <c r="B366" s="3" t="s">
        <v>3679</v>
      </c>
      <c r="C366" s="3" t="s">
        <v>7792</v>
      </c>
      <c r="D366" s="6">
        <v>3000</v>
      </c>
      <c r="E366" s="8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>
        <v>139</v>
      </c>
      <c r="O366" s="6">
        <v>62.33</v>
      </c>
      <c r="P366" s="10" t="s">
        <v>8315</v>
      </c>
      <c r="Q366" t="s">
        <v>8316</v>
      </c>
      <c r="R366" s="15">
        <v>41772.685393518521</v>
      </c>
      <c r="S366" s="15">
        <v>41806.290972222225</v>
      </c>
    </row>
    <row r="367" spans="1:19" ht="57.6" x14ac:dyDescent="0.3">
      <c r="A367">
        <v>3683</v>
      </c>
      <c r="B367" s="3" t="s">
        <v>3680</v>
      </c>
      <c r="C367" s="3" t="s">
        <v>7793</v>
      </c>
      <c r="D367" s="6">
        <v>3500</v>
      </c>
      <c r="E367" s="8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>
        <v>111</v>
      </c>
      <c r="O367" s="6">
        <v>58.79</v>
      </c>
      <c r="P367" s="10" t="s">
        <v>8315</v>
      </c>
      <c r="Q367" t="s">
        <v>8316</v>
      </c>
      <c r="R367" s="15">
        <v>42633.116851851853</v>
      </c>
      <c r="S367" s="15">
        <v>42663.116851851853</v>
      </c>
    </row>
    <row r="368" spans="1:19" ht="86.4" x14ac:dyDescent="0.3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>
        <v>139</v>
      </c>
      <c r="O368" s="6">
        <v>45.35</v>
      </c>
      <c r="P368" s="10" t="s">
        <v>8315</v>
      </c>
      <c r="Q368" t="s">
        <v>8316</v>
      </c>
      <c r="R368" s="15">
        <v>42219.180393518516</v>
      </c>
      <c r="S368" s="15">
        <v>42249.180393518516</v>
      </c>
    </row>
    <row r="369" spans="1:19" ht="72" x14ac:dyDescent="0.3">
      <c r="A369">
        <v>3685</v>
      </c>
      <c r="B369" s="3" t="s">
        <v>3682</v>
      </c>
      <c r="C369" s="3" t="s">
        <v>7795</v>
      </c>
      <c r="D369" s="6">
        <v>5000</v>
      </c>
      <c r="E369" s="8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>
        <v>106</v>
      </c>
      <c r="O369" s="6">
        <v>41.94</v>
      </c>
      <c r="P369" s="10" t="s">
        <v>8315</v>
      </c>
      <c r="Q369" t="s">
        <v>8316</v>
      </c>
      <c r="R369" s="15">
        <v>41753.593275462961</v>
      </c>
      <c r="S369" s="15">
        <v>41778.875</v>
      </c>
    </row>
    <row r="370" spans="1:19" ht="57.6" x14ac:dyDescent="0.3">
      <c r="A370">
        <v>3686</v>
      </c>
      <c r="B370" s="3" t="s">
        <v>3683</v>
      </c>
      <c r="C370" s="3" t="s">
        <v>7796</v>
      </c>
      <c r="D370" s="6">
        <v>350</v>
      </c>
      <c r="E370" s="8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>
        <v>101</v>
      </c>
      <c r="O370" s="6">
        <v>59.17</v>
      </c>
      <c r="P370" s="10" t="s">
        <v>8315</v>
      </c>
      <c r="Q370" t="s">
        <v>8316</v>
      </c>
      <c r="R370" s="15">
        <v>42230.662731481483</v>
      </c>
      <c r="S370" s="15">
        <v>42245.165972222225</v>
      </c>
    </row>
    <row r="371" spans="1:19" ht="86.4" x14ac:dyDescent="0.3">
      <c r="A371">
        <v>3687</v>
      </c>
      <c r="B371" s="3" t="s">
        <v>3684</v>
      </c>
      <c r="C371" s="3" t="s">
        <v>7797</v>
      </c>
      <c r="D371" s="6">
        <v>5000</v>
      </c>
      <c r="E371" s="8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>
        <v>100</v>
      </c>
      <c r="O371" s="6">
        <v>200.49</v>
      </c>
      <c r="P371" s="10" t="s">
        <v>8315</v>
      </c>
      <c r="Q371" t="s">
        <v>8316</v>
      </c>
      <c r="R371" s="15">
        <v>41787.218229166669</v>
      </c>
      <c r="S371" s="15">
        <v>41817.218229166669</v>
      </c>
    </row>
    <row r="372" spans="1:19" ht="86.4" x14ac:dyDescent="0.3">
      <c r="A372">
        <v>3689</v>
      </c>
      <c r="B372" s="3" t="s">
        <v>3686</v>
      </c>
      <c r="C372" s="3" t="s">
        <v>7799</v>
      </c>
      <c r="D372" s="6">
        <v>3000</v>
      </c>
      <c r="E372" s="8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>
        <v>118</v>
      </c>
      <c r="O372" s="6">
        <v>57.26</v>
      </c>
      <c r="P372" s="10" t="s">
        <v>8315</v>
      </c>
      <c r="Q372" t="s">
        <v>8316</v>
      </c>
      <c r="R372" s="15">
        <v>42147.826840277776</v>
      </c>
      <c r="S372" s="15">
        <v>42176.934027777781</v>
      </c>
    </row>
    <row r="373" spans="1:19" ht="72" x14ac:dyDescent="0.3">
      <c r="A373">
        <v>3690</v>
      </c>
      <c r="B373" s="3" t="s">
        <v>3687</v>
      </c>
      <c r="C373" s="3" t="s">
        <v>7800</v>
      </c>
      <c r="D373" s="6">
        <v>1500</v>
      </c>
      <c r="E373" s="8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>
        <v>120</v>
      </c>
      <c r="O373" s="6">
        <v>58.06</v>
      </c>
      <c r="P373" s="10" t="s">
        <v>8315</v>
      </c>
      <c r="Q373" t="s">
        <v>8316</v>
      </c>
      <c r="R373" s="15">
        <v>41940.598182870373</v>
      </c>
      <c r="S373" s="15">
        <v>41970.639849537038</v>
      </c>
    </row>
    <row r="374" spans="1:19" ht="57.6" x14ac:dyDescent="0.3">
      <c r="A374">
        <v>3691</v>
      </c>
      <c r="B374" s="3" t="s">
        <v>3688</v>
      </c>
      <c r="C374" s="3" t="s">
        <v>7801</v>
      </c>
      <c r="D374" s="6">
        <v>40000</v>
      </c>
      <c r="E374" s="8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>
        <v>128</v>
      </c>
      <c r="O374" s="6">
        <v>186.8</v>
      </c>
      <c r="P374" s="10" t="s">
        <v>8315</v>
      </c>
      <c r="Q374" t="s">
        <v>8316</v>
      </c>
      <c r="R374" s="15">
        <v>42020.700567129628</v>
      </c>
      <c r="S374" s="15">
        <v>42065.207638888889</v>
      </c>
    </row>
    <row r="375" spans="1:19" ht="43.2" x14ac:dyDescent="0.3">
      <c r="A375">
        <v>3692</v>
      </c>
      <c r="B375" s="3" t="s">
        <v>3689</v>
      </c>
      <c r="C375" s="3" t="s">
        <v>7802</v>
      </c>
      <c r="D375" s="6">
        <v>1000</v>
      </c>
      <c r="E375" s="8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>
        <v>126</v>
      </c>
      <c r="O375" s="6">
        <v>74.12</v>
      </c>
      <c r="P375" s="10" t="s">
        <v>8315</v>
      </c>
      <c r="Q375" t="s">
        <v>8316</v>
      </c>
      <c r="R375" s="15">
        <v>41891.96503472222</v>
      </c>
      <c r="S375" s="15">
        <v>41901</v>
      </c>
    </row>
    <row r="376" spans="1:19" ht="72" x14ac:dyDescent="0.3">
      <c r="A376">
        <v>3694</v>
      </c>
      <c r="B376" s="3" t="s">
        <v>3691</v>
      </c>
      <c r="C376" s="3" t="s">
        <v>7804</v>
      </c>
      <c r="D376" s="6">
        <v>3500</v>
      </c>
      <c r="E376" s="8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>
        <v>107</v>
      </c>
      <c r="O376" s="6">
        <v>62.67</v>
      </c>
      <c r="P376" s="10" t="s">
        <v>8315</v>
      </c>
      <c r="Q376" t="s">
        <v>8316</v>
      </c>
      <c r="R376" s="15">
        <v>42490.133877314816</v>
      </c>
      <c r="S376" s="15">
        <v>42527.083333333328</v>
      </c>
    </row>
    <row r="377" spans="1:19" ht="86.4" x14ac:dyDescent="0.3">
      <c r="A377">
        <v>3695</v>
      </c>
      <c r="B377" s="3" t="s">
        <v>3692</v>
      </c>
      <c r="C377" s="3" t="s">
        <v>7805</v>
      </c>
      <c r="D377" s="6">
        <v>4000</v>
      </c>
      <c r="E377" s="8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>
        <v>100</v>
      </c>
      <c r="O377" s="6">
        <v>121.36</v>
      </c>
      <c r="P377" s="10" t="s">
        <v>8315</v>
      </c>
      <c r="Q377" t="s">
        <v>8316</v>
      </c>
      <c r="R377" s="15">
        <v>41995.870486111111</v>
      </c>
      <c r="S377" s="15">
        <v>42015.870486111111</v>
      </c>
    </row>
    <row r="378" spans="1:19" ht="57.6" x14ac:dyDescent="0.3">
      <c r="A378">
        <v>3698</v>
      </c>
      <c r="B378" s="3" t="s">
        <v>3695</v>
      </c>
      <c r="C378" s="3" t="s">
        <v>7808</v>
      </c>
      <c r="D378" s="6">
        <v>5000</v>
      </c>
      <c r="E378" s="8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>
        <v>111</v>
      </c>
      <c r="O378" s="6">
        <v>40.630000000000003</v>
      </c>
      <c r="P378" s="10" t="s">
        <v>8315</v>
      </c>
      <c r="Q378" t="s">
        <v>8316</v>
      </c>
      <c r="R378" s="15">
        <v>42401.806562500002</v>
      </c>
      <c r="S378" s="15">
        <v>42431.806562500002</v>
      </c>
    </row>
    <row r="379" spans="1:19" ht="72" x14ac:dyDescent="0.3">
      <c r="A379">
        <v>3699</v>
      </c>
      <c r="B379" s="3" t="s">
        <v>3696</v>
      </c>
      <c r="C379" s="3" t="s">
        <v>7809</v>
      </c>
      <c r="D379" s="6">
        <v>2500</v>
      </c>
      <c r="E379" s="8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>
        <v>101</v>
      </c>
      <c r="O379" s="6">
        <v>63</v>
      </c>
      <c r="P379" s="10" t="s">
        <v>8315</v>
      </c>
      <c r="Q379" t="s">
        <v>8316</v>
      </c>
      <c r="R379" s="15">
        <v>41897.602037037039</v>
      </c>
      <c r="S379" s="15">
        <v>41927.602037037039</v>
      </c>
    </row>
    <row r="380" spans="1:19" ht="43.2" x14ac:dyDescent="0.3">
      <c r="A380">
        <v>3700</v>
      </c>
      <c r="B380" s="3" t="s">
        <v>3697</v>
      </c>
      <c r="C380" s="3" t="s">
        <v>7810</v>
      </c>
      <c r="D380" s="6">
        <v>500</v>
      </c>
      <c r="E380" s="8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>
        <v>121</v>
      </c>
      <c r="O380" s="6">
        <v>33.67</v>
      </c>
      <c r="P380" s="10" t="s">
        <v>8315</v>
      </c>
      <c r="Q380" t="s">
        <v>8316</v>
      </c>
      <c r="R380" s="15">
        <v>41882.585648148146</v>
      </c>
      <c r="S380" s="15">
        <v>41912.666666666664</v>
      </c>
    </row>
    <row r="381" spans="1:19" ht="72" x14ac:dyDescent="0.3">
      <c r="A381">
        <v>3703</v>
      </c>
      <c r="B381" s="3" t="s">
        <v>3700</v>
      </c>
      <c r="C381" s="3" t="s">
        <v>7813</v>
      </c>
      <c r="D381" s="6">
        <v>1050</v>
      </c>
      <c r="E381" s="8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>
        <v>123</v>
      </c>
      <c r="O381" s="6">
        <v>43.2</v>
      </c>
      <c r="P381" s="10" t="s">
        <v>8315</v>
      </c>
      <c r="Q381" t="s">
        <v>8316</v>
      </c>
      <c r="R381" s="15">
        <v>42556.504490740743</v>
      </c>
      <c r="S381" s="15">
        <v>42595.290972222225</v>
      </c>
    </row>
    <row r="382" spans="1:19" ht="72" x14ac:dyDescent="0.3">
      <c r="A382">
        <v>3705</v>
      </c>
      <c r="B382" s="3" t="s">
        <v>3702</v>
      </c>
      <c r="C382" s="3" t="s">
        <v>7815</v>
      </c>
      <c r="D382" s="6">
        <v>2827</v>
      </c>
      <c r="E382" s="8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>
        <v>103</v>
      </c>
      <c r="O382" s="6">
        <v>83.57</v>
      </c>
      <c r="P382" s="10" t="s">
        <v>8315</v>
      </c>
      <c r="Q382" t="s">
        <v>8316</v>
      </c>
      <c r="R382" s="15">
        <v>41792.542986111112</v>
      </c>
      <c r="S382" s="15">
        <v>41813.75</v>
      </c>
    </row>
    <row r="383" spans="1:19" ht="72" x14ac:dyDescent="0.3">
      <c r="A383">
        <v>3706</v>
      </c>
      <c r="B383" s="3" t="s">
        <v>3703</v>
      </c>
      <c r="C383" s="3" t="s">
        <v>7816</v>
      </c>
      <c r="D383" s="6">
        <v>1500</v>
      </c>
      <c r="E383" s="8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>
        <v>121</v>
      </c>
      <c r="O383" s="6">
        <v>140</v>
      </c>
      <c r="P383" s="10" t="s">
        <v>8315</v>
      </c>
      <c r="Q383" t="s">
        <v>8316</v>
      </c>
      <c r="R383" s="15">
        <v>41879.913761574076</v>
      </c>
      <c r="S383" s="15">
        <v>41894.913761574076</v>
      </c>
    </row>
    <row r="384" spans="1:19" ht="57.6" x14ac:dyDescent="0.3">
      <c r="A384">
        <v>3707</v>
      </c>
      <c r="B384" s="3" t="s">
        <v>3704</v>
      </c>
      <c r="C384" s="3" t="s">
        <v>7817</v>
      </c>
      <c r="D384" s="6">
        <v>1000</v>
      </c>
      <c r="E384" s="8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>
        <v>186</v>
      </c>
      <c r="O384" s="6">
        <v>80.87</v>
      </c>
      <c r="P384" s="10" t="s">
        <v>8315</v>
      </c>
      <c r="Q384" t="s">
        <v>8316</v>
      </c>
      <c r="R384" s="15">
        <v>42552.048356481479</v>
      </c>
      <c r="S384" s="15">
        <v>42573.226388888885</v>
      </c>
    </row>
    <row r="385" spans="1:19" ht="86.4" x14ac:dyDescent="0.3">
      <c r="A385">
        <v>3708</v>
      </c>
      <c r="B385" s="3" t="s">
        <v>3705</v>
      </c>
      <c r="C385" s="3" t="s">
        <v>7818</v>
      </c>
      <c r="D385" s="6">
        <v>700</v>
      </c>
      <c r="E385" s="8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>
        <v>300</v>
      </c>
      <c r="O385" s="6">
        <v>53.85</v>
      </c>
      <c r="P385" s="10" t="s">
        <v>8315</v>
      </c>
      <c r="Q385" t="s">
        <v>8316</v>
      </c>
      <c r="R385" s="15">
        <v>41810.142199074071</v>
      </c>
      <c r="S385" s="15">
        <v>41824.142199074071</v>
      </c>
    </row>
    <row r="386" spans="1:19" ht="43.2" x14ac:dyDescent="0.3">
      <c r="A386">
        <v>3710</v>
      </c>
      <c r="B386" s="3" t="s">
        <v>3707</v>
      </c>
      <c r="C386" s="3" t="s">
        <v>7820</v>
      </c>
      <c r="D386" s="6">
        <v>1300</v>
      </c>
      <c r="E386" s="8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>
        <v>141</v>
      </c>
      <c r="O386" s="6">
        <v>67.959999999999994</v>
      </c>
      <c r="P386" s="10" t="s">
        <v>8315</v>
      </c>
      <c r="Q386" t="s">
        <v>8316</v>
      </c>
      <c r="R386" s="15">
        <v>42072.576249999998</v>
      </c>
      <c r="S386" s="15">
        <v>42097.576249999998</v>
      </c>
    </row>
    <row r="387" spans="1:19" ht="43.2" x14ac:dyDescent="0.3">
      <c r="A387">
        <v>3711</v>
      </c>
      <c r="B387" s="3" t="s">
        <v>3708</v>
      </c>
      <c r="C387" s="3" t="s">
        <v>7821</v>
      </c>
      <c r="D387" s="6">
        <v>500</v>
      </c>
      <c r="E387" s="8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>
        <v>114</v>
      </c>
      <c r="O387" s="6">
        <v>27.14</v>
      </c>
      <c r="P387" s="10" t="s">
        <v>8315</v>
      </c>
      <c r="Q387" t="s">
        <v>8316</v>
      </c>
      <c r="R387" s="15">
        <v>41779.724224537036</v>
      </c>
      <c r="S387" s="15">
        <v>41805.666666666664</v>
      </c>
    </row>
    <row r="388" spans="1:19" ht="72" x14ac:dyDescent="0.3">
      <c r="A388">
        <v>3712</v>
      </c>
      <c r="B388" s="3" t="s">
        <v>3709</v>
      </c>
      <c r="C388" s="3" t="s">
        <v>7822</v>
      </c>
      <c r="D388" s="6">
        <v>7500</v>
      </c>
      <c r="E388" s="8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>
        <v>154</v>
      </c>
      <c r="O388" s="6">
        <v>110.87</v>
      </c>
      <c r="P388" s="10" t="s">
        <v>8315</v>
      </c>
      <c r="Q388" t="s">
        <v>8316</v>
      </c>
      <c r="R388" s="15">
        <v>42134.172071759262</v>
      </c>
      <c r="S388" s="15">
        <v>42155.290972222225</v>
      </c>
    </row>
    <row r="389" spans="1:19" ht="72" x14ac:dyDescent="0.3">
      <c r="A389">
        <v>3713</v>
      </c>
      <c r="B389" s="3" t="s">
        <v>3710</v>
      </c>
      <c r="C389" s="3" t="s">
        <v>7823</v>
      </c>
      <c r="D389" s="6">
        <v>2000</v>
      </c>
      <c r="E389" s="8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>
        <v>102</v>
      </c>
      <c r="O389" s="6">
        <v>106.84</v>
      </c>
      <c r="P389" s="10" t="s">
        <v>8315</v>
      </c>
      <c r="Q389" t="s">
        <v>8316</v>
      </c>
      <c r="R389" s="15">
        <v>42505.738032407404</v>
      </c>
      <c r="S389" s="15">
        <v>42525.738032407404</v>
      </c>
    </row>
    <row r="390" spans="1:19" ht="86.4" x14ac:dyDescent="0.3">
      <c r="A390">
        <v>3714</v>
      </c>
      <c r="B390" s="3" t="s">
        <v>3711</v>
      </c>
      <c r="C390" s="3" t="s">
        <v>7824</v>
      </c>
      <c r="D390" s="6">
        <v>10000</v>
      </c>
      <c r="E390" s="8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>
        <v>102</v>
      </c>
      <c r="O390" s="6">
        <v>105.52</v>
      </c>
      <c r="P390" s="10" t="s">
        <v>8315</v>
      </c>
      <c r="Q390" t="s">
        <v>8316</v>
      </c>
      <c r="R390" s="15">
        <v>42118.556331018524</v>
      </c>
      <c r="S390" s="15">
        <v>42150.165972222225</v>
      </c>
    </row>
    <row r="391" spans="1:19" ht="72" x14ac:dyDescent="0.3">
      <c r="A391">
        <v>3716</v>
      </c>
      <c r="B391" s="3" t="s">
        <v>3713</v>
      </c>
      <c r="C391" s="3" t="s">
        <v>7826</v>
      </c>
      <c r="D391" s="6">
        <v>800</v>
      </c>
      <c r="E391" s="8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>
        <v>156</v>
      </c>
      <c r="O391" s="6">
        <v>51.92</v>
      </c>
      <c r="P391" s="10" t="s">
        <v>8315</v>
      </c>
      <c r="Q391" t="s">
        <v>8316</v>
      </c>
      <c r="R391" s="15">
        <v>42360.887835648144</v>
      </c>
      <c r="S391" s="15">
        <v>42390.887835648144</v>
      </c>
    </row>
    <row r="392" spans="1:19" ht="43.2" x14ac:dyDescent="0.3">
      <c r="A392">
        <v>3720</v>
      </c>
      <c r="B392" s="3" t="s">
        <v>3717</v>
      </c>
      <c r="C392" s="3" t="s">
        <v>7830</v>
      </c>
      <c r="D392" s="6">
        <v>3300</v>
      </c>
      <c r="E392" s="8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>
        <v>105</v>
      </c>
      <c r="O392" s="6">
        <v>86.23</v>
      </c>
      <c r="P392" s="10" t="s">
        <v>8315</v>
      </c>
      <c r="Q392" t="s">
        <v>8316</v>
      </c>
      <c r="R392" s="15">
        <v>42165.993125000001</v>
      </c>
      <c r="S392" s="15">
        <v>42187.993125000001</v>
      </c>
    </row>
    <row r="393" spans="1:19" ht="86.4" x14ac:dyDescent="0.3">
      <c r="A393">
        <v>3721</v>
      </c>
      <c r="B393" s="3" t="s">
        <v>3718</v>
      </c>
      <c r="C393" s="3" t="s">
        <v>7831</v>
      </c>
      <c r="D393" s="6">
        <v>5000</v>
      </c>
      <c r="E393" s="8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>
        <v>101</v>
      </c>
      <c r="O393" s="6">
        <v>114.55</v>
      </c>
      <c r="P393" s="10" t="s">
        <v>8315</v>
      </c>
      <c r="Q393" t="s">
        <v>8316</v>
      </c>
      <c r="R393" s="15">
        <v>41927.936157407406</v>
      </c>
      <c r="S393" s="15">
        <v>41948.977824074071</v>
      </c>
    </row>
    <row r="394" spans="1:19" ht="86.4" x14ac:dyDescent="0.3">
      <c r="A394">
        <v>3726</v>
      </c>
      <c r="B394" s="3" t="s">
        <v>3723</v>
      </c>
      <c r="C394" s="3" t="s">
        <v>7836</v>
      </c>
      <c r="D394" s="6">
        <v>850</v>
      </c>
      <c r="E394" s="8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>
        <v>339</v>
      </c>
      <c r="O394" s="6">
        <v>62.59</v>
      </c>
      <c r="P394" s="10" t="s">
        <v>8315</v>
      </c>
      <c r="Q394" t="s">
        <v>8316</v>
      </c>
      <c r="R394" s="15">
        <v>42462.140868055561</v>
      </c>
      <c r="S394" s="15">
        <v>42489.875</v>
      </c>
    </row>
    <row r="395" spans="1:19" ht="57.6" x14ac:dyDescent="0.3">
      <c r="A395">
        <v>3727</v>
      </c>
      <c r="B395" s="3" t="s">
        <v>3724</v>
      </c>
      <c r="C395" s="3" t="s">
        <v>7837</v>
      </c>
      <c r="D395" s="6">
        <v>2000</v>
      </c>
      <c r="E395" s="8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>
        <v>101</v>
      </c>
      <c r="O395" s="6">
        <v>61.06</v>
      </c>
      <c r="P395" s="10" t="s">
        <v>8315</v>
      </c>
      <c r="Q395" t="s">
        <v>8316</v>
      </c>
      <c r="R395" s="15">
        <v>42632.348310185189</v>
      </c>
      <c r="S395" s="15">
        <v>42663.204861111109</v>
      </c>
    </row>
    <row r="396" spans="1:19" ht="72" x14ac:dyDescent="0.3">
      <c r="A396">
        <v>3810</v>
      </c>
      <c r="B396" s="3" t="s">
        <v>3807</v>
      </c>
      <c r="C396" s="3" t="s">
        <v>7920</v>
      </c>
      <c r="D396" s="6">
        <v>1500</v>
      </c>
      <c r="E396" s="8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>
        <v>122</v>
      </c>
      <c r="O396" s="6">
        <v>70.23</v>
      </c>
      <c r="P396" s="10" t="s">
        <v>8315</v>
      </c>
      <c r="Q396" t="s">
        <v>8316</v>
      </c>
      <c r="R396" s="15">
        <v>42054.849050925928</v>
      </c>
      <c r="S396" s="15">
        <v>42084.807384259257</v>
      </c>
    </row>
    <row r="397" spans="1:19" ht="72" x14ac:dyDescent="0.3">
      <c r="A397">
        <v>3813</v>
      </c>
      <c r="B397" s="3" t="s">
        <v>3810</v>
      </c>
      <c r="C397" s="3" t="s">
        <v>7923</v>
      </c>
      <c r="D397" s="6">
        <v>2100</v>
      </c>
      <c r="E397" s="8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>
        <v>101</v>
      </c>
      <c r="O397" s="6">
        <v>78.52</v>
      </c>
      <c r="P397" s="10" t="s">
        <v>8315</v>
      </c>
      <c r="Q397" t="s">
        <v>8316</v>
      </c>
      <c r="R397" s="15">
        <v>42497.275706018518</v>
      </c>
      <c r="S397" s="15">
        <v>42535.904861111107</v>
      </c>
    </row>
    <row r="398" spans="1:19" ht="72" x14ac:dyDescent="0.3">
      <c r="A398">
        <v>3814</v>
      </c>
      <c r="B398" s="3" t="s">
        <v>3811</v>
      </c>
      <c r="C398" s="3" t="s">
        <v>7924</v>
      </c>
      <c r="D398" s="6">
        <v>1500</v>
      </c>
      <c r="E398" s="8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>
        <v>140</v>
      </c>
      <c r="O398" s="6">
        <v>61.82</v>
      </c>
      <c r="P398" s="10" t="s">
        <v>8315</v>
      </c>
      <c r="Q398" t="s">
        <v>8316</v>
      </c>
      <c r="R398" s="15">
        <v>42058.904074074075</v>
      </c>
      <c r="S398" s="15">
        <v>42095.165972222225</v>
      </c>
    </row>
    <row r="399" spans="1:19" ht="86.4" x14ac:dyDescent="0.3">
      <c r="A399">
        <v>3816</v>
      </c>
      <c r="B399" s="3" t="s">
        <v>3813</v>
      </c>
      <c r="C399" s="3" t="s">
        <v>7926</v>
      </c>
      <c r="D399" s="6">
        <v>1500</v>
      </c>
      <c r="E399" s="8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>
        <v>119</v>
      </c>
      <c r="O399" s="6">
        <v>48.34</v>
      </c>
      <c r="P399" s="10" t="s">
        <v>8315</v>
      </c>
      <c r="Q399" t="s">
        <v>8316</v>
      </c>
      <c r="R399" s="15">
        <v>41807.690081018518</v>
      </c>
      <c r="S399" s="15">
        <v>41837.690081018518</v>
      </c>
    </row>
    <row r="400" spans="1:19" ht="86.4" x14ac:dyDescent="0.3">
      <c r="A400">
        <v>3817</v>
      </c>
      <c r="B400" s="3" t="s">
        <v>3814</v>
      </c>
      <c r="C400" s="3" t="s">
        <v>7927</v>
      </c>
      <c r="D400" s="6">
        <v>2000</v>
      </c>
      <c r="E400" s="8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>
        <v>107</v>
      </c>
      <c r="O400" s="6">
        <v>107.25</v>
      </c>
      <c r="P400" s="10" t="s">
        <v>8315</v>
      </c>
      <c r="Q400" t="s">
        <v>8316</v>
      </c>
      <c r="R400" s="15">
        <v>42284.69694444444</v>
      </c>
      <c r="S400" s="15">
        <v>42301.165972222225</v>
      </c>
    </row>
    <row r="401" spans="1:19" ht="72" x14ac:dyDescent="0.3">
      <c r="A401">
        <v>3818</v>
      </c>
      <c r="B401" s="3" t="s">
        <v>3815</v>
      </c>
      <c r="C401" s="3" t="s">
        <v>7928</v>
      </c>
      <c r="D401" s="6">
        <v>250</v>
      </c>
      <c r="E401" s="8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>
        <v>228</v>
      </c>
      <c r="O401" s="6">
        <v>57</v>
      </c>
      <c r="P401" s="10" t="s">
        <v>8315</v>
      </c>
      <c r="Q401" t="s">
        <v>8316</v>
      </c>
      <c r="R401" s="15">
        <v>42045.84238425926</v>
      </c>
      <c r="S401" s="15">
        <v>42075.800717592589</v>
      </c>
    </row>
    <row r="402" spans="1:19" ht="57.6" x14ac:dyDescent="0.3">
      <c r="A402">
        <v>3819</v>
      </c>
      <c r="B402" s="3" t="s">
        <v>3816</v>
      </c>
      <c r="C402" s="3" t="s">
        <v>7817</v>
      </c>
      <c r="D402" s="6">
        <v>1000</v>
      </c>
      <c r="E402" s="8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>
        <v>106</v>
      </c>
      <c r="O402" s="6">
        <v>40.92</v>
      </c>
      <c r="P402" s="10" t="s">
        <v>8315</v>
      </c>
      <c r="Q402" t="s">
        <v>8316</v>
      </c>
      <c r="R402" s="15">
        <v>42184.209537037037</v>
      </c>
      <c r="S402" s="15">
        <v>42202.876388888893</v>
      </c>
    </row>
    <row r="403" spans="1:19" ht="72" x14ac:dyDescent="0.3">
      <c r="A403">
        <v>3821</v>
      </c>
      <c r="B403" s="3" t="s">
        <v>3818</v>
      </c>
      <c r="C403" s="3" t="s">
        <v>7930</v>
      </c>
      <c r="D403" s="6">
        <v>3500</v>
      </c>
      <c r="E403" s="8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>
        <v>105</v>
      </c>
      <c r="O403" s="6">
        <v>79.540000000000006</v>
      </c>
      <c r="P403" s="10" t="s">
        <v>8315</v>
      </c>
      <c r="Q403" t="s">
        <v>8316</v>
      </c>
      <c r="R403" s="15">
        <v>42341.180636574078</v>
      </c>
      <c r="S403" s="15">
        <v>42373.180636574078</v>
      </c>
    </row>
    <row r="404" spans="1:19" ht="72" x14ac:dyDescent="0.3">
      <c r="A404">
        <v>3823</v>
      </c>
      <c r="B404" s="3" t="s">
        <v>3820</v>
      </c>
      <c r="C404" s="3" t="s">
        <v>7932</v>
      </c>
      <c r="D404" s="6">
        <v>2500</v>
      </c>
      <c r="E404" s="8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>
        <v>106</v>
      </c>
      <c r="O404" s="6">
        <v>64.63</v>
      </c>
      <c r="P404" s="10" t="s">
        <v>8315</v>
      </c>
      <c r="Q404" t="s">
        <v>8316</v>
      </c>
      <c r="R404" s="15">
        <v>42170.910231481481</v>
      </c>
      <c r="S404" s="15">
        <v>42205.165972222225</v>
      </c>
    </row>
    <row r="405" spans="1:19" ht="72" x14ac:dyDescent="0.3">
      <c r="A405">
        <v>3825</v>
      </c>
      <c r="B405" s="3" t="s">
        <v>3822</v>
      </c>
      <c r="C405" s="3" t="s">
        <v>7934</v>
      </c>
      <c r="D405" s="6">
        <v>5000</v>
      </c>
      <c r="E405" s="8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>
        <v>105</v>
      </c>
      <c r="O405" s="6">
        <v>107.57</v>
      </c>
      <c r="P405" s="10" t="s">
        <v>8315</v>
      </c>
      <c r="Q405" t="s">
        <v>8316</v>
      </c>
      <c r="R405" s="15">
        <v>42151.069606481484</v>
      </c>
      <c r="S405" s="15">
        <v>42172.069606481484</v>
      </c>
    </row>
    <row r="406" spans="1:19" ht="72" x14ac:dyDescent="0.3">
      <c r="A406">
        <v>3828</v>
      </c>
      <c r="B406" s="3" t="s">
        <v>3825</v>
      </c>
      <c r="C406" s="3" t="s">
        <v>7937</v>
      </c>
      <c r="D406" s="6">
        <v>5000</v>
      </c>
      <c r="E406" s="8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>
        <v>100</v>
      </c>
      <c r="O406" s="6">
        <v>178.57</v>
      </c>
      <c r="P406" s="10" t="s">
        <v>8315</v>
      </c>
      <c r="Q406" t="s">
        <v>8316</v>
      </c>
      <c r="R406" s="15">
        <v>41944.527627314819</v>
      </c>
      <c r="S406" s="15">
        <v>42004.569293981483</v>
      </c>
    </row>
    <row r="407" spans="1:19" ht="72" x14ac:dyDescent="0.3">
      <c r="A407">
        <v>3829</v>
      </c>
      <c r="B407" s="3" t="s">
        <v>3826</v>
      </c>
      <c r="C407" s="3" t="s">
        <v>7938</v>
      </c>
      <c r="D407" s="6">
        <v>500</v>
      </c>
      <c r="E407" s="8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>
        <v>100</v>
      </c>
      <c r="O407" s="6">
        <v>62.63</v>
      </c>
      <c r="P407" s="10" t="s">
        <v>8315</v>
      </c>
      <c r="Q407" t="s">
        <v>8316</v>
      </c>
      <c r="R407" s="15">
        <v>42593.865405092598</v>
      </c>
      <c r="S407" s="15">
        <v>42613.865405092598</v>
      </c>
    </row>
    <row r="408" spans="1:19" ht="72" x14ac:dyDescent="0.3">
      <c r="A408">
        <v>3830</v>
      </c>
      <c r="B408" s="3" t="s">
        <v>3827</v>
      </c>
      <c r="C408" s="3" t="s">
        <v>7939</v>
      </c>
      <c r="D408" s="6">
        <v>100</v>
      </c>
      <c r="E408" s="8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>
        <v>225</v>
      </c>
      <c r="O408" s="6">
        <v>75</v>
      </c>
      <c r="P408" s="10" t="s">
        <v>8315</v>
      </c>
      <c r="Q408" t="s">
        <v>8316</v>
      </c>
      <c r="R408" s="15">
        <v>42503.740868055553</v>
      </c>
      <c r="S408" s="15">
        <v>42517.740868055553</v>
      </c>
    </row>
    <row r="409" spans="1:19" ht="86.4" x14ac:dyDescent="0.3">
      <c r="A409">
        <v>3831</v>
      </c>
      <c r="B409" s="3" t="s">
        <v>3828</v>
      </c>
      <c r="C409" s="3" t="s">
        <v>7940</v>
      </c>
      <c r="D409" s="6">
        <v>500</v>
      </c>
      <c r="E409" s="8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>
        <v>106</v>
      </c>
      <c r="O409" s="6">
        <v>58.9</v>
      </c>
      <c r="P409" s="10" t="s">
        <v>8315</v>
      </c>
      <c r="Q409" t="s">
        <v>8316</v>
      </c>
      <c r="R409" s="15">
        <v>41927.848900462966</v>
      </c>
      <c r="S409" s="15">
        <v>41948.890567129631</v>
      </c>
    </row>
    <row r="410" spans="1:19" ht="86.4" x14ac:dyDescent="0.3">
      <c r="A410">
        <v>3832</v>
      </c>
      <c r="B410" s="3" t="s">
        <v>3829</v>
      </c>
      <c r="C410" s="3" t="s">
        <v>7941</v>
      </c>
      <c r="D410" s="6">
        <v>1200</v>
      </c>
      <c r="E410" s="8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>
        <v>105</v>
      </c>
      <c r="O410" s="6">
        <v>139.56</v>
      </c>
      <c r="P410" s="10" t="s">
        <v>8315</v>
      </c>
      <c r="Q410" t="s">
        <v>8316</v>
      </c>
      <c r="R410" s="15">
        <v>42375.114988425921</v>
      </c>
      <c r="S410" s="15">
        <v>42420.114988425921</v>
      </c>
    </row>
    <row r="411" spans="1:19" ht="57.6" x14ac:dyDescent="0.3">
      <c r="A411">
        <v>3836</v>
      </c>
      <c r="B411" s="3" t="s">
        <v>3833</v>
      </c>
      <c r="C411" s="3" t="s">
        <v>7945</v>
      </c>
      <c r="D411" s="6">
        <v>800</v>
      </c>
      <c r="E411" s="8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>
        <v>113</v>
      </c>
      <c r="O411" s="6">
        <v>64.290000000000006</v>
      </c>
      <c r="P411" s="10" t="s">
        <v>8315</v>
      </c>
      <c r="Q411" t="s">
        <v>8316</v>
      </c>
      <c r="R411" s="15">
        <v>42553.926527777774</v>
      </c>
      <c r="S411" s="15">
        <v>42585.172916666663</v>
      </c>
    </row>
    <row r="412" spans="1:19" ht="86.4" x14ac:dyDescent="0.3">
      <c r="A412">
        <v>3839</v>
      </c>
      <c r="B412" s="3" t="s">
        <v>3836</v>
      </c>
      <c r="C412" s="3" t="s">
        <v>7948</v>
      </c>
      <c r="D412" s="6">
        <v>2000</v>
      </c>
      <c r="E412" s="8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>
        <v>101</v>
      </c>
      <c r="O412" s="6">
        <v>63.28</v>
      </c>
      <c r="P412" s="10" t="s">
        <v>8315</v>
      </c>
      <c r="Q412" t="s">
        <v>8316</v>
      </c>
      <c r="R412" s="15">
        <v>42155.142638888887</v>
      </c>
      <c r="S412" s="15">
        <v>42215.142638888887</v>
      </c>
    </row>
  </sheetData>
  <conditionalFormatting sqref="F1:F412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N1:N412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1670A-90C9-4F65-98F5-15AE49435F32}">
  <dimension ref="A1:C14"/>
  <sheetViews>
    <sheetView workbookViewId="0">
      <selection activeCell="B1" sqref="B1:C1048576"/>
    </sheetView>
  </sheetViews>
  <sheetFormatPr defaultRowHeight="14.4" x14ac:dyDescent="0.3"/>
  <cols>
    <col min="1" max="1" width="25.88671875" bestFit="1" customWidth="1"/>
    <col min="2" max="2" width="10.109375" style="17" bestFit="1" customWidth="1"/>
    <col min="3" max="3" width="11.109375" style="17" bestFit="1" customWidth="1"/>
  </cols>
  <sheetData>
    <row r="1" spans="1:3" x14ac:dyDescent="0.3">
      <c r="B1" s="17" t="s">
        <v>8381</v>
      </c>
      <c r="C1" s="17" t="s">
        <v>8382</v>
      </c>
    </row>
    <row r="2" spans="1:3" x14ac:dyDescent="0.3">
      <c r="A2" t="s">
        <v>8379</v>
      </c>
      <c r="B2" s="17">
        <f>AVERAGE(SuccessfulUSKickstarters!D:D)</f>
        <v>5048.8786407766993</v>
      </c>
      <c r="C2" s="17">
        <f>AVERAGE(FailedUSKickstarters!D:D)</f>
        <v>10554.212</v>
      </c>
    </row>
    <row r="3" spans="1:3" x14ac:dyDescent="0.3">
      <c r="A3" t="s">
        <v>8380</v>
      </c>
      <c r="B3" s="17">
        <f>MEDIAN(SuccessfulUSKickstarters!D:D)</f>
        <v>3000</v>
      </c>
      <c r="C3" s="17">
        <f>MEDIAN(FailedUSKickstarters!D:D)</f>
        <v>5000</v>
      </c>
    </row>
    <row r="4" spans="1:3" x14ac:dyDescent="0.3">
      <c r="A4" t="s">
        <v>8385</v>
      </c>
      <c r="B4" s="17">
        <f>_xlfn.STDEV.P(SuccessfulUSKickstarters!D:D)</f>
        <v>7748.7537726373303</v>
      </c>
      <c r="C4" s="17">
        <f>_xlfn.STDEV.P(FailedUSKickstarters!D:D)</f>
        <v>21967.731061515115</v>
      </c>
    </row>
    <row r="5" spans="1:3" x14ac:dyDescent="0.3">
      <c r="A5" t="s">
        <v>8386</v>
      </c>
      <c r="B5" s="17">
        <f>_xlfn.QUARTILE.EXC(SuccessfulUSKickstarters!D:D,3)</f>
        <v>5000</v>
      </c>
      <c r="C5" s="17">
        <f>_xlfn.QUARTILE.EXC(FailedUSKickstarters!D:D,3)</f>
        <v>10000</v>
      </c>
    </row>
    <row r="6" spans="1:3" x14ac:dyDescent="0.3">
      <c r="A6" t="s">
        <v>8387</v>
      </c>
      <c r="B6" s="17">
        <f>_xlfn.QUARTILE.EXC(SuccessfulUSKickstarters!D:D,1)</f>
        <v>1500</v>
      </c>
      <c r="C6" s="17">
        <f>_xlfn.QUARTILE.EXC(FailedUSKickstarters!D:D,1)</f>
        <v>2000</v>
      </c>
    </row>
    <row r="7" spans="1:3" x14ac:dyDescent="0.3">
      <c r="A7" t="s">
        <v>8388</v>
      </c>
      <c r="B7" s="17">
        <f>B5-B6</f>
        <v>3500</v>
      </c>
      <c r="C7" s="17">
        <f>C5-C6</f>
        <v>8000</v>
      </c>
    </row>
    <row r="9" spans="1:3" x14ac:dyDescent="0.3">
      <c r="A9" t="s">
        <v>8383</v>
      </c>
      <c r="B9" s="17">
        <f>AVERAGE(SuccessfulUSKickstarters!E:E)</f>
        <v>5601.5458009708727</v>
      </c>
      <c r="C9" s="17">
        <f>AVERAGE(FailedUSKickstarters!E:E)</f>
        <v>558.65484000000004</v>
      </c>
    </row>
    <row r="10" spans="1:3" x14ac:dyDescent="0.3">
      <c r="A10" t="s">
        <v>8384</v>
      </c>
      <c r="B10" s="17">
        <f>MEDIAN(SuccessfulUSKickstarters!E:E)</f>
        <v>3167.5</v>
      </c>
      <c r="C10" s="17">
        <f>MEDIAN(FailedUSKickstarters!E:E)</f>
        <v>103</v>
      </c>
    </row>
    <row r="11" spans="1:3" x14ac:dyDescent="0.3">
      <c r="A11" t="s">
        <v>8389</v>
      </c>
      <c r="B11" s="17">
        <f>_xlfn.STDEV.P(SuccessfulUSKickstarters!E:E)</f>
        <v>8334.5731699164608</v>
      </c>
      <c r="C11" s="17">
        <f>_xlfn.STDEV.P(FailedUSKickstarters!E:E)</f>
        <v>1330.5230280400915</v>
      </c>
    </row>
    <row r="12" spans="1:3" x14ac:dyDescent="0.3">
      <c r="A12" t="s">
        <v>8390</v>
      </c>
      <c r="B12" s="17">
        <f>_xlfn.QUARTILE.EXC(SuccessfulUSKickstarters!E:E,3)</f>
        <v>5699</v>
      </c>
      <c r="C12" s="17">
        <f>_xlfn.QUARTILE.EXC(FailedUSKickstarters!E:E,3)</f>
        <v>501</v>
      </c>
    </row>
    <row r="13" spans="1:3" x14ac:dyDescent="0.3">
      <c r="A13" t="s">
        <v>8391</v>
      </c>
      <c r="B13" s="17">
        <f>_xlfn.QUARTILE.EXC(SuccessfulUSKickstarters!E:E,1)</f>
        <v>1716.5074999999999</v>
      </c>
      <c r="C13" s="17">
        <f>_xlfn.QUARTILE.EXC(FailedUSKickstarters!E:E,1)</f>
        <v>9.25</v>
      </c>
    </row>
    <row r="14" spans="1:3" x14ac:dyDescent="0.3">
      <c r="A14" t="s">
        <v>8392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A61B-2BC6-4EFB-ACC3-DB621D20BE7E}">
  <sheetPr>
    <tabColor theme="9" tint="0.79998168889431442"/>
  </sheetPr>
  <dimension ref="A1:F6"/>
  <sheetViews>
    <sheetView zoomScale="90" zoomScaleNormal="90" workbookViewId="0">
      <selection activeCell="N26" sqref="N26"/>
    </sheetView>
  </sheetViews>
  <sheetFormatPr defaultRowHeight="14.4" x14ac:dyDescent="0.3"/>
  <cols>
    <col min="1" max="1" width="17.77734375" bestFit="1" customWidth="1"/>
    <col min="2" max="2" width="16.109375" bestFit="1" customWidth="1"/>
    <col min="3" max="3" width="5.88671875" bestFit="1" customWidth="1"/>
    <col min="4" max="4" width="4.21875" bestFit="1" customWidth="1"/>
    <col min="5" max="5" width="9.88671875" bestFit="1" customWidth="1"/>
    <col min="6" max="6" width="11.218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">
      <c r="A6" s="13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E7931-6C3C-4705-917E-6F0D8894B952}">
  <sheetPr>
    <tabColor theme="9" tint="0.59999389629810485"/>
  </sheetPr>
  <dimension ref="A1:E7"/>
  <sheetViews>
    <sheetView zoomScaleNormal="100" workbookViewId="0">
      <selection activeCell="J28" sqref="J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B6C87-96AC-4827-A6FE-B16A137A48F5}">
  <sheetPr>
    <tabColor theme="4" tint="0.59999389629810485"/>
  </sheetPr>
  <dimension ref="A1:F14"/>
  <sheetViews>
    <sheetView topLeftCell="J1" workbookViewId="0">
      <selection activeCell="L3" sqref="L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2" spans="1:6" x14ac:dyDescent="0.3">
      <c r="A2" s="11" t="s">
        <v>8358</v>
      </c>
      <c r="B2" t="s">
        <v>8315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8367</v>
      </c>
      <c r="B6" s="12"/>
      <c r="C6" s="12"/>
      <c r="D6" s="12"/>
      <c r="E6" s="12">
        <v>3</v>
      </c>
      <c r="F6" s="12">
        <v>3</v>
      </c>
    </row>
    <row r="7" spans="1:6" x14ac:dyDescent="0.3">
      <c r="A7" s="13" t="s">
        <v>8368</v>
      </c>
      <c r="B7" s="12"/>
      <c r="C7" s="12"/>
      <c r="D7" s="12"/>
      <c r="E7" s="12">
        <v>4</v>
      </c>
      <c r="F7" s="12">
        <v>4</v>
      </c>
    </row>
    <row r="8" spans="1:6" x14ac:dyDescent="0.3">
      <c r="A8" s="13" t="s">
        <v>8369</v>
      </c>
      <c r="B8" s="12"/>
      <c r="C8" s="12"/>
      <c r="D8" s="12"/>
      <c r="E8" s="12">
        <v>8</v>
      </c>
      <c r="F8" s="12">
        <v>8</v>
      </c>
    </row>
    <row r="9" spans="1:6" x14ac:dyDescent="0.3">
      <c r="A9" s="13" t="s">
        <v>8370</v>
      </c>
      <c r="B9" s="12"/>
      <c r="C9" s="12"/>
      <c r="D9" s="12"/>
      <c r="E9" s="12">
        <v>11</v>
      </c>
      <c r="F9" s="12">
        <v>11</v>
      </c>
    </row>
    <row r="10" spans="1:6" x14ac:dyDescent="0.3">
      <c r="A10" s="13" t="s">
        <v>8371</v>
      </c>
      <c r="B10" s="12">
        <v>10</v>
      </c>
      <c r="C10" s="12">
        <v>152</v>
      </c>
      <c r="D10" s="12"/>
      <c r="E10" s="12">
        <v>241</v>
      </c>
      <c r="F10" s="12">
        <v>403</v>
      </c>
    </row>
    <row r="11" spans="1:6" x14ac:dyDescent="0.3">
      <c r="A11" s="13" t="s">
        <v>8372</v>
      </c>
      <c r="B11" s="12">
        <v>12</v>
      </c>
      <c r="C11" s="12">
        <v>202</v>
      </c>
      <c r="D11" s="12"/>
      <c r="E11" s="12">
        <v>304</v>
      </c>
      <c r="F11" s="12">
        <v>518</v>
      </c>
    </row>
    <row r="12" spans="1:6" x14ac:dyDescent="0.3">
      <c r="A12" s="13" t="s">
        <v>8373</v>
      </c>
      <c r="B12" s="12">
        <v>12</v>
      </c>
      <c r="C12" s="12">
        <v>130</v>
      </c>
      <c r="D12" s="12"/>
      <c r="E12" s="12">
        <v>249</v>
      </c>
      <c r="F12" s="12">
        <v>391</v>
      </c>
    </row>
    <row r="13" spans="1:6" x14ac:dyDescent="0.3">
      <c r="A13" s="13" t="s">
        <v>8374</v>
      </c>
      <c r="B13" s="12">
        <v>3</v>
      </c>
      <c r="C13" s="12">
        <v>9</v>
      </c>
      <c r="D13" s="12">
        <v>24</v>
      </c>
      <c r="E13" s="12">
        <v>19</v>
      </c>
      <c r="F13" s="12">
        <v>55</v>
      </c>
    </row>
    <row r="14" spans="1:6" x14ac:dyDescent="0.3">
      <c r="A14" s="13" t="s">
        <v>8361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7EC9-2CCF-4893-9D10-13579B129822}">
  <sheetPr>
    <tabColor theme="7" tint="0.39997558519241921"/>
  </sheetPr>
  <dimension ref="A1:F6"/>
  <sheetViews>
    <sheetView workbookViewId="0">
      <selection activeCell="H5" sqref="H5"/>
    </sheetView>
  </sheetViews>
  <sheetFormatPr defaultRowHeight="14.4" x14ac:dyDescent="0.3"/>
  <cols>
    <col min="1" max="1" width="30.5546875" bestFit="1" customWidth="1"/>
    <col min="2" max="2" width="29.33203125" customWidth="1"/>
  </cols>
  <sheetData>
    <row r="1" spans="1:6" x14ac:dyDescent="0.3">
      <c r="A1" s="16" t="s">
        <v>8375</v>
      </c>
      <c r="B1" s="16" t="s">
        <v>8376</v>
      </c>
      <c r="C1" s="16" t="s">
        <v>8377</v>
      </c>
      <c r="D1" s="16" t="s">
        <v>8378</v>
      </c>
      <c r="E1" s="16"/>
      <c r="F1" s="16"/>
    </row>
    <row r="2" spans="1:6" ht="72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6" ht="72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6" ht="72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6" ht="72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6" ht="7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FailedUSKickstarters</vt:lpstr>
      <vt:lpstr>SuccessfulUSKickstarters</vt:lpstr>
      <vt:lpstr>DescriptiveStatistics</vt:lpstr>
      <vt:lpstr>ParentCategoryVsOutcomes</vt:lpstr>
      <vt:lpstr>SubCategoryVsOutcomes</vt:lpstr>
      <vt:lpstr>DateCreatedVsOutcomes</vt:lpstr>
      <vt:lpstr>Edinburgh Research</vt:lpstr>
      <vt:lpstr>BoxChart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Brett Huseman</cp:lastModifiedBy>
  <dcterms:created xsi:type="dcterms:W3CDTF">2017-04-20T15:17:24Z</dcterms:created>
  <dcterms:modified xsi:type="dcterms:W3CDTF">2020-09-19T04:18:33Z</dcterms:modified>
</cp:coreProperties>
</file>