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ndbox\Starlight\Notes\"/>
    </mc:Choice>
  </mc:AlternateContent>
  <bookViews>
    <workbookView minimized="1" xWindow="0" yWindow="0" windowWidth="28800" windowHeight="12135"/>
  </bookViews>
  <sheets>
    <sheet name="Sheet3" sheetId="3" r:id="rId1"/>
    <sheet name="Sheet1" sheetId="1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H1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G16" i="3"/>
  <c r="C15" i="3"/>
  <c r="C9" i="3"/>
  <c r="C7" i="3"/>
  <c r="C2" i="3"/>
  <c r="C3" i="3"/>
  <c r="C4" i="3"/>
  <c r="C5" i="3"/>
  <c r="C6" i="3"/>
  <c r="C8" i="3"/>
  <c r="C10" i="3"/>
  <c r="C11" i="3"/>
  <c r="C12" i="3"/>
  <c r="C13" i="3"/>
  <c r="C14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3" i="1"/>
  <c r="G5" i="2"/>
  <c r="G4" i="2"/>
  <c r="G3" i="2"/>
  <c r="G2" i="2"/>
  <c r="C9" i="2"/>
  <c r="C10" i="2"/>
  <c r="C12" i="2"/>
  <c r="C13" i="2"/>
  <c r="C14" i="2"/>
  <c r="C17" i="2"/>
  <c r="C18" i="2"/>
  <c r="C20" i="2"/>
  <c r="C21" i="2"/>
  <c r="C22" i="2"/>
  <c r="C3" i="2"/>
  <c r="B4" i="2"/>
  <c r="C4" i="2" s="1"/>
  <c r="B5" i="2"/>
  <c r="C5" i="2" s="1"/>
  <c r="B6" i="2"/>
  <c r="C6" i="2" s="1"/>
  <c r="B7" i="2"/>
  <c r="C7" i="2" s="1"/>
  <c r="B8" i="2"/>
  <c r="C8" i="2" s="1"/>
  <c r="B9" i="2"/>
  <c r="B10" i="2"/>
  <c r="B11" i="2"/>
  <c r="C11" i="2" s="1"/>
  <c r="B12" i="2"/>
  <c r="B13" i="2"/>
  <c r="B14" i="2"/>
  <c r="B15" i="2"/>
  <c r="C15" i="2" s="1"/>
  <c r="B16" i="2"/>
  <c r="C16" i="2" s="1"/>
  <c r="B17" i="2"/>
  <c r="B18" i="2"/>
  <c r="B19" i="2"/>
  <c r="C19" i="2" s="1"/>
  <c r="B20" i="2"/>
  <c r="B21" i="2"/>
  <c r="B22" i="2"/>
  <c r="B23" i="2"/>
  <c r="C23" i="2" s="1"/>
  <c r="B24" i="2"/>
  <c r="C24" i="2" s="1"/>
  <c r="B3" i="2"/>
  <c r="G24" i="1"/>
  <c r="F20" i="1"/>
  <c r="F4" i="1"/>
  <c r="E6" i="1"/>
  <c r="G17" i="1"/>
  <c r="G15" i="1"/>
  <c r="E4" i="1"/>
  <c r="G4" i="1" s="1"/>
  <c r="C16" i="3" l="1"/>
  <c r="E8" i="1"/>
  <c r="F22" i="1"/>
  <c r="G6" i="1"/>
  <c r="B25" i="2"/>
</calcChain>
</file>

<file path=xl/sharedStrings.xml><?xml version="1.0" encoding="utf-8"?>
<sst xmlns="http://schemas.openxmlformats.org/spreadsheetml/2006/main" count="35" uniqueCount="34">
  <si>
    <t>Time</t>
  </si>
  <si>
    <t>Pos</t>
  </si>
  <si>
    <t>Vel</t>
  </si>
  <si>
    <t>(hit back wall, velocity set)</t>
  </si>
  <si>
    <t>Notes</t>
  </si>
  <si>
    <t>-- actual impact time</t>
  </si>
  <si>
    <t>Time traveled</t>
  </si>
  <si>
    <t>Distance traveled</t>
  </si>
  <si>
    <t>Velocity was</t>
  </si>
  <si>
    <t>Predicted travel time</t>
  </si>
  <si>
    <t>Predicted distance</t>
  </si>
  <si>
    <t>predicted impact time</t>
  </si>
  <si>
    <t>5.534776</t>
  </si>
  <si>
    <t>predicted beat time</t>
  </si>
  <si>
    <t>5.586753</t>
  </si>
  <si>
    <t>actual impact time</t>
  </si>
  <si>
    <t>actual beat time</t>
  </si>
  <si>
    <t>difference</t>
  </si>
  <si>
    <t>Calculated velocity</t>
  </si>
  <si>
    <t>time to reach by beat</t>
  </si>
  <si>
    <t>vel=dist/time</t>
  </si>
  <si>
    <t>Column2</t>
  </si>
  <si>
    <t>Time of odd beat</t>
  </si>
  <si>
    <t>Time since last</t>
  </si>
  <si>
    <t>Deviation from canonical beat time (.96775)</t>
  </si>
  <si>
    <t>Reach Estimate</t>
  </si>
  <si>
    <t>Impact Time</t>
  </si>
  <si>
    <t>Deviation</t>
  </si>
  <si>
    <t>-- ball released from racquet here (delay of 145 ms?) ((waiting for beat!)</t>
  </si>
  <si>
    <t>Predicted beats</t>
  </si>
  <si>
    <t>Actual Beats</t>
  </si>
  <si>
    <t>Diff</t>
  </si>
  <si>
    <t>abs</t>
  </si>
  <si>
    <t>-- 8.308799, beat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</si>
</sst>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E16" totalsRowCount="1">
  <autoFilter ref="A1:E16"/>
  <tableColumns count="5">
    <tableColumn id="1" name="Predicted beats"/>
    <tableColumn id="2" name="Actual Beats"/>
    <tableColumn id="3" name="Diff" totalsRowFunction="custom">
      <calculatedColumnFormula>B2-A2</calculatedColumnFormula>
      <totalsRowFormula>AVERAGE(C3:C15)</totalsRowFormula>
    </tableColumn>
    <tableColumn id="4" name="abs" totalsRowFunction="custom" dataDxfId="2" totalsRowDxfId="1">
      <calculatedColumnFormula>ABS(C2)</calculatedColumnFormula>
      <totalsRowFormula>AVERAGE(D3:D10)</totalsRowFormula>
    </tableColumn>
    <tableColumn id="5" name="Column2" dataDxfId="3" totalsRow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24" totalsRowShown="0" headerRowDxfId="5">
  <autoFilter ref="A1:C24"/>
  <tableColumns count="3">
    <tableColumn id="1" name="Time of odd beat"/>
    <tableColumn id="2" name="Time since last">
      <calculatedColumnFormula>A2-A1</calculatedColumnFormula>
    </tableColumn>
    <tableColumn id="3" name="Deviation from canonical beat time (.96775)">
      <calculatedColumnFormula>0.96775-B2</calculatedColumnFormula>
    </tableColumn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E1:G5" totalsRowShown="0" headerRowDxfId="4">
  <autoFilter ref="E1:G5"/>
  <tableColumns count="3">
    <tableColumn id="1" name="Reach Estimate"/>
    <tableColumn id="2" name="Impact Time"/>
    <tableColumn id="3" name="Deviation">
      <calculatedColumnFormula>F2-E2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17" sqref="D17"/>
    </sheetView>
  </sheetViews>
  <sheetFormatPr defaultRowHeight="14.25" x14ac:dyDescent="0.45"/>
  <cols>
    <col min="1" max="1" width="14.796875" customWidth="1"/>
    <col min="2" max="2" width="12.3984375" customWidth="1"/>
  </cols>
  <sheetData>
    <row r="1" spans="1:8" x14ac:dyDescent="0.45">
      <c r="A1" t="s">
        <v>29</v>
      </c>
      <c r="B1" t="s">
        <v>30</v>
      </c>
      <c r="C1" t="s">
        <v>31</v>
      </c>
      <c r="D1" t="s">
        <v>32</v>
      </c>
      <c r="E1" t="s">
        <v>21</v>
      </c>
    </row>
    <row r="2" spans="1:8" x14ac:dyDescent="0.45">
      <c r="A2">
        <v>0.67010000000000003</v>
      </c>
      <c r="B2">
        <v>0.67010199999999998</v>
      </c>
      <c r="C2">
        <f>B2-A2</f>
        <v>1.999999999946489E-6</v>
      </c>
      <c r="D2">
        <f t="shared" ref="D2:D15" si="0">ABS(C2)</f>
        <v>1.999999999946489E-6</v>
      </c>
      <c r="G2">
        <v>0</v>
      </c>
      <c r="H2">
        <f>ABS(G2)</f>
        <v>0</v>
      </c>
    </row>
    <row r="3" spans="1:8" x14ac:dyDescent="0.45">
      <c r="A3">
        <v>1.6378999999999999</v>
      </c>
      <c r="B3">
        <v>1.643303</v>
      </c>
      <c r="C3">
        <f t="shared" ref="C3:C15" si="1">B3-A3</f>
        <v>5.4030000000000467E-3</v>
      </c>
      <c r="D3">
        <f t="shared" si="0"/>
        <v>5.4030000000000467E-3</v>
      </c>
      <c r="G3">
        <v>1.4940000000001064E-3</v>
      </c>
      <c r="H3">
        <f t="shared" ref="H3:H15" si="2">ABS(G3)</f>
        <v>1.4940000000001064E-3</v>
      </c>
    </row>
    <row r="4" spans="1:8" x14ac:dyDescent="0.45">
      <c r="A4">
        <v>2.6055999999999999</v>
      </c>
      <c r="B4">
        <v>2.611961</v>
      </c>
      <c r="C4">
        <f t="shared" si="1"/>
        <v>6.361000000000061E-3</v>
      </c>
      <c r="D4">
        <f t="shared" si="0"/>
        <v>6.361000000000061E-3</v>
      </c>
      <c r="G4">
        <v>1.4191999999999982E-2</v>
      </c>
      <c r="H4">
        <f t="shared" si="2"/>
        <v>1.4191999999999982E-2</v>
      </c>
    </row>
    <row r="5" spans="1:8" x14ac:dyDescent="0.45">
      <c r="A5">
        <v>3.5733999999999999</v>
      </c>
      <c r="B5">
        <v>3.5771440000000001</v>
      </c>
      <c r="C5">
        <f t="shared" si="1"/>
        <v>3.7440000000001916E-3</v>
      </c>
      <c r="D5">
        <f t="shared" si="0"/>
        <v>3.7440000000001916E-3</v>
      </c>
      <c r="G5">
        <v>-3.5980000000002121E-3</v>
      </c>
      <c r="H5">
        <f t="shared" si="2"/>
        <v>3.5980000000002121E-3</v>
      </c>
    </row>
    <row r="6" spans="1:8" x14ac:dyDescent="0.45">
      <c r="A6">
        <v>4.5411000000000001</v>
      </c>
      <c r="B6">
        <v>4.5476229999999997</v>
      </c>
      <c r="C6">
        <f t="shared" si="1"/>
        <v>6.5229999999996124E-3</v>
      </c>
      <c r="D6">
        <f t="shared" si="0"/>
        <v>6.5229999999996124E-3</v>
      </c>
      <c r="G6">
        <v>1.1928999999999412E-2</v>
      </c>
      <c r="H6">
        <f t="shared" si="2"/>
        <v>1.1928999999999412E-2</v>
      </c>
    </row>
    <row r="7" spans="1:8" x14ac:dyDescent="0.45">
      <c r="A7">
        <v>5.5088999999999997</v>
      </c>
      <c r="B7">
        <v>5.5276009999999998</v>
      </c>
      <c r="C7">
        <f t="shared" si="1"/>
        <v>1.8701000000000079E-2</v>
      </c>
      <c r="D7">
        <f t="shared" si="0"/>
        <v>1.8701000000000079E-2</v>
      </c>
      <c r="G7">
        <v>1.0670000000000179E-2</v>
      </c>
      <c r="H7">
        <f t="shared" si="2"/>
        <v>1.0670000000000179E-2</v>
      </c>
    </row>
    <row r="8" spans="1:8" x14ac:dyDescent="0.45">
      <c r="A8">
        <v>6.4766000000000004</v>
      </c>
      <c r="B8">
        <v>6.4818660000000001</v>
      </c>
      <c r="C8">
        <f t="shared" si="1"/>
        <v>5.2659999999997709E-3</v>
      </c>
      <c r="D8">
        <f t="shared" si="0"/>
        <v>5.2659999999997709E-3</v>
      </c>
      <c r="G8">
        <v>-4.9960000000002225E-3</v>
      </c>
      <c r="H8">
        <f t="shared" si="2"/>
        <v>4.9960000000002225E-3</v>
      </c>
    </row>
    <row r="9" spans="1:8" x14ac:dyDescent="0.45">
      <c r="A9">
        <v>7.4443999999999999</v>
      </c>
      <c r="B9">
        <v>7.4495820000000004</v>
      </c>
      <c r="C9">
        <f t="shared" si="1"/>
        <v>5.182000000000464E-3</v>
      </c>
      <c r="D9">
        <f t="shared" si="0"/>
        <v>5.182000000000464E-3</v>
      </c>
      <c r="G9">
        <v>1.7849999999999255E-2</v>
      </c>
      <c r="H9">
        <f t="shared" si="2"/>
        <v>1.7849999999999255E-2</v>
      </c>
    </row>
    <row r="10" spans="1:8" x14ac:dyDescent="0.45">
      <c r="A10">
        <v>8.4121000000000006</v>
      </c>
      <c r="B10">
        <v>8.425535</v>
      </c>
      <c r="C10">
        <f t="shared" si="1"/>
        <v>1.343499999999942E-2</v>
      </c>
      <c r="D10">
        <f t="shared" si="0"/>
        <v>1.343499999999942E-2</v>
      </c>
      <c r="G10">
        <v>2.5031999999999499E-2</v>
      </c>
      <c r="H10">
        <f t="shared" si="2"/>
        <v>2.5031999999999499E-2</v>
      </c>
    </row>
    <row r="11" spans="1:8" x14ac:dyDescent="0.45">
      <c r="C11">
        <f t="shared" si="1"/>
        <v>0</v>
      </c>
      <c r="D11">
        <f t="shared" si="0"/>
        <v>0</v>
      </c>
      <c r="G11">
        <v>7.7020000000000977E-3</v>
      </c>
      <c r="H11">
        <f t="shared" si="2"/>
        <v>7.7020000000000977E-3</v>
      </c>
    </row>
    <row r="12" spans="1:8" x14ac:dyDescent="0.45">
      <c r="C12">
        <f t="shared" si="1"/>
        <v>0</v>
      </c>
      <c r="D12">
        <f t="shared" si="0"/>
        <v>0</v>
      </c>
      <c r="G12">
        <v>5.6419999999999249E-3</v>
      </c>
      <c r="H12">
        <f t="shared" si="2"/>
        <v>5.6419999999999249E-3</v>
      </c>
    </row>
    <row r="13" spans="1:8" x14ac:dyDescent="0.45">
      <c r="C13">
        <f t="shared" si="1"/>
        <v>0</v>
      </c>
      <c r="D13">
        <f t="shared" si="0"/>
        <v>0</v>
      </c>
      <c r="G13">
        <v>2.6591999999999061E-2</v>
      </c>
      <c r="H13">
        <f t="shared" si="2"/>
        <v>2.6591999999999061E-2</v>
      </c>
    </row>
    <row r="14" spans="1:8" x14ac:dyDescent="0.45">
      <c r="C14">
        <f t="shared" si="1"/>
        <v>0</v>
      </c>
      <c r="D14">
        <f t="shared" si="0"/>
        <v>0</v>
      </c>
      <c r="G14">
        <v>-1.6788000000000025E-2</v>
      </c>
      <c r="H14">
        <f t="shared" si="2"/>
        <v>1.6788000000000025E-2</v>
      </c>
    </row>
    <row r="15" spans="1:8" x14ac:dyDescent="0.45">
      <c r="C15">
        <f t="shared" si="1"/>
        <v>0</v>
      </c>
      <c r="D15">
        <f t="shared" si="0"/>
        <v>0</v>
      </c>
      <c r="G15">
        <v>-3.0128000000001265E-2</v>
      </c>
      <c r="H15">
        <f t="shared" si="2"/>
        <v>3.0128000000001265E-2</v>
      </c>
    </row>
    <row r="16" spans="1:8" x14ac:dyDescent="0.45">
      <c r="C16">
        <f>AVERAGE(C3:C15)</f>
        <v>4.9703846153845883E-3</v>
      </c>
      <c r="D16" s="5">
        <f>AVERAGE(D3:D10)</f>
        <v>8.0768749999999556E-3</v>
      </c>
      <c r="E16" s="5"/>
      <c r="G16">
        <f>AVERAGE(G3:G15)</f>
        <v>5.045615384615061E-3</v>
      </c>
      <c r="H16">
        <f>AVERAGE(H3:H15)</f>
        <v>1.3585615384615326E-2</v>
      </c>
    </row>
  </sheetData>
  <conditionalFormatting sqref="C2:C10 G2:G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44" workbookViewId="0">
      <selection activeCell="D51" sqref="D51"/>
    </sheetView>
  </sheetViews>
  <sheetFormatPr defaultRowHeight="14.25" x14ac:dyDescent="0.45"/>
  <cols>
    <col min="1" max="1" width="9.06640625" style="6"/>
    <col min="5" max="5" width="17" style="1" customWidth="1"/>
    <col min="6" max="6" width="16.6640625" style="5" customWidth="1"/>
    <col min="7" max="7" width="17.73046875" style="5" customWidth="1"/>
  </cols>
  <sheetData>
    <row r="1" spans="1:8" x14ac:dyDescent="0.45">
      <c r="A1" s="6" t="s">
        <v>0</v>
      </c>
      <c r="B1" t="s">
        <v>1</v>
      </c>
      <c r="C1" t="s">
        <v>18</v>
      </c>
      <c r="D1" t="s">
        <v>2</v>
      </c>
      <c r="E1" s="2" t="s">
        <v>4</v>
      </c>
      <c r="F1" s="4"/>
      <c r="G1" s="4"/>
      <c r="H1" s="3"/>
    </row>
    <row r="2" spans="1:8" ht="28.5" x14ac:dyDescent="0.45">
      <c r="A2" s="6">
        <v>7.32</v>
      </c>
      <c r="B2">
        <v>9.2998999999999992</v>
      </c>
      <c r="D2">
        <v>-9.3591999999999995</v>
      </c>
      <c r="E2" s="2" t="s">
        <v>3</v>
      </c>
      <c r="F2" s="4"/>
      <c r="G2" s="4"/>
      <c r="H2" s="3"/>
    </row>
    <row r="3" spans="1:8" x14ac:dyDescent="0.45">
      <c r="A3" s="6">
        <v>7.34</v>
      </c>
      <c r="B3">
        <v>9.1118000000000006</v>
      </c>
      <c r="C3" s="7" t="e">
        <f>(B2-#REF!)/(A5/A4)</f>
        <v>#REF!</v>
      </c>
      <c r="E3" s="2" t="s">
        <v>6</v>
      </c>
      <c r="F3" s="4" t="s">
        <v>7</v>
      </c>
      <c r="G3" s="4" t="s">
        <v>8</v>
      </c>
      <c r="H3" s="3"/>
    </row>
    <row r="4" spans="1:8" x14ac:dyDescent="0.45">
      <c r="A4" s="6">
        <v>7.36</v>
      </c>
      <c r="B4">
        <v>8.9237000000000002</v>
      </c>
      <c r="C4" s="7">
        <f>(B3-B2)/(A6/A5)</f>
        <v>-0.18759162162162021</v>
      </c>
      <c r="E4" s="3" t="e">
        <f>#REF!-#REF!</f>
        <v>#REF!</v>
      </c>
      <c r="F4" s="4" t="e">
        <f>#REF!-#REF!</f>
        <v>#REF!</v>
      </c>
      <c r="G4" s="4" t="e">
        <f>F4/E4</f>
        <v>#REF!</v>
      </c>
      <c r="H4" s="3"/>
    </row>
    <row r="5" spans="1:8" ht="28.5" x14ac:dyDescent="0.45">
      <c r="A5" s="6">
        <v>7.38</v>
      </c>
      <c r="B5">
        <v>8.7355999999999998</v>
      </c>
      <c r="C5" s="7">
        <f>(B4-B3)/(A7/A6)</f>
        <v>-0.18759299191374701</v>
      </c>
      <c r="E5" s="2" t="s">
        <v>9</v>
      </c>
      <c r="F5" s="4" t="s">
        <v>10</v>
      </c>
      <c r="G5" s="4"/>
      <c r="H5" s="3"/>
    </row>
    <row r="6" spans="1:8" x14ac:dyDescent="0.45">
      <c r="A6" s="6">
        <v>7.4</v>
      </c>
      <c r="B6">
        <v>8.5474999999999994</v>
      </c>
      <c r="C6" s="7">
        <f>(B5-B4)/(A8/A7)</f>
        <v>-0.18759435483871004</v>
      </c>
      <c r="E6" s="2" t="e">
        <f>E17-#REF!</f>
        <v>#REF!</v>
      </c>
      <c r="F6" s="4">
        <v>9.2999899999999993</v>
      </c>
      <c r="G6" s="4" t="e">
        <f>F6/E6</f>
        <v>#REF!</v>
      </c>
      <c r="H6" s="3"/>
    </row>
    <row r="7" spans="1:8" x14ac:dyDescent="0.45">
      <c r="A7" s="6">
        <v>7.42</v>
      </c>
      <c r="B7">
        <v>8.3594000000000008</v>
      </c>
      <c r="C7" s="7">
        <f>(B6-B5)/(A9/A8)</f>
        <v>-0.18759571045576445</v>
      </c>
      <c r="E7" s="2" t="s">
        <v>17</v>
      </c>
      <c r="F7" s="4"/>
      <c r="G7" s="4"/>
      <c r="H7" s="3"/>
    </row>
    <row r="8" spans="1:8" x14ac:dyDescent="0.45">
      <c r="A8" s="6">
        <v>7.44</v>
      </c>
      <c r="B8">
        <v>8.1713000000000005</v>
      </c>
      <c r="C8" s="7">
        <f>(B7-B6)/(A10/A9)</f>
        <v>-0.18759705882352801</v>
      </c>
      <c r="E8" s="1" t="e">
        <f>E6-E4</f>
        <v>#REF!</v>
      </c>
      <c r="H8" s="3"/>
    </row>
    <row r="9" spans="1:8" x14ac:dyDescent="0.45">
      <c r="A9" s="6">
        <v>7.46</v>
      </c>
      <c r="B9">
        <v>7.9832000000000001</v>
      </c>
      <c r="C9" s="7">
        <f>(B8-B7)/(A11/A10)</f>
        <v>-0.18759840000000039</v>
      </c>
      <c r="H9" s="3"/>
    </row>
    <row r="10" spans="1:8" x14ac:dyDescent="0.45">
      <c r="A10" s="6">
        <v>7.48</v>
      </c>
      <c r="B10">
        <v>7.7950999999999997</v>
      </c>
      <c r="C10" s="7">
        <f>(B9-B8)/(A12/A11)</f>
        <v>-0.18759973404255359</v>
      </c>
      <c r="H10" s="3"/>
    </row>
    <row r="11" spans="1:8" x14ac:dyDescent="0.45">
      <c r="A11" s="6">
        <v>7.5</v>
      </c>
      <c r="B11">
        <v>7.6070000000000002</v>
      </c>
      <c r="C11" s="7">
        <f>(B10-B9)/(A13/A12)</f>
        <v>-0.18760106100795795</v>
      </c>
      <c r="H11" s="3"/>
    </row>
    <row r="12" spans="1:8" x14ac:dyDescent="0.45">
      <c r="A12" s="6">
        <v>7.52</v>
      </c>
      <c r="B12">
        <v>7.4188999999999998</v>
      </c>
      <c r="C12" s="7">
        <f>(B11-B10)/(A14/A13)</f>
        <v>-0.18760238095238047</v>
      </c>
    </row>
    <row r="13" spans="1:8" x14ac:dyDescent="0.45">
      <c r="A13" s="6">
        <v>7.54</v>
      </c>
      <c r="B13">
        <v>7.2308000000000003</v>
      </c>
      <c r="C13" s="7">
        <f>(B12-B11)/(A15/A14)</f>
        <v>-0.18760369393139878</v>
      </c>
    </row>
    <row r="14" spans="1:8" ht="28.5" x14ac:dyDescent="0.45">
      <c r="A14" s="6">
        <v>7.56</v>
      </c>
      <c r="B14">
        <v>7.0427</v>
      </c>
      <c r="C14" s="7">
        <f>(B13-B12)/(A16/A15)</f>
        <v>-0.18760499999999949</v>
      </c>
      <c r="E14" s="2" t="s">
        <v>11</v>
      </c>
      <c r="F14" s="4" t="s">
        <v>15</v>
      </c>
      <c r="G14" s="5" t="s">
        <v>17</v>
      </c>
    </row>
    <row r="15" spans="1:8" x14ac:dyDescent="0.45">
      <c r="A15" s="6">
        <v>7.58</v>
      </c>
      <c r="B15">
        <v>6.8545999999999996</v>
      </c>
      <c r="C15" s="7">
        <f>(B14-B13)/(A17/A16)</f>
        <v>-0.18760629921259878</v>
      </c>
      <c r="E15" s="2" t="s">
        <v>12</v>
      </c>
      <c r="F15" s="4">
        <v>5.64</v>
      </c>
      <c r="G15" s="5">
        <f>F15-E15</f>
        <v>0.10522399999999976</v>
      </c>
    </row>
    <row r="16" spans="1:8" x14ac:dyDescent="0.45">
      <c r="A16" s="6">
        <v>7.6</v>
      </c>
      <c r="B16">
        <v>6.6664000000000003</v>
      </c>
      <c r="C16" s="7">
        <f>(B15-B14)/(A18/A17)</f>
        <v>-0.18760759162303706</v>
      </c>
      <c r="E16" s="2" t="s">
        <v>13</v>
      </c>
      <c r="F16" s="4" t="s">
        <v>16</v>
      </c>
    </row>
    <row r="17" spans="1:7" x14ac:dyDescent="0.45">
      <c r="A17" s="6">
        <v>7.62</v>
      </c>
      <c r="B17">
        <v>6.4782999999999999</v>
      </c>
      <c r="C17" s="7">
        <f>(B16-B15)/(A19/A18)</f>
        <v>-0.18770861618798879</v>
      </c>
      <c r="E17" s="2" t="s">
        <v>14</v>
      </c>
      <c r="F17" s="4">
        <v>5.573601</v>
      </c>
      <c r="G17" s="4">
        <f>F17-E17</f>
        <v>-1.315199999999983E-2</v>
      </c>
    </row>
    <row r="18" spans="1:7" x14ac:dyDescent="0.45">
      <c r="A18" s="6">
        <v>7.64</v>
      </c>
      <c r="B18">
        <v>6.2901999999999996</v>
      </c>
      <c r="C18" s="7">
        <f>(B17-B16)/(A20/A19)</f>
        <v>-0.18761015625000038</v>
      </c>
    </row>
    <row r="19" spans="1:7" x14ac:dyDescent="0.45">
      <c r="A19" s="6">
        <v>7.66</v>
      </c>
      <c r="B19">
        <v>6.1021000000000001</v>
      </c>
      <c r="C19" s="7">
        <f>(B18-B17)/(A21/A20)</f>
        <v>-0.18761142857142893</v>
      </c>
      <c r="F19" s="5" t="s">
        <v>19</v>
      </c>
    </row>
    <row r="20" spans="1:7" x14ac:dyDescent="0.45">
      <c r="A20" s="6">
        <v>7.68</v>
      </c>
      <c r="B20">
        <v>5.9139999999999997</v>
      </c>
      <c r="C20" s="7">
        <f>(B19-B18)/(A22/A21)</f>
        <v>-0.18761269430051764</v>
      </c>
      <c r="F20" s="5" t="e">
        <f>F17-#REF!</f>
        <v>#REF!</v>
      </c>
    </row>
    <row r="21" spans="1:7" x14ac:dyDescent="0.45">
      <c r="A21" s="6">
        <v>7.7</v>
      </c>
      <c r="B21">
        <v>5.7259000000000002</v>
      </c>
      <c r="C21" s="7">
        <f>(B20-B19)/(A23/A22)</f>
        <v>-0.18761395348837248</v>
      </c>
      <c r="F21" s="5" t="s">
        <v>20</v>
      </c>
    </row>
    <row r="22" spans="1:7" x14ac:dyDescent="0.45">
      <c r="A22" s="6">
        <v>7.72</v>
      </c>
      <c r="B22">
        <v>5.5377999999999998</v>
      </c>
      <c r="C22" s="7">
        <f>(B21-B20)/(A24/A23)</f>
        <v>-0.18761520618556654</v>
      </c>
      <c r="F22" s="5" t="e">
        <f>F4/F20</f>
        <v>#REF!</v>
      </c>
    </row>
    <row r="23" spans="1:7" x14ac:dyDescent="0.45">
      <c r="A23" s="6">
        <v>7.74</v>
      </c>
      <c r="B23">
        <v>5.3497000000000003</v>
      </c>
      <c r="C23" s="7">
        <f>(B22-B21)/(A25/A24)</f>
        <v>-0.18761645244215977</v>
      </c>
    </row>
    <row r="24" spans="1:7" x14ac:dyDescent="0.45">
      <c r="A24" s="6">
        <v>7.76</v>
      </c>
      <c r="B24">
        <v>5.1616</v>
      </c>
      <c r="C24" s="7">
        <f>(B23-B22)/(A26/A25)</f>
        <v>-0.18761769230769182</v>
      </c>
      <c r="G24" s="5" t="e">
        <f>#REF!+0.5</f>
        <v>#REF!</v>
      </c>
    </row>
    <row r="25" spans="1:7" x14ac:dyDescent="0.45">
      <c r="A25" s="6">
        <v>7.78</v>
      </c>
      <c r="B25">
        <v>4.9734999999999996</v>
      </c>
      <c r="C25" s="7">
        <f>(B24-B23)/(A27/A26)</f>
        <v>-0.18761892583120243</v>
      </c>
    </row>
    <row r="26" spans="1:7" x14ac:dyDescent="0.45">
      <c r="A26" s="6">
        <v>7.8</v>
      </c>
      <c r="B26">
        <v>4.7854000000000001</v>
      </c>
      <c r="C26" s="7">
        <f>(B25-B24)/(A28/A27)</f>
        <v>-0.18762015306122487</v>
      </c>
    </row>
    <row r="27" spans="1:7" x14ac:dyDescent="0.45">
      <c r="A27" s="6">
        <v>7.82</v>
      </c>
      <c r="B27">
        <v>4.5972999999999997</v>
      </c>
      <c r="C27" s="7">
        <f>(B26-B25)/(A29/A28)</f>
        <v>-0.18762137404580101</v>
      </c>
    </row>
    <row r="28" spans="1:7" x14ac:dyDescent="0.45">
      <c r="A28" s="6">
        <v>7.84</v>
      </c>
      <c r="B28">
        <v>4.4092000000000002</v>
      </c>
      <c r="C28" s="7">
        <f>(B27-B26)/(A30/A29)</f>
        <v>-0.1876225888324877</v>
      </c>
    </row>
    <row r="29" spans="1:7" x14ac:dyDescent="0.45">
      <c r="A29" s="6">
        <v>7.86</v>
      </c>
      <c r="B29">
        <v>4.2210999999999999</v>
      </c>
      <c r="C29" s="7">
        <f>(B28-B27)/(A31/A30)</f>
        <v>-0.18762379746835392</v>
      </c>
    </row>
    <row r="30" spans="1:7" x14ac:dyDescent="0.45">
      <c r="A30" s="6">
        <v>7.88</v>
      </c>
      <c r="B30">
        <v>4.0330000000000004</v>
      </c>
      <c r="C30" s="7">
        <f>(B29-B28)/(A32/A31)</f>
        <v>-0.18762500000000037</v>
      </c>
    </row>
    <row r="31" spans="1:7" x14ac:dyDescent="0.45">
      <c r="A31" s="6">
        <v>7.9</v>
      </c>
      <c r="B31">
        <v>3.8449</v>
      </c>
      <c r="C31" s="7">
        <f>(B30-B29)/(A33/A32)</f>
        <v>-0.18762619647355111</v>
      </c>
    </row>
    <row r="32" spans="1:7" x14ac:dyDescent="0.45">
      <c r="A32" s="6">
        <v>7.92</v>
      </c>
      <c r="B32">
        <v>3.6568000000000001</v>
      </c>
      <c r="C32" s="7">
        <f>(B31-B30)/(A34/A33)</f>
        <v>-0.18762738693467376</v>
      </c>
    </row>
    <row r="33" spans="1:3" x14ac:dyDescent="0.45">
      <c r="A33" s="6">
        <v>7.94</v>
      </c>
      <c r="B33">
        <v>3.4687000000000001</v>
      </c>
      <c r="C33" s="7">
        <f>(B32-B31)/(A35/A34)</f>
        <v>-0.18762857142857137</v>
      </c>
    </row>
    <row r="34" spans="1:3" x14ac:dyDescent="0.45">
      <c r="A34" s="6">
        <v>7.96</v>
      </c>
      <c r="B34">
        <v>3.2805</v>
      </c>
      <c r="C34" s="7">
        <f>(B33-B32)/(A36/A35)</f>
        <v>-0.18762974999999996</v>
      </c>
    </row>
    <row r="35" spans="1:3" x14ac:dyDescent="0.45">
      <c r="A35" s="6">
        <v>7.98</v>
      </c>
      <c r="B35">
        <v>3.0924</v>
      </c>
      <c r="C35" s="7">
        <f>(B34-B33)/(A37/A36)</f>
        <v>-0.1877306733167084</v>
      </c>
    </row>
    <row r="36" spans="1:3" x14ac:dyDescent="0.45">
      <c r="A36" s="6">
        <v>8</v>
      </c>
      <c r="B36">
        <v>2.9043000000000001</v>
      </c>
      <c r="C36" s="7">
        <f>(B35-B34)/(A38/A37)</f>
        <v>-0.18763208955223876</v>
      </c>
    </row>
    <row r="37" spans="1:3" x14ac:dyDescent="0.45">
      <c r="A37" s="6">
        <v>8.02</v>
      </c>
      <c r="B37">
        <v>2.7162000000000002</v>
      </c>
      <c r="C37" s="7">
        <f>(B36-B35)/(A39/A38)</f>
        <v>-0.18763327389990983</v>
      </c>
    </row>
    <row r="38" spans="1:3" x14ac:dyDescent="0.45">
      <c r="A38" s="6">
        <v>8.0399999999999991</v>
      </c>
      <c r="B38">
        <v>2.5280999999999998</v>
      </c>
      <c r="C38" s="7">
        <f>(B37-B36)/(A40/A39)</f>
        <v>-0.187634382660891</v>
      </c>
    </row>
    <row r="39" spans="1:3" x14ac:dyDescent="0.45">
      <c r="A39" s="6">
        <v>8.0599989999999995</v>
      </c>
      <c r="B39">
        <v>2.34</v>
      </c>
      <c r="C39" s="7">
        <f>(B38-B37)/(A41/A40)</f>
        <v>-0.18763557872044218</v>
      </c>
    </row>
    <row r="40" spans="1:3" x14ac:dyDescent="0.45">
      <c r="A40" s="6">
        <v>8.08</v>
      </c>
      <c r="B40">
        <v>2.1518999999999999</v>
      </c>
      <c r="C40" s="7">
        <f>(B39-B38)/(A42/A41)</f>
        <v>-0.18763667634236447</v>
      </c>
    </row>
    <row r="41" spans="1:3" x14ac:dyDescent="0.45">
      <c r="A41" s="6">
        <v>8.0999990000000004</v>
      </c>
      <c r="B41">
        <v>1.9638</v>
      </c>
      <c r="C41" s="7">
        <f>(B40-B39)/(A43/A42)</f>
        <v>-0.18763786088917203</v>
      </c>
    </row>
    <row r="42" spans="1:3" x14ac:dyDescent="0.45">
      <c r="A42" s="6">
        <v>8.1199999999999992</v>
      </c>
      <c r="B42">
        <v>1.7757000000000001</v>
      </c>
      <c r="C42" s="7">
        <f>(B41-B40)/(A44/A43)</f>
        <v>-0.18763894753676463</v>
      </c>
    </row>
    <row r="43" spans="1:3" x14ac:dyDescent="0.45">
      <c r="A43" s="6">
        <v>8.1399989999999995</v>
      </c>
      <c r="B43">
        <v>1.5875999999999999</v>
      </c>
      <c r="C43" s="7">
        <f>(B42-B41)/(A45/A44)</f>
        <v>-0.187640120738401</v>
      </c>
    </row>
    <row r="44" spans="1:3" x14ac:dyDescent="0.45">
      <c r="A44" s="6">
        <v>8.16</v>
      </c>
      <c r="B44">
        <v>1.3995</v>
      </c>
      <c r="C44" s="7">
        <f>(B43-B42)/(A46/A45)</f>
        <v>-0.18764119657317094</v>
      </c>
    </row>
    <row r="45" spans="1:3" x14ac:dyDescent="0.45">
      <c r="A45" s="6">
        <v>8.1799990000000005</v>
      </c>
      <c r="B45">
        <v>1.2114</v>
      </c>
      <c r="C45" s="7">
        <f>(B44-B43)/(A47/A46)</f>
        <v>-0.18764233576642325</v>
      </c>
    </row>
    <row r="46" spans="1:3" x14ac:dyDescent="0.45">
      <c r="A46" s="6">
        <v>8.1999999999999993</v>
      </c>
      <c r="B46">
        <v>1.0233000000000001</v>
      </c>
      <c r="C46" s="7">
        <f>(B45-B44)/(A48/A47)</f>
        <v>-0.18764344660194171</v>
      </c>
    </row>
    <row r="47" spans="1:3" x14ac:dyDescent="0.45">
      <c r="A47" s="6">
        <v>8.2200000000000006</v>
      </c>
      <c r="B47">
        <v>0.83520000000000005</v>
      </c>
      <c r="C47" s="7">
        <f>(B46-B45)/(A49/A48)</f>
        <v>-0.18764455205811134</v>
      </c>
    </row>
    <row r="48" spans="1:3" x14ac:dyDescent="0.45">
      <c r="A48" s="6">
        <v>8.24</v>
      </c>
      <c r="B48">
        <v>0.64710000000000001</v>
      </c>
      <c r="C48" s="7">
        <f>(B47-B46)/(A50/A49)</f>
        <v>-0.18764565217391307</v>
      </c>
    </row>
    <row r="49" spans="1:6" x14ac:dyDescent="0.45">
      <c r="A49" s="6">
        <v>8.26</v>
      </c>
      <c r="B49">
        <v>0.45900000000000002</v>
      </c>
      <c r="C49" s="7">
        <f>(B48-B47)/(A51/A50)</f>
        <v>-0.18764674698795181</v>
      </c>
    </row>
    <row r="50" spans="1:6" x14ac:dyDescent="0.45">
      <c r="A50" s="6">
        <v>8.2799999999999994</v>
      </c>
      <c r="B50">
        <v>0.27089999999999997</v>
      </c>
      <c r="C50" s="7">
        <f>(B49-B48)/(A52/A51)</f>
        <v>-0.18764783653846157</v>
      </c>
    </row>
    <row r="51" spans="1:6" x14ac:dyDescent="0.45">
      <c r="A51" s="6">
        <v>8.3000000000000007</v>
      </c>
      <c r="B51">
        <v>8.2799999999999999E-2</v>
      </c>
      <c r="C51" s="7">
        <f>(B50-B49)/(A53/A52)</f>
        <v>-0.18764892086330942</v>
      </c>
      <c r="E51" s="1" t="s">
        <v>33</v>
      </c>
    </row>
    <row r="52" spans="1:6" x14ac:dyDescent="0.45">
      <c r="A52" s="6">
        <v>8.32</v>
      </c>
      <c r="B52">
        <v>-0.1053</v>
      </c>
      <c r="C52" s="7">
        <f>(B51-B50)/(A54/A53)</f>
        <v>-0.18764999999999998</v>
      </c>
    </row>
    <row r="53" spans="1:6" x14ac:dyDescent="0.45">
      <c r="A53" s="6">
        <v>8.34</v>
      </c>
      <c r="B53">
        <v>8.2000000000000003E-2</v>
      </c>
      <c r="C53" s="7">
        <f>(B52-B51)/(A55/A54)</f>
        <v>-0.18765107398568018</v>
      </c>
      <c r="E53" s="1" t="s">
        <v>5</v>
      </c>
      <c r="F53" s="1"/>
    </row>
    <row r="54" spans="1:6" x14ac:dyDescent="0.45">
      <c r="A54" s="6">
        <v>8.36</v>
      </c>
      <c r="B54">
        <v>8.2000000000000003E-2</v>
      </c>
      <c r="C54" s="7">
        <f>(B53-B52)/(A56/A55)</f>
        <v>0.18685404761904764</v>
      </c>
    </row>
    <row r="55" spans="1:6" x14ac:dyDescent="0.45">
      <c r="A55" s="6">
        <v>8.3800000000000008</v>
      </c>
      <c r="B55">
        <v>8.2000000000000003E-2</v>
      </c>
      <c r="C55" s="7">
        <f>(B54-B53)/(A57/A56)</f>
        <v>0</v>
      </c>
    </row>
    <row r="56" spans="1:6" x14ac:dyDescent="0.45">
      <c r="A56" s="6">
        <v>8.4</v>
      </c>
      <c r="B56">
        <v>8.2000000000000003E-2</v>
      </c>
    </row>
    <row r="57" spans="1:6" x14ac:dyDescent="0.45">
      <c r="A57" s="6">
        <v>8.42</v>
      </c>
      <c r="B57">
        <v>3.4299999999999997E-2</v>
      </c>
    </row>
    <row r="58" spans="1:6" x14ac:dyDescent="0.45">
      <c r="A58" s="6">
        <v>8.1199999999999992</v>
      </c>
    </row>
    <row r="59" spans="1:6" x14ac:dyDescent="0.45">
      <c r="A59" s="6">
        <v>8.1399989999999995</v>
      </c>
      <c r="E59" s="1" t="s">
        <v>28</v>
      </c>
    </row>
    <row r="60" spans="1:6" x14ac:dyDescent="0.45">
      <c r="A60" s="6">
        <v>8.16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37" sqref="B37"/>
    </sheetView>
  </sheetViews>
  <sheetFormatPr defaultRowHeight="14.25" x14ac:dyDescent="0.45"/>
  <cols>
    <col min="1" max="2" width="9.59765625" customWidth="1"/>
    <col min="3" max="3" width="10.796875" bestFit="1" customWidth="1"/>
    <col min="5" max="5" width="14.6640625" customWidth="1"/>
    <col min="6" max="6" width="12.33203125" customWidth="1"/>
    <col min="7" max="7" width="10.1328125" customWidth="1"/>
  </cols>
  <sheetData>
    <row r="1" spans="1:7" s="3" customFormat="1" ht="71.25" x14ac:dyDescent="0.45">
      <c r="A1" s="3" t="s">
        <v>22</v>
      </c>
      <c r="B1" s="3" t="s">
        <v>23</v>
      </c>
      <c r="C1" s="3" t="s">
        <v>24</v>
      </c>
      <c r="E1" s="3" t="s">
        <v>25</v>
      </c>
      <c r="F1" s="3" t="s">
        <v>26</v>
      </c>
      <c r="G1" s="3" t="s">
        <v>27</v>
      </c>
    </row>
    <row r="2" spans="1:7" x14ac:dyDescent="0.45">
      <c r="A2">
        <v>0.80983300000000003</v>
      </c>
      <c r="E2">
        <v>7.5168020000000002</v>
      </c>
      <c r="F2">
        <v>7.56</v>
      </c>
      <c r="G2">
        <f>F2-E2</f>
        <v>4.3197999999999404E-2</v>
      </c>
    </row>
    <row r="3" spans="1:7" x14ac:dyDescent="0.45">
      <c r="A3">
        <v>1.7569030000000001</v>
      </c>
      <c r="B3">
        <f>A3-A2</f>
        <v>0.94707000000000008</v>
      </c>
      <c r="C3">
        <f>0.96775-B3</f>
        <v>2.0679999999999921E-2</v>
      </c>
      <c r="E3">
        <v>9.4398669999999996</v>
      </c>
      <c r="F3">
        <v>9.48</v>
      </c>
      <c r="G3">
        <f>F3-E3</f>
        <v>4.0133000000000862E-2</v>
      </c>
    </row>
    <row r="4" spans="1:7" x14ac:dyDescent="0.45">
      <c r="A4">
        <v>2.7275450000000001</v>
      </c>
      <c r="B4">
        <f t="shared" ref="B4:B24" si="0">A4-A3</f>
        <v>0.970642</v>
      </c>
      <c r="C4">
        <f t="shared" ref="C4:C24" si="1">0.96775-B4</f>
        <v>-2.8920000000000057E-3</v>
      </c>
      <c r="E4">
        <v>11.37757</v>
      </c>
      <c r="F4">
        <v>11.42</v>
      </c>
      <c r="G4">
        <f>F4-E4</f>
        <v>4.2429999999999524E-2</v>
      </c>
    </row>
    <row r="5" spans="1:7" x14ac:dyDescent="0.45">
      <c r="A5">
        <v>3.6996150000000001</v>
      </c>
      <c r="B5">
        <f t="shared" si="0"/>
        <v>0.97206999999999999</v>
      </c>
      <c r="C5">
        <f t="shared" si="1"/>
        <v>-4.3199999999999905E-3</v>
      </c>
      <c r="E5">
        <v>13.32981</v>
      </c>
      <c r="F5">
        <v>13.38</v>
      </c>
      <c r="G5">
        <f>F5-E5</f>
        <v>5.0190000000000623E-2</v>
      </c>
    </row>
    <row r="6" spans="1:7" x14ac:dyDescent="0.45">
      <c r="A6">
        <v>4.6615869999999999</v>
      </c>
      <c r="B6">
        <f t="shared" si="0"/>
        <v>0.96197199999999983</v>
      </c>
      <c r="C6">
        <f t="shared" si="1"/>
        <v>5.7780000000001719E-3</v>
      </c>
    </row>
    <row r="7" spans="1:7" x14ac:dyDescent="0.45">
      <c r="A7">
        <v>5.615926</v>
      </c>
      <c r="B7">
        <f t="shared" si="0"/>
        <v>0.95433900000000005</v>
      </c>
      <c r="C7">
        <f t="shared" si="1"/>
        <v>1.3410999999999951E-2</v>
      </c>
    </row>
    <row r="8" spans="1:7" x14ac:dyDescent="0.45">
      <c r="A8">
        <v>6.6084059999999996</v>
      </c>
      <c r="B8">
        <f t="shared" si="0"/>
        <v>0.99247999999999958</v>
      </c>
      <c r="C8">
        <f t="shared" si="1"/>
        <v>-2.4729999999999586E-2</v>
      </c>
    </row>
    <row r="9" spans="1:7" x14ac:dyDescent="0.45">
      <c r="A9">
        <v>7.5660920000000003</v>
      </c>
      <c r="B9">
        <f t="shared" si="0"/>
        <v>0.9576860000000007</v>
      </c>
      <c r="C9">
        <f t="shared" si="1"/>
        <v>1.0063999999999296E-2</v>
      </c>
    </row>
    <row r="10" spans="1:7" x14ac:dyDescent="0.45">
      <c r="A10">
        <v>8.5422569999999993</v>
      </c>
      <c r="B10">
        <f t="shared" si="0"/>
        <v>0.97616499999999906</v>
      </c>
      <c r="C10">
        <f t="shared" si="1"/>
        <v>-8.4149999999990621E-3</v>
      </c>
    </row>
    <row r="11" spans="1:7" x14ac:dyDescent="0.45">
      <c r="A11">
        <v>9.5168689999999998</v>
      </c>
      <c r="B11">
        <f t="shared" si="0"/>
        <v>0.97461200000000048</v>
      </c>
      <c r="C11">
        <f t="shared" si="1"/>
        <v>-6.8620000000004788E-3</v>
      </c>
    </row>
    <row r="12" spans="1:7" x14ac:dyDescent="0.45">
      <c r="A12">
        <v>10.475160000000001</v>
      </c>
      <c r="B12">
        <f t="shared" si="0"/>
        <v>0.95829100000000089</v>
      </c>
      <c r="C12">
        <f t="shared" si="1"/>
        <v>9.458999999999107E-3</v>
      </c>
    </row>
    <row r="13" spans="1:7" x14ac:dyDescent="0.45">
      <c r="A13">
        <v>11.440950000000001</v>
      </c>
      <c r="B13">
        <f t="shared" si="0"/>
        <v>0.96579000000000015</v>
      </c>
      <c r="C13">
        <f t="shared" si="1"/>
        <v>1.9599999999998508E-3</v>
      </c>
    </row>
    <row r="14" spans="1:7" x14ac:dyDescent="0.45">
      <c r="A14">
        <v>12.41939</v>
      </c>
      <c r="B14">
        <f t="shared" si="0"/>
        <v>0.97843999999999909</v>
      </c>
      <c r="C14">
        <f t="shared" si="1"/>
        <v>-1.0689999999999089E-2</v>
      </c>
    </row>
    <row r="15" spans="1:7" x14ac:dyDescent="0.45">
      <c r="A15">
        <v>13.37485</v>
      </c>
      <c r="B15">
        <f t="shared" si="0"/>
        <v>0.95546000000000042</v>
      </c>
      <c r="C15">
        <f t="shared" si="1"/>
        <v>1.2289999999999579E-2</v>
      </c>
    </row>
    <row r="16" spans="1:7" x14ac:dyDescent="0.45">
      <c r="A16">
        <v>14.36971</v>
      </c>
      <c r="B16">
        <f t="shared" si="0"/>
        <v>0.99485999999999919</v>
      </c>
      <c r="C16">
        <f t="shared" si="1"/>
        <v>-2.710999999999919E-2</v>
      </c>
    </row>
    <row r="17" spans="1:3" x14ac:dyDescent="0.45">
      <c r="A17">
        <v>15.308870000000001</v>
      </c>
      <c r="B17">
        <f t="shared" si="0"/>
        <v>0.93916000000000111</v>
      </c>
      <c r="C17">
        <f t="shared" si="1"/>
        <v>2.8589999999998894E-2</v>
      </c>
    </row>
    <row r="18" spans="1:3" x14ac:dyDescent="0.45">
      <c r="A18">
        <v>16.276879999999998</v>
      </c>
      <c r="B18">
        <f t="shared" si="0"/>
        <v>0.96800999999999782</v>
      </c>
      <c r="C18">
        <f t="shared" si="1"/>
        <v>-2.5999999999781753E-4</v>
      </c>
    </row>
    <row r="19" spans="1:3" x14ac:dyDescent="0.45">
      <c r="A19">
        <v>17.242650000000001</v>
      </c>
      <c r="B19">
        <f t="shared" si="0"/>
        <v>0.96577000000000268</v>
      </c>
      <c r="C19">
        <f t="shared" si="1"/>
        <v>1.9799999999973172E-3</v>
      </c>
    </row>
    <row r="20" spans="1:3" x14ac:dyDescent="0.45">
      <c r="A20">
        <v>18.217410000000001</v>
      </c>
      <c r="B20">
        <f t="shared" si="0"/>
        <v>0.97475999999999985</v>
      </c>
      <c r="C20">
        <f t="shared" si="1"/>
        <v>-7.0099999999998497E-3</v>
      </c>
    </row>
    <row r="21" spans="1:3" x14ac:dyDescent="0.45">
      <c r="A21">
        <v>19.167570000000001</v>
      </c>
      <c r="B21">
        <f t="shared" si="0"/>
        <v>0.95016000000000034</v>
      </c>
      <c r="C21">
        <f t="shared" si="1"/>
        <v>1.7589999999999661E-2</v>
      </c>
    </row>
    <row r="22" spans="1:3" x14ac:dyDescent="0.45">
      <c r="A22">
        <v>20.15344</v>
      </c>
      <c r="B22">
        <f t="shared" si="0"/>
        <v>0.98586999999999847</v>
      </c>
      <c r="C22">
        <f t="shared" si="1"/>
        <v>-1.8119999999998471E-2</v>
      </c>
    </row>
    <row r="23" spans="1:3" x14ac:dyDescent="0.45">
      <c r="A23">
        <v>21.121320000000001</v>
      </c>
      <c r="B23">
        <f t="shared" si="0"/>
        <v>0.96788000000000096</v>
      </c>
      <c r="C23">
        <f t="shared" si="1"/>
        <v>-1.3000000000096268E-4</v>
      </c>
    </row>
    <row r="24" spans="1:3" x14ac:dyDescent="0.45">
      <c r="A24">
        <v>22.069420000000001</v>
      </c>
      <c r="B24">
        <f t="shared" si="0"/>
        <v>0.94810000000000016</v>
      </c>
      <c r="C24">
        <f t="shared" si="1"/>
        <v>1.9649999999999834E-2</v>
      </c>
    </row>
    <row r="25" spans="1:3" x14ac:dyDescent="0.45">
      <c r="B25">
        <f>AVERAGE(B3:B24)</f>
        <v>0.96634486363636363</v>
      </c>
    </row>
  </sheetData>
  <conditionalFormatting sqref="B3:B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Cutler</dc:creator>
  <cp:lastModifiedBy>Brett Cutler</cp:lastModifiedBy>
  <cp:lastPrinted>2016-03-03T02:52:57Z</cp:lastPrinted>
  <dcterms:created xsi:type="dcterms:W3CDTF">2016-03-01T20:58:30Z</dcterms:created>
  <dcterms:modified xsi:type="dcterms:W3CDTF">2016-03-04T21:15:28Z</dcterms:modified>
</cp:coreProperties>
</file>