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drawings/drawing2.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slicers/slicer1.xml" ContentType="application/vnd.ms-excel.slicer+xml"/>
  <Override PartName="/xl/drawings/drawing5.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slicers/slicer2.xml" ContentType="application/vnd.ms-excel.slicer+xml"/>
  <Override PartName="/xl/drawings/drawing6.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slicers/slicer3.xml" ContentType="application/vnd.ms-excel.slicer+xml"/>
  <Override PartName="/xl/drawings/drawing7.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slicers/slicer4.xml" ContentType="application/vnd.ms-excel.slicer+xml"/>
  <Override PartName="/xl/drawings/drawing8.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slicers/slicer5.xml" ContentType="application/vnd.ms-excel.slicer+xml"/>
  <Override PartName="/xl/drawings/drawing9.xml" ContentType="application/vnd.openxmlformats-officedocument.drawing+xml"/>
  <Override PartName="/xl/tables/table10.xml" ContentType="application/vnd.openxmlformats-officedocument.spreadsheetml.table+xml"/>
  <Override PartName="/xl/queryTables/queryTable10.xml" ContentType="application/vnd.openxmlformats-officedocument.spreadsheetml.queryTable+xml"/>
  <Override PartName="/xl/slicers/slicer6.xml" ContentType="application/vnd.ms-excel.slicer+xml"/>
  <Override PartName="/xl/drawings/drawing10.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slicers/slicer7.xml" ContentType="application/vnd.ms-excel.slicer+xml"/>
  <Override PartName="/xl/drawings/drawing11.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slicers/slicer8.xml" ContentType="application/vnd.ms-excel.slicer+xml"/>
  <Override PartName="/xl/drawings/drawing12.xml" ContentType="application/vnd.openxmlformats-officedocument.drawing+xml"/>
  <Override PartName="/xl/tables/table13.xml" ContentType="application/vnd.openxmlformats-officedocument.spreadsheetml.table+xml"/>
  <Override PartName="/xl/queryTables/queryTable13.xml" ContentType="application/vnd.openxmlformats-officedocument.spreadsheetml.queryTable+xml"/>
  <Override PartName="/xl/drawings/drawing13.xml" ContentType="application/vnd.openxmlformats-officedocument.drawing+xml"/>
  <Override PartName="/xl/tables/table14.xml" ContentType="application/vnd.openxmlformats-officedocument.spreadsheetml.table+xml"/>
  <Override PartName="/xl/queryTables/queryTable14.xml" ContentType="application/vnd.openxmlformats-officedocument.spreadsheetml.queryTable+xml"/>
  <Override PartName="/xl/slicers/slicer9.xml" ContentType="application/vnd.ms-excel.slicer+xml"/>
  <Override PartName="/xl/drawings/drawing14.xml" ContentType="application/vnd.openxmlformats-officedocument.drawing+xml"/>
  <Override PartName="/xl/tables/table15.xml" ContentType="application/vnd.openxmlformats-officedocument.spreadsheetml.table+xml"/>
  <Override PartName="/xl/queryTables/queryTable15.xml" ContentType="application/vnd.openxmlformats-officedocument.spreadsheetml.queryTable+xml"/>
  <Override PartName="/xl/slicers/slicer10.xml" ContentType="application/vnd.ms-excel.slicer+xml"/>
  <Override PartName="/xl/drawings/drawing15.xml" ContentType="application/vnd.openxmlformats-officedocument.drawing+xml"/>
  <Override PartName="/xl/tables/table16.xml" ContentType="application/vnd.openxmlformats-officedocument.spreadsheetml.table+xml"/>
  <Override PartName="/xl/queryTables/queryTable16.xml" ContentType="application/vnd.openxmlformats-officedocument.spreadsheetml.queryTable+xml"/>
  <Override PartName="/xl/slicers/slicer11.xml" ContentType="application/vnd.ms-excel.slicer+xml"/>
  <Override PartName="/xl/drawings/drawing16.xml" ContentType="application/vnd.openxmlformats-officedocument.drawing+xml"/>
  <Override PartName="/xl/tables/table17.xml" ContentType="application/vnd.openxmlformats-officedocument.spreadsheetml.table+xml"/>
  <Override PartName="/xl/queryTables/queryTable17.xml" ContentType="application/vnd.openxmlformats-officedocument.spreadsheetml.queryTable+xml"/>
  <Override PartName="/xl/slicers/slicer12.xml" ContentType="application/vnd.ms-excel.slicer+xml"/>
  <Override PartName="/xl/drawings/drawing17.xml" ContentType="application/vnd.openxmlformats-officedocument.drawing+xml"/>
  <Override PartName="/xl/tables/table18.xml" ContentType="application/vnd.openxmlformats-officedocument.spreadsheetml.table+xml"/>
  <Override PartName="/xl/queryTables/queryTable18.xml" ContentType="application/vnd.openxmlformats-officedocument.spreadsheetml.queryTable+xml"/>
  <Override PartName="/xl/slicers/slicer13.xml" ContentType="application/vnd.ms-excel.slicer+xml"/>
  <Override PartName="/xl/drawings/drawing18.xml" ContentType="application/vnd.openxmlformats-officedocument.drawing+xml"/>
  <Override PartName="/xl/tables/table19.xml" ContentType="application/vnd.openxmlformats-officedocument.spreadsheetml.table+xml"/>
  <Override PartName="/xl/queryTables/queryTable19.xml" ContentType="application/vnd.openxmlformats-officedocument.spreadsheetml.queryTable+xml"/>
  <Override PartName="/xl/slicers/slicer14.xml" ContentType="application/vnd.ms-excel.slicer+xml"/>
  <Override PartName="/xl/drawings/drawing19.xml" ContentType="application/vnd.openxmlformats-officedocument.drawing+xml"/>
  <Override PartName="/xl/tables/table20.xml" ContentType="application/vnd.openxmlformats-officedocument.spreadsheetml.table+xml"/>
  <Override PartName="/xl/queryTables/queryTable20.xml" ContentType="application/vnd.openxmlformats-officedocument.spreadsheetml.queryTable+xml"/>
  <Override PartName="/xl/drawings/drawing20.xml" ContentType="application/vnd.openxmlformats-officedocument.drawing+xml"/>
  <Override PartName="/xl/tables/table21.xml" ContentType="application/vnd.openxmlformats-officedocument.spreadsheetml.table+xml"/>
  <Override PartName="/xl/queryTables/queryTable2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mc:AlternateContent xmlns:mc="http://schemas.openxmlformats.org/markup-compatibility/2006">
    <mc:Choice Requires="x15">
      <x15ac:absPath xmlns:x15ac="http://schemas.microsoft.com/office/spreadsheetml/2010/11/ac" url="C:\Users\Brett Powell\TempDev\"/>
    </mc:Choice>
  </mc:AlternateContent>
  <bookViews>
    <workbookView xWindow="0" yWindow="0" windowWidth="22260" windowHeight="12450" firstSheet="1" activeTab="1"/>
  </bookViews>
  <sheets>
    <sheet name="TabularModel" sheetId="20" state="hidden" r:id="rId1"/>
    <sheet name="Home" sheetId="7" r:id="rId2"/>
    <sheet name="Schema Overview" sheetId="27" r:id="rId3"/>
    <sheet name="Schema Analysis" sheetId="31" r:id="rId4"/>
    <sheet name="Measures" sheetId="2" r:id="rId5"/>
    <sheet name="Tables" sheetId="3" r:id="rId6"/>
    <sheet name="Columns" sheetId="4" r:id="rId7"/>
    <sheet name="Relationships" sheetId="5" r:id="rId8"/>
    <sheet name="Roles" sheetId="6" r:id="rId9"/>
    <sheet name="Partitions" sheetId="19" r:id="rId10"/>
    <sheet name="Role Members" sheetId="9" r:id="rId11"/>
    <sheet name="Table Permissions" sheetId="10" r:id="rId12"/>
    <sheet name="Data Sources" sheetId="11" r:id="rId13"/>
    <sheet name="Perspective Measures" sheetId="18" r:id="rId14"/>
    <sheet name="Perspective Columns" sheetId="17" r:id="rId15"/>
    <sheet name="Hierarchies" sheetId="12" r:id="rId16"/>
    <sheet name="Hierarchy Levels" sheetId="26" r:id="rId17"/>
    <sheet name="Detail Rows" sheetId="13" r:id="rId18"/>
    <sheet name="M Expressions" sheetId="21" r:id="rId19"/>
    <sheet name="KPIs" sheetId="25" r:id="rId20"/>
    <sheet name="Translations" sheetId="28" r:id="rId21"/>
  </sheets>
  <definedNames>
    <definedName name="DatabaseNameValue">#REF!</definedName>
    <definedName name="ExternalData_1" localSheetId="6" hidden="1">Columns!$C$6:$U$235</definedName>
    <definedName name="ExternalData_1" localSheetId="12" hidden="1">'Data Sources'!$C$5:$P$7</definedName>
    <definedName name="ExternalData_1" localSheetId="17" hidden="1">'Detail Rows'!$D$6:$I$12</definedName>
    <definedName name="ExternalData_1" localSheetId="15" hidden="1">Hierarchies!$D$5:$I$13</definedName>
    <definedName name="ExternalData_1" localSheetId="16" hidden="1">'Hierarchy Levels'!$E$5:$J$33</definedName>
    <definedName name="ExternalData_1" localSheetId="19" hidden="1">KPIs!$D$6:$O$8</definedName>
    <definedName name="ExternalData_1" localSheetId="18" hidden="1">'M Expressions'!$E$5:$I$8</definedName>
    <definedName name="ExternalData_1" localSheetId="4" hidden="1">Measures!$E$5:$Q$85</definedName>
    <definedName name="ExternalData_1" localSheetId="7" hidden="1">Relationships!$D$6:$O$29</definedName>
    <definedName name="ExternalData_1" localSheetId="10" hidden="1">'Role Members'!$D$5:$I$13</definedName>
    <definedName name="ExternalData_1" localSheetId="8" hidden="1">Roles!$F$5:$J$15</definedName>
    <definedName name="ExternalData_1" localSheetId="2" hidden="1">'Schema Overview'!$D$7:$I$8</definedName>
    <definedName name="ExternalData_1" localSheetId="11" hidden="1">'Table Permissions'!$D$5:$I$15</definedName>
    <definedName name="ExternalData_1" localSheetId="5" hidden="1">Tables!$E$5:$J$20</definedName>
    <definedName name="ExternalData_1" localSheetId="20" hidden="1">Translations!$D$5:$F$6</definedName>
    <definedName name="ExternalData_2" localSheetId="9" hidden="1">Partitions!$E$5:$L$26</definedName>
    <definedName name="ExternalData_2" localSheetId="14" hidden="1">'Perspective Columns'!$D$5:$H$334</definedName>
    <definedName name="ExternalData_2" localSheetId="2" hidden="1">'Schema Overview'!$G$12:$I$27</definedName>
    <definedName name="ExternalData_2" localSheetId="0" hidden="1">TabularModel!#REF!</definedName>
    <definedName name="ExternalData_3" localSheetId="13" hidden="1">'Perspective Measures'!$D$5:$H$82</definedName>
    <definedName name="ExternalData_3" localSheetId="2" hidden="1">'Schema Overview'!$D$4:$H$5</definedName>
    <definedName name="ExternalData_3" localSheetId="0" hidden="1">TabularModel!$C$2:$C$3</definedName>
    <definedName name="ExternalData_4" localSheetId="0">TabularModel!#REF!</definedName>
    <definedName name="RefreshMsg">RefreshedTbl[[#Totals],[Refreshed Time]]</definedName>
    <definedName name="ServerNameValue">#REF!</definedName>
    <definedName name="Slicer_Column_Type">#N/A</definedName>
    <definedName name="Slicer_Contains_Iterator">#N/A</definedName>
    <definedName name="Slicer_Contains_Variable">#N/A</definedName>
    <definedName name="Slicer_Crossfiltering_Behavior">#N/A</definedName>
    <definedName name="Slicer_Detail_Row_Type">#N/A</definedName>
    <definedName name="Slicer_Display_Folder">#N/A</definedName>
    <definedName name="Slicer_From_Table_Name">#N/A</definedName>
    <definedName name="Slicer_Hierarchy_Name">#N/A</definedName>
    <definedName name="Slicer_IsActive">#N/A</definedName>
    <definedName name="Slicer_IsAvailableInMDX">#N/A</definedName>
    <definedName name="Slicer_IsHidden">#N/A</definedName>
    <definedName name="Slicer_IsHidden1">#N/A</definedName>
    <definedName name="Slicer_IsHidden2">#N/A</definedName>
    <definedName name="Slicer_M_Expression_Name">#N/A</definedName>
    <definedName name="Slicer_Model_Permission">#N/A</definedName>
    <definedName name="Slicer_Perspective">#N/A</definedName>
    <definedName name="Slicer_Perspective1">#N/A</definedName>
    <definedName name="Slicer_Role">#N/A</definedName>
    <definedName name="Slicer_Role1">#N/A</definedName>
    <definedName name="Slicer_Table_Name">#N/A</definedName>
    <definedName name="Slicer_Table_Name1">#N/A</definedName>
    <definedName name="Slicer_Table_Name2">#N/A</definedName>
    <definedName name="Slicer_Table_Name3">#N/A</definedName>
    <definedName name="Slicer_Table_Name4">#N/A</definedName>
    <definedName name="Slicer_Table_Name5">#N/A</definedName>
    <definedName name="SSAS_Tabular_Heitman_Model___DMV_Query" localSheetId="6" hidden="1">Columns!#REF!</definedName>
    <definedName name="SSAS_Tabular_Heitman_Model___DMV_Query" localSheetId="12" hidden="1">'Data Sources'!#REF!</definedName>
    <definedName name="SSAS_Tabular_Heitman_Model___DMV_Query" localSheetId="17" hidden="1">'Detail Rows'!#REF!</definedName>
    <definedName name="SSAS_Tabular_Heitman_Model___DMV_Query" localSheetId="15" hidden="1">Hierarchies!#REF!</definedName>
    <definedName name="SSAS_Tabular_Heitman_Model___DMV_Query" localSheetId="4" hidden="1">Measures!#REF!</definedName>
    <definedName name="SSAS_Tabular_Heitman_Model___DMV_Query" localSheetId="7" hidden="1">Relationships!#REF!</definedName>
    <definedName name="SSAS_Tabular_Heitman_Model___DMV_Query" localSheetId="10" hidden="1">'Role Members'!#REF!</definedName>
    <definedName name="SSAS_Tabular_Heitman_Model___DMV_Query" localSheetId="8" hidden="1">Roles!#REF!</definedName>
    <definedName name="SSAS_Tabular_Heitman_Model___DMV_Query" localSheetId="11" hidden="1">'Table Permissions'!#REF!</definedName>
    <definedName name="SSAS_Tabular_Heitman_Model___DMV_Query" localSheetId="5" hidden="1">Tables!#REF!</definedName>
  </definedNames>
  <calcPr calcId="171027"/>
  <pivotCaches>
    <pivotCache cacheId="0" r:id="rId22"/>
    <pivotCache cacheId="1" r:id="rId23"/>
    <pivotCache cacheId="2" r:id="rId2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4:slicerCache r:id="rId48"/>
        <x14:slicerCache r:id="rId49"/>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20" l="1"/>
  <c r="C3" i="7" l="1"/>
  <c r="C2" i="7"/>
  <c r="E25" i="27" l="1"/>
  <c r="C4" i="7"/>
  <c r="E28" i="27"/>
  <c r="E27" i="27"/>
  <c r="E26" i="27"/>
  <c r="E24" i="27"/>
  <c r="E23" i="27"/>
  <c r="E22" i="27"/>
  <c r="E21" i="27"/>
  <c r="E20" i="27"/>
  <c r="E19" i="27"/>
  <c r="E18" i="27"/>
  <c r="E17" i="27"/>
  <c r="E16" i="27"/>
  <c r="E15" i="27"/>
  <c r="E14" i="27"/>
  <c r="E13" i="27"/>
</calcChain>
</file>

<file path=xl/connections.xml><?xml version="1.0" encoding="utf-8"?>
<connections xmlns="http://schemas.openxmlformats.org/spreadsheetml/2006/main">
  <connection id="1" keepAlive="1" name="Query - Catalog" description="Connection to the 'Catalog' query in the workbook." type="5" refreshedVersion="6" background="1" saveData="1">
    <dbPr connection="Provider=Microsoft.Mashup.OleDb.1;Data Source=$Workbook$;Location=Catalog;Extended Properties=&quot;&quot;" command="SELECT * FROM [Catalog]"/>
  </connection>
  <connection id="2" keepAlive="1" name="Query - Columns" description="Connection to the 'Columns' query in the workbook." type="5" refreshedVersion="6" background="1" saveData="1">
    <dbPr connection="Provider=Microsoft.Mashup.OleDb.1;Data Source=$Workbook$;Location=Columns;Extended Properties=&quot;&quot;" command="SELECT * FROM [Columns]"/>
  </connection>
  <connection id="3" keepAlive="1" name="Query - ColumnsDMV" description="Connection to the 'ColumnsDMV' query in the workbook." type="5" refreshedVersion="0" background="1">
    <dbPr connection="Provider=Microsoft.Mashup.OleDb.1;Data Source=$Workbook$;Location=ColumnsDMV;Extended Properties=&quot;&quot;" command="SELECT * FROM [ColumnsDMV]"/>
  </connection>
  <connection id="4" keepAlive="1" name="Query - CulturesDMV" description="Connection to the 'CulturesDMV' query in the workbook." type="5" refreshedVersion="0" background="1">
    <dbPr connection="Provider=Microsoft.Mashup.OleDb.1;Data Source=$Workbook$;Location=CulturesDMV;Extended Properties=&quot;&quot;" command="SELECT * FROM [CulturesDMV]"/>
  </connection>
  <connection id="5" keepAlive="1" name="Query - Data Sources" description="Connection to the 'Data Sources' query in the workbook." type="5" refreshedVersion="6" background="1" saveData="1">
    <dbPr connection="Provider=Microsoft.Mashup.OleDb.1;Data Source=$Workbook$;Location=Data Sources;Extended Properties=&quot;&quot;" command="SELECT * FROM [Data Sources]"/>
  </connection>
  <connection id="6" keepAlive="1" name="Query - Database" description="Connection to the 'Database' query in the workbook." type="5" refreshedVersion="0" background="1">
    <dbPr connection="Provider=Microsoft.Mashup.OleDb.1;Data Source=$Workbook$;Location=Database;Extended Properties=&quot;&quot;" command="SELECT * FROM [Database]"/>
  </connection>
  <connection id="7" keepAlive="1" name="Query - Detail Row Definitions" description="Connection to the 'Detail Row Definitions' query in the workbook." type="5" refreshedVersion="6" background="1" saveData="1">
    <dbPr connection="Provider=Microsoft.Mashup.OleDb.1;Data Source=$Workbook$;Location=Detail Row Definitions;Extended Properties=&quot;&quot;" command="SELECT * FROM [Detail Row Definitions]"/>
  </connection>
  <connection id="8" keepAlive="1" name="Query - Hierarchies" description="Connection to the 'Hierarchies' query in the workbook." type="5" refreshedVersion="6" background="1" saveData="1">
    <dbPr connection="Provider=Microsoft.Mashup.OleDb.1;Data Source=$Workbook$;Location=Hierarchies;Extended Properties=&quot;&quot;" command="SELECT * FROM [Hierarchies]"/>
  </connection>
  <connection id="9" keepAlive="1" name="Query - HierarchiesDMV" description="Connection to the 'HierarchiesDMV' query in the workbook." type="5" refreshedVersion="0" background="1">
    <dbPr connection="Provider=Microsoft.Mashup.OleDb.1;Data Source=$Workbook$;Location=HierarchiesDMV;Extended Properties=&quot;&quot;" command="SELECT * FROM [HierarchiesDMV]"/>
  </connection>
  <connection id="10" keepAlive="1" name="Query - Hierarchy Levels" description="Connection to the 'Hierarchy Levels' query in the workbook." type="5" refreshedVersion="6" background="1" saveData="1">
    <dbPr connection="Provider=Microsoft.Mashup.OleDb.1;Data Source=$Workbook$;Location=Hierarchy Levels;Extended Properties=&quot;&quot;" command="SELECT * FROM [Hierarchy Levels]"/>
  </connection>
  <connection id="11" keepAlive="1" name="Query - HierarchyLevelsDMV" description="Connection to the 'HierarchyLevelsDMV' query in the workbook." type="5" refreshedVersion="0" background="1">
    <dbPr connection="Provider=Microsoft.Mashup.OleDb.1;Data Source=$Workbook$;Location=HierarchyLevelsDMV;Extended Properties=&quot;&quot;" command="SELECT * FROM [HierarchyLevelsDMV]"/>
  </connection>
  <connection id="12" keepAlive="1" name="Query - KPIs" description="Connection to the 'KPIs' query in the workbook." type="5" refreshedVersion="6" background="1" saveData="1">
    <dbPr connection="Provider=Microsoft.Mashup.OleDb.1;Data Source=$Workbook$;Location=KPIs;Extended Properties=&quot;&quot;" command="SELECT * FROM [KPIs]"/>
  </connection>
  <connection id="13" keepAlive="1" name="Query - KPIsDMV" description="Connection to the 'KPIsDMV' query in the workbook." type="5" refreshedVersion="0" background="1">
    <dbPr connection="Provider=Microsoft.Mashup.OleDb.1;Data Source=$Workbook$;Location=KPIsDMV;Extended Properties=&quot;&quot;" command="SELECT * FROM [KPIsDMV]"/>
  </connection>
  <connection id="14" keepAlive="1" name="Query - M Expressions" description="Connection to the 'M Expressions' query in the workbook." type="5" refreshedVersion="6" background="1" saveData="1">
    <dbPr connection="Provider=Microsoft.Mashup.OleDb.1;Data Source=$Workbook$;Location=M Expressions;Extended Properties=&quot;&quot;" command="SELECT * FROM [M Expressions]"/>
  </connection>
  <connection id="15" keepAlive="1" name="Query - Measures" description="Connection to the 'Measures' query in the workbook." type="5" refreshedVersion="6" background="1" saveData="1">
    <dbPr connection="Provider=Microsoft.Mashup.OleDb.1;Data Source=$Workbook$;Location=Measures;Extended Properties=&quot;&quot;" command="SELECT * FROM [Measures]"/>
  </connection>
  <connection id="16" keepAlive="1" name="Query - MeasuresDMV" description="Connection to the 'MeasuresDMV' query in the workbook." type="5" refreshedVersion="6">
    <dbPr connection="Provider=Microsoft.Mashup.OleDb.1;Data Source=$Workbook$;Location=MeasuresDMV;Extended Properties=&quot;&quot;" command="SELECT * FROM [MeasuresDMV]"/>
  </connection>
  <connection id="17" keepAlive="1" name="Query - Partitions" description="Connection to the 'Partitions' query in the workbook." type="5" refreshedVersion="6" background="1" saveData="1">
    <dbPr connection="Provider=Microsoft.Mashup.OleDb.1;Data Source=$Workbook$;Location=Partitions;Extended Properties=&quot;&quot;" command="SELECT * FROM [Partitions]"/>
  </connection>
  <connection id="18" keepAlive="1" name="Query - Perspective Columns" description="Connection to the 'Perspective Columns' query in the workbook." type="5" refreshedVersion="6" background="1" saveData="1">
    <dbPr connection="Provider=Microsoft.Mashup.OleDb.1;Data Source=$Workbook$;Location=Perspective Columns;Extended Properties=&quot;&quot;" command="SELECT * FROM [Perspective Columns]"/>
  </connection>
  <connection id="19" keepAlive="1" name="Query - Perspective Measures" description="Connection to the 'Perspective Measures' query in the workbook." type="5" refreshedVersion="6" background="1" saveData="1">
    <dbPr connection="Provider=Microsoft.Mashup.OleDb.1;Data Source=$Workbook$;Location=Perspective Measures;Extended Properties=&quot;&quot;" command="SELECT * FROM [Perspective Measures]"/>
  </connection>
  <connection id="20" keepAlive="1" name="Query - Refreshed Time" description="Connection to the 'Refreshed Time' query in the workbook." type="5" refreshedVersion="6" background="1" saveData="1">
    <dbPr connection="Provider=Microsoft.Mashup.OleDb.1;Data Source=$Workbook$;Location=Refreshed Time;Extended Properties=&quot;&quot;" command="SELECT * FROM [Refreshed Time]"/>
  </connection>
  <connection id="21" keepAlive="1" name="Query - Relationships" description="Connection to the 'Relationships' query in the workbook." type="5" refreshedVersion="6" background="1" saveData="1">
    <dbPr connection="Provider=Microsoft.Mashup.OleDb.1;Data Source=$Workbook$;Location=Relationships;Extended Properties=&quot;&quot;" command="SELECT * FROM [Relationships]"/>
  </connection>
  <connection id="22" keepAlive="1" name="Query - Role Memberships" description="Connection to the 'Role Memberships' query in the workbook." type="5" refreshedVersion="6" background="1" saveData="1">
    <dbPr connection="Provider=Microsoft.Mashup.OleDb.1;Data Source=$Workbook$;Location=Role Memberships;Extended Properties=&quot;&quot;" command="SELECT * FROM [Role Memberships]"/>
  </connection>
  <connection id="23" keepAlive="1" name="Query - Roles" description="Connection to the 'Roles' query in the workbook." type="5" refreshedVersion="6" background="1" saveData="1">
    <dbPr connection="Provider=Microsoft.Mashup.OleDb.1;Data Source=$Workbook$;Location=Roles;Extended Properties=&quot;&quot;" command="SELECT * FROM [Roles]"/>
  </connection>
  <connection id="24" keepAlive="1" name="Query - RolesDMV" description="Connection to the 'RolesDMV' query in the workbook." type="5" refreshedVersion="0" background="1">
    <dbPr connection="Provider=Microsoft.Mashup.OleDb.1;Data Source=$Workbook$;Location=RolesDMV;Extended Properties=&quot;&quot;" command="SELECT * FROM [RolesDMV]"/>
  </connection>
  <connection id="25" keepAlive="1" name="Query - Schema Overview" description="Connection to the 'Schema Overview' query in the workbook." type="5" refreshedVersion="6" background="1" saveData="1">
    <dbPr connection="Provider=Microsoft.Mashup.OleDb.1;Data Source=$Workbook$;Location=Schema Overview;Extended Properties=&quot;&quot;" command="SELECT * FROM [Schema Overview]"/>
  </connection>
  <connection id="26" keepAlive="1" name="Query - Server" description="Connection to the 'Server' query in the workbook." type="5" refreshedVersion="0" background="1">
    <dbPr connection="Provider=Microsoft.Mashup.OleDb.1;Data Source=$Workbook$;Location=Server;Extended Properties=&quot;&quot;" command="SELECT * FROM [Server]"/>
  </connection>
  <connection id="27" keepAlive="1" name="Query - Table Permissions" description="Connection to the 'Table Permissions' query in the workbook." type="5" refreshedVersion="6" background="1" saveData="1">
    <dbPr connection="Provider=Microsoft.Mashup.OleDb.1;Data Source=$Workbook$;Location=Table Permissions;Extended Properties=&quot;&quot;" command="SELECT * FROM [Table Permissions]"/>
  </connection>
  <connection id="28" keepAlive="1" name="Query - Tables" description="Connection to the 'Tables' query in the workbook." type="5" refreshedVersion="6" background="1" saveData="1">
    <dbPr connection="Provider=Microsoft.Mashup.OleDb.1;Data Source=$Workbook$;Location=Tables;Extended Properties=&quot;&quot;" command="SELECT * FROM [Tables]"/>
  </connection>
  <connection id="29" keepAlive="1" name="Query - TablesDMV" description="Connection to the 'TablesDMV' query in the workbook." type="5" refreshedVersion="0" background="1">
    <dbPr connection="Provider=Microsoft.Mashup.OleDb.1;Data Source=$Workbook$;Location=TablesDMV;Extended Properties=&quot;&quot;" command="SELECT * FROM [TablesDMV]"/>
  </connection>
  <connection id="30" keepAlive="1" name="Query - TableSizes" description="Connection to the 'TableSizes' query in the workbook." type="5" refreshedVersion="6" background="1" saveData="1">
    <dbPr connection="Provider=Microsoft.Mashup.OleDb.1;Data Source=$Workbook$;Location=TableSizes;Extended Properties=&quot;&quot;" command="SELECT * FROM [TableSizes]"/>
  </connection>
  <connection id="31" keepAlive="1" name="Query - Translations" description="Connection to the 'Translations' query in the workbook." type="5" refreshedVersion="6" background="1" saveData="1">
    <dbPr connection="Provider=Microsoft.Mashup.OleDb.1;Data Source=$Workbook$;Location=Translations;Extended Properties=&quot;&quot;" command="SELECT * FROM [Translations]"/>
  </connection>
</connections>
</file>

<file path=xl/sharedStrings.xml><?xml version="1.0" encoding="utf-8"?>
<sst xmlns="http://schemas.openxmlformats.org/spreadsheetml/2006/main" count="4520" uniqueCount="691">
  <si>
    <t>Expression</t>
  </si>
  <si>
    <t>FormatString</t>
  </si>
  <si>
    <t>IsHidden</t>
  </si>
  <si>
    <t>ModifiedTime</t>
  </si>
  <si>
    <t>StructureModifiedTime</t>
  </si>
  <si>
    <t>\$#,0;(\$#,0);\$#,0</t>
  </si>
  <si>
    <t>#,0</t>
  </si>
  <si>
    <t>Date</t>
  </si>
  <si>
    <t>IsAvailableInMDX</t>
  </si>
  <si>
    <t>RefreshedTime</t>
  </si>
  <si>
    <t>Calendar Year</t>
  </si>
  <si>
    <t>Fiscal Year</t>
  </si>
  <si>
    <t>Currency</t>
  </si>
  <si>
    <t>IsActive</t>
  </si>
  <si>
    <t>JoinOnDateBehavior</t>
  </si>
  <si>
    <t>RelyOnReferentialIntegrity</t>
  </si>
  <si>
    <t>Table Name</t>
  </si>
  <si>
    <t>Isolation</t>
  </si>
  <si>
    <t>Timeout</t>
  </si>
  <si>
    <t>Provider</t>
  </si>
  <si>
    <t>Options</t>
  </si>
  <si>
    <t>Freight</t>
  </si>
  <si>
    <t>Order Quantity</t>
  </si>
  <si>
    <t>Discount Amount</t>
  </si>
  <si>
    <t>Tax Amount</t>
  </si>
  <si>
    <t>Unit Price</t>
  </si>
  <si>
    <t>Product Standard Cost</t>
  </si>
  <si>
    <t>Product Key</t>
  </si>
  <si>
    <t>Currency Key</t>
  </si>
  <si>
    <t>Promotion Key</t>
  </si>
  <si>
    <t>Sales Territory Key</t>
  </si>
  <si>
    <t>Order Date Key</t>
  </si>
  <si>
    <t>Ship Date Key</t>
  </si>
  <si>
    <t>Due Date Key</t>
  </si>
  <si>
    <t>SalesOrderNumber</t>
  </si>
  <si>
    <t>Employee Key</t>
  </si>
  <si>
    <t>Reseller Key</t>
  </si>
  <si>
    <t>Calendar Month</t>
  </si>
  <si>
    <t>Calendar Yr-Mo</t>
  </si>
  <si>
    <t>Calendar Yr-Qtr</t>
  </si>
  <si>
    <t>Calendar Yr-Wk</t>
  </si>
  <si>
    <t>Fiscal Quarter</t>
  </si>
  <si>
    <t>Fiscal Period</t>
  </si>
  <si>
    <t>Weekday Sort</t>
  </si>
  <si>
    <t>Weekday Abb</t>
  </si>
  <si>
    <t>Weekday</t>
  </si>
  <si>
    <t>Fiscal Yr-Wk Sort</t>
  </si>
  <si>
    <t>Fiscal Yr-Wk</t>
  </si>
  <si>
    <t>Fiscal Yr-Qtr</t>
  </si>
  <si>
    <t>Fiscal Yr-Period</t>
  </si>
  <si>
    <t>Fiscal Yr-Period Sort</t>
  </si>
  <si>
    <t>Fiscal Week Sort</t>
  </si>
  <si>
    <t>Fiscal Yr-Qtr Sort</t>
  </si>
  <si>
    <t>Fiscal Date Last Year</t>
  </si>
  <si>
    <t>Fiscal Week Sequence</t>
  </si>
  <si>
    <t>Fiscal Week of Period</t>
  </si>
  <si>
    <t>Prior Calendar Year Date</t>
  </si>
  <si>
    <t>Calendar Month Number</t>
  </si>
  <si>
    <t>Calendar Year Month Number</t>
  </si>
  <si>
    <t>Date Key</t>
  </si>
  <si>
    <t>Date Number</t>
  </si>
  <si>
    <t>Calendar Week in Year</t>
  </si>
  <si>
    <t>Calendar Week Number in Year</t>
  </si>
  <si>
    <t>Calendar Year Week Number</t>
  </si>
  <si>
    <t>Calendar Year Quarter Number</t>
  </si>
  <si>
    <t>Full Date Description</t>
  </si>
  <si>
    <t>Day Number in Calendar Month</t>
  </si>
  <si>
    <t>Day Number in Calendar Year</t>
  </si>
  <si>
    <t>Calendar Quarter in Year</t>
  </si>
  <si>
    <t>Calendar Quarter Number in Year</t>
  </si>
  <si>
    <t>Weekday Indicator</t>
  </si>
  <si>
    <t>Holiday Indicator</t>
  </si>
  <si>
    <t>Calendar Week in Month</t>
  </si>
  <si>
    <t>Calendar Week Ending Date</t>
  </si>
  <si>
    <t>Prior Calendar Month Date</t>
  </si>
  <si>
    <t>DST Flag</t>
  </si>
  <si>
    <t>Prior Calendar Week Date</t>
  </si>
  <si>
    <t>Calendar Month Ending Date</t>
  </si>
  <si>
    <t>Discount Percentage</t>
  </si>
  <si>
    <t>Promotion</t>
  </si>
  <si>
    <t>Promotion Type</t>
  </si>
  <si>
    <t>Start Date</t>
  </si>
  <si>
    <t>End Date</t>
  </si>
  <si>
    <t>Max Quantity</t>
  </si>
  <si>
    <t>Min Quantity</t>
  </si>
  <si>
    <t>Currency Abbrev</t>
  </si>
  <si>
    <t>Product Class</t>
  </si>
  <si>
    <t>Product Color</t>
  </si>
  <si>
    <t>Product Start Date</t>
  </si>
  <si>
    <t>Product End Date</t>
  </si>
  <si>
    <t>Product Description</t>
  </si>
  <si>
    <t>Product Name</t>
  </si>
  <si>
    <t>Product Model</t>
  </si>
  <si>
    <t>Product Weight</t>
  </si>
  <si>
    <t>Product Status</t>
  </si>
  <si>
    <t>Product Subcategory</t>
  </si>
  <si>
    <t>Product Category</t>
  </si>
  <si>
    <t>Product Safety Stock Level</t>
  </si>
  <si>
    <t>Product Category Group</t>
  </si>
  <si>
    <t>Product Alternate Key</t>
  </si>
  <si>
    <t>Product Days to Manufacture</t>
  </si>
  <si>
    <t>Product Dealer Price</t>
  </si>
  <si>
    <t>Product Finished Goods Indicator</t>
  </si>
  <si>
    <t>Product List Price</t>
  </si>
  <si>
    <t>Product Line</t>
  </si>
  <si>
    <t>Product Style</t>
  </si>
  <si>
    <t>Reseller Annual Sales</t>
  </si>
  <si>
    <t>Reseller Phone</t>
  </si>
  <si>
    <t>Reseller Address</t>
  </si>
  <si>
    <t>Reseller City</t>
  </si>
  <si>
    <t>Reseller Country Code</t>
  </si>
  <si>
    <t>Reseller Country</t>
  </si>
  <si>
    <t>Reseller Zip Code</t>
  </si>
  <si>
    <t>Reseller State Province</t>
  </si>
  <si>
    <t>Reseller State Province Code</t>
  </si>
  <si>
    <t>Reseller Product Line</t>
  </si>
  <si>
    <t>Reseller Order Frequency</t>
  </si>
  <si>
    <t>Reseller Order Month</t>
  </si>
  <si>
    <t>Reseller Sales Territory Country</t>
  </si>
  <si>
    <t>Reseller Sales Territory Group</t>
  </si>
  <si>
    <t>Reseller Sales Territory Region</t>
  </si>
  <si>
    <t>Reseller Alternate Key</t>
  </si>
  <si>
    <t>Reseller City State</t>
  </si>
  <si>
    <t>Reseller Name</t>
  </si>
  <si>
    <t>Employee Last Name</t>
  </si>
  <si>
    <t>Employee Name</t>
  </si>
  <si>
    <t>Employee Email Address</t>
  </si>
  <si>
    <t>Employee Department</t>
  </si>
  <si>
    <t>Employee Gender</t>
  </si>
  <si>
    <t>Employee Marital Status</t>
  </si>
  <si>
    <t>Employee Title</t>
  </si>
  <si>
    <t>Employee Phone</t>
  </si>
  <si>
    <t>Employee Login ID</t>
  </si>
  <si>
    <t>Current Flag</t>
  </si>
  <si>
    <t>Salaried Flag</t>
  </si>
  <si>
    <t>Employee Status</t>
  </si>
  <si>
    <t>Employee Sales Territory Country</t>
  </si>
  <si>
    <t>Employee Sales Territory Group</t>
  </si>
  <si>
    <t>Employee Sales Territory Region</t>
  </si>
  <si>
    <t>Employee Alternate Key</t>
  </si>
  <si>
    <t>Employee Row Start Date</t>
  </si>
  <si>
    <t>Employee Row End Date</t>
  </si>
  <si>
    <t>Employee Manager Last Name</t>
  </si>
  <si>
    <t>Employee Manager Name</t>
  </si>
  <si>
    <t>Employee Base Rate</t>
  </si>
  <si>
    <t>Employee Hire Date</t>
  </si>
  <si>
    <t>Employee Pay Frequency</t>
  </si>
  <si>
    <t>Employee Vacation Hours</t>
  </si>
  <si>
    <t>Employee Email Link</t>
  </si>
  <si>
    <t>Parent Employee Key</t>
  </si>
  <si>
    <t>Sales Territory Group</t>
  </si>
  <si>
    <t>Sales Territory Country</t>
  </si>
  <si>
    <t>Sales Territory Region</t>
  </si>
  <si>
    <t>Sales Territory URL</t>
  </si>
  <si>
    <t>Reseller Sales</t>
  </si>
  <si>
    <t>Product</t>
  </si>
  <si>
    <t>Reseller</t>
  </si>
  <si>
    <t>Employee</t>
  </si>
  <si>
    <t>Sales Territory</t>
  </si>
  <si>
    <t>Measure Name</t>
  </si>
  <si>
    <t>DAX Expression</t>
  </si>
  <si>
    <t>Table Description</t>
  </si>
  <si>
    <t>Measure Description</t>
  </si>
  <si>
    <t>Column Name</t>
  </si>
  <si>
    <t>Column Description</t>
  </si>
  <si>
    <t>Sort By Column Name</t>
  </si>
  <si>
    <t>Source Column Name</t>
  </si>
  <si>
    <t>Display Folder</t>
  </si>
  <si>
    <t>Data Type</t>
  </si>
  <si>
    <t>Text</t>
  </si>
  <si>
    <t>Whole Number</t>
  </si>
  <si>
    <t>Fixed Decimal Number</t>
  </si>
  <si>
    <t>Decimal Number</t>
  </si>
  <si>
    <t>From Table Name</t>
  </si>
  <si>
    <t>To Table Name</t>
  </si>
  <si>
    <t>From Column Name</t>
  </si>
  <si>
    <t>To Column Name</t>
  </si>
  <si>
    <t>Crossfiltering Behavior</t>
  </si>
  <si>
    <t>Single Direction</t>
  </si>
  <si>
    <t>Table Metadata Permission</t>
  </si>
  <si>
    <t>Table Filter Expression</t>
  </si>
  <si>
    <t>None</t>
  </si>
  <si>
    <t>Hierarchy Name</t>
  </si>
  <si>
    <t>Perspective</t>
  </si>
  <si>
    <t>Partition Name</t>
  </si>
  <si>
    <t>Partition Description</t>
  </si>
  <si>
    <t>Partition Query</t>
  </si>
  <si>
    <t>Mode</t>
  </si>
  <si>
    <t>DataView</t>
  </si>
  <si>
    <t>Server:</t>
  </si>
  <si>
    <t>Database:</t>
  </si>
  <si>
    <t>Identity Provider</t>
  </si>
  <si>
    <t>Format</t>
  </si>
  <si>
    <t>Hide Blank Members</t>
  </si>
  <si>
    <t>Detail Row Type</t>
  </si>
  <si>
    <t>Detail Row DAX Expression</t>
  </si>
  <si>
    <t>Model Permission</t>
  </si>
  <si>
    <t>Role</t>
  </si>
  <si>
    <t>Role Description</t>
  </si>
  <si>
    <t>Role Member</t>
  </si>
  <si>
    <t>Refreshed Time</t>
  </si>
  <si>
    <t>Table Index ID</t>
  </si>
  <si>
    <t>Partition Index ID</t>
  </si>
  <si>
    <t>Measure Index ID</t>
  </si>
  <si>
    <t>Role Index ID</t>
  </si>
  <si>
    <t>Relationship Index ID</t>
  </si>
  <si>
    <t>Column Index ID</t>
  </si>
  <si>
    <t>Perspective Measure Index ID</t>
  </si>
  <si>
    <t>Data Category</t>
  </si>
  <si>
    <t>Table Permission Index ID</t>
  </si>
  <si>
    <t>Hierarchy Index ID</t>
  </si>
  <si>
    <t>Role Membership Index ID</t>
  </si>
  <si>
    <t>M Expression Index ID</t>
  </si>
  <si>
    <t>M Expression</t>
  </si>
  <si>
    <t>M Expression Name</t>
  </si>
  <si>
    <t>M Expression Description</t>
  </si>
  <si>
    <t>Hierarchy Level Index ID</t>
  </si>
  <si>
    <t>Hierarchy Level Column</t>
  </si>
  <si>
    <t>Hierarchy Level</t>
  </si>
  <si>
    <t>Translation Index ID</t>
  </si>
  <si>
    <t>Language Translation</t>
  </si>
  <si>
    <t>Storage Mode:</t>
  </si>
  <si>
    <t>KPI Index ID</t>
  </si>
  <si>
    <t>KPI Description</t>
  </si>
  <si>
    <t>KPI Target Description</t>
  </si>
  <si>
    <t>KPI Target DAX Expression</t>
  </si>
  <si>
    <t>KPI Target Format</t>
  </si>
  <si>
    <t>KPI Status Graphic</t>
  </si>
  <si>
    <t>KPI Status Description</t>
  </si>
  <si>
    <t>KPI Status Expression</t>
  </si>
  <si>
    <t>KPI Base Measure Name</t>
  </si>
  <si>
    <t>KPI Base Measure Description</t>
  </si>
  <si>
    <t>KPI Base Measure Table Name</t>
  </si>
  <si>
    <t>Perspective Column Index ID</t>
  </si>
  <si>
    <t>Data Source Index ID</t>
  </si>
  <si>
    <t>Data Source Name</t>
  </si>
  <si>
    <t>Data Source Type</t>
  </si>
  <si>
    <t>Connection String</t>
  </si>
  <si>
    <t>Impersonation Mode</t>
  </si>
  <si>
    <t>Max Connections</t>
  </si>
  <si>
    <t>Modified Time</t>
  </si>
  <si>
    <t>Connection Details</t>
  </si>
  <si>
    <t>Data Source Credential</t>
  </si>
  <si>
    <t>Context Expression</t>
  </si>
  <si>
    <t>Column Type</t>
  </si>
  <si>
    <t>Encoding Hint</t>
  </si>
  <si>
    <t>Standard Column</t>
  </si>
  <si>
    <t>Summarize By</t>
  </si>
  <si>
    <t>Detail Row Index ID</t>
  </si>
  <si>
    <t>Model Name</t>
  </si>
  <si>
    <t>Language</t>
  </si>
  <si>
    <t>Storage Mode</t>
  </si>
  <si>
    <t>Version</t>
  </si>
  <si>
    <t>Model</t>
  </si>
  <si>
    <t>en-US</t>
  </si>
  <si>
    <t>Import</t>
  </si>
  <si>
    <t>Tables</t>
  </si>
  <si>
    <t>Measures</t>
  </si>
  <si>
    <t>Relationships</t>
  </si>
  <si>
    <t>Columns</t>
  </si>
  <si>
    <t>Roles</t>
  </si>
  <si>
    <t>Hierarchies</t>
  </si>
  <si>
    <t>Data Sources</t>
  </si>
  <si>
    <t>Detail Row Definitions</t>
  </si>
  <si>
    <t>Partitions</t>
  </si>
  <si>
    <t>KPIs</t>
  </si>
  <si>
    <t>Translations</t>
  </si>
  <si>
    <t>Role Members</t>
  </si>
  <si>
    <t>Perspective Columns</t>
  </si>
  <si>
    <t>Perspective Measures</t>
  </si>
  <si>
    <t>Table Permissions</t>
  </si>
  <si>
    <t>Metadata Object</t>
  </si>
  <si>
    <t>Count</t>
  </si>
  <si>
    <t>M Expressions</t>
  </si>
  <si>
    <t>Security Filter Behavior</t>
  </si>
  <si>
    <t>Single Direction Security Filter</t>
  </si>
  <si>
    <t>Table</t>
  </si>
  <si>
    <t>Rows</t>
  </si>
  <si>
    <t>Row Labels</t>
  </si>
  <si>
    <t>Grand Total</t>
  </si>
  <si>
    <t>Count of Measure Name</t>
  </si>
  <si>
    <t>Count of Relationship Index ID</t>
  </si>
  <si>
    <t>Count of Column Index ID</t>
  </si>
  <si>
    <t>DAX Length Category</t>
  </si>
  <si>
    <t>21 to 40 characters</t>
  </si>
  <si>
    <t>Count of Measure Index ID</t>
  </si>
  <si>
    <t>Over 80 characters</t>
  </si>
  <si>
    <t>Database</t>
  </si>
  <si>
    <t>Database Roles</t>
  </si>
  <si>
    <t>Last Modified</t>
  </si>
  <si>
    <t>Compatibility Level</t>
  </si>
  <si>
    <t>Server</t>
  </si>
  <si>
    <t xml:space="preserve"> COUNTROWS('Reseller Sales')</t>
  </si>
  <si>
    <t>ATLAS</t>
  </si>
  <si>
    <t>Default</t>
  </si>
  <si>
    <t>Product Size</t>
  </si>
  <si>
    <t>Reseller Annual Revenue</t>
  </si>
  <si>
    <t>Reseller Bank</t>
  </si>
  <si>
    <t>Reseller Business Type</t>
  </si>
  <si>
    <t>Reseller Count of Employees</t>
  </si>
  <si>
    <t>Reseller First Order Year</t>
  </si>
  <si>
    <t>Reseller Last Order Year</t>
  </si>
  <si>
    <t>Reseller Minimum Payment Amt</t>
  </si>
  <si>
    <t>Reseller Year Opened</t>
  </si>
  <si>
    <t>Partition</t>
  </si>
  <si>
    <t>{
  "protocol": "tds",
  "address": {
    "server": "Atlas",
    "database": "AdventureWorksDW"
  },
  "authentication": null,
  "query": null
}</t>
  </si>
  <si>
    <t>ResellerSalesStg</t>
  </si>
  <si>
    <t>{"AuthenticationKind":"Windows","kind":"SQL","path":"atlas;AdventureWorksDW","Username":"ATLAS\\Brett Powell","EncryptConnection":false}</t>
  </si>
  <si>
    <t>FALSE</t>
  </si>
  <si>
    <t>TRUE</t>
  </si>
  <si>
    <t>Contains Iterator</t>
  </si>
  <si>
    <t>Contains Variable</t>
  </si>
  <si>
    <t>AdWorksImport</t>
  </si>
  <si>
    <t>*,internetsalesonly,resellersalesonly,europesalesteam,northamericasalesteam,pacificsalesteam,read and process ,system processing,database admins,no access,executive</t>
  </si>
  <si>
    <t>Internet Sales</t>
  </si>
  <si>
    <t>Customer</t>
  </si>
  <si>
    <t>Sales and Margin Plan</t>
  </si>
  <si>
    <t>BridgeBudgetDate</t>
  </si>
  <si>
    <t>BridgeProductSubCat</t>
  </si>
  <si>
    <t>BridgeSalesTerritoryRegion</t>
  </si>
  <si>
    <t>Adventure Works Sales</t>
  </si>
  <si>
    <t>AdWorks Sales</t>
  </si>
  <si>
    <t>AdWorks Gross Sales</t>
  </si>
  <si>
    <t xml:space="preserve"> [Internet Gross Sales] + [Reseller Gross Sales]</t>
  </si>
  <si>
    <t>41 to 60 characters</t>
  </si>
  <si>
    <t>AdWorks Net Margin</t>
  </si>
  <si>
    <t xml:space="preserve"> [AdWorks Net Sales] - [AdWorks Cost of Sales]</t>
  </si>
  <si>
    <t>AdWorks Net Sales</t>
  </si>
  <si>
    <t xml:space="preserve"> [Internet Net Sales] + [Reseller Net Sales]</t>
  </si>
  <si>
    <t>AdWorks Cost of Sales</t>
  </si>
  <si>
    <t xml:space="preserve"> [Internet Cost of Sales] + [Reseller Cost of Sales]</t>
  </si>
  <si>
    <t>Date Intelligence Metrics</t>
  </si>
  <si>
    <t>AdWorks Net Margin % (YTD)</t>
  </si>
  <si>
    <t xml:space="preserve"> CALCULATE([AdWorks Net Margin %],FILTER(ALL('Date'),
	'Date'[Calendar Year] = MAX('Date'[Calendar Year]) &amp;&amp; 
	'Date'[Date] &lt;= MAX('Date'[Date]))
	)</t>
  </si>
  <si>
    <t>0.0%;-0.0%;0.0%</t>
  </si>
  <si>
    <t>AdWorks Net Margin % (PYTD)</t>
  </si>
  <si>
    <t xml:space="preserve"> CALCULATE([AdWorks Net Margin %],
	FILTER(ALL('Date'),'Date'[Calendar Year] = MAX('Date'[Calendar Year])-1 &amp;&amp; 
			'Date'[Date] &lt;= MAX('Date'[Prior Calendar Year Date])
			))</t>
  </si>
  <si>
    <t>AdWorks Net Margin %</t>
  </si>
  <si>
    <t xml:space="preserve"> DIVIDE([AdWorks Net Margin],[AdWorks Net Sales])</t>
  </si>
  <si>
    <t>AdWorks Net Sales (YTD)</t>
  </si>
  <si>
    <t xml:space="preserve"> CALCULATE([AdWorks Net Sales],
	FILTER(ALL('Date'),'Date'[Calendar Year] = MAX('Date'[Calendar Year]) &amp;&amp; 
		'Date'[Date] &lt;= MAX('Date'[Date])))</t>
  </si>
  <si>
    <t>Internet Net Sales (YOY YTD %)</t>
  </si>
  <si>
    <t xml:space="preserve"> DIVIDE([Internet Net Sales (YOY YTD)],[Internet Net Sales (PYTD)])</t>
  </si>
  <si>
    <t>61 to 80 characters</t>
  </si>
  <si>
    <t>Online sales transactions at line level to customers (direct)</t>
  </si>
  <si>
    <t>Internet Net Sales (YOY %)</t>
  </si>
  <si>
    <t xml:space="preserve"> DIVIDE([Internet Net Sales (YOY)],[Internet Net Sales (PY)]) </t>
  </si>
  <si>
    <t>Internet Net Sales (YOY)</t>
  </si>
  <si>
    <t xml:space="preserve"> [Internet Net Sales (CY)] - [Internet Net Sales (PY)] </t>
  </si>
  <si>
    <t>Internet Net Sales (YOY YTD)</t>
  </si>
  <si>
    <t xml:space="preserve"> [Internet Net Sales (YTD)] - [Internet Net Sales (PYTD)]</t>
  </si>
  <si>
    <t>Internet Sales\Metadata</t>
  </si>
  <si>
    <t>Internet Sales Row Count</t>
  </si>
  <si>
    <t xml:space="preserve"> COUNTROWS('Internet Sales')</t>
  </si>
  <si>
    <t>Internet Net Margin % (PY)</t>
  </si>
  <si>
    <t xml:space="preserve"> CALCULATE([Internet Net Margin %],FILTER(ALL('Date'),
	CONTAINS(VALUES('Date'[Prior Calendar Year Date]),'Date'[Prior Calendar Year Date],'Date'[Date])))</t>
  </si>
  <si>
    <t>Internet Gross Sales</t>
  </si>
  <si>
    <t xml:space="preserve"> SUMX('Internet Sales','Internet Sales'[Order Quantity]*'Internet Sales'[Unit Price])</t>
  </si>
  <si>
    <t>Internet Sales Customer Count</t>
  </si>
  <si>
    <t>The count of distinct customers who've made an online purchase.</t>
  </si>
  <si>
    <t xml:space="preserve"> 
CALCULATE(DISTINCTCOUNT(Customer[Customer Alternate Key]),
	'Internet Sales')</t>
  </si>
  <si>
    <t>Internet Sales Orders</t>
  </si>
  <si>
    <t xml:space="preserve"> DISTINCTCOUNT('Internet Sales'[Sales Order Number])</t>
  </si>
  <si>
    <t>Internet Net Sales (PYTD)</t>
  </si>
  <si>
    <t xml:space="preserve"> CALCULATE([Internet Net Sales],
	FILTER(ALL('Date'),'Date'[Calendar Year] = MAX('Date'[Calendar Year])-1 &amp;&amp; 
			'Date'[Date] &lt;= MAX('Date'[Prior Calendar Year Date])
			))</t>
  </si>
  <si>
    <t>Internet Sales Product Cost</t>
  </si>
  <si>
    <t>SUMX('Internet Sales','Internet Sales'[Order Quantity]*'Internet Sales'[Product Standard Cost])</t>
  </si>
  <si>
    <t>Internet Sales Freight Cost</t>
  </si>
  <si>
    <t>The cost of shipping the products to customers.</t>
  </si>
  <si>
    <t>SUM('Internet Sales'[Freight])</t>
  </si>
  <si>
    <t>Internet Sales Discounts</t>
  </si>
  <si>
    <t xml:space="preserve"> SUM('Internet Sales'[Discount Amount])</t>
  </si>
  <si>
    <t>\$#,0.00;(\$#,0.00);\$#,0.00</t>
  </si>
  <si>
    <t>Internet Net Sales</t>
  </si>
  <si>
    <t xml:space="preserve"> [Internet Gross Sales]-[Internet Sales Discounts]</t>
  </si>
  <si>
    <t>Internet Gross Product Margin %</t>
  </si>
  <si>
    <t xml:space="preserve"> DIVIDE([Internet Gross Product Margin],[Internet Gross Sales])</t>
  </si>
  <si>
    <t>Internet Net Product Margin</t>
  </si>
  <si>
    <t xml:space="preserve"> [Internet Net Sales] - [Internet Sales Product Cost]</t>
  </si>
  <si>
    <t>Internet Cost of Sales</t>
  </si>
  <si>
    <t>[Internet Sales Freight Cost]+[Internet Sales Product Cost]</t>
  </si>
  <si>
    <t>Internet Gross Product Margin</t>
  </si>
  <si>
    <t xml:space="preserve"> [Internet Gross Sales] - [Internet Sales Product Cost]</t>
  </si>
  <si>
    <t>Internet Net Margin %</t>
  </si>
  <si>
    <t xml:space="preserve">Internet net sales (includes discounts) relative to Cost of Sales (product cost and freight cost) </t>
  </si>
  <si>
    <t xml:space="preserve"> DIVIDE([Internet Net Margin],[Internet Net Sales])</t>
  </si>
  <si>
    <t>Internet Gross Margin %</t>
  </si>
  <si>
    <t xml:space="preserve"> DIVIDE([Internet Gross Margin],[Internet Gross Sales])</t>
  </si>
  <si>
    <t>Internet Net Sales (PY)</t>
  </si>
  <si>
    <t xml:space="preserve"> CALCULATE([Internet Net Sales],FILTER(ALL('Date'),
	CONTAINS(VALUES('Date'[Prior Calendar Year Date]),'Date'[Prior Calendar Year Date],'Date'[Date])))</t>
  </si>
  <si>
    <t>Internet Net Sales (YTD)</t>
  </si>
  <si>
    <t xml:space="preserve"> CALCULATE([Internet Net Sales],
	FILTER(ALL('Date'),'Date'[Calendar Year] = MAX('Date'[Calendar Year]) &amp;&amp; 
		'Date'[Date] &lt;= MAX('Date'[Date])))</t>
  </si>
  <si>
    <t>Internet Net Product Margin %</t>
  </si>
  <si>
    <t xml:space="preserve"> DIVIDE([Internet Net Product Margin],[Internet Net Sales])</t>
  </si>
  <si>
    <t>Internet Net Sales (CY)</t>
  </si>
  <si>
    <t xml:space="preserve"> CALCULATE([Internet Net Sales],FILTER(ALL('Date'),
	'Date'[Calendar Year] = MAX('Date'[Calendar Year]) &amp;&amp; 
	'Date'[Date] &gt;= MIN('Date'[Date]) &amp;&amp;
	'Date'[Date] &lt;= MAX('Date'[Date]))
	)</t>
  </si>
  <si>
    <t>Internet Net Margin</t>
  </si>
  <si>
    <t xml:space="preserve"> [Internet Net Sales] - [Internet Cost of Sales]</t>
  </si>
  <si>
    <t>Internet Gross Margin</t>
  </si>
  <si>
    <t xml:space="preserve"> [Internet Gross Sales] - [Internet Cost of Sales]</t>
  </si>
  <si>
    <t>Reseller Sales Orders</t>
  </si>
  <si>
    <t xml:space="preserve"> DISTINCTCOUNT('Reseller Sales'[SalesOrderNumber])</t>
  </si>
  <si>
    <t>Sales transactions at line level to resellers</t>
  </si>
  <si>
    <t>Reseller Sales Orders (CY)</t>
  </si>
  <si>
    <t xml:space="preserve"> CALCULATE([Reseller Sales Orders],FILTER(ALL('Date'),
	'Date'[Calendar Year] = MAX('Date'[Calendar Year]) &amp;&amp; 
	'Date'[Date] &gt;= MIN('Date'[Date]) &amp;&amp;
	'Date'[Date] &lt;= MAX('Date'[Date]))
	)</t>
  </si>
  <si>
    <t>Reseller Net Sales (YOY YTD %)</t>
  </si>
  <si>
    <t xml:space="preserve"> DIVIDE([Reseller Net Sales (YOY YTD)],[Reseller Net Sales (PYTD)])</t>
  </si>
  <si>
    <t>Reseller Net Sales (YOY)</t>
  </si>
  <si>
    <t xml:space="preserve"> [Reseller Net Sales (CY)] - [Reseller Net Sales (PY)]</t>
  </si>
  <si>
    <t>Reseller Net Sales (YOY %)</t>
  </si>
  <si>
    <t xml:space="preserve"> DIVIDE([Reseller Net Sales (YOY)],[Reseller Net Sales (PY)])</t>
  </si>
  <si>
    <t>Metadata</t>
  </si>
  <si>
    <t>Reseller Sales Row Count</t>
  </si>
  <si>
    <t>Reseller Sales Reseller Count</t>
  </si>
  <si>
    <t xml:space="preserve"> CALCULATE(DISTINCTCOUNT('Reseller'[Reseller Alternate Key]),'Reseller Sales')</t>
  </si>
  <si>
    <t>0</t>
  </si>
  <si>
    <t>FilterTestMeasure</t>
  </si>
  <si>
    <t xml:space="preserve"> COUNTROWS(Filter('Reseller',1))</t>
  </si>
  <si>
    <t>SumxTestMeasure</t>
  </si>
  <si>
    <t xml:space="preserve"> Sumx('Date',1)</t>
  </si>
  <si>
    <t>20 or less chararcters</t>
  </si>
  <si>
    <t>Reseller Gross Product Margin %</t>
  </si>
  <si>
    <t xml:space="preserve"> DIVIDE([Reseller Gross Product Margin],[Reseller Gross Sales])</t>
  </si>
  <si>
    <t>Reseller Net Margin % (YTD)</t>
  </si>
  <si>
    <t xml:space="preserve"> CALCULATE([Reseller Net Margin %],
	FILTER(ALL('Date'),'Date'[Calendar Year] = MAX('Date'[Calendar Year]) &amp;&amp; 
		'Date'[Date] &lt;= MAX('Date'[Date])))</t>
  </si>
  <si>
    <t>Reseller Net Margin % (PYTD)</t>
  </si>
  <si>
    <t xml:space="preserve"> CALCULATE([Reseller Net Margin %],
	FILTER(ALL('Date'),'Date'[Calendar Year] = MAX('Date'[Calendar Year])-1  &amp;&amp;
			'Date'[Date] &lt;= MAX('Date'[Prior Calendar Year Date])
			))</t>
  </si>
  <si>
    <t>Reseller Net Margin % (PY)</t>
  </si>
  <si>
    <t xml:space="preserve"> CALCULATE([Reseller Net Margin %],FILTER(ALL('Date'),
	CONTAINS(VALUES('Date'[Prior Calendar Year Date]),'Date'[Prior Calendar Year Date],'Date'[Date])))</t>
  </si>
  <si>
    <t>Reseller Net Sales (YOY YTD)</t>
  </si>
  <si>
    <t xml:space="preserve"> [Reseller Net Sales (YTD)] - [Reseller Net Sales (PYTD)]</t>
  </si>
  <si>
    <t>Reseller Cost of Sales</t>
  </si>
  <si>
    <t xml:space="preserve"> [Reseller Sales Product Cost] + [Reseller Sales Freight Cost]</t>
  </si>
  <si>
    <t>Reseller Gross Margin</t>
  </si>
  <si>
    <t xml:space="preserve"> [Reseller Gross Sales] - [Reseller Cost of Sales]</t>
  </si>
  <si>
    <t>Reseller Gross Sales</t>
  </si>
  <si>
    <t xml:space="preserve"> SUMX('Reseller Sales','Reseller Sales'[Unit Price]*'Reseller Sales'[Order Quantity]) </t>
  </si>
  <si>
    <t>Reseller Net Margin</t>
  </si>
  <si>
    <t xml:space="preserve"> [Reseller Net Sales] - [Reseller Cost of Sales]</t>
  </si>
  <si>
    <t>Reseller Gross Margin %</t>
  </si>
  <si>
    <t xml:space="preserve"> DIVIDE([Reseller Gross Margin],[Reseller Gross Sales])</t>
  </si>
  <si>
    <t>Reseller Sales Discounts</t>
  </si>
  <si>
    <t xml:space="preserve"> sum('Reseller Sales'[Discount Amount])</t>
  </si>
  <si>
    <t>Reseller Discounts</t>
  </si>
  <si>
    <t xml:space="preserve"> SUM('Reseller Sales'[Discount Amount])</t>
  </si>
  <si>
    <t>Reseller Net Sales</t>
  </si>
  <si>
    <t xml:space="preserve"> [Reseller Gross Sales] - [Reseller Sales Discounts]</t>
  </si>
  <si>
    <t>Reseller Sales Product Cost</t>
  </si>
  <si>
    <t xml:space="preserve"> SUMX('Reseller Sales','Reseller Sales'[Order Quantity]*'Reseller Sales'[Product Standard Cost]) </t>
  </si>
  <si>
    <t>Reseller Sales Freight Cost</t>
  </si>
  <si>
    <t>The cost of shipping products to resellers.</t>
  </si>
  <si>
    <t xml:space="preserve"> sum('Reseller Sales'[Freight]) </t>
  </si>
  <si>
    <t>Reseller Net Sales (CY)</t>
  </si>
  <si>
    <t xml:space="preserve"> CALCULATE([Reseller Net Sales],FILTER(ALL('Date'),
	'Date'[Calendar Year] = MAX('Date'[Calendar Year]) &amp;&amp; 
	'Date'[Date] &gt;= MIN('Date'[Date]) &amp;&amp;
	'Date'[Date] &lt;= MAX('Date'[Date]))
	)</t>
  </si>
  <si>
    <t>Reseller Net Sales (PY)</t>
  </si>
  <si>
    <t xml:space="preserve"> CALCULATE([Reseller Net Sales],FILTER(ALL('Date'),
	CONTAINS(VALUES('Date'[Prior Calendar Year Date]),'Date'[Prior Calendar Year Date],'Date'[Date])))</t>
  </si>
  <si>
    <t>Reseller Sales Discount %</t>
  </si>
  <si>
    <t xml:space="preserve"> DIVIDE([Reseller Sales Discounts],[Reseller Net Sales])</t>
  </si>
  <si>
    <t>Reseller Net Product Margin %</t>
  </si>
  <si>
    <t xml:space="preserve"> DIVIDE([Reseller Net Product Margin],[Reseller Net Sales])</t>
  </si>
  <si>
    <t>High Value Discount Resellers</t>
  </si>
  <si>
    <t xml:space="preserve"> 
/*
Resellers that match either of the following conditions: 
	A) over 100K in Bike sales and over 5% discount % or 
	B) over 25K in Component sales and over .5% discount % 
Current and prior year only
*/
VAR BikesSalesMin = 100000 VAR BikeDiscMin = .05 
VAR ComponentSalesMin = 25000 VAR ComponentDiscMin = .005
VAR DateTblFilter = CALCULATETABLE('Date','Date'[Calendar Year Status] IN {"Current Calendar Year", "Prior Calendar Year"})
VAR BikeResellers = 
FILTER(
ADDCOLUMNS(
SUMMARIZE(
CALCULATETABLE('Reseller Sales','Product'[Product Category] = "Bikes",DateTblFilter),
Reseller[Reseller Alternate Key],'Product'[Product Category]),
"Sales Col", [Reseller Net Sales], "Disc Perc Col", [Reseller Sales Discount %]),
[Sales Col] &gt;= BikesSalesMin &amp;&amp; [Disc Perc Col] &gt;= BikeDiscMin)
VAR CompResellers = 
FILTER(
ADDCOLUMNS(
SUMMARIZE(
CALCULATETABLE('Reseller Sales','Product'[Product Category] = "Components",DateTblFilter),
Reseller[Reseller Alternate Key],'Product'[Product Category]),
"Sales Col", [Reseller Net Sales], "Disc Perc Col", [Reseller Sales Discount %]),
[Sales Col] &gt;= ComponentSalesMin &amp;&amp; [Disc Perc Col] &gt;= ComponentDiscMin)
VAR DistinctResellers = 
	DISTINCT(UNION(BikeResellers,CompResellers))
RETURN
CALCULATE(DISTINCTCOUNT(Reseller[Reseller Alternate Key]),DistinctResellers)</t>
  </si>
  <si>
    <t>Reseller Gross Product Margin</t>
  </si>
  <si>
    <t xml:space="preserve"> [Reseller Gross Sales] - [Reseller Sales Product Cost]</t>
  </si>
  <si>
    <t>Reseller Net Margin %</t>
  </si>
  <si>
    <t>Reseller net sales (includes discounts) relative to Cost of Sales (product cost and freight)</t>
  </si>
  <si>
    <t xml:space="preserve"> DIVIDE([Reseller Net Margin],[Reseller Net Sales])</t>
  </si>
  <si>
    <t>Reseller Net Product Margin</t>
  </si>
  <si>
    <t xml:space="preserve"> [Reseller Net Sales] - [Reseller Sales Product Cost]</t>
  </si>
  <si>
    <t>Reseller Net Sales (YTD)</t>
  </si>
  <si>
    <t xml:space="preserve"> CALCULATE([Reseller Net Sales],
	FILTER(ALL('Date'),'Date'[Calendar Year] = MAX('Date'[Calendar Year]) &amp;&amp; 
		'Date'[Date] &lt;= MAX('Date'[Date])))</t>
  </si>
  <si>
    <t>Reseller Net Sales (PYTD)</t>
  </si>
  <si>
    <t xml:space="preserve"> CALCULATE([Reseller Net Sales],
	FILTER(ALL('Date'),'Date'[Calendar Year] = MAX('Date'[Calendar Year])-1  &amp;&amp;
			'Date'[Date] &lt;= MAX('Date'[Prior Calendar Year Date])
			))</t>
  </si>
  <si>
    <t>Reseller Sales Net Margin % Plan</t>
  </si>
  <si>
    <t xml:space="preserve"> DIVIDE([Reseller Net Margin Plan],[Reseller Net Sales Plan])</t>
  </si>
  <si>
    <t>Sales and Margin plan at the month, sales territory region, and product subcategory grain</t>
  </si>
  <si>
    <t>AdWorks Net Sales Plan (YTD)</t>
  </si>
  <si>
    <t xml:space="preserve"> CALCULATE([AdWorks Net Sales Plan],
	FILTER(ALL('Date'),'Date'[Calendar Year] = MAX('Date'[Calendar Year]) &amp;&amp; 
		'Date'[Date] &lt;= MAX('Date'[Date])))</t>
  </si>
  <si>
    <t>AdWorks Net Margin % Plan</t>
  </si>
  <si>
    <t>DIVIDE([AdWorks Net Margin Plan],[AdWorks Net Sales Plan])</t>
  </si>
  <si>
    <t>AdWorks Net Sales Plan</t>
  </si>
  <si>
    <t xml:space="preserve"> [Internet Net Sales Plan] + [Reseller Net Sales Plan]</t>
  </si>
  <si>
    <t>Internet Net Sales Plan (YTD)</t>
  </si>
  <si>
    <t xml:space="preserve"> CALCULATE([Internet Net Sales Plan],
	FILTER(ALL('Date'),'Date'[Calendar Year] = MAX('Date'[Calendar Year]) &amp;&amp; 
		'Date'[Date] &lt;= MAX('Date'[Date])))</t>
  </si>
  <si>
    <t>Internet Net Sales Plan</t>
  </si>
  <si>
    <t xml:space="preserve"> SUM('Sales and Margin Plan'[Internet Net Sales])</t>
  </si>
  <si>
    <t>Reseller Net Sales Plan</t>
  </si>
  <si>
    <t>sum('Sales and Margin Plan'[Reseller Net Sales])</t>
  </si>
  <si>
    <t>Reseller Net Sales Plan (YTD)</t>
  </si>
  <si>
    <t xml:space="preserve"> CALCULATE([Reseller Net Sales Plan],
	FILTER(ALL('Date'),'Date'[Calendar Year] = MAX('Date'[Calendar Year]) &amp;&amp; 
		'Date'[Date] &lt;= MAX('Date'[Date])))</t>
  </si>
  <si>
    <t>AdWorks Net Margin Plan</t>
  </si>
  <si>
    <t xml:space="preserve"> [Internet Net Margin Plan] + [Reseller Net Margin Plan]</t>
  </si>
  <si>
    <t>Internet Net Margin % Plan</t>
  </si>
  <si>
    <t xml:space="preserve"> DIVIDE([Internet Net Margin Plan],[Internet Net Sales Plan])</t>
  </si>
  <si>
    <t>Internet Net Margin Plan</t>
  </si>
  <si>
    <t xml:space="preserve"> sum('Sales and Margin Plan'[Internet Margin $])</t>
  </si>
  <si>
    <t>Reseller Net Margin Plan</t>
  </si>
  <si>
    <t xml:space="preserve"> SUM('Sales and Margin Plan'[Reseller Margin $])</t>
  </si>
  <si>
    <t>Full product catalog including products not available for sell</t>
  </si>
  <si>
    <t>Types of sales promotions at AdventureWorks</t>
  </si>
  <si>
    <t>Currency abbreviations and names for all countries</t>
  </si>
  <si>
    <t xml:space="preserve">Individuals who've made a purchase online </t>
  </si>
  <si>
    <t xml:space="preserve">Gregorian and custom fiscal calendar </t>
  </si>
  <si>
    <t>Adventure Works employees engaged in reseller sales</t>
  </si>
  <si>
    <t>Organizations who've made a purchase from adventure works via wholesale agreement</t>
  </si>
  <si>
    <t>Adventure Works sales territory hierarchy</t>
  </si>
  <si>
    <t>Dummy Column A</t>
  </si>
  <si>
    <t>Dummy Column B</t>
  </si>
  <si>
    <t>Dummy Column C</t>
  </si>
  <si>
    <t>Full names of transactional currencies</t>
  </si>
  <si>
    <t>Abbreviated name of transactional currencies</t>
  </si>
  <si>
    <t>Sum</t>
  </si>
  <si>
    <t>Customer Alternate Key</t>
  </si>
  <si>
    <t>Customer key in source CRM system</t>
  </si>
  <si>
    <t>Customer Annual Income</t>
  </si>
  <si>
    <t>Do Not Summarize</t>
  </si>
  <si>
    <t>Hash Encoding</t>
  </si>
  <si>
    <t>Customer Cars Owned</t>
  </si>
  <si>
    <t>Customer Children</t>
  </si>
  <si>
    <t>Customer City</t>
  </si>
  <si>
    <t>Customer City State</t>
  </si>
  <si>
    <t>City</t>
  </si>
  <si>
    <t>Customer Commute Distance</t>
  </si>
  <si>
    <t>Customer Country</t>
  </si>
  <si>
    <t>Country</t>
  </si>
  <si>
    <t>Customer Country Code</t>
  </si>
  <si>
    <t>Customer Date of Birth</t>
  </si>
  <si>
    <t>Short Date</t>
  </si>
  <si>
    <t>Customer Education</t>
  </si>
  <si>
    <t>Customer Email Address</t>
  </si>
  <si>
    <t>Customer First Purchase Date</t>
  </si>
  <si>
    <t>Customer Full Address</t>
  </si>
  <si>
    <t>Address</t>
  </si>
  <si>
    <t>Customer Gender</t>
  </si>
  <si>
    <t>Customer History Segment</t>
  </si>
  <si>
    <t>Customer History Segment Sort</t>
  </si>
  <si>
    <t>Customer House Owner Indicator</t>
  </si>
  <si>
    <t>Customer Key</t>
  </si>
  <si>
    <t>Customer key in data warehouse</t>
  </si>
  <si>
    <t>Customer Marital Status</t>
  </si>
  <si>
    <t>Customer Name</t>
  </si>
  <si>
    <t>Online sales customer first and last name</t>
  </si>
  <si>
    <t>Customer Occupation</t>
  </si>
  <si>
    <t>Customer Phone Number</t>
  </si>
  <si>
    <t>Customer Postal Code</t>
  </si>
  <si>
    <t>PostalCode</t>
  </si>
  <si>
    <t>Customer Sales Territory Country</t>
  </si>
  <si>
    <t>Customer Sales Territory Group</t>
  </si>
  <si>
    <t>Customer Sales Territory Region</t>
  </si>
  <si>
    <t>Customer State Province</t>
  </si>
  <si>
    <t>StateOrProvince</t>
  </si>
  <si>
    <t>Customer State Province Code</t>
  </si>
  <si>
    <t>Customer Street Address</t>
  </si>
  <si>
    <t>Customer Title</t>
  </si>
  <si>
    <t>Calendar Month Status</t>
  </si>
  <si>
    <t>Calendar Week Status</t>
  </si>
  <si>
    <t>Calendar Year Status</t>
  </si>
  <si>
    <t>One Year Prior Date</t>
  </si>
  <si>
    <t>Trailing 3 Calendar Month Period Sort</t>
  </si>
  <si>
    <t>Trailing 3 Calendar Month Periods</t>
  </si>
  <si>
    <t>Employee Level 1</t>
  </si>
  <si>
    <t xml:space="preserve">
VAR EmpKey = PATHITEM('Employee'[EmployeePath],1,1)
RETURN
LOOKUPVALUE('Employee'[Employee Name],Employee[Employee Key],EmpKey)</t>
  </si>
  <si>
    <t>Other</t>
  </si>
  <si>
    <t>DAX Calculated Column</t>
  </si>
  <si>
    <t>Employee Level 2</t>
  </si>
  <si>
    <t xml:space="preserve">
VAR EmpKey = PATHITEM('Employee'[EmployeePath],2,1)
RETURN
LOOKUPVALUE('Employee'[Employee Name],Employee[Employee Key],EmpKey)</t>
  </si>
  <si>
    <t>Employee Level 3</t>
  </si>
  <si>
    <t xml:space="preserve">
VAR EmpKey = PATHITEM('Employee'[EmployeePath],3,1)
RETURN
LOOKUPVALUE('Employee'[Employee Name],Employee[Employee Key],EmpKey)</t>
  </si>
  <si>
    <t>Employee Level 4</t>
  </si>
  <si>
    <t xml:space="preserve">
VAR EmpKey = PATHITEM('Employee'[EmployeePath],4,1)
RETURN
LOOKUPVALUE('Employee'[Employee Name],Employee[Employee Key],EmpKey)</t>
  </si>
  <si>
    <t>The direct or immediate manager for the employee</t>
  </si>
  <si>
    <t>EmployeePath</t>
  </si>
  <si>
    <t xml:space="preserve">PATH(Employee[Employee Key],Employee[Parent Employee Key])
</t>
  </si>
  <si>
    <t>Value Encoding</t>
  </si>
  <si>
    <t>Sales Order Line Number</t>
  </si>
  <si>
    <t>Sales Order Number</t>
  </si>
  <si>
    <t>CustomerPONumber</t>
  </si>
  <si>
    <t>Calendar Yr-Mo Sort</t>
  </si>
  <si>
    <t>Internet Margin $</t>
  </si>
  <si>
    <t>Internet Net Sales Margin %</t>
  </si>
  <si>
    <t>Reseller Margin $</t>
  </si>
  <si>
    <t>Reseller Net Sales Margin %</t>
  </si>
  <si>
    <t>Year</t>
  </si>
  <si>
    <t>Bidirectional Crossfiltering</t>
  </si>
  <si>
    <t>Bidirectional Security Filter</t>
  </si>
  <si>
    <t>Database Admins</t>
  </si>
  <si>
    <t>Database Admin</t>
  </si>
  <si>
    <t>Members can modify the model schema and query the model's data.</t>
  </si>
  <si>
    <t>No Access</t>
  </si>
  <si>
    <t>Members are forbidden from modifying the model schema, querying the model, and executing process operations</t>
  </si>
  <si>
    <t>System Processing</t>
  </si>
  <si>
    <t>Process Only</t>
  </si>
  <si>
    <t>Members can execute process operations but not query the model's data or modify the model's schema.</t>
  </si>
  <si>
    <t>PacificSalesTeam</t>
  </si>
  <si>
    <t>Read Only</t>
  </si>
  <si>
    <t>Uses allowed to see reseller and internet sales but only for Pacific Sales Territory Group</t>
  </si>
  <si>
    <t>Executive</t>
  </si>
  <si>
    <t>Users allowed to see and query all tables in the model</t>
  </si>
  <si>
    <t>ResellerSalesOnly</t>
  </si>
  <si>
    <t>Users not allowed to see any internet sales data or dimension tables exclusive to internet sales</t>
  </si>
  <si>
    <t>InternetSalesOnly</t>
  </si>
  <si>
    <t>Users not allowed to see any Reseller sales data or dimension tables exclusive to reseller sales</t>
  </si>
  <si>
    <t>EuropeSalesTeam</t>
  </si>
  <si>
    <t>Uses allowed to see reseller and internet sales but only for Europe Sales Territory Group</t>
  </si>
  <si>
    <t>NorthAmericaSalesTeam</t>
  </si>
  <si>
    <t>Uses allowed to see reseller and internet sales but only for North America Sales Territory Group</t>
  </si>
  <si>
    <t xml:space="preserve">Read And Process </t>
  </si>
  <si>
    <t>Read and Process</t>
  </si>
  <si>
    <t>Members can query the model's data and execute process operations but cannot modify the model's schema.</t>
  </si>
  <si>
    <t>let
    Source = Value.NativeQuery(AdWorksSQLServer,"Select Null as [Dummy Column A], Null as [Dummy Column B], Null as [Dummy Column C]")
in
    Source</t>
  </si>
  <si>
    <t>let
    Source = AdWorksSQLServer,
    DateDim = Source{[Schema = "BI", Item = "vDim_FinDate"]}[Data],
    YearMonthColumn = Table.SelectColumns(DateDim,{"Calendar Yr-Mo"}),
    DistinctYearMo = Table.Distinct(YearMonthColumn)
in
    DistinctYearMo</t>
  </si>
  <si>
    <t>let
    Source = AdWorksSQLServer,
    Product = Source{[Schema = "BI", Item = "vDim_Product"]}[Data],
    SubCats = Table.SelectColumns(Product, {"Product Subcategory"}),
    DistinctSubCats = Table.Distinct(SubCats)
in    
    DistinctSubCats</t>
  </si>
  <si>
    <t>let
    Source = AdWorksSQLServer,
    SalesTerritory = Source{[Schema = "BI", Item = "vDim_SalesTerritory"]}[Data],
    Regions = Table.SelectColumns(SalesTerritory, "Sales Territory Region"),
    DistinctRegions = Table.Distinct(Regions)
in
    DistinctRegions</t>
  </si>
  <si>
    <t>let
    Source = AdWorksSQLServer,
    BI_vDim_Currency = Source{[Schema="BI",Item="vDim_Currency"]}[Data]
in
    BI_vDim_Currency</t>
  </si>
  <si>
    <t>let
//Customer View
    Source = AdWorksSQLServer,
    Customer = Source{[Schema="BI",Item="vDim_Customer"]}[Data],
// Customer History Date Bands
   CurrentDate = DateTime.Date(DateTime.LocalNow()),
   OneYearAgo = Date.AddYears(CurrentDate,-1),
   TwoYearsAgo = Date.AddYears(CurrentDate,-2),
   ThreeYearsAgo = Date.AddYears(CurrentDate,-3),
//Customer History Segment Column
    CustomerHistoryColumn = Table.AddColumn(Customer, "Customer History Segment", each
    if [Customer First Purchase Date] &gt;= OneYearAgo then "First Year Customer" 
    else if [Customer First Purchase Date] &gt;= TwoYearsAgo and [Customer First Purchase Date] &lt; OneYearAgo then "Second Year Customer"
    else if [Customer First Purchase Date] &gt;= ThreeYearsAgo and [Customer First Purchase Date] &lt; TwoYearsAgo then "Third Year Customer" 
else "Legacy Customer", type text),
//Customer History Segment Column Sort
    CustomerHistColSort = Table.AddColumn(CustomerHistoryColumn, "Customer History Segment Sort", each 
    if [Customer First Purchase Date] &gt;= OneYearAgo then 1 
    else if [Customer First Purchase Date] &gt;= TwoYearsAgo and [Customer First Purchase Date] &lt; OneYearAgo then 2
    else if [Customer First Purchase Date] &gt;= ThreeYearsAgo and [Customer First Purchase Date] &lt; TwoYearsAgo then 3 
    else 4, Int64.Type)
in
    CustomerHistColSort</t>
  </si>
  <si>
    <t>let
    Source = AdWorksSQLServer,
    BI_vDim_FinDate = Source{[Schema="BI",Item="vDim_FinDate"]}[Data]
in
    BI_vDim_FinDate</t>
  </si>
  <si>
    <t>let
    Source = AdWorksSQLServer,
    BI_vDim_Employee = Source{[Schema="BI",Item="vDim_Employee"]}[Data]
in
    BI_vDim_Employee</t>
  </si>
  <si>
    <t>InternetSales2015</t>
  </si>
  <si>
    <t>let
    Source = InternetSalesStg,
    InternetSales= Table.SelectRows(Source, each [Order Date Key] &gt;= 20150101 and [Order Date Key] &lt;= 20151231)
in
    InternetSales</t>
  </si>
  <si>
    <t>InternetSales2016</t>
  </si>
  <si>
    <t>let
    Source = InternetSalesStg,
    InternetSales= Table.SelectRows(Source, each [Order Date Key] &gt;= 20160101 and [Order Date Key] &lt;= 20161231)
in
    InternetSales</t>
  </si>
  <si>
    <t>InternetSales2017</t>
  </si>
  <si>
    <t>let
    Source = InternetSalesStg,
    InternetSales = Table.SelectRows(Source, each [Order Date Key] &gt;= 20170101 and [Order Date Key] &lt;= 20171231)
in
    InternetSales</t>
  </si>
  <si>
    <t>InternetSales2018</t>
  </si>
  <si>
    <t>let
    Source = InternetSalesStg,
    InternetSales= Table.SelectRows(Source, each [Order Date Key] &gt;= 20180101 and [Order Date Key] &lt;= 20181231)
in
    InternetSales</t>
  </si>
  <si>
    <t>let
    Source = AdWorksSQLServer,
    BI_vDim_Product = Source{[Schema="BI",Item="vDim_Product"]}[Data]
in
    BI_vDim_Product</t>
  </si>
  <si>
    <t>let
    Source = AdWorksSQLServer,
    BI_vDim_Promotion = Source{[Schema="BI",Item="vDim_Promotion"]}[Data]
in
   BI_vDim_Promotion</t>
  </si>
  <si>
    <t>let
    Source = AdWorksSQLServer,
    BI_vDim_Reseller = Source{[Schema="BI",Item="vDim_Reseller"]}[Data]
in
    BI_vDim_Reseller</t>
  </si>
  <si>
    <t>ResellerSales2015</t>
  </si>
  <si>
    <t>let
    Source = ResellerSalesStg,
    ResellerSales2015 = Table.SelectRows(Source, each [Order Date Key] &gt;= 20150101 and [Order Date Key] &lt;= 20151231)
in
    ResellerSales2015</t>
  </si>
  <si>
    <t>ResellerSales2016</t>
  </si>
  <si>
    <t>let
    Source = ResellerSalesStg,
    ResellerSales2016 = Table.SelectRows(Source, each [Order Date Key] &gt;= 20160101 and [Order Date Key] &lt;= 20161231)
in
    ResellerSales2016</t>
  </si>
  <si>
    <t>ResellerSales2017</t>
  </si>
  <si>
    <t>let
    Source = ResellerSalesStg,
    ResellerSales2017 = Table.SelectRows(Source, each [Order Date Key] &gt;= 20170101 and [Order Date Key] &lt;= 20171231)
in
    ResellerSales2017</t>
  </si>
  <si>
    <t>ResellerSales2018</t>
  </si>
  <si>
    <t>let
    Source = ResellerSalesStg,
    ResellerSales2018 = Table.SelectRows(Source, each [Order Date Key] &gt;= 20180101 and [Order Date Key] &lt;= 20181231) 
in
    ResellerSales2018</t>
  </si>
  <si>
    <t>let
    Source = AdWorksSQLServer,
    BI_vDim_SalesTerritory = Source{[Schema="BI",Item="vDim_SalesTerritory"]}[Data]
in
   BI_vDim_SalesTerritory</t>
  </si>
  <si>
    <t>let
    Source = AdWorksSalesPlanExcel,
    PlanTbl = Source{[Item="PlanTbl",Kind="Table"]}[Data],
    DataTypes = Table.TransformColumnTypes(PlanTbl,
            {
                {"Calendar Yr-Mo", type text},
                {"Calendar Yr-Mo Sort", Int64.Type},
                {"Year", Int64.Type},
                {"Sales Territory Region", type text},
                {"Product Subcategory", type text},
                {"Internet Net Sales", Currency.Type},
                {"Internet Net Sales Margin %", type number},
                {"Reseller Net Sales", Currency.Type},
                {"Reseller Net Sales Margin %", type number},
                {"Internet Margin $", Currency.Type},
                {"Reseller Margin $", Currency.Type}
            }
                                        )
in
    DataTypes</t>
  </si>
  <si>
    <t>obj:ca00fce1-b7c9-495f-80aa-de0e15d977a6@77243ddd-cf6a-466f-9246-06edb8809332</t>
  </si>
  <si>
    <t>AzureAD</t>
  </si>
  <si>
    <t>obj:779001d6-8857-419a-b1d3-d93041e8c6f5@77243ddd-cf6a-466f-9246-06edb8809332</t>
  </si>
  <si>
    <t>europesales@FrontlineAnalytics.onmicrosoft.com</t>
  </si>
  <si>
    <t>JenLawrence@FrontlineAnalytics.onmicrosoft.com</t>
  </si>
  <si>
    <t>ASanders@FrontlineAnalytics.onmicrosoft.com</t>
  </si>
  <si>
    <t>MLangford@FrontlineAnalytics.onmicrosoft.com</t>
  </si>
  <si>
    <t>SLoeb@FrontlineAnalytics.onmicrosoft.com</t>
  </si>
  <si>
    <t>obj:7ddfa2ad-1599-4453-82b9-6cbf91e789f5@77243ddd-cf6a-466f-9246-06edb8809332</t>
  </si>
  <si>
    <t>Permission</t>
  </si>
  <si>
    <t>'Sales Territory'[Sales Territory Group] = "Europe"</t>
  </si>
  <si>
    <t>FALSE()</t>
  </si>
  <si>
    <t>'Sales Territory'[Sales Territory Group] = "North America"</t>
  </si>
  <si>
    <t>'Sales Territory'[Sales Territory Group] = "Pacific"</t>
  </si>
  <si>
    <t>AdWorksSQLServer</t>
  </si>
  <si>
    <t>AdWorksSalesPlanExcel</t>
  </si>
  <si>
    <t>{
  "protocol": "file",
  "address": {
    "path": "C:\\Users\\Brett Powell\\SampleDataSources\\AdWorks Sales Plan.xlsx"
  },
  "authentication": null,
  "query": null
}</t>
  </si>
  <si>
    <t>{"AuthenticationKind":"Windows","kind":"File","path":"c:\\users\\brett powell\\sampledatasources\\adworks sales plan.xlsx","Username":"ATLAS\\Brett Powell","PrivacySetting":"Public"}</t>
  </si>
  <si>
    <t>let
    #"0001" = Excel.Workbook(..., null, true)
in
    #"0001"</t>
  </si>
  <si>
    <t>Online Sales</t>
  </si>
  <si>
    <t>Customer Geography Hierarchy</t>
  </si>
  <si>
    <t>Calendar Year Hierarchy</t>
  </si>
  <si>
    <t>Employee Manager Hierarchy</t>
  </si>
  <si>
    <t>Employee Org Hierarchy</t>
  </si>
  <si>
    <t>Product Category Group Hierarchy</t>
  </si>
  <si>
    <t>Promotion Hierarchy</t>
  </si>
  <si>
    <t>Reseller Geography Hierarchy</t>
  </si>
  <si>
    <t>Sales Territory Hierarchy</t>
  </si>
  <si>
    <t>Default Table Detail Row Definition</t>
  </si>
  <si>
    <t xml:space="preserve">SELECTCOLUMNS('Internet Sales',
"Customer Name",        RELATED('Customer'[Customer Name]),
"Product Name",         RELATED('Product'[Product Name]),
--"Order Date",           RELATED('Date'[Date]),
"Promotion",            RELATED('Promotion'[Promotion]),
"Sales Order",          'Internet Sales'[Sales Order Number],
"Sales Order Line",     'Internet Sales'[Sales Order Line Number],
"Net Sales",            ('Internet Sales'[Unit Price] * 'Internet Sales'[Order Quantity]) - 'Internet Sales'[Discount Amount],
"Cost of Sales",        ('Internet Sales'[Product Standard Cost] * 'Internet Sales'[Order Quantity]) + 'Internet Sales'[Freight],
"Unit Price",               'Internet Sales'[Unit Price],
"Order Quantity",           'Internet Sales'[Order Quantity],
"Discounts",                'Internet Sales'[Discount Amount],
"Product Standard Cost",    'Internet Sales'[Product Standard Cost],
"Freight",                  'Internet Sales'[Freight]
)
</t>
  </si>
  <si>
    <t>SELECTCOLUMNS(
'Reseller Sales',
"Reseller Name",		RELATED(Reseller[Reseller Name]),
"Product Name",         RELATED('Product'[Product Name]),
--"Order Date",           RELATED('Date'[Date]),
--"Due Date",				'Reseller Sales'[Due Date],
--"Ship Date",			'Reseller Sales'[Ship Date],
"Promotion",            RELATED('Promotion'[Promotion]),
"Sales Territory Region",		RELATED('Sales Territory'[Sales Territory Region]),
"Sales Order",		'Reseller Sales'[SalesOrderNumber],
"Sales Employee",	RELATED('Employee'[Employee Name]),
"Order Quantity",	'Reseller Sales'[Order Quantity],
"Unit Price",		'Reseller Sales'[Unit Price],
"Cost of Sales",	('Reseller Sales'[Product Standard Cost] * 'Reseller Sales'[Order Quantity]) + 'Reseller Sales'[Freight],
"Discount Amount",	'Reseller Sales'[Discount Amount],
"Freight Charges",		'Reseller Sales'[Freight],
"Net Sales", ('Reseller Sales'[Unit Price] * 'Reseller Sales'[Order Quantity]) - 'Reseller Sales'[Discount Amount],
"Product Standard Cost", 'Reseller Sales'[Product Standard Cost],
"Tax Amount",		'Reseller Sales'[Tax Amount]
)</t>
  </si>
  <si>
    <t>SELECTCOLUMNS
('Sales and Margin Plan',
	"Calendar Year-Mo", 	'Sales and Margin Plan'[Calendar Yr-Mo],
	"Sales Territory Region", 'Sales and Margin Plan'[Sales Territory Region],
	"Product Subcategory", 	'Sales and Margin Plan'[Product Subcategory],
	"Internet Net Sales", 'Sales and Margin Plan'[Internet Net Sales],
	"Reseller Net Sales",	'Sales and Margin Plan'[Reseller Net Sales],
	"Internet Net Sales Margin %", 'Sales and Margin Plan'[Internet Net Sales Margin %],
	"Reseller Net Sales Margin %",	'Sales and Margin Plan'[Reseller Net Sales Margin %]
)</t>
  </si>
  <si>
    <t>Measure Detail Row Definition</t>
  </si>
  <si>
    <t>SELECTCOLUMNS
('Sales and Margin Plan',
	"Calendar Year-Mo", 	'Sales and Margin Plan'[Calendar Yr-Mo],
	"Sales Territory Region", 'Sales and Margin Plan'[Sales Territory Region],
	"Product Subcategory", 	'Sales and Margin Plan'[Product Subcategory],
	"Reseller Net Sales",	'Sales and Margin Plan'[Reseller Net Sales],
	"Reseller Net Sales Margin %",	'Sales and Margin Plan'[Reseller Net Sales Margin %]
)</t>
  </si>
  <si>
    <t>SELECTCOLUMNS
('Sales and Margin Plan',
	"Calendar Year-Mo", 	'Sales and Margin Plan'[Calendar Yr-Mo],
	"Sales Territory Region", 'Sales and Margin Plan'[Sales Territory Region],
	"Product Subcategory", 	'Sales and Margin Plan'[Product Subcategory],
	"Internet Net Sales", 'Sales and Margin Plan'[Internet Net Sales],
	"Internet Net Sales Margin %", 'Sales and Margin Plan'[Internet Net Sales Margin %]
)</t>
  </si>
  <si>
    <t>SELECTCOLUMNS('Internet Sales',
"Freight Cost", 'Internet Sales'[Freight],
"Gross Sales", 'Internet Sales'[Unit Price]*'Internet Sales'[Order Quantity],
"Freight % of Sales", DIVIDE('Internet Sales'[Freight],('Internet Sales'[Unit Price]*'Internet Sales'[Order Quantity])),
"Sales Order", 'Internet Sales'[Sales Order Number],
"Product Name", RELATED('Product'[Product Name]),
"Product Size", RELATED('Product'[Product Size]),
"Product Weight", RELATED('Product'[Product Weight]),
"Customer State", RELATED(Customer[Customer State Province]),
"Customer Postal Code", RELATED(Customer[Customer Postal Code])
)</t>
  </si>
  <si>
    <t>CurrentDate</t>
  </si>
  <si>
    <t>let 
 CurrentDate = DateTime.Date(DateTime.LocalNow())
in
    CurrentDate</t>
  </si>
  <si>
    <t>InternetSalesStg</t>
  </si>
  <si>
    <t>let
    Source = AdWorksSQLServer,
    ISales = Source{[Schema = "BI", Item = "vFact_InternetSales"]}[Data],
    // Staging query to support internet sales partitions
    RemoveCols = Table.RemoveColumns(ISales,
        {
        "Extended Amount", "Sales Amount", "Total Product Cost"
        })
in
    RemoveCols</t>
  </si>
  <si>
    <t>let
    Source = AdWorksSQLServer,
    ResellerSales = Source{[Schema = "BI", Item = "vFact_ResellerSales"]}[Data],
    // Staging query to support reseller sales partitions
    RemoveColumns = Table.RemoveColumns(ResellerSales,
            {"Extended Amount", "Total Product Cost", "Sales Amount"})
in
    RemoveColumns</t>
  </si>
  <si>
    <t>'Internet Sales'[Internet Net Margin % (PY)]</t>
  </si>
  <si>
    <t>Internet Net Margin % versus prior year</t>
  </si>
  <si>
    <t xml:space="preserve">var x='Internet Sales'[Internet Net Margin %]/'Internet Sales'[_Internet Net Margin % Goal] return
            if(ISBLANK(x),BLANK(),
                    If(x&lt;0.97,-1,
	                If(x&lt;1.03,0,1)
                )
            )
            </t>
  </si>
  <si>
    <t>Traffic Light - Single</t>
  </si>
  <si>
    <t>The previous year's internet net margin %</t>
  </si>
  <si>
    <t>Plus or minus 3% variance of prior year's internet net margin</t>
  </si>
  <si>
    <t>'Reseller Sales'[Reseller Net Margin % (PY)]</t>
  </si>
  <si>
    <t>Reseller Sales Net Margin % versus the prior year</t>
  </si>
  <si>
    <t xml:space="preserve">var x='Reseller Sales'[Reseller Net Margin %]/'Reseller Sales'[_Reseller Net Margin % Goal] return
            if(ISBLANK(x),BLANK(),
                    If(x&lt;0.97,-1,
	                If(x&lt;1.03,0,1)
                )
            )
            </t>
  </si>
  <si>
    <t>Prior year's reseller net margin %</t>
  </si>
  <si>
    <t>Plus or minus 3% variance to prior year's reseller net margin %</t>
  </si>
  <si>
    <t>ru-RU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</si>
</sst>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8"/>
      <color theme="1"/>
      <name val="Calibri"/>
      <family val="2"/>
      <scheme val="minor"/>
    </font>
    <font>
      <b/>
      <sz val="16"/>
      <color theme="1"/>
      <name val="Calibri"/>
      <family val="2"/>
      <scheme val="minor"/>
    </font>
    <font>
      <sz val="14"/>
      <color theme="1"/>
      <name val="Calibri"/>
      <family val="2"/>
      <scheme val="minor"/>
    </font>
    <font>
      <b/>
      <sz val="11"/>
      <color theme="1"/>
      <name val="Calibri"/>
      <family val="2"/>
      <scheme val="minor"/>
    </font>
    <font>
      <u/>
      <sz val="11"/>
      <color theme="10"/>
      <name val="Calibri"/>
      <family val="2"/>
      <scheme val="minor"/>
    </font>
    <font>
      <u/>
      <sz val="18"/>
      <color theme="10"/>
      <name val="Calibri"/>
      <family val="2"/>
      <scheme val="minor"/>
    </font>
    <font>
      <sz val="18"/>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9" tint="0.39997558519241921"/>
      </left>
      <right style="thin">
        <color theme="9" tint="0.39997558519241921"/>
      </right>
      <top style="double">
        <color theme="9"/>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5" fillId="0" borderId="0" applyNumberFormat="0" applyFill="0" applyBorder="0" applyAlignment="0" applyProtection="0"/>
  </cellStyleXfs>
  <cellXfs count="29">
    <xf numFmtId="0" fontId="0" fillId="0" borderId="0" xfId="0"/>
    <xf numFmtId="0" fontId="1" fillId="0" borderId="0" xfId="0" applyFont="1"/>
    <xf numFmtId="0" fontId="0" fillId="0" borderId="0" xfId="0" applyNumberFormat="1"/>
    <xf numFmtId="22" fontId="0" fillId="0" borderId="0" xfId="0" applyNumberFormat="1"/>
    <xf numFmtId="0" fontId="0" fillId="0" borderId="0" xfId="0" applyNumberFormat="1" applyAlignment="1">
      <alignment wrapText="1"/>
    </xf>
    <xf numFmtId="22" fontId="4" fillId="0" borderId="7" xfId="0" applyNumberFormat="1" applyFont="1" applyBorder="1"/>
    <xf numFmtId="0" fontId="2" fillId="2" borderId="1" xfId="0" applyFont="1" applyFill="1" applyBorder="1"/>
    <xf numFmtId="0" fontId="3" fillId="2" borderId="2" xfId="0" applyFont="1" applyFill="1" applyBorder="1"/>
    <xf numFmtId="0" fontId="0" fillId="2" borderId="2" xfId="0" applyFill="1" applyBorder="1"/>
    <xf numFmtId="0" fontId="0" fillId="2" borderId="3" xfId="0" applyFill="1" applyBorder="1"/>
    <xf numFmtId="0" fontId="2" fillId="2" borderId="8" xfId="0" applyFont="1" applyFill="1" applyBorder="1"/>
    <xf numFmtId="0" fontId="3" fillId="2" borderId="0" xfId="0" applyFont="1" applyFill="1" applyBorder="1"/>
    <xf numFmtId="0" fontId="0" fillId="2" borderId="0" xfId="0" applyFill="1" applyBorder="1"/>
    <xf numFmtId="0" fontId="0" fillId="2" borderId="9" xfId="0" applyFill="1" applyBorder="1"/>
    <xf numFmtId="0" fontId="2" fillId="2" borderId="4" xfId="0" applyFont="1" applyFill="1" applyBorder="1"/>
    <xf numFmtId="0" fontId="3" fillId="2" borderId="5" xfId="0" applyFont="1" applyFill="1" applyBorder="1"/>
    <xf numFmtId="0" fontId="0" fillId="2" borderId="5" xfId="0" applyFill="1" applyBorder="1"/>
    <xf numFmtId="0" fontId="0" fillId="2" borderId="6" xfId="0" applyFill="1" applyBorder="1"/>
    <xf numFmtId="0" fontId="1" fillId="2" borderId="10" xfId="0" applyFont="1" applyFill="1" applyBorder="1" applyAlignment="1">
      <alignment horizontal="center"/>
    </xf>
    <xf numFmtId="0" fontId="1" fillId="2" borderId="11" xfId="0" applyFont="1" applyFill="1" applyBorder="1" applyAlignment="1">
      <alignment horizontal="center"/>
    </xf>
    <xf numFmtId="0" fontId="6" fillId="2" borderId="8" xfId="1" applyFont="1" applyFill="1" applyBorder="1"/>
    <xf numFmtId="0" fontId="7" fillId="2" borderId="9" xfId="0" applyFont="1" applyFill="1" applyBorder="1"/>
    <xf numFmtId="0" fontId="6" fillId="2" borderId="4" xfId="1" applyFont="1" applyFill="1" applyBorder="1"/>
    <xf numFmtId="0" fontId="7" fillId="2" borderId="6" xfId="0" applyFont="1" applyFill="1" applyBorder="1"/>
    <xf numFmtId="0" fontId="3" fillId="0" borderId="0" xfId="0" applyFont="1"/>
    <xf numFmtId="0" fontId="0" fillId="0" borderId="0" xfId="0" pivotButton="1"/>
    <xf numFmtId="0" fontId="0" fillId="0" borderId="0" xfId="0" applyAlignment="1">
      <alignment horizontal="left"/>
    </xf>
    <xf numFmtId="0" fontId="5" fillId="0" borderId="0" xfId="1"/>
    <xf numFmtId="3" fontId="0" fillId="0" borderId="0" xfId="0" applyNumberFormat="1"/>
  </cellXfs>
  <cellStyles count="2">
    <cellStyle name="Hyperlink" xfId="1" builtinId="8"/>
    <cellStyle name="Normal" xfId="0" builtinId="0"/>
  </cellStyles>
  <dxfs count="113">
    <dxf>
      <numFmt numFmtId="27" formatCode="m/d/yyyy\ h:mm"/>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numFmt numFmtId="27" formatCode="m/d/yyyy\ h:mm"/>
    </dxf>
    <dxf>
      <numFmt numFmtId="0" formatCode="General"/>
    </dxf>
    <dxf>
      <numFmt numFmtId="0" formatCode="General"/>
    </dxf>
    <dxf>
      <numFmt numFmtId="0" formatCode="General"/>
    </dxf>
    <dxf>
      <numFmt numFmtId="27" formatCode="m/d/yyyy\ h:mm"/>
    </dxf>
    <dxf>
      <numFmt numFmtId="27" formatCode="m/d/yyyy\ h:mm"/>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27" formatCode="m/d/yyyy\ h:mm"/>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3" formatCode="#,##0"/>
    </dxf>
    <dxf>
      <numFmt numFmtId="0" formatCode="General"/>
    </dxf>
    <dxf>
      <font>
        <strike val="0"/>
        <outline val="0"/>
        <shadow val="0"/>
        <u val="none"/>
        <vertAlign val="baseline"/>
        <sz val="14"/>
        <color theme="1"/>
        <name val="Calibri"/>
        <family val="2"/>
        <scheme val="minor"/>
      </font>
    </dxf>
    <dxf>
      <numFmt numFmtId="27" formatCode="m/d/yyyy\ h:mm"/>
    </dxf>
    <dxf>
      <numFmt numFmtId="27" formatCode="m/d/yyyy\ h:mm"/>
    </dxf>
    <dxf>
      <numFmt numFmtId="0" formatCode="General"/>
    </dxf>
    <dxf>
      <numFmt numFmtId="0" formatCode="General"/>
    </dxf>
    <dxf>
      <numFmt numFmtId="0" formatCode="General"/>
    </dxf>
    <dxf>
      <font>
        <b/>
        <i val="0"/>
        <strike val="0"/>
        <condense val="0"/>
        <extend val="0"/>
        <outline val="0"/>
        <shadow val="0"/>
        <u val="none"/>
        <vertAlign val="baseline"/>
        <sz val="11"/>
        <color theme="1"/>
        <name val="Calibri"/>
        <family val="2"/>
        <scheme val="minor"/>
      </font>
      <numFmt numFmtId="27" formatCode="m/d/yyyy\ h:mm"/>
      <border diagonalUp="0" diagonalDown="0" outline="0">
        <left style="thin">
          <color theme="9" tint="0.39997558519241921"/>
        </left>
        <right style="thin">
          <color theme="9" tint="0.39997558519241921"/>
        </right>
        <top style="double">
          <color theme="9"/>
        </top>
        <bottom/>
      </border>
    </dxf>
    <dxf>
      <numFmt numFmtId="27" formatCode="m/d/yyyy\ h:mm"/>
    </dxf>
    <dxf>
      <font>
        <b/>
        <color theme="1"/>
      </font>
      <border>
        <bottom style="thin">
          <color theme="1"/>
        </bottom>
        <vertical/>
        <horizontal/>
      </border>
    </dxf>
    <dxf>
      <font>
        <color theme="1"/>
      </font>
      <border>
        <left style="thin">
          <color theme="1"/>
        </left>
        <right style="thin">
          <color theme="1"/>
        </right>
        <top style="thin">
          <color theme="1"/>
        </top>
        <bottom style="thin">
          <color theme="1"/>
        </bottom>
        <vertical/>
        <horizontal/>
      </border>
    </dxf>
    <dxf>
      <border>
        <left style="medium">
          <color auto="1"/>
        </left>
        <right style="medium">
          <color auto="1"/>
        </right>
        <top style="medium">
          <color auto="1"/>
        </top>
        <bottom style="medium">
          <color auto="1"/>
        </bottom>
      </border>
    </dxf>
  </dxfs>
  <tableStyles count="2" defaultTableStyle="TableStyleMedium2" defaultPivotStyle="PivotStyleLight16">
    <tableStyle name="Slicer Style 1" pivot="0" table="0" count="3">
      <tableStyleElement type="wholeTable" dxfId="112"/>
    </tableStyle>
    <tableStyle name="SlicerStyleLight1 2" pivot="0" table="0" count="10">
      <tableStyleElement type="wholeTable" dxfId="111"/>
      <tableStyleElement type="headerRow" dxfId="110"/>
    </tableStyle>
  </tableStyles>
  <extLst>
    <ext xmlns:x14="http://schemas.microsoft.com/office/spreadsheetml/2009/9/main" uri="{46F421CA-312F-682f-3DD2-61675219B42D}">
      <x14:dxfs count="1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ill>
            <patternFill>
              <bgColor theme="1"/>
            </patternFill>
          </fill>
        </dxf>
        <dxf>
          <fill>
            <patternFill>
              <bgColor rgb="FF00B05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9"/>
            <x14:slicerStyleElement type="unselectedItemWithNo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2.xml"/><Relationship Id="rId39" Type="http://schemas.microsoft.com/office/2007/relationships/slicerCache" Target="slicerCaches/slicerCache15.xml"/><Relationship Id="rId21" Type="http://schemas.openxmlformats.org/officeDocument/2006/relationships/worksheet" Target="worksheets/sheet21.xml"/><Relationship Id="rId34" Type="http://schemas.microsoft.com/office/2007/relationships/slicerCache" Target="slicerCaches/slicerCache10.xml"/><Relationship Id="rId42" Type="http://schemas.microsoft.com/office/2007/relationships/slicerCache" Target="slicerCaches/slicerCache18.xml"/><Relationship Id="rId47" Type="http://schemas.microsoft.com/office/2007/relationships/slicerCache" Target="slicerCaches/slicerCache23.xml"/><Relationship Id="rId50" Type="http://schemas.openxmlformats.org/officeDocument/2006/relationships/theme" Target="theme/theme1.xml"/><Relationship Id="rId55"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microsoft.com/office/2007/relationships/slicerCache" Target="slicerCaches/slicerCache5.xml"/><Relationship Id="rId11" Type="http://schemas.openxmlformats.org/officeDocument/2006/relationships/worksheet" Target="worksheets/sheet11.xml"/><Relationship Id="rId24" Type="http://schemas.openxmlformats.org/officeDocument/2006/relationships/pivotCacheDefinition" Target="pivotCache/pivotCacheDefinition3.xml"/><Relationship Id="rId32" Type="http://schemas.microsoft.com/office/2007/relationships/slicerCache" Target="slicerCaches/slicerCache8.xml"/><Relationship Id="rId37" Type="http://schemas.microsoft.com/office/2007/relationships/slicerCache" Target="slicerCaches/slicerCache13.xml"/><Relationship Id="rId40" Type="http://schemas.microsoft.com/office/2007/relationships/slicerCache" Target="slicerCaches/slicerCache16.xml"/><Relationship Id="rId45" Type="http://schemas.microsoft.com/office/2007/relationships/slicerCache" Target="slicerCaches/slicerCache21.xml"/><Relationship Id="rId53"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07/relationships/slicerCache" Target="slicerCaches/slicerCache7.xml"/><Relationship Id="rId44" Type="http://schemas.microsoft.com/office/2007/relationships/slicerCache" Target="slicerCaches/slicerCache20.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microsoft.com/office/2007/relationships/slicerCache" Target="slicerCaches/slicerCache3.xml"/><Relationship Id="rId30" Type="http://schemas.microsoft.com/office/2007/relationships/slicerCache" Target="slicerCaches/slicerCache6.xml"/><Relationship Id="rId35" Type="http://schemas.microsoft.com/office/2007/relationships/slicerCache" Target="slicerCaches/slicerCache11.xml"/><Relationship Id="rId43" Type="http://schemas.microsoft.com/office/2007/relationships/slicerCache" Target="slicerCaches/slicerCache19.xml"/><Relationship Id="rId48" Type="http://schemas.microsoft.com/office/2007/relationships/slicerCache" Target="slicerCaches/slicerCache24.xml"/><Relationship Id="rId8" Type="http://schemas.openxmlformats.org/officeDocument/2006/relationships/worksheet" Target="worksheets/sheet8.xml"/><Relationship Id="rId51" Type="http://schemas.openxmlformats.org/officeDocument/2006/relationships/connections" Target="connection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1.xml"/><Relationship Id="rId33" Type="http://schemas.microsoft.com/office/2007/relationships/slicerCache" Target="slicerCaches/slicerCache9.xml"/><Relationship Id="rId38" Type="http://schemas.microsoft.com/office/2007/relationships/slicerCache" Target="slicerCaches/slicerCache14.xml"/><Relationship Id="rId46" Type="http://schemas.microsoft.com/office/2007/relationships/slicerCache" Target="slicerCaches/slicerCache22.xml"/><Relationship Id="rId20" Type="http://schemas.openxmlformats.org/officeDocument/2006/relationships/worksheet" Target="worksheets/sheet20.xml"/><Relationship Id="rId41" Type="http://schemas.microsoft.com/office/2007/relationships/slicerCache" Target="slicerCaches/slicerCache17.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28" Type="http://schemas.microsoft.com/office/2007/relationships/slicerCache" Target="slicerCaches/slicerCache4.xml"/><Relationship Id="rId36" Type="http://schemas.microsoft.com/office/2007/relationships/slicerCache" Target="slicerCaches/slicerCache12.xml"/><Relationship Id="rId49" Type="http://schemas.microsoft.com/office/2007/relationships/slicerCache" Target="slicerCaches/slicerCache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[Tabular Model Schema Reference v1.1.xlsx]TabularModel!MeasuresByTablePvt</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Count</a:t>
            </a:r>
            <a:r>
              <a:rPr lang="en-US" b="1" baseline="0"/>
              <a:t> of Measures by Table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TabularModel!$G$2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TabularModel!$F$3:$F$7</c:f>
              <c:strCache>
                <c:ptCount val="4"/>
                <c:pt idx="0">
                  <c:v>Reseller Sales</c:v>
                </c:pt>
                <c:pt idx="1">
                  <c:v>Internet Sales</c:v>
                </c:pt>
                <c:pt idx="2">
                  <c:v>Sales and Margin Plan</c:v>
                </c:pt>
                <c:pt idx="3">
                  <c:v>Adventure Works Sales</c:v>
                </c:pt>
              </c:strCache>
            </c:strRef>
          </c:cat>
          <c:val>
            <c:numRef>
              <c:f>TabularModel!$G$3:$G$7</c:f>
              <c:numCache>
                <c:formatCode>General</c:formatCode>
                <c:ptCount val="4"/>
                <c:pt idx="0">
                  <c:v>34</c:v>
                </c:pt>
                <c:pt idx="1">
                  <c:v>26</c:v>
                </c:pt>
                <c:pt idx="2">
                  <c:v>12</c:v>
                </c:pt>
                <c:pt idx="3">
                  <c:v>8</c:v>
                </c:pt>
              </c:numCache>
            </c:numRef>
          </c:val>
          <c:extLst>
            <c:ext xmlns:c16="http://schemas.microsoft.com/office/drawing/2014/chart" uri="{C3380CC4-5D6E-409C-BE32-E72D297353CC}">
              <c16:uniqueId val="{00000000-0931-41B1-8985-1F4895FCDF48}"/>
            </c:ext>
          </c:extLst>
        </c:ser>
        <c:dLbls>
          <c:showLegendKey val="0"/>
          <c:showVal val="0"/>
          <c:showCatName val="0"/>
          <c:showSerName val="0"/>
          <c:showPercent val="0"/>
          <c:showBubbleSize val="0"/>
        </c:dLbls>
        <c:gapWidth val="128"/>
        <c:overlap val="35"/>
        <c:axId val="57389663"/>
        <c:axId val="67279999"/>
      </c:barChart>
      <c:catAx>
        <c:axId val="57389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7279999"/>
        <c:crosses val="autoZero"/>
        <c:auto val="1"/>
        <c:lblAlgn val="ctr"/>
        <c:lblOffset val="100"/>
        <c:noMultiLvlLbl val="0"/>
      </c:catAx>
      <c:valAx>
        <c:axId val="672799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89663"/>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[Tabular Model Schema Reference v1.1.xlsx]TabularModel!RelationshipsByTablePvt</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Count</a:t>
            </a:r>
            <a:r>
              <a:rPr lang="en-US" b="1" baseline="0"/>
              <a:t> of Relationships by From Table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TabularModel!$J$2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TabularModel!$I$3:$I$9</c:f>
              <c:strCache>
                <c:ptCount val="6"/>
                <c:pt idx="0">
                  <c:v>Reseller Sales</c:v>
                </c:pt>
                <c:pt idx="1">
                  <c:v>Internet Sales</c:v>
                </c:pt>
                <c:pt idx="2">
                  <c:v>Sales and Margin Plan</c:v>
                </c:pt>
                <c:pt idx="3">
                  <c:v>Sales Territory</c:v>
                </c:pt>
                <c:pt idx="4">
                  <c:v>Date</c:v>
                </c:pt>
                <c:pt idx="5">
                  <c:v>Product</c:v>
                </c:pt>
              </c:strCache>
            </c:strRef>
          </c:cat>
          <c:val>
            <c:numRef>
              <c:f>TabularModel!$J$3:$J$9</c:f>
              <c:numCache>
                <c:formatCode>General</c:formatCode>
                <c:ptCount val="6"/>
                <c:pt idx="0">
                  <c:v>9</c:v>
                </c:pt>
                <c:pt idx="1">
                  <c:v>8</c:v>
                </c:pt>
                <c:pt idx="2">
                  <c:v>3</c:v>
                </c:pt>
                <c:pt idx="3">
                  <c:v>1</c:v>
                </c:pt>
                <c:pt idx="4">
                  <c:v>1</c:v>
                </c:pt>
                <c:pt idx="5">
                  <c:v>1</c:v>
                </c:pt>
              </c:numCache>
            </c:numRef>
          </c:val>
          <c:extLst>
            <c:ext xmlns:c16="http://schemas.microsoft.com/office/drawing/2014/chart" uri="{C3380CC4-5D6E-409C-BE32-E72D297353CC}">
              <c16:uniqueId val="{00000000-0D21-4831-8F87-B176B5EE28A9}"/>
            </c:ext>
          </c:extLst>
        </c:ser>
        <c:dLbls>
          <c:showLegendKey val="0"/>
          <c:showVal val="0"/>
          <c:showCatName val="0"/>
          <c:showSerName val="0"/>
          <c:showPercent val="0"/>
          <c:showBubbleSize val="0"/>
        </c:dLbls>
        <c:gapWidth val="128"/>
        <c:overlap val="35"/>
        <c:axId val="1405844432"/>
        <c:axId val="289389903"/>
      </c:barChart>
      <c:catAx>
        <c:axId val="140584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89389903"/>
        <c:crosses val="autoZero"/>
        <c:auto val="1"/>
        <c:lblAlgn val="ctr"/>
        <c:lblOffset val="100"/>
        <c:noMultiLvlLbl val="0"/>
      </c:catAx>
      <c:valAx>
        <c:axId val="2893899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844432"/>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[Tabular Model Schema Reference v1.1.xlsx]TabularModel!ColumnsByTablePvt</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Top 10 Tables by Count of Columns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TabularModel!$M$2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TabularModel!$L$3:$L$13</c:f>
              <c:strCache>
                <c:ptCount val="10"/>
                <c:pt idx="0">
                  <c:v>Sales Territory</c:v>
                </c:pt>
                <c:pt idx="1">
                  <c:v>Promotion</c:v>
                </c:pt>
                <c:pt idx="2">
                  <c:v>Sales and Margin Plan</c:v>
                </c:pt>
                <c:pt idx="3">
                  <c:v>Internet Sales</c:v>
                </c:pt>
                <c:pt idx="4">
                  <c:v>Reseller Sales</c:v>
                </c:pt>
                <c:pt idx="5">
                  <c:v>Product</c:v>
                </c:pt>
                <c:pt idx="6">
                  <c:v>Reseller</c:v>
                </c:pt>
                <c:pt idx="7">
                  <c:v>Customer</c:v>
                </c:pt>
                <c:pt idx="8">
                  <c:v>Employee</c:v>
                </c:pt>
                <c:pt idx="9">
                  <c:v>Date</c:v>
                </c:pt>
              </c:strCache>
            </c:strRef>
          </c:cat>
          <c:val>
            <c:numRef>
              <c:f>TabularModel!$M$3:$M$13</c:f>
              <c:numCache>
                <c:formatCode>General</c:formatCode>
                <c:ptCount val="10"/>
                <c:pt idx="0">
                  <c:v>5</c:v>
                </c:pt>
                <c:pt idx="1">
                  <c:v>8</c:v>
                </c:pt>
                <c:pt idx="2">
                  <c:v>11</c:v>
                </c:pt>
                <c:pt idx="3">
                  <c:v>16</c:v>
                </c:pt>
                <c:pt idx="4">
                  <c:v>17</c:v>
                </c:pt>
                <c:pt idx="5">
                  <c:v>23</c:v>
                </c:pt>
                <c:pt idx="6">
                  <c:v>27</c:v>
                </c:pt>
                <c:pt idx="7">
                  <c:v>31</c:v>
                </c:pt>
                <c:pt idx="8">
                  <c:v>32</c:v>
                </c:pt>
                <c:pt idx="9">
                  <c:v>50</c:v>
                </c:pt>
              </c:numCache>
            </c:numRef>
          </c:val>
          <c:extLst>
            <c:ext xmlns:c16="http://schemas.microsoft.com/office/drawing/2014/chart" uri="{C3380CC4-5D6E-409C-BE32-E72D297353CC}">
              <c16:uniqueId val="{00000000-71A8-4495-B159-7B27AEEAD745}"/>
            </c:ext>
          </c:extLst>
        </c:ser>
        <c:dLbls>
          <c:showLegendKey val="0"/>
          <c:showVal val="0"/>
          <c:showCatName val="0"/>
          <c:showSerName val="0"/>
          <c:showPercent val="0"/>
          <c:showBubbleSize val="0"/>
        </c:dLbls>
        <c:gapWidth val="105"/>
        <c:overlap val="12"/>
        <c:axId val="1393524400"/>
        <c:axId val="288261903"/>
      </c:barChart>
      <c:catAx>
        <c:axId val="1393524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88261903"/>
        <c:crosses val="autoZero"/>
        <c:auto val="1"/>
        <c:lblAlgn val="ctr"/>
        <c:lblOffset val="100"/>
        <c:noMultiLvlLbl val="0"/>
      </c:catAx>
      <c:valAx>
        <c:axId val="2882619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93524400"/>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[Tabular Model Schema Reference v1.1.xlsx]TabularModel!MeasuresByMeasureLengthPvt</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Count of Measures</a:t>
            </a:r>
            <a:r>
              <a:rPr lang="en-US" sz="1400" b="1" baseline="0"/>
              <a:t> by DAX Length Category</a:t>
            </a:r>
            <a:endParaRPr lang="en-US"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TabularModel!$P$2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TabularModel!$O$3:$O$8</c:f>
              <c:strCache>
                <c:ptCount val="5"/>
                <c:pt idx="0">
                  <c:v>20 or less chararcters</c:v>
                </c:pt>
                <c:pt idx="1">
                  <c:v>21 to 40 characters</c:v>
                </c:pt>
                <c:pt idx="2">
                  <c:v>41 to 60 characters</c:v>
                </c:pt>
                <c:pt idx="3">
                  <c:v>61 to 80 characters</c:v>
                </c:pt>
                <c:pt idx="4">
                  <c:v>Over 80 characters</c:v>
                </c:pt>
              </c:strCache>
            </c:strRef>
          </c:cat>
          <c:val>
            <c:numRef>
              <c:f>TabularModel!$P$3:$P$8</c:f>
              <c:numCache>
                <c:formatCode>General</c:formatCode>
                <c:ptCount val="5"/>
                <c:pt idx="0">
                  <c:v>1</c:v>
                </c:pt>
                <c:pt idx="1">
                  <c:v>8</c:v>
                </c:pt>
                <c:pt idx="2">
                  <c:v>36</c:v>
                </c:pt>
                <c:pt idx="3">
                  <c:v>11</c:v>
                </c:pt>
                <c:pt idx="4">
                  <c:v>24</c:v>
                </c:pt>
              </c:numCache>
            </c:numRef>
          </c:val>
          <c:extLst>
            <c:ext xmlns:c16="http://schemas.microsoft.com/office/drawing/2014/chart" uri="{C3380CC4-5D6E-409C-BE32-E72D297353CC}">
              <c16:uniqueId val="{00000000-9D79-4B18-86C6-67ACE2B9FFCA}"/>
            </c:ext>
          </c:extLst>
        </c:ser>
        <c:dLbls>
          <c:showLegendKey val="0"/>
          <c:showVal val="0"/>
          <c:showCatName val="0"/>
          <c:showSerName val="0"/>
          <c:showPercent val="0"/>
          <c:showBubbleSize val="0"/>
        </c:dLbls>
        <c:gapWidth val="128"/>
        <c:overlap val="-43"/>
        <c:axId val="750536912"/>
        <c:axId val="289424031"/>
      </c:barChart>
      <c:catAx>
        <c:axId val="75053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89424031"/>
        <c:crosses val="autoZero"/>
        <c:auto val="1"/>
        <c:lblAlgn val="ctr"/>
        <c:lblOffset val="100"/>
        <c:noMultiLvlLbl val="0"/>
      </c:catAx>
      <c:valAx>
        <c:axId val="2894240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536912"/>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Role Members'!A1"/><Relationship Id="rId13" Type="http://schemas.openxmlformats.org/officeDocument/2006/relationships/hyperlink" Target="#'Perspective Columns'!A1"/><Relationship Id="rId18" Type="http://schemas.openxmlformats.org/officeDocument/2006/relationships/hyperlink" Target="#'Hierarchy Levels'!A1"/><Relationship Id="rId3" Type="http://schemas.openxmlformats.org/officeDocument/2006/relationships/hyperlink" Target="#KPIs!A1"/><Relationship Id="rId21" Type="http://schemas.openxmlformats.org/officeDocument/2006/relationships/hyperlink" Target="#Translations!A1"/><Relationship Id="rId7" Type="http://schemas.openxmlformats.org/officeDocument/2006/relationships/hyperlink" Target="#Relationships!A1"/><Relationship Id="rId12" Type="http://schemas.openxmlformats.org/officeDocument/2006/relationships/hyperlink" Target="#'Detail Rows'!A1"/><Relationship Id="rId17" Type="http://schemas.openxmlformats.org/officeDocument/2006/relationships/hyperlink" Target="#Roles!A1"/><Relationship Id="rId2" Type="http://schemas.openxmlformats.org/officeDocument/2006/relationships/image" Target="../media/image1.png"/><Relationship Id="rId16" Type="http://schemas.openxmlformats.org/officeDocument/2006/relationships/hyperlink" Target="#'M Expressions'!A1"/><Relationship Id="rId20" Type="http://schemas.openxmlformats.org/officeDocument/2006/relationships/hyperlink" Target="#'Schema Analysis'!A1"/><Relationship Id="rId1" Type="http://schemas.openxmlformats.org/officeDocument/2006/relationships/hyperlink" Target="https://frontlineanalytics.net" TargetMode="External"/><Relationship Id="rId6" Type="http://schemas.openxmlformats.org/officeDocument/2006/relationships/hyperlink" Target="#Columns!A1"/><Relationship Id="rId11" Type="http://schemas.openxmlformats.org/officeDocument/2006/relationships/hyperlink" Target="#Hierarchies!A1"/><Relationship Id="rId5" Type="http://schemas.openxmlformats.org/officeDocument/2006/relationships/hyperlink" Target="#Tables!A1"/><Relationship Id="rId15" Type="http://schemas.openxmlformats.org/officeDocument/2006/relationships/hyperlink" Target="#Partitions!A1"/><Relationship Id="rId10" Type="http://schemas.openxmlformats.org/officeDocument/2006/relationships/hyperlink" Target="#'Data Sources'!A1"/><Relationship Id="rId19" Type="http://schemas.openxmlformats.org/officeDocument/2006/relationships/hyperlink" Target="#'Schema Overview'!A1"/><Relationship Id="rId4" Type="http://schemas.openxmlformats.org/officeDocument/2006/relationships/hyperlink" Target="#Measures!A1"/><Relationship Id="rId9" Type="http://schemas.openxmlformats.org/officeDocument/2006/relationships/hyperlink" Target="#'Table Permissions'!A1"/><Relationship Id="rId14" Type="http://schemas.openxmlformats.org/officeDocument/2006/relationships/hyperlink" Target="#'Perspective Measures'!A1"/></Relationships>
</file>

<file path=xl/drawings/_rels/drawing10.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hyperlink" Target="#Home!A1"/></Relationships>
</file>

<file path=xl/drawings/_rels/drawing1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hyperlink" Target="#Home!A1"/></Relationships>
</file>

<file path=xl/drawings/_rels/drawing1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hyperlink" Target="#Home!A1"/></Relationships>
</file>

<file path=xl/drawings/_rels/drawing13.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hyperlink" Target="#Home!A1"/></Relationships>
</file>

<file path=xl/drawings/_rels/drawing14.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hyperlink" Target="#Home!A1"/></Relationships>
</file>

<file path=xl/drawings/_rels/drawing15.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hyperlink" Target="#Home!A1"/></Relationships>
</file>

<file path=xl/drawings/_rels/drawing16.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hyperlink" Target="#Home!A1"/></Relationships>
</file>

<file path=xl/drawings/_rels/drawing17.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hyperlink" Target="#Home!A1"/></Relationships>
</file>

<file path=xl/drawings/_rels/drawing18.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hyperlink" Target="#Home!A1"/></Relationships>
</file>

<file path=xl/drawings/_rels/drawing19.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hyperlink" Target="#Home!A1"/></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hyperlink" Target="#Home!A1"/></Relationships>
</file>

<file path=xl/drawings/_rels/drawing20.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hyperlink" Target="#Home!A1"/></Relationships>
</file>

<file path=xl/drawings/_rels/drawing3.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jpg"/><Relationship Id="rId1" Type="http://schemas.openxmlformats.org/officeDocument/2006/relationships/hyperlink" Target="#Home!A1"/><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hyperlink" Target="#Home!A1"/></Relationships>
</file>

<file path=xl/drawings/_rels/drawing5.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hyperlink" Target="#Home!A1"/></Relationships>
</file>

<file path=xl/drawings/_rels/drawing6.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hyperlink" Target="#Home!A1"/></Relationships>
</file>

<file path=xl/drawings/_rels/drawing7.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hyperlink" Target="#Home!A1"/></Relationships>
</file>

<file path=xl/drawings/_rels/drawing8.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hyperlink" Target="#Home!A1"/></Relationships>
</file>

<file path=xl/drawings/_rels/drawing9.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hyperlink" Target="#Home!A1"/></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47625</xdr:rowOff>
    </xdr:from>
    <xdr:to>
      <xdr:col>12</xdr:col>
      <xdr:colOff>57150</xdr:colOff>
      <xdr:row>2</xdr:row>
      <xdr:rowOff>28575</xdr:rowOff>
    </xdr:to>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3257550" y="47625"/>
          <a:ext cx="4267200" cy="400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Tabular Model Schema Reference v1.1</a:t>
          </a:r>
        </a:p>
      </xdr:txBody>
    </xdr:sp>
    <xdr:clientData/>
  </xdr:twoCellAnchor>
  <xdr:twoCellAnchor>
    <xdr:from>
      <xdr:col>0</xdr:col>
      <xdr:colOff>330199</xdr:colOff>
      <xdr:row>4</xdr:row>
      <xdr:rowOff>133350</xdr:rowOff>
    </xdr:from>
    <xdr:to>
      <xdr:col>12</xdr:col>
      <xdr:colOff>571500</xdr:colOff>
      <xdr:row>27</xdr:row>
      <xdr:rowOff>28575</xdr:rowOff>
    </xdr:to>
    <xdr:sp macro="" textlink="">
      <xdr:nvSpPr>
        <xdr:cNvPr id="10" name="Rectangle 9">
          <a:extLst>
            <a:ext uri="{FF2B5EF4-FFF2-40B4-BE49-F238E27FC236}">
              <a16:creationId xmlns:a16="http://schemas.microsoft.com/office/drawing/2014/main" id="{00000000-0008-0000-0100-00000A000000}"/>
            </a:ext>
          </a:extLst>
        </xdr:cNvPr>
        <xdr:cNvSpPr/>
      </xdr:nvSpPr>
      <xdr:spPr>
        <a:xfrm>
          <a:off x="330199" y="1095375"/>
          <a:ext cx="7708901" cy="4276725"/>
        </a:xfrm>
        <a:prstGeom prst="rect">
          <a:avLst/>
        </a:prstGeom>
        <a:solidFill>
          <a:schemeClr val="bg1">
            <a:lumMod val="85000"/>
          </a:schemeClr>
        </a:solidFill>
        <a:ln w="19050">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0</xdr:colOff>
      <xdr:row>27</xdr:row>
      <xdr:rowOff>92707</xdr:rowOff>
    </xdr:from>
    <xdr:to>
      <xdr:col>2</xdr:col>
      <xdr:colOff>476250</xdr:colOff>
      <xdr:row>31</xdr:row>
      <xdr:rowOff>32669</xdr:rowOff>
    </xdr:to>
    <xdr:pic>
      <xdr:nvPicPr>
        <xdr:cNvPr id="20" name="Picture 19">
          <a:hlinkClick xmlns:r="http://schemas.openxmlformats.org/officeDocument/2006/relationships" r:id="rId1"/>
          <a:extLst>
            <a:ext uri="{FF2B5EF4-FFF2-40B4-BE49-F238E27FC236}">
              <a16:creationId xmlns:a16="http://schemas.microsoft.com/office/drawing/2014/main" id="{00000000-0008-0000-0100-00001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3375" y="5436232"/>
          <a:ext cx="1800225" cy="701962"/>
        </a:xfrm>
        <a:prstGeom prst="rect">
          <a:avLst/>
        </a:prstGeom>
      </xdr:spPr>
    </xdr:pic>
    <xdr:clientData/>
  </xdr:twoCellAnchor>
  <xdr:twoCellAnchor>
    <xdr:from>
      <xdr:col>6</xdr:col>
      <xdr:colOff>438150</xdr:colOff>
      <xdr:row>13</xdr:row>
      <xdr:rowOff>168276</xdr:rowOff>
    </xdr:from>
    <xdr:to>
      <xdr:col>9</xdr:col>
      <xdr:colOff>392430</xdr:colOff>
      <xdr:row>17</xdr:row>
      <xdr:rowOff>142876</xdr:rowOff>
    </xdr:to>
    <xdr:sp macro="" textlink="">
      <xdr:nvSpPr>
        <xdr:cNvPr id="2" name="Rounded Rectangle 1">
          <a:hlinkClick xmlns:r="http://schemas.openxmlformats.org/officeDocument/2006/relationships" r:id="rId3"/>
          <a:extLst>
            <a:ext uri="{FF2B5EF4-FFF2-40B4-BE49-F238E27FC236}">
              <a16:creationId xmlns:a16="http://schemas.microsoft.com/office/drawing/2014/main" id="{00000000-0008-0000-0100-000002000000}"/>
            </a:ext>
          </a:extLst>
        </xdr:cNvPr>
        <xdr:cNvSpPr/>
      </xdr:nvSpPr>
      <xdr:spPr>
        <a:xfrm>
          <a:off x="4248150" y="2844801"/>
          <a:ext cx="1783080" cy="73660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KPIs</a:t>
          </a:r>
        </a:p>
      </xdr:txBody>
    </xdr:sp>
    <xdr:clientData/>
  </xdr:twoCellAnchor>
  <xdr:twoCellAnchor>
    <xdr:from>
      <xdr:col>1</xdr:col>
      <xdr:colOff>46990</xdr:colOff>
      <xdr:row>9</xdr:row>
      <xdr:rowOff>88900</xdr:rowOff>
    </xdr:from>
    <xdr:to>
      <xdr:col>2</xdr:col>
      <xdr:colOff>506095</xdr:colOff>
      <xdr:row>13</xdr:row>
      <xdr:rowOff>58420</xdr:rowOff>
    </xdr:to>
    <xdr:sp macro="" textlink="">
      <xdr:nvSpPr>
        <xdr:cNvPr id="3" name="Rounded Rectangle 2">
          <a:hlinkClick xmlns:r="http://schemas.openxmlformats.org/officeDocument/2006/relationships" r:id="rId4"/>
          <a:extLst>
            <a:ext uri="{FF2B5EF4-FFF2-40B4-BE49-F238E27FC236}">
              <a16:creationId xmlns:a16="http://schemas.microsoft.com/office/drawing/2014/main" id="{00000000-0008-0000-0100-000003000000}"/>
            </a:ext>
          </a:extLst>
        </xdr:cNvPr>
        <xdr:cNvSpPr/>
      </xdr:nvSpPr>
      <xdr:spPr>
        <a:xfrm>
          <a:off x="380365" y="2003425"/>
          <a:ext cx="1783080" cy="73152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baseline="0"/>
            <a:t>Measures</a:t>
          </a:r>
          <a:endParaRPr lang="en-US" sz="1600" b="1"/>
        </a:p>
      </xdr:txBody>
    </xdr:sp>
    <xdr:clientData/>
  </xdr:twoCellAnchor>
  <xdr:twoCellAnchor>
    <xdr:from>
      <xdr:col>6</xdr:col>
      <xdr:colOff>438150</xdr:colOff>
      <xdr:row>5</xdr:row>
      <xdr:rowOff>12700</xdr:rowOff>
    </xdr:from>
    <xdr:to>
      <xdr:col>9</xdr:col>
      <xdr:colOff>392430</xdr:colOff>
      <xdr:row>8</xdr:row>
      <xdr:rowOff>172720</xdr:rowOff>
    </xdr:to>
    <xdr:sp macro="" textlink="">
      <xdr:nvSpPr>
        <xdr:cNvPr id="4" name="Rounded Rectangle 3">
          <a:hlinkClick xmlns:r="http://schemas.openxmlformats.org/officeDocument/2006/relationships" r:id="rId5"/>
          <a:extLst>
            <a:ext uri="{FF2B5EF4-FFF2-40B4-BE49-F238E27FC236}">
              <a16:creationId xmlns:a16="http://schemas.microsoft.com/office/drawing/2014/main" id="{00000000-0008-0000-0100-000004000000}"/>
            </a:ext>
          </a:extLst>
        </xdr:cNvPr>
        <xdr:cNvSpPr/>
      </xdr:nvSpPr>
      <xdr:spPr>
        <a:xfrm>
          <a:off x="4248150" y="1165225"/>
          <a:ext cx="1783080" cy="73152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baseline="0"/>
            <a:t>Tables</a:t>
          </a:r>
          <a:endParaRPr lang="en-US" sz="1600" b="1"/>
        </a:p>
      </xdr:txBody>
    </xdr:sp>
    <xdr:clientData/>
  </xdr:twoCellAnchor>
  <xdr:twoCellAnchor>
    <xdr:from>
      <xdr:col>9</xdr:col>
      <xdr:colOff>542925</xdr:colOff>
      <xdr:row>5</xdr:row>
      <xdr:rowOff>12700</xdr:rowOff>
    </xdr:from>
    <xdr:to>
      <xdr:col>12</xdr:col>
      <xdr:colOff>498475</xdr:colOff>
      <xdr:row>8</xdr:row>
      <xdr:rowOff>172720</xdr:rowOff>
    </xdr:to>
    <xdr:sp macro="" textlink="">
      <xdr:nvSpPr>
        <xdr:cNvPr id="5" name="Rounded Rectangle 4">
          <a:hlinkClick xmlns:r="http://schemas.openxmlformats.org/officeDocument/2006/relationships" r:id="rId6"/>
          <a:extLst>
            <a:ext uri="{FF2B5EF4-FFF2-40B4-BE49-F238E27FC236}">
              <a16:creationId xmlns:a16="http://schemas.microsoft.com/office/drawing/2014/main" id="{00000000-0008-0000-0100-000005000000}"/>
            </a:ext>
          </a:extLst>
        </xdr:cNvPr>
        <xdr:cNvSpPr/>
      </xdr:nvSpPr>
      <xdr:spPr>
        <a:xfrm>
          <a:off x="6181725" y="1165225"/>
          <a:ext cx="1784350" cy="73152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baseline="0"/>
            <a:t>Columns</a:t>
          </a:r>
          <a:endParaRPr lang="en-US" sz="1600" b="1"/>
        </a:p>
      </xdr:txBody>
    </xdr:sp>
    <xdr:clientData/>
  </xdr:twoCellAnchor>
  <xdr:twoCellAnchor>
    <xdr:from>
      <xdr:col>3</xdr:col>
      <xdr:colOff>38100</xdr:colOff>
      <xdr:row>9</xdr:row>
      <xdr:rowOff>88900</xdr:rowOff>
    </xdr:from>
    <xdr:to>
      <xdr:col>6</xdr:col>
      <xdr:colOff>278130</xdr:colOff>
      <xdr:row>13</xdr:row>
      <xdr:rowOff>58420</xdr:rowOff>
    </xdr:to>
    <xdr:sp macro="" textlink="">
      <xdr:nvSpPr>
        <xdr:cNvPr id="6" name="Rounded Rectangle 5">
          <a:hlinkClick xmlns:r="http://schemas.openxmlformats.org/officeDocument/2006/relationships" r:id="rId7"/>
          <a:extLst>
            <a:ext uri="{FF2B5EF4-FFF2-40B4-BE49-F238E27FC236}">
              <a16:creationId xmlns:a16="http://schemas.microsoft.com/office/drawing/2014/main" id="{00000000-0008-0000-0100-000006000000}"/>
            </a:ext>
          </a:extLst>
        </xdr:cNvPr>
        <xdr:cNvSpPr/>
      </xdr:nvSpPr>
      <xdr:spPr>
        <a:xfrm>
          <a:off x="2305050" y="2003425"/>
          <a:ext cx="1783080" cy="73152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baseline="0"/>
            <a:t>Relationships</a:t>
          </a:r>
          <a:endParaRPr lang="en-US" sz="1600" b="1"/>
        </a:p>
      </xdr:txBody>
    </xdr:sp>
    <xdr:clientData/>
  </xdr:twoCellAnchor>
  <xdr:twoCellAnchor>
    <xdr:from>
      <xdr:col>6</xdr:col>
      <xdr:colOff>438150</xdr:colOff>
      <xdr:row>18</xdr:row>
      <xdr:rowOff>50800</xdr:rowOff>
    </xdr:from>
    <xdr:to>
      <xdr:col>9</xdr:col>
      <xdr:colOff>392430</xdr:colOff>
      <xdr:row>22</xdr:row>
      <xdr:rowOff>20320</xdr:rowOff>
    </xdr:to>
    <xdr:sp macro="" textlink="">
      <xdr:nvSpPr>
        <xdr:cNvPr id="8" name="Rounded Rectangle 7">
          <a:hlinkClick xmlns:r="http://schemas.openxmlformats.org/officeDocument/2006/relationships" r:id="rId8"/>
          <a:extLst>
            <a:ext uri="{FF2B5EF4-FFF2-40B4-BE49-F238E27FC236}">
              <a16:creationId xmlns:a16="http://schemas.microsoft.com/office/drawing/2014/main" id="{00000000-0008-0000-0100-000008000000}"/>
            </a:ext>
          </a:extLst>
        </xdr:cNvPr>
        <xdr:cNvSpPr/>
      </xdr:nvSpPr>
      <xdr:spPr>
        <a:xfrm>
          <a:off x="4248150" y="3679825"/>
          <a:ext cx="1783080" cy="73152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baseline="0"/>
            <a:t>Role Members</a:t>
          </a:r>
          <a:endParaRPr lang="en-US" sz="1600" b="1"/>
        </a:p>
      </xdr:txBody>
    </xdr:sp>
    <xdr:clientData/>
  </xdr:twoCellAnchor>
  <xdr:twoCellAnchor>
    <xdr:from>
      <xdr:col>9</xdr:col>
      <xdr:colOff>542925</xdr:colOff>
      <xdr:row>18</xdr:row>
      <xdr:rowOff>50800</xdr:rowOff>
    </xdr:from>
    <xdr:to>
      <xdr:col>12</xdr:col>
      <xdr:colOff>498475</xdr:colOff>
      <xdr:row>22</xdr:row>
      <xdr:rowOff>20320</xdr:rowOff>
    </xdr:to>
    <xdr:sp macro="" textlink="">
      <xdr:nvSpPr>
        <xdr:cNvPr id="9" name="Rounded Rectangle 8">
          <a:hlinkClick xmlns:r="http://schemas.openxmlformats.org/officeDocument/2006/relationships" r:id="rId9"/>
          <a:extLst>
            <a:ext uri="{FF2B5EF4-FFF2-40B4-BE49-F238E27FC236}">
              <a16:creationId xmlns:a16="http://schemas.microsoft.com/office/drawing/2014/main" id="{00000000-0008-0000-0100-000009000000}"/>
            </a:ext>
          </a:extLst>
        </xdr:cNvPr>
        <xdr:cNvSpPr/>
      </xdr:nvSpPr>
      <xdr:spPr>
        <a:xfrm>
          <a:off x="6181725" y="3679825"/>
          <a:ext cx="1784350" cy="73152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Table</a:t>
          </a:r>
          <a:r>
            <a:rPr lang="en-US" sz="1600" b="1" baseline="0"/>
            <a:t> </a:t>
          </a:r>
          <a:r>
            <a:rPr lang="en-US" sz="1600" b="1"/>
            <a:t>Permissions</a:t>
          </a:r>
          <a:r>
            <a:rPr lang="en-US" sz="1600" b="1" baseline="0"/>
            <a:t> </a:t>
          </a:r>
          <a:endParaRPr lang="en-US" sz="1600" b="1"/>
        </a:p>
      </xdr:txBody>
    </xdr:sp>
    <xdr:clientData/>
  </xdr:twoCellAnchor>
  <xdr:twoCellAnchor>
    <xdr:from>
      <xdr:col>6</xdr:col>
      <xdr:colOff>438150</xdr:colOff>
      <xdr:row>9</xdr:row>
      <xdr:rowOff>92076</xdr:rowOff>
    </xdr:from>
    <xdr:to>
      <xdr:col>9</xdr:col>
      <xdr:colOff>393700</xdr:colOff>
      <xdr:row>13</xdr:row>
      <xdr:rowOff>61596</xdr:rowOff>
    </xdr:to>
    <xdr:sp macro="" textlink="">
      <xdr:nvSpPr>
        <xdr:cNvPr id="11" name="Rounded Rectangle 10">
          <a:hlinkClick xmlns:r="http://schemas.openxmlformats.org/officeDocument/2006/relationships" r:id="rId10"/>
          <a:extLst>
            <a:ext uri="{FF2B5EF4-FFF2-40B4-BE49-F238E27FC236}">
              <a16:creationId xmlns:a16="http://schemas.microsoft.com/office/drawing/2014/main" id="{00000000-0008-0000-0100-00000B000000}"/>
            </a:ext>
          </a:extLst>
        </xdr:cNvPr>
        <xdr:cNvSpPr/>
      </xdr:nvSpPr>
      <xdr:spPr>
        <a:xfrm>
          <a:off x="4248150" y="2006601"/>
          <a:ext cx="1784350" cy="73152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baseline="0"/>
            <a:t>Data Sources</a:t>
          </a:r>
          <a:endParaRPr lang="en-US" sz="1600" b="1"/>
        </a:p>
      </xdr:txBody>
    </xdr:sp>
    <xdr:clientData/>
  </xdr:twoCellAnchor>
  <xdr:twoCellAnchor>
    <xdr:from>
      <xdr:col>3</xdr:col>
      <xdr:colOff>38100</xdr:colOff>
      <xdr:row>13</xdr:row>
      <xdr:rowOff>168276</xdr:rowOff>
    </xdr:from>
    <xdr:to>
      <xdr:col>6</xdr:col>
      <xdr:colOff>278130</xdr:colOff>
      <xdr:row>17</xdr:row>
      <xdr:rowOff>137796</xdr:rowOff>
    </xdr:to>
    <xdr:sp macro="" textlink="">
      <xdr:nvSpPr>
        <xdr:cNvPr id="14" name="Rounded Rectangle 13">
          <a:hlinkClick xmlns:r="http://schemas.openxmlformats.org/officeDocument/2006/relationships" r:id="rId11"/>
          <a:extLst>
            <a:ext uri="{FF2B5EF4-FFF2-40B4-BE49-F238E27FC236}">
              <a16:creationId xmlns:a16="http://schemas.microsoft.com/office/drawing/2014/main" id="{00000000-0008-0000-0100-00000E000000}"/>
            </a:ext>
          </a:extLst>
        </xdr:cNvPr>
        <xdr:cNvSpPr/>
      </xdr:nvSpPr>
      <xdr:spPr>
        <a:xfrm>
          <a:off x="2305050" y="2844801"/>
          <a:ext cx="1783080" cy="731520"/>
        </a:xfrm>
        <a:prstGeom prst="roundRect">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baseline="0"/>
            <a:t>Hierarchies </a:t>
          </a:r>
          <a:endParaRPr lang="en-US" sz="1600" b="1"/>
        </a:p>
      </xdr:txBody>
    </xdr:sp>
    <xdr:clientData/>
  </xdr:twoCellAnchor>
  <xdr:twoCellAnchor>
    <xdr:from>
      <xdr:col>9</xdr:col>
      <xdr:colOff>542925</xdr:colOff>
      <xdr:row>13</xdr:row>
      <xdr:rowOff>168276</xdr:rowOff>
    </xdr:from>
    <xdr:to>
      <xdr:col>12</xdr:col>
      <xdr:colOff>497205</xdr:colOff>
      <xdr:row>17</xdr:row>
      <xdr:rowOff>137796</xdr:rowOff>
    </xdr:to>
    <xdr:sp macro="" textlink="">
      <xdr:nvSpPr>
        <xdr:cNvPr id="15" name="Rounded Rectangle 14">
          <a:hlinkClick xmlns:r="http://schemas.openxmlformats.org/officeDocument/2006/relationships" r:id="rId12"/>
          <a:extLst>
            <a:ext uri="{FF2B5EF4-FFF2-40B4-BE49-F238E27FC236}">
              <a16:creationId xmlns:a16="http://schemas.microsoft.com/office/drawing/2014/main" id="{00000000-0008-0000-0100-00000F000000}"/>
            </a:ext>
          </a:extLst>
        </xdr:cNvPr>
        <xdr:cNvSpPr/>
      </xdr:nvSpPr>
      <xdr:spPr>
        <a:xfrm>
          <a:off x="6181725" y="2844801"/>
          <a:ext cx="1783080" cy="731520"/>
        </a:xfrm>
        <a:prstGeom prst="roundRect">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baseline="0"/>
            <a:t>Detail Row Definitions</a:t>
          </a:r>
          <a:endParaRPr lang="en-US" sz="1600" b="1"/>
        </a:p>
      </xdr:txBody>
    </xdr:sp>
    <xdr:clientData/>
  </xdr:twoCellAnchor>
  <xdr:twoCellAnchor>
    <xdr:from>
      <xdr:col>6</xdr:col>
      <xdr:colOff>438150</xdr:colOff>
      <xdr:row>22</xdr:row>
      <xdr:rowOff>142875</xdr:rowOff>
    </xdr:from>
    <xdr:to>
      <xdr:col>9</xdr:col>
      <xdr:colOff>392430</xdr:colOff>
      <xdr:row>26</xdr:row>
      <xdr:rowOff>112395</xdr:rowOff>
    </xdr:to>
    <xdr:sp macro="" textlink="">
      <xdr:nvSpPr>
        <xdr:cNvPr id="16" name="Rounded Rectangle 14">
          <a:hlinkClick xmlns:r="http://schemas.openxmlformats.org/officeDocument/2006/relationships" r:id="rId13"/>
          <a:extLst>
            <a:ext uri="{FF2B5EF4-FFF2-40B4-BE49-F238E27FC236}">
              <a16:creationId xmlns:a16="http://schemas.microsoft.com/office/drawing/2014/main" id="{00000000-0008-0000-0100-000010000000}"/>
            </a:ext>
          </a:extLst>
        </xdr:cNvPr>
        <xdr:cNvSpPr/>
      </xdr:nvSpPr>
      <xdr:spPr>
        <a:xfrm>
          <a:off x="4248150" y="4533900"/>
          <a:ext cx="1783080" cy="731520"/>
        </a:xfrm>
        <a:prstGeom prst="roundRect">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baseline="0"/>
            <a:t>Perspective Columns</a:t>
          </a:r>
          <a:endParaRPr lang="en-US" sz="1600" b="1"/>
        </a:p>
      </xdr:txBody>
    </xdr:sp>
    <xdr:clientData/>
  </xdr:twoCellAnchor>
  <xdr:twoCellAnchor>
    <xdr:from>
      <xdr:col>3</xdr:col>
      <xdr:colOff>38100</xdr:colOff>
      <xdr:row>22</xdr:row>
      <xdr:rowOff>142875</xdr:rowOff>
    </xdr:from>
    <xdr:to>
      <xdr:col>6</xdr:col>
      <xdr:colOff>278130</xdr:colOff>
      <xdr:row>26</xdr:row>
      <xdr:rowOff>112395</xdr:rowOff>
    </xdr:to>
    <xdr:sp macro="" textlink="">
      <xdr:nvSpPr>
        <xdr:cNvPr id="17" name="Rounded Rectangle 14">
          <a:hlinkClick xmlns:r="http://schemas.openxmlformats.org/officeDocument/2006/relationships" r:id="rId14"/>
          <a:extLst>
            <a:ext uri="{FF2B5EF4-FFF2-40B4-BE49-F238E27FC236}">
              <a16:creationId xmlns:a16="http://schemas.microsoft.com/office/drawing/2014/main" id="{00000000-0008-0000-0100-000011000000}"/>
            </a:ext>
          </a:extLst>
        </xdr:cNvPr>
        <xdr:cNvSpPr/>
      </xdr:nvSpPr>
      <xdr:spPr>
        <a:xfrm>
          <a:off x="2305050" y="4533900"/>
          <a:ext cx="1783080" cy="731520"/>
        </a:xfrm>
        <a:prstGeom prst="roundRect">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baseline="0"/>
            <a:t>Perspective Measures</a:t>
          </a:r>
          <a:endParaRPr lang="en-US" sz="1600" b="1"/>
        </a:p>
      </xdr:txBody>
    </xdr:sp>
    <xdr:clientData/>
  </xdr:twoCellAnchor>
  <xdr:twoCellAnchor>
    <xdr:from>
      <xdr:col>9</xdr:col>
      <xdr:colOff>542925</xdr:colOff>
      <xdr:row>9</xdr:row>
      <xdr:rowOff>88900</xdr:rowOff>
    </xdr:from>
    <xdr:to>
      <xdr:col>12</xdr:col>
      <xdr:colOff>498475</xdr:colOff>
      <xdr:row>13</xdr:row>
      <xdr:rowOff>58420</xdr:rowOff>
    </xdr:to>
    <xdr:sp macro="" textlink="">
      <xdr:nvSpPr>
        <xdr:cNvPr id="18" name="Rounded Rectangle 14">
          <a:hlinkClick xmlns:r="http://schemas.openxmlformats.org/officeDocument/2006/relationships" r:id="rId15"/>
          <a:extLst>
            <a:ext uri="{FF2B5EF4-FFF2-40B4-BE49-F238E27FC236}">
              <a16:creationId xmlns:a16="http://schemas.microsoft.com/office/drawing/2014/main" id="{00000000-0008-0000-0100-000012000000}"/>
            </a:ext>
          </a:extLst>
        </xdr:cNvPr>
        <xdr:cNvSpPr/>
      </xdr:nvSpPr>
      <xdr:spPr>
        <a:xfrm>
          <a:off x="6181725" y="2003425"/>
          <a:ext cx="1784350" cy="731520"/>
        </a:xfrm>
        <a:prstGeom prst="roundRect">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baseline="0"/>
            <a:t>Partitions</a:t>
          </a:r>
          <a:endParaRPr lang="en-US" sz="1600" b="1"/>
        </a:p>
      </xdr:txBody>
    </xdr:sp>
    <xdr:clientData/>
  </xdr:twoCellAnchor>
  <xdr:twoCellAnchor>
    <xdr:from>
      <xdr:col>1</xdr:col>
      <xdr:colOff>46990</xdr:colOff>
      <xdr:row>22</xdr:row>
      <xdr:rowOff>142875</xdr:rowOff>
    </xdr:from>
    <xdr:to>
      <xdr:col>2</xdr:col>
      <xdr:colOff>506095</xdr:colOff>
      <xdr:row>26</xdr:row>
      <xdr:rowOff>112395</xdr:rowOff>
    </xdr:to>
    <xdr:sp macro="" textlink="">
      <xdr:nvSpPr>
        <xdr:cNvPr id="19" name="Rounded Rectangle 13">
          <a:hlinkClick xmlns:r="http://schemas.openxmlformats.org/officeDocument/2006/relationships" r:id="rId16"/>
          <a:extLst>
            <a:ext uri="{FF2B5EF4-FFF2-40B4-BE49-F238E27FC236}">
              <a16:creationId xmlns:a16="http://schemas.microsoft.com/office/drawing/2014/main" id="{00000000-0008-0000-0100-000013000000}"/>
            </a:ext>
          </a:extLst>
        </xdr:cNvPr>
        <xdr:cNvSpPr/>
      </xdr:nvSpPr>
      <xdr:spPr>
        <a:xfrm>
          <a:off x="380365" y="4533900"/>
          <a:ext cx="1783080" cy="731520"/>
        </a:xfrm>
        <a:prstGeom prst="round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baseline="0"/>
            <a:t>M Expressions </a:t>
          </a:r>
          <a:endParaRPr lang="en-US" sz="1600" b="1"/>
        </a:p>
      </xdr:txBody>
    </xdr:sp>
    <xdr:clientData/>
  </xdr:twoCellAnchor>
  <xdr:twoCellAnchor>
    <xdr:from>
      <xdr:col>3</xdr:col>
      <xdr:colOff>38100</xdr:colOff>
      <xdr:row>18</xdr:row>
      <xdr:rowOff>50800</xdr:rowOff>
    </xdr:from>
    <xdr:to>
      <xdr:col>6</xdr:col>
      <xdr:colOff>278130</xdr:colOff>
      <xdr:row>22</xdr:row>
      <xdr:rowOff>20320</xdr:rowOff>
    </xdr:to>
    <xdr:sp macro="" textlink="">
      <xdr:nvSpPr>
        <xdr:cNvPr id="21" name="Rounded Rectangle 7">
          <a:hlinkClick xmlns:r="http://schemas.openxmlformats.org/officeDocument/2006/relationships" r:id="rId17"/>
          <a:extLst>
            <a:ext uri="{FF2B5EF4-FFF2-40B4-BE49-F238E27FC236}">
              <a16:creationId xmlns:a16="http://schemas.microsoft.com/office/drawing/2014/main" id="{00000000-0008-0000-0100-000015000000}"/>
            </a:ext>
          </a:extLst>
        </xdr:cNvPr>
        <xdr:cNvSpPr/>
      </xdr:nvSpPr>
      <xdr:spPr>
        <a:xfrm>
          <a:off x="2305050" y="3679825"/>
          <a:ext cx="1783080" cy="73152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baseline="0"/>
            <a:t>Roles</a:t>
          </a:r>
          <a:endParaRPr lang="en-US" sz="1600" b="1"/>
        </a:p>
      </xdr:txBody>
    </xdr:sp>
    <xdr:clientData/>
  </xdr:twoCellAnchor>
  <xdr:twoCellAnchor>
    <xdr:from>
      <xdr:col>1</xdr:col>
      <xdr:colOff>46990</xdr:colOff>
      <xdr:row>13</xdr:row>
      <xdr:rowOff>168276</xdr:rowOff>
    </xdr:from>
    <xdr:to>
      <xdr:col>2</xdr:col>
      <xdr:colOff>506095</xdr:colOff>
      <xdr:row>17</xdr:row>
      <xdr:rowOff>137796</xdr:rowOff>
    </xdr:to>
    <xdr:sp macro="" textlink="">
      <xdr:nvSpPr>
        <xdr:cNvPr id="22" name="Rounded Rectangle 13">
          <a:hlinkClick xmlns:r="http://schemas.openxmlformats.org/officeDocument/2006/relationships" r:id="rId18"/>
          <a:extLst>
            <a:ext uri="{FF2B5EF4-FFF2-40B4-BE49-F238E27FC236}">
              <a16:creationId xmlns:a16="http://schemas.microsoft.com/office/drawing/2014/main" id="{00000000-0008-0000-0100-000016000000}"/>
            </a:ext>
          </a:extLst>
        </xdr:cNvPr>
        <xdr:cNvSpPr/>
      </xdr:nvSpPr>
      <xdr:spPr>
        <a:xfrm>
          <a:off x="380365" y="2844801"/>
          <a:ext cx="1783080" cy="731520"/>
        </a:xfrm>
        <a:prstGeom prst="roundRect">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baseline="0"/>
            <a:t>Hierarchy Levels</a:t>
          </a:r>
          <a:endParaRPr lang="en-US" sz="1600" b="1"/>
        </a:p>
      </xdr:txBody>
    </xdr:sp>
    <xdr:clientData/>
  </xdr:twoCellAnchor>
  <xdr:twoCellAnchor>
    <xdr:from>
      <xdr:col>1</xdr:col>
      <xdr:colOff>46990</xdr:colOff>
      <xdr:row>5</xdr:row>
      <xdr:rowOff>12700</xdr:rowOff>
    </xdr:from>
    <xdr:to>
      <xdr:col>2</xdr:col>
      <xdr:colOff>506095</xdr:colOff>
      <xdr:row>8</xdr:row>
      <xdr:rowOff>172720</xdr:rowOff>
    </xdr:to>
    <xdr:sp macro="" textlink="">
      <xdr:nvSpPr>
        <xdr:cNvPr id="23" name="Rounded Rectangle 13">
          <a:hlinkClick xmlns:r="http://schemas.openxmlformats.org/officeDocument/2006/relationships" r:id="rId19"/>
          <a:extLst>
            <a:ext uri="{FF2B5EF4-FFF2-40B4-BE49-F238E27FC236}">
              <a16:creationId xmlns:a16="http://schemas.microsoft.com/office/drawing/2014/main" id="{00000000-0008-0000-0100-000017000000}"/>
            </a:ext>
          </a:extLst>
        </xdr:cNvPr>
        <xdr:cNvSpPr/>
      </xdr:nvSpPr>
      <xdr:spPr>
        <a:xfrm>
          <a:off x="380365" y="1165225"/>
          <a:ext cx="1783080" cy="731520"/>
        </a:xfrm>
        <a:prstGeom prst="roundRect">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baseline="0"/>
            <a:t>Model Overview</a:t>
          </a:r>
          <a:endParaRPr lang="en-US" sz="1600" b="1"/>
        </a:p>
      </xdr:txBody>
    </xdr:sp>
    <xdr:clientData/>
  </xdr:twoCellAnchor>
  <xdr:twoCellAnchor>
    <xdr:from>
      <xdr:col>3</xdr:col>
      <xdr:colOff>38100</xdr:colOff>
      <xdr:row>5</xdr:row>
      <xdr:rowOff>12700</xdr:rowOff>
    </xdr:from>
    <xdr:to>
      <xdr:col>6</xdr:col>
      <xdr:colOff>278130</xdr:colOff>
      <xdr:row>8</xdr:row>
      <xdr:rowOff>172720</xdr:rowOff>
    </xdr:to>
    <xdr:sp macro="" textlink="">
      <xdr:nvSpPr>
        <xdr:cNvPr id="24" name="Rounded Rectangle 13">
          <a:hlinkClick xmlns:r="http://schemas.openxmlformats.org/officeDocument/2006/relationships" r:id="rId20"/>
          <a:extLst>
            <a:ext uri="{FF2B5EF4-FFF2-40B4-BE49-F238E27FC236}">
              <a16:creationId xmlns:a16="http://schemas.microsoft.com/office/drawing/2014/main" id="{00000000-0008-0000-0100-000018000000}"/>
            </a:ext>
          </a:extLst>
        </xdr:cNvPr>
        <xdr:cNvSpPr>
          <a:spLocks noChangeAspect="1"/>
        </xdr:cNvSpPr>
      </xdr:nvSpPr>
      <xdr:spPr>
        <a:xfrm>
          <a:off x="2305050" y="1165225"/>
          <a:ext cx="1783080" cy="731520"/>
        </a:xfrm>
        <a:prstGeom prst="roundRect">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baseline="0"/>
            <a:t>Model Analysis</a:t>
          </a:r>
          <a:endParaRPr lang="en-US" sz="1600" b="1"/>
        </a:p>
      </xdr:txBody>
    </xdr:sp>
    <xdr:clientData/>
  </xdr:twoCellAnchor>
  <xdr:twoCellAnchor>
    <xdr:from>
      <xdr:col>1</xdr:col>
      <xdr:colOff>46990</xdr:colOff>
      <xdr:row>18</xdr:row>
      <xdr:rowOff>50800</xdr:rowOff>
    </xdr:from>
    <xdr:to>
      <xdr:col>2</xdr:col>
      <xdr:colOff>506095</xdr:colOff>
      <xdr:row>22</xdr:row>
      <xdr:rowOff>20320</xdr:rowOff>
    </xdr:to>
    <xdr:sp macro="" textlink="">
      <xdr:nvSpPr>
        <xdr:cNvPr id="25" name="Rounded Rectangle 13">
          <a:hlinkClick xmlns:r="http://schemas.openxmlformats.org/officeDocument/2006/relationships" r:id="rId21"/>
          <a:extLst>
            <a:ext uri="{FF2B5EF4-FFF2-40B4-BE49-F238E27FC236}">
              <a16:creationId xmlns:a16="http://schemas.microsoft.com/office/drawing/2014/main" id="{00000000-0008-0000-0100-000019000000}"/>
            </a:ext>
          </a:extLst>
        </xdr:cNvPr>
        <xdr:cNvSpPr/>
      </xdr:nvSpPr>
      <xdr:spPr>
        <a:xfrm>
          <a:off x="380365" y="3679825"/>
          <a:ext cx="1783080" cy="731520"/>
        </a:xfrm>
        <a:prstGeom prst="roundRect">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baseline="0"/>
            <a:t>Translations</a:t>
          </a:r>
          <a:endParaRPr lang="en-US" sz="1600" b="1"/>
        </a:p>
      </xdr:txBody>
    </xdr:sp>
    <xdr:clientData/>
  </xdr:twoCellAnchor>
  <xdr:twoCellAnchor>
    <xdr:from>
      <xdr:col>5</xdr:col>
      <xdr:colOff>57150</xdr:colOff>
      <xdr:row>1</xdr:row>
      <xdr:rowOff>209550</xdr:rowOff>
    </xdr:from>
    <xdr:to>
      <xdr:col>11</xdr:col>
      <xdr:colOff>47625</xdr:colOff>
      <xdr:row>2</xdr:row>
      <xdr:rowOff>171450</xdr:rowOff>
    </xdr:to>
    <xdr:sp macro="" textlink="TabularModel!C4">
      <xdr:nvSpPr>
        <xdr:cNvPr id="13" name="TextBox 12">
          <a:extLst>
            <a:ext uri="{FF2B5EF4-FFF2-40B4-BE49-F238E27FC236}">
              <a16:creationId xmlns:a16="http://schemas.microsoft.com/office/drawing/2014/main" id="{00000000-0008-0000-0100-00000D000000}"/>
            </a:ext>
          </a:extLst>
        </xdr:cNvPr>
        <xdr:cNvSpPr txBox="1"/>
      </xdr:nvSpPr>
      <xdr:spPr>
        <a:xfrm>
          <a:off x="3257550" y="333375"/>
          <a:ext cx="3648075"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4F83153-558D-44FF-8FE1-488CD1F719D2}" type="TxLink">
            <a:rPr lang="en-US" sz="1300" b="1" i="0" u="none" strike="noStrike">
              <a:solidFill>
                <a:sysClr val="windowText" lastClr="000000"/>
              </a:solidFill>
              <a:latin typeface="Calibri"/>
              <a:cs typeface="Calibri"/>
            </a:rPr>
            <a:pPr/>
            <a:t>Last Refresh: 7/10/2018 2:38 PM</a:t>
          </a:fld>
          <a:endParaRPr lang="en-US" sz="1300" b="1">
            <a:solidFill>
              <a:sysClr val="windowText" lastClr="00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66675</xdr:colOff>
      <xdr:row>0</xdr:row>
      <xdr:rowOff>123825</xdr:rowOff>
    </xdr:from>
    <xdr:to>
      <xdr:col>2</xdr:col>
      <xdr:colOff>219075</xdr:colOff>
      <xdr:row>2</xdr:row>
      <xdr:rowOff>161524</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123825"/>
          <a:ext cx="1371600" cy="418699"/>
        </a:xfrm>
        <a:prstGeom prst="rect">
          <a:avLst/>
        </a:prstGeom>
      </xdr:spPr>
    </xdr:pic>
    <xdr:clientData/>
  </xdr:twoCellAnchor>
  <xdr:twoCellAnchor editAs="absolute">
    <xdr:from>
      <xdr:col>0</xdr:col>
      <xdr:colOff>85725</xdr:colOff>
      <xdr:row>4</xdr:row>
      <xdr:rowOff>9526</xdr:rowOff>
    </xdr:from>
    <xdr:to>
      <xdr:col>2</xdr:col>
      <xdr:colOff>476250</xdr:colOff>
      <xdr:row>15</xdr:row>
      <xdr:rowOff>142876</xdr:rowOff>
    </xdr:to>
    <mc:AlternateContent xmlns:mc="http://schemas.openxmlformats.org/markup-compatibility/2006" xmlns:sle15="http://schemas.microsoft.com/office/drawing/2012/slicer">
      <mc:Choice Requires="sle15">
        <xdr:graphicFrame macro="">
          <xdr:nvGraphicFramePr>
            <xdr:cNvPr id="2" name="Role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microsoft.com/office/drawing/2010/slicer">
              <sle:slicer xmlns:sle="http://schemas.microsoft.com/office/drawing/2010/slicer" name="Role 1"/>
            </a:graphicData>
          </a:graphic>
        </xdr:graphicFrame>
      </mc:Choice>
      <mc:Fallback xmlns="">
        <xdr:sp macro="" textlink="">
          <xdr:nvSpPr>
            <xdr:cNvPr id="0" name=""/>
            <xdr:cNvSpPr>
              <a:spLocks noTextEdit="1"/>
            </xdr:cNvSpPr>
          </xdr:nvSpPr>
          <xdr:spPr>
            <a:xfrm>
              <a:off x="85725" y="695326"/>
              <a:ext cx="1609725" cy="22288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66675</xdr:colOff>
      <xdr:row>0</xdr:row>
      <xdr:rowOff>161925</xdr:rowOff>
    </xdr:from>
    <xdr:to>
      <xdr:col>2</xdr:col>
      <xdr:colOff>219075</xdr:colOff>
      <xdr:row>3</xdr:row>
      <xdr:rowOff>9124</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161925"/>
          <a:ext cx="1371600" cy="418699"/>
        </a:xfrm>
        <a:prstGeom prst="rect">
          <a:avLst/>
        </a:prstGeom>
      </xdr:spPr>
    </xdr:pic>
    <xdr:clientData/>
  </xdr:twoCellAnchor>
  <xdr:twoCellAnchor editAs="absolute">
    <xdr:from>
      <xdr:col>0</xdr:col>
      <xdr:colOff>28575</xdr:colOff>
      <xdr:row>4</xdr:row>
      <xdr:rowOff>1</xdr:rowOff>
    </xdr:from>
    <xdr:to>
      <xdr:col>2</xdr:col>
      <xdr:colOff>638175</xdr:colOff>
      <xdr:row>12</xdr:row>
      <xdr:rowOff>171451</xdr:rowOff>
    </xdr:to>
    <mc:AlternateContent xmlns:mc="http://schemas.openxmlformats.org/markup-compatibility/2006" xmlns:sle15="http://schemas.microsoft.com/office/drawing/2012/slicer">
      <mc:Choice Requires="sle15">
        <xdr:graphicFrame macro="">
          <xdr:nvGraphicFramePr>
            <xdr:cNvPr id="2" name="Role">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microsoft.com/office/drawing/2010/slicer">
              <sle:slicer xmlns:sle="http://schemas.microsoft.com/office/drawing/2010/slicer" name="Role"/>
            </a:graphicData>
          </a:graphic>
        </xdr:graphicFrame>
      </mc:Choice>
      <mc:Fallback xmlns="">
        <xdr:sp macro="" textlink="">
          <xdr:nvSpPr>
            <xdr:cNvPr id="0" name=""/>
            <xdr:cNvSpPr>
              <a:spLocks noTextEdit="1"/>
            </xdr:cNvSpPr>
          </xdr:nvSpPr>
          <xdr:spPr>
            <a:xfrm>
              <a:off x="28575" y="762001"/>
              <a:ext cx="1828800" cy="1695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1</xdr:row>
      <xdr:rowOff>38100</xdr:rowOff>
    </xdr:from>
    <xdr:to>
      <xdr:col>2</xdr:col>
      <xdr:colOff>152400</xdr:colOff>
      <xdr:row>3</xdr:row>
      <xdr:rowOff>75799</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228600"/>
          <a:ext cx="1371600" cy="41869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123825</xdr:colOff>
      <xdr:row>4</xdr:row>
      <xdr:rowOff>9525</xdr:rowOff>
    </xdr:from>
    <xdr:to>
      <xdr:col>2</xdr:col>
      <xdr:colOff>438150</xdr:colOff>
      <xdr:row>9</xdr:row>
      <xdr:rowOff>0</xdr:rowOff>
    </xdr:to>
    <mc:AlternateContent xmlns:mc="http://schemas.openxmlformats.org/markup-compatibility/2006" xmlns:sle15="http://schemas.microsoft.com/office/drawing/2012/slicer">
      <mc:Choice Requires="sle15">
        <xdr:graphicFrame macro="">
          <xdr:nvGraphicFramePr>
            <xdr:cNvPr id="3" name="Perspective">
              <a:extLst>
                <a:ext uri="{FF2B5EF4-FFF2-40B4-BE49-F238E27FC236}">
                  <a16:creationId xmlns:a16="http://schemas.microsoft.com/office/drawing/2014/main" id="{00000000-0008-0000-0D00-000003000000}"/>
                </a:ext>
              </a:extLst>
            </xdr:cNvPr>
            <xdr:cNvGraphicFramePr/>
          </xdr:nvGraphicFramePr>
          <xdr:xfrm>
            <a:off x="0" y="0"/>
            <a:ext cx="0" cy="0"/>
          </xdr:xfrm>
          <a:graphic>
            <a:graphicData uri="http://schemas.microsoft.com/office/drawing/2010/slicer">
              <sle:slicer xmlns:sle="http://schemas.microsoft.com/office/drawing/2010/slicer" name="Perspective"/>
            </a:graphicData>
          </a:graphic>
        </xdr:graphicFrame>
      </mc:Choice>
      <mc:Fallback xmlns="">
        <xdr:sp macro="" textlink="">
          <xdr:nvSpPr>
            <xdr:cNvPr id="0" name=""/>
            <xdr:cNvSpPr>
              <a:spLocks noTextEdit="1"/>
            </xdr:cNvSpPr>
          </xdr:nvSpPr>
          <xdr:spPr>
            <a:xfrm>
              <a:off x="123825" y="771525"/>
              <a:ext cx="1533525" cy="942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oneCell">
    <xdr:from>
      <xdr:col>0</xdr:col>
      <xdr:colOff>171450</xdr:colOff>
      <xdr:row>0</xdr:row>
      <xdr:rowOff>133350</xdr:rowOff>
    </xdr:from>
    <xdr:to>
      <xdr:col>2</xdr:col>
      <xdr:colOff>323850</xdr:colOff>
      <xdr:row>2</xdr:row>
      <xdr:rowOff>171049</xdr:rowOff>
    </xdr:to>
    <xdr:pic>
      <xdr:nvPicPr>
        <xdr:cNvPr id="4" name="Picture 3">
          <a:hlinkClick xmlns:r="http://schemas.openxmlformats.org/officeDocument/2006/relationships" r:id="rId1"/>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1450" y="133350"/>
          <a:ext cx="1371600" cy="418699"/>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absolute">
    <xdr:from>
      <xdr:col>0</xdr:col>
      <xdr:colOff>104775</xdr:colOff>
      <xdr:row>4</xdr:row>
      <xdr:rowOff>104775</xdr:rowOff>
    </xdr:from>
    <xdr:to>
      <xdr:col>2</xdr:col>
      <xdr:colOff>438150</xdr:colOff>
      <xdr:row>9</xdr:row>
      <xdr:rowOff>133350</xdr:rowOff>
    </xdr:to>
    <mc:AlternateContent xmlns:mc="http://schemas.openxmlformats.org/markup-compatibility/2006" xmlns:sle15="http://schemas.microsoft.com/office/drawing/2012/slicer">
      <mc:Choice Requires="sle15">
        <xdr:graphicFrame macro="">
          <xdr:nvGraphicFramePr>
            <xdr:cNvPr id="3" name="Perspective 1">
              <a:extLst>
                <a:ext uri="{FF2B5EF4-FFF2-40B4-BE49-F238E27FC236}">
                  <a16:creationId xmlns:a16="http://schemas.microsoft.com/office/drawing/2014/main" id="{00000000-0008-0000-0E00-000003000000}"/>
                </a:ext>
              </a:extLst>
            </xdr:cNvPr>
            <xdr:cNvGraphicFramePr/>
          </xdr:nvGraphicFramePr>
          <xdr:xfrm>
            <a:off x="0" y="0"/>
            <a:ext cx="0" cy="0"/>
          </xdr:xfrm>
          <a:graphic>
            <a:graphicData uri="http://schemas.microsoft.com/office/drawing/2010/slicer">
              <sle:slicer xmlns:sle="http://schemas.microsoft.com/office/drawing/2010/slicer" name="Perspective 1"/>
            </a:graphicData>
          </a:graphic>
        </xdr:graphicFrame>
      </mc:Choice>
      <mc:Fallback xmlns="">
        <xdr:sp macro="" textlink="">
          <xdr:nvSpPr>
            <xdr:cNvPr id="0" name=""/>
            <xdr:cNvSpPr>
              <a:spLocks noTextEdit="1"/>
            </xdr:cNvSpPr>
          </xdr:nvSpPr>
          <xdr:spPr>
            <a:xfrm>
              <a:off x="104775" y="866775"/>
              <a:ext cx="1552575" cy="9810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oneCell">
    <xdr:from>
      <xdr:col>0</xdr:col>
      <xdr:colOff>171450</xdr:colOff>
      <xdr:row>0</xdr:row>
      <xdr:rowOff>142875</xdr:rowOff>
    </xdr:from>
    <xdr:to>
      <xdr:col>2</xdr:col>
      <xdr:colOff>323850</xdr:colOff>
      <xdr:row>2</xdr:row>
      <xdr:rowOff>180574</xdr:rowOff>
    </xdr:to>
    <xdr:pic>
      <xdr:nvPicPr>
        <xdr:cNvPr id="4" name="Picture 3">
          <a:hlinkClick xmlns:r="http://schemas.openxmlformats.org/officeDocument/2006/relationships" r:id="rId1"/>
          <a:extLst>
            <a:ext uri="{FF2B5EF4-FFF2-40B4-BE49-F238E27FC236}">
              <a16:creationId xmlns:a16="http://schemas.microsoft.com/office/drawing/2014/main" id="{00000000-0008-0000-0E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1450" y="142875"/>
          <a:ext cx="1371600" cy="418699"/>
        </a:xfrm>
        <a:prstGeom prst="rect">
          <a:avLst/>
        </a:prstGeom>
      </xdr:spPr>
    </xdr:pic>
    <xdr:clientData/>
  </xdr:twoCellAnchor>
  <xdr:twoCellAnchor editAs="absolute">
    <xdr:from>
      <xdr:col>0</xdr:col>
      <xdr:colOff>104775</xdr:colOff>
      <xdr:row>10</xdr:row>
      <xdr:rowOff>28575</xdr:rowOff>
    </xdr:from>
    <xdr:to>
      <xdr:col>2</xdr:col>
      <xdr:colOff>438150</xdr:colOff>
      <xdr:row>23</xdr:row>
      <xdr:rowOff>76200</xdr:rowOff>
    </xdr:to>
    <mc:AlternateContent xmlns:mc="http://schemas.openxmlformats.org/markup-compatibility/2006" xmlns:sle15="http://schemas.microsoft.com/office/drawing/2012/slicer">
      <mc:Choice Requires="sle15">
        <xdr:graphicFrame macro="">
          <xdr:nvGraphicFramePr>
            <xdr:cNvPr id="2" name="Table Name 5">
              <a:extLst>
                <a:ext uri="{FF2B5EF4-FFF2-40B4-BE49-F238E27FC236}">
                  <a16:creationId xmlns:a16="http://schemas.microsoft.com/office/drawing/2014/main" id="{00000000-0008-0000-0E00-000002000000}"/>
                </a:ext>
              </a:extLst>
            </xdr:cNvPr>
            <xdr:cNvGraphicFramePr/>
          </xdr:nvGraphicFramePr>
          <xdr:xfrm>
            <a:off x="0" y="0"/>
            <a:ext cx="0" cy="0"/>
          </xdr:xfrm>
          <a:graphic>
            <a:graphicData uri="http://schemas.microsoft.com/office/drawing/2010/slicer">
              <sle:slicer xmlns:sle="http://schemas.microsoft.com/office/drawing/2010/slicer" name="Table Name 5"/>
            </a:graphicData>
          </a:graphic>
        </xdr:graphicFrame>
      </mc:Choice>
      <mc:Fallback xmlns="">
        <xdr:sp macro="" textlink="">
          <xdr:nvSpPr>
            <xdr:cNvPr id="0" name=""/>
            <xdr:cNvSpPr>
              <a:spLocks noTextEdit="1"/>
            </xdr:cNvSpPr>
          </xdr:nvSpPr>
          <xdr:spPr>
            <a:xfrm>
              <a:off x="104775" y="1933575"/>
              <a:ext cx="1552575"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85725</xdr:colOff>
      <xdr:row>0</xdr:row>
      <xdr:rowOff>161925</xdr:rowOff>
    </xdr:from>
    <xdr:to>
      <xdr:col>2</xdr:col>
      <xdr:colOff>238125</xdr:colOff>
      <xdr:row>3</xdr:row>
      <xdr:rowOff>9124</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5725" y="161925"/>
          <a:ext cx="1371600" cy="418699"/>
        </a:xfrm>
        <a:prstGeom prst="rect">
          <a:avLst/>
        </a:prstGeom>
      </xdr:spPr>
    </xdr:pic>
    <xdr:clientData/>
  </xdr:twoCellAnchor>
  <xdr:twoCellAnchor editAs="absolute">
    <xdr:from>
      <xdr:col>0</xdr:col>
      <xdr:colOff>114300</xdr:colOff>
      <xdr:row>3</xdr:row>
      <xdr:rowOff>171450</xdr:rowOff>
    </xdr:from>
    <xdr:to>
      <xdr:col>2</xdr:col>
      <xdr:colOff>457200</xdr:colOff>
      <xdr:row>15</xdr:row>
      <xdr:rowOff>123825</xdr:rowOff>
    </xdr:to>
    <mc:AlternateContent xmlns:mc="http://schemas.openxmlformats.org/markup-compatibility/2006" xmlns:sle15="http://schemas.microsoft.com/office/drawing/2012/slicer">
      <mc:Choice Requires="sle15">
        <xdr:graphicFrame macro="">
          <xdr:nvGraphicFramePr>
            <xdr:cNvPr id="2" name="Table Name 3">
              <a:extLst>
                <a:ext uri="{FF2B5EF4-FFF2-40B4-BE49-F238E27FC236}">
                  <a16:creationId xmlns:a16="http://schemas.microsoft.com/office/drawing/2014/main" id="{00000000-0008-0000-0F00-000002000000}"/>
                </a:ext>
              </a:extLst>
            </xdr:cNvPr>
            <xdr:cNvGraphicFramePr/>
          </xdr:nvGraphicFramePr>
          <xdr:xfrm>
            <a:off x="0" y="0"/>
            <a:ext cx="0" cy="0"/>
          </xdr:xfrm>
          <a:graphic>
            <a:graphicData uri="http://schemas.microsoft.com/office/drawing/2010/slicer">
              <sle:slicer xmlns:sle="http://schemas.microsoft.com/office/drawing/2010/slicer" name="Table Name 3"/>
            </a:graphicData>
          </a:graphic>
        </xdr:graphicFrame>
      </mc:Choice>
      <mc:Fallback xmlns="">
        <xdr:sp macro="" textlink="">
          <xdr:nvSpPr>
            <xdr:cNvPr id="0" name=""/>
            <xdr:cNvSpPr>
              <a:spLocks noTextEdit="1"/>
            </xdr:cNvSpPr>
          </xdr:nvSpPr>
          <xdr:spPr>
            <a:xfrm>
              <a:off x="114300" y="742950"/>
              <a:ext cx="1562100" cy="22383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133350</xdr:colOff>
      <xdr:row>1</xdr:row>
      <xdr:rowOff>19050</xdr:rowOff>
    </xdr:from>
    <xdr:to>
      <xdr:col>2</xdr:col>
      <xdr:colOff>285750</xdr:colOff>
      <xdr:row>3</xdr:row>
      <xdr:rowOff>56749</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3350" y="209550"/>
          <a:ext cx="1371600" cy="418699"/>
        </a:xfrm>
        <a:prstGeom prst="rect">
          <a:avLst/>
        </a:prstGeom>
      </xdr:spPr>
    </xdr:pic>
    <xdr:clientData/>
  </xdr:twoCellAnchor>
  <xdr:twoCellAnchor editAs="absolute">
    <xdr:from>
      <xdr:col>0</xdr:col>
      <xdr:colOff>104775</xdr:colOff>
      <xdr:row>4</xdr:row>
      <xdr:rowOff>0</xdr:rowOff>
    </xdr:from>
    <xdr:to>
      <xdr:col>3</xdr:col>
      <xdr:colOff>104775</xdr:colOff>
      <xdr:row>17</xdr:row>
      <xdr:rowOff>47625</xdr:rowOff>
    </xdr:to>
    <mc:AlternateContent xmlns:mc="http://schemas.openxmlformats.org/markup-compatibility/2006" xmlns:sle15="http://schemas.microsoft.com/office/drawing/2012/slicer">
      <mc:Choice Requires="sle15">
        <xdr:graphicFrame macro="">
          <xdr:nvGraphicFramePr>
            <xdr:cNvPr id="4" name="Hierarchy Name">
              <a:extLst>
                <a:ext uri="{FF2B5EF4-FFF2-40B4-BE49-F238E27FC236}">
                  <a16:creationId xmlns:a16="http://schemas.microsoft.com/office/drawing/2014/main" id="{00000000-0008-0000-1000-000004000000}"/>
                </a:ext>
              </a:extLst>
            </xdr:cNvPr>
            <xdr:cNvGraphicFramePr/>
          </xdr:nvGraphicFramePr>
          <xdr:xfrm>
            <a:off x="0" y="0"/>
            <a:ext cx="0" cy="0"/>
          </xdr:xfrm>
          <a:graphic>
            <a:graphicData uri="http://schemas.microsoft.com/office/drawing/2010/slicer">
              <sle:slicer xmlns:sle="http://schemas.microsoft.com/office/drawing/2010/slicer" name="Hierarchy Name"/>
            </a:graphicData>
          </a:graphic>
        </xdr:graphicFrame>
      </mc:Choice>
      <mc:Fallback xmlns="">
        <xdr:sp macro="" textlink="">
          <xdr:nvSpPr>
            <xdr:cNvPr id="0" name=""/>
            <xdr:cNvSpPr>
              <a:spLocks noTextEdit="1"/>
            </xdr:cNvSpPr>
          </xdr:nvSpPr>
          <xdr:spPr>
            <a:xfrm>
              <a:off x="104775" y="762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95250</xdr:colOff>
      <xdr:row>17</xdr:row>
      <xdr:rowOff>123826</xdr:rowOff>
    </xdr:from>
    <xdr:to>
      <xdr:col>3</xdr:col>
      <xdr:colOff>95250</xdr:colOff>
      <xdr:row>29</xdr:row>
      <xdr:rowOff>47626</xdr:rowOff>
    </xdr:to>
    <mc:AlternateContent xmlns:mc="http://schemas.openxmlformats.org/markup-compatibility/2006" xmlns:sle15="http://schemas.microsoft.com/office/drawing/2012/slicer">
      <mc:Choice Requires="sle15">
        <xdr:graphicFrame macro="">
          <xdr:nvGraphicFramePr>
            <xdr:cNvPr id="5" name="Table Name 4">
              <a:extLst>
                <a:ext uri="{FF2B5EF4-FFF2-40B4-BE49-F238E27FC236}">
                  <a16:creationId xmlns:a16="http://schemas.microsoft.com/office/drawing/2014/main" id="{00000000-0008-0000-1000-000005000000}"/>
                </a:ext>
              </a:extLst>
            </xdr:cNvPr>
            <xdr:cNvGraphicFramePr/>
          </xdr:nvGraphicFramePr>
          <xdr:xfrm>
            <a:off x="0" y="0"/>
            <a:ext cx="0" cy="0"/>
          </xdr:xfrm>
          <a:graphic>
            <a:graphicData uri="http://schemas.microsoft.com/office/drawing/2010/slicer">
              <sle:slicer xmlns:sle="http://schemas.microsoft.com/office/drawing/2010/slicer" name="Table Name 4"/>
            </a:graphicData>
          </a:graphic>
        </xdr:graphicFrame>
      </mc:Choice>
      <mc:Fallback xmlns="">
        <xdr:sp macro="" textlink="">
          <xdr:nvSpPr>
            <xdr:cNvPr id="0" name=""/>
            <xdr:cNvSpPr>
              <a:spLocks noTextEdit="1"/>
            </xdr:cNvSpPr>
          </xdr:nvSpPr>
          <xdr:spPr>
            <a:xfrm>
              <a:off x="95250" y="3362326"/>
              <a:ext cx="1828800" cy="2209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0</xdr:colOff>
      <xdr:row>5</xdr:row>
      <xdr:rowOff>1</xdr:rowOff>
    </xdr:from>
    <xdr:to>
      <xdr:col>2</xdr:col>
      <xdr:colOff>666749</xdr:colOff>
      <xdr:row>10</xdr:row>
      <xdr:rowOff>19051</xdr:rowOff>
    </xdr:to>
    <mc:AlternateContent xmlns:mc="http://schemas.openxmlformats.org/markup-compatibility/2006" xmlns:sle15="http://schemas.microsoft.com/office/drawing/2012/slicer">
      <mc:Choice Requires="sle15">
        <xdr:graphicFrame macro="">
          <xdr:nvGraphicFramePr>
            <xdr:cNvPr id="3" name="Detail Row Type">
              <a:extLst>
                <a:ext uri="{FF2B5EF4-FFF2-40B4-BE49-F238E27FC236}">
                  <a16:creationId xmlns:a16="http://schemas.microsoft.com/office/drawing/2014/main" id="{00000000-0008-0000-1100-000003000000}"/>
                </a:ext>
              </a:extLst>
            </xdr:cNvPr>
            <xdr:cNvGraphicFramePr/>
          </xdr:nvGraphicFramePr>
          <xdr:xfrm>
            <a:off x="0" y="0"/>
            <a:ext cx="0" cy="0"/>
          </xdr:xfrm>
          <a:graphic>
            <a:graphicData uri="http://schemas.microsoft.com/office/drawing/2010/slicer">
              <sle:slicer xmlns:sle="http://schemas.microsoft.com/office/drawing/2010/slicer" name="Detail Row Type"/>
            </a:graphicData>
          </a:graphic>
        </xdr:graphicFrame>
      </mc:Choice>
      <mc:Fallback xmlns="">
        <xdr:sp macro="" textlink="">
          <xdr:nvSpPr>
            <xdr:cNvPr id="0" name=""/>
            <xdr:cNvSpPr>
              <a:spLocks noTextEdit="1"/>
            </xdr:cNvSpPr>
          </xdr:nvSpPr>
          <xdr:spPr>
            <a:xfrm>
              <a:off x="0" y="952500"/>
              <a:ext cx="2162174" cy="10763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oneCell">
    <xdr:from>
      <xdr:col>0</xdr:col>
      <xdr:colOff>180975</xdr:colOff>
      <xdr:row>1</xdr:row>
      <xdr:rowOff>9525</xdr:rowOff>
    </xdr:from>
    <xdr:to>
      <xdr:col>2</xdr:col>
      <xdr:colOff>57150</xdr:colOff>
      <xdr:row>3</xdr:row>
      <xdr:rowOff>47224</xdr:rowOff>
    </xdr:to>
    <xdr:pic>
      <xdr:nvPicPr>
        <xdr:cNvPr id="4" name="Picture 3">
          <a:hlinkClick xmlns:r="http://schemas.openxmlformats.org/officeDocument/2006/relationships" r:id="rId1"/>
          <a:extLst>
            <a:ext uri="{FF2B5EF4-FFF2-40B4-BE49-F238E27FC236}">
              <a16:creationId xmlns:a16="http://schemas.microsoft.com/office/drawing/2014/main" id="{00000000-0008-0000-11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0975" y="200025"/>
          <a:ext cx="1371600" cy="418699"/>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142875</xdr:colOff>
      <xdr:row>0</xdr:row>
      <xdr:rowOff>142875</xdr:rowOff>
    </xdr:from>
    <xdr:to>
      <xdr:col>2</xdr:col>
      <xdr:colOff>295275</xdr:colOff>
      <xdr:row>2</xdr:row>
      <xdr:rowOff>180574</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2875" y="142875"/>
          <a:ext cx="1371600" cy="418699"/>
        </a:xfrm>
        <a:prstGeom prst="rect">
          <a:avLst/>
        </a:prstGeom>
      </xdr:spPr>
    </xdr:pic>
    <xdr:clientData/>
  </xdr:twoCellAnchor>
  <xdr:twoCellAnchor editAs="absolute">
    <xdr:from>
      <xdr:col>0</xdr:col>
      <xdr:colOff>104775</xdr:colOff>
      <xdr:row>3</xdr:row>
      <xdr:rowOff>171451</xdr:rowOff>
    </xdr:from>
    <xdr:to>
      <xdr:col>3</xdr:col>
      <xdr:colOff>323849</xdr:colOff>
      <xdr:row>10</xdr:row>
      <xdr:rowOff>19051</xdr:rowOff>
    </xdr:to>
    <mc:AlternateContent xmlns:mc="http://schemas.openxmlformats.org/markup-compatibility/2006" xmlns:sle15="http://schemas.microsoft.com/office/drawing/2012/slicer">
      <mc:Choice Requires="sle15">
        <xdr:graphicFrame macro="">
          <xdr:nvGraphicFramePr>
            <xdr:cNvPr id="3" name="M Expression Name">
              <a:extLst>
                <a:ext uri="{FF2B5EF4-FFF2-40B4-BE49-F238E27FC236}">
                  <a16:creationId xmlns:a16="http://schemas.microsoft.com/office/drawing/2014/main" id="{00000000-0008-0000-1200-000003000000}"/>
                </a:ext>
              </a:extLst>
            </xdr:cNvPr>
            <xdr:cNvGraphicFramePr/>
          </xdr:nvGraphicFramePr>
          <xdr:xfrm>
            <a:off x="0" y="0"/>
            <a:ext cx="0" cy="0"/>
          </xdr:xfrm>
          <a:graphic>
            <a:graphicData uri="http://schemas.microsoft.com/office/drawing/2010/slicer">
              <sle:slicer xmlns:sle="http://schemas.microsoft.com/office/drawing/2010/slicer" name="M Expression Name"/>
            </a:graphicData>
          </a:graphic>
        </xdr:graphicFrame>
      </mc:Choice>
      <mc:Fallback xmlns="">
        <xdr:sp macro="" textlink="">
          <xdr:nvSpPr>
            <xdr:cNvPr id="0" name=""/>
            <xdr:cNvSpPr>
              <a:spLocks noTextEdit="1"/>
            </xdr:cNvSpPr>
          </xdr:nvSpPr>
          <xdr:spPr>
            <a:xfrm>
              <a:off x="104775" y="742951"/>
              <a:ext cx="2047874" cy="11811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342900</xdr:colOff>
      <xdr:row>0</xdr:row>
      <xdr:rowOff>123825</xdr:rowOff>
    </xdr:from>
    <xdr:to>
      <xdr:col>3</xdr:col>
      <xdr:colOff>762000</xdr:colOff>
      <xdr:row>2</xdr:row>
      <xdr:rowOff>161524</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2900" y="123825"/>
          <a:ext cx="1371600" cy="4186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38100</xdr:colOff>
      <xdr:row>0</xdr:row>
      <xdr:rowOff>85725</xdr:rowOff>
    </xdr:from>
    <xdr:to>
      <xdr:col>3</xdr:col>
      <xdr:colOff>1104900</xdr:colOff>
      <xdr:row>2</xdr:row>
      <xdr:rowOff>123424</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00" y="85725"/>
          <a:ext cx="1371600" cy="418699"/>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152400</xdr:colOff>
      <xdr:row>0</xdr:row>
      <xdr:rowOff>161925</xdr:rowOff>
    </xdr:from>
    <xdr:to>
      <xdr:col>3</xdr:col>
      <xdr:colOff>762000</xdr:colOff>
      <xdr:row>3</xdr:row>
      <xdr:rowOff>9124</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2400" y="161925"/>
          <a:ext cx="1371600" cy="4186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104775</xdr:rowOff>
    </xdr:from>
    <xdr:to>
      <xdr:col>3</xdr:col>
      <xdr:colOff>152400</xdr:colOff>
      <xdr:row>2</xdr:row>
      <xdr:rowOff>142474</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3825" y="104775"/>
          <a:ext cx="1371600" cy="418699"/>
        </a:xfrm>
        <a:prstGeom prst="rect">
          <a:avLst/>
        </a:prstGeom>
      </xdr:spPr>
    </xdr:pic>
    <xdr:clientData/>
  </xdr:twoCellAnchor>
  <xdr:twoCellAnchor>
    <xdr:from>
      <xdr:col>3</xdr:col>
      <xdr:colOff>14287</xdr:colOff>
      <xdr:row>3</xdr:row>
      <xdr:rowOff>47624</xdr:rowOff>
    </xdr:from>
    <xdr:to>
      <xdr:col>5</xdr:col>
      <xdr:colOff>1454467</xdr:colOff>
      <xdr:row>18</xdr:row>
      <xdr:rowOff>114299</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3</xdr:row>
      <xdr:rowOff>47625</xdr:rowOff>
    </xdr:from>
    <xdr:to>
      <xdr:col>11</xdr:col>
      <xdr:colOff>97155</xdr:colOff>
      <xdr:row>18</xdr:row>
      <xdr:rowOff>116205</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14287</xdr:colOff>
      <xdr:row>18</xdr:row>
      <xdr:rowOff>180975</xdr:rowOff>
    </xdr:from>
    <xdr:to>
      <xdr:col>5</xdr:col>
      <xdr:colOff>1454467</xdr:colOff>
      <xdr:row>34</xdr:row>
      <xdr:rowOff>59055</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19</xdr:row>
      <xdr:rowOff>0</xdr:rowOff>
    </xdr:from>
    <xdr:to>
      <xdr:col>11</xdr:col>
      <xdr:colOff>97155</xdr:colOff>
      <xdr:row>34</xdr:row>
      <xdr:rowOff>68580</xdr:rowOff>
    </xdr:to>
    <xdr:graphicFrame macro="">
      <xdr:nvGraphicFramePr>
        <xdr:cNvPr id="8" name="Chart 7">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66675</xdr:colOff>
      <xdr:row>8</xdr:row>
      <xdr:rowOff>161926</xdr:rowOff>
    </xdr:from>
    <xdr:to>
      <xdr:col>2</xdr:col>
      <xdr:colOff>476250</xdr:colOff>
      <xdr:row>17</xdr:row>
      <xdr:rowOff>114300</xdr:rowOff>
    </xdr:to>
    <xdr:sp macro="" textlink="">
      <xdr:nvSpPr>
        <xdr:cNvPr id="4" name="TextBox 3">
          <a:extLst>
            <a:ext uri="{FF2B5EF4-FFF2-40B4-BE49-F238E27FC236}">
              <a16:creationId xmlns:a16="http://schemas.microsoft.com/office/drawing/2014/main" id="{53B79C83-3CAA-49FA-99F2-CC48B16853D8}"/>
            </a:ext>
          </a:extLst>
        </xdr:cNvPr>
        <xdr:cNvSpPr txBox="1"/>
      </xdr:nvSpPr>
      <xdr:spPr>
        <a:xfrm>
          <a:off x="66675" y="1685926"/>
          <a:ext cx="1143000" cy="1666874"/>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 Manually refresh each</a:t>
          </a:r>
          <a:r>
            <a:rPr lang="en-US" sz="1100" baseline="0"/>
            <a:t> chart after data refresh on Home sheet. Alternatively, use XLSM (macro)  version.</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85725</xdr:colOff>
      <xdr:row>4</xdr:row>
      <xdr:rowOff>9526</xdr:rowOff>
    </xdr:from>
    <xdr:to>
      <xdr:col>2</xdr:col>
      <xdr:colOff>381000</xdr:colOff>
      <xdr:row>11</xdr:row>
      <xdr:rowOff>123825</xdr:rowOff>
    </xdr:to>
    <mc:AlternateContent xmlns:mc="http://schemas.openxmlformats.org/markup-compatibility/2006" xmlns:sle15="http://schemas.microsoft.com/office/drawing/2012/slicer">
      <mc:Choice Requires="sle15">
        <xdr:graphicFrame macro="">
          <xdr:nvGraphicFramePr>
            <xdr:cNvPr id="4" name="Table Name">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microsoft.com/office/drawing/2010/slicer">
              <sle:slicer xmlns:sle="http://schemas.microsoft.com/office/drawing/2010/slicer" name="Table Name"/>
            </a:graphicData>
          </a:graphic>
        </xdr:graphicFrame>
      </mc:Choice>
      <mc:Fallback xmlns="">
        <xdr:sp macro="" textlink="">
          <xdr:nvSpPr>
            <xdr:cNvPr id="0" name=""/>
            <xdr:cNvSpPr>
              <a:spLocks noTextEdit="1"/>
            </xdr:cNvSpPr>
          </xdr:nvSpPr>
          <xdr:spPr>
            <a:xfrm>
              <a:off x="85725" y="771526"/>
              <a:ext cx="1828800" cy="144779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oneCell">
    <xdr:from>
      <xdr:col>0</xdr:col>
      <xdr:colOff>104775</xdr:colOff>
      <xdr:row>0</xdr:row>
      <xdr:rowOff>161925</xdr:rowOff>
    </xdr:from>
    <xdr:to>
      <xdr:col>1</xdr:col>
      <xdr:colOff>866775</xdr:colOff>
      <xdr:row>3</xdr:row>
      <xdr:rowOff>9124</xdr:rowOff>
    </xdr:to>
    <xdr:pic>
      <xdr:nvPicPr>
        <xdr:cNvPr id="5" name="Picture 4">
          <a:hlinkClick xmlns:r="http://schemas.openxmlformats.org/officeDocument/2006/relationships" r:id="rId1"/>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4775" y="352425"/>
          <a:ext cx="1371600" cy="418699"/>
        </a:xfrm>
        <a:prstGeom prst="rect">
          <a:avLst/>
        </a:prstGeom>
      </xdr:spPr>
    </xdr:pic>
    <xdr:clientData/>
  </xdr:twoCellAnchor>
  <xdr:twoCellAnchor editAs="absolute">
    <xdr:from>
      <xdr:col>0</xdr:col>
      <xdr:colOff>85725</xdr:colOff>
      <xdr:row>12</xdr:row>
      <xdr:rowOff>9526</xdr:rowOff>
    </xdr:from>
    <xdr:to>
      <xdr:col>2</xdr:col>
      <xdr:colOff>381000</xdr:colOff>
      <xdr:row>16</xdr:row>
      <xdr:rowOff>142876</xdr:rowOff>
    </xdr:to>
    <mc:AlternateContent xmlns:mc="http://schemas.openxmlformats.org/markup-compatibility/2006" xmlns:sle15="http://schemas.microsoft.com/office/drawing/2012/slicer">
      <mc:Choice Requires="sle15">
        <xdr:graphicFrame macro="">
          <xdr:nvGraphicFramePr>
            <xdr:cNvPr id="2" name="IsHidden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microsoft.com/office/drawing/2010/slicer">
              <sle:slicer xmlns:sle="http://schemas.microsoft.com/office/drawing/2010/slicer" name="IsHidden 1"/>
            </a:graphicData>
          </a:graphic>
        </xdr:graphicFrame>
      </mc:Choice>
      <mc:Fallback xmlns="">
        <xdr:sp macro="" textlink="">
          <xdr:nvSpPr>
            <xdr:cNvPr id="0" name=""/>
            <xdr:cNvSpPr>
              <a:spLocks noTextEdit="1"/>
            </xdr:cNvSpPr>
          </xdr:nvSpPr>
          <xdr:spPr>
            <a:xfrm>
              <a:off x="85725" y="2295526"/>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85725</xdr:colOff>
      <xdr:row>17</xdr:row>
      <xdr:rowOff>57151</xdr:rowOff>
    </xdr:from>
    <xdr:to>
      <xdr:col>2</xdr:col>
      <xdr:colOff>381000</xdr:colOff>
      <xdr:row>29</xdr:row>
      <xdr:rowOff>38101</xdr:rowOff>
    </xdr:to>
    <mc:AlternateContent xmlns:mc="http://schemas.openxmlformats.org/markup-compatibility/2006" xmlns:sle15="http://schemas.microsoft.com/office/drawing/2012/slicer">
      <mc:Choice Requires="sle15">
        <xdr:graphicFrame macro="">
          <xdr:nvGraphicFramePr>
            <xdr:cNvPr id="3" name="Display Folder">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Display Folder"/>
            </a:graphicData>
          </a:graphic>
        </xdr:graphicFrame>
      </mc:Choice>
      <mc:Fallback xmlns="">
        <xdr:sp macro="" textlink="">
          <xdr:nvSpPr>
            <xdr:cNvPr id="0" name=""/>
            <xdr:cNvSpPr>
              <a:spLocks noTextEdit="1"/>
            </xdr:cNvSpPr>
          </xdr:nvSpPr>
          <xdr:spPr>
            <a:xfrm>
              <a:off x="85725" y="3295651"/>
              <a:ext cx="1828800" cy="22669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76200</xdr:colOff>
      <xdr:row>29</xdr:row>
      <xdr:rowOff>104775</xdr:rowOff>
    </xdr:from>
    <xdr:to>
      <xdr:col>2</xdr:col>
      <xdr:colOff>371475</xdr:colOff>
      <xdr:row>34</xdr:row>
      <xdr:rowOff>95250</xdr:rowOff>
    </xdr:to>
    <mc:AlternateContent xmlns:mc="http://schemas.openxmlformats.org/markup-compatibility/2006" xmlns:sle15="http://schemas.microsoft.com/office/drawing/2012/slicer">
      <mc:Choice Requires="sle15">
        <xdr:graphicFrame macro="">
          <xdr:nvGraphicFramePr>
            <xdr:cNvPr id="6" name="Contains Iterator">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microsoft.com/office/drawing/2010/slicer">
              <sle:slicer xmlns:sle="http://schemas.microsoft.com/office/drawing/2010/slicer" name="Contains Iterator"/>
            </a:graphicData>
          </a:graphic>
        </xdr:graphicFrame>
      </mc:Choice>
      <mc:Fallback xmlns="">
        <xdr:sp macro="" textlink="">
          <xdr:nvSpPr>
            <xdr:cNvPr id="0" name=""/>
            <xdr:cNvSpPr>
              <a:spLocks noTextEdit="1"/>
            </xdr:cNvSpPr>
          </xdr:nvSpPr>
          <xdr:spPr>
            <a:xfrm>
              <a:off x="76200" y="5629275"/>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66675</xdr:colOff>
      <xdr:row>34</xdr:row>
      <xdr:rowOff>133350</xdr:rowOff>
    </xdr:from>
    <xdr:to>
      <xdr:col>2</xdr:col>
      <xdr:colOff>361950</xdr:colOff>
      <xdr:row>39</xdr:row>
      <xdr:rowOff>104775</xdr:rowOff>
    </xdr:to>
    <mc:AlternateContent xmlns:mc="http://schemas.openxmlformats.org/markup-compatibility/2006" xmlns:sle15="http://schemas.microsoft.com/office/drawing/2012/slicer">
      <mc:Choice Requires="sle15">
        <xdr:graphicFrame macro="">
          <xdr:nvGraphicFramePr>
            <xdr:cNvPr id="7" name="Contains Variable">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microsoft.com/office/drawing/2010/slicer">
              <sle:slicer xmlns:sle="http://schemas.microsoft.com/office/drawing/2010/slicer" name="Contains Variable"/>
            </a:graphicData>
          </a:graphic>
        </xdr:graphicFrame>
      </mc:Choice>
      <mc:Fallback xmlns="">
        <xdr:sp macro="" textlink="">
          <xdr:nvSpPr>
            <xdr:cNvPr id="0" name=""/>
            <xdr:cNvSpPr>
              <a:spLocks noTextEdit="1"/>
            </xdr:cNvSpPr>
          </xdr:nvSpPr>
          <xdr:spPr>
            <a:xfrm>
              <a:off x="66675" y="6610350"/>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9525</xdr:rowOff>
    </xdr:from>
    <xdr:to>
      <xdr:col>3</xdr:col>
      <xdr:colOff>57150</xdr:colOff>
      <xdr:row>3</xdr:row>
      <xdr:rowOff>47224</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200025"/>
          <a:ext cx="1371600" cy="418699"/>
        </a:xfrm>
        <a:prstGeom prst="rect">
          <a:avLst/>
        </a:prstGeom>
      </xdr:spPr>
    </xdr:pic>
    <xdr:clientData/>
  </xdr:twoCellAnchor>
  <xdr:twoCellAnchor editAs="absolute">
    <xdr:from>
      <xdr:col>0</xdr:col>
      <xdr:colOff>180974</xdr:colOff>
      <xdr:row>4</xdr:row>
      <xdr:rowOff>1</xdr:rowOff>
    </xdr:from>
    <xdr:to>
      <xdr:col>3</xdr:col>
      <xdr:colOff>190500</xdr:colOff>
      <xdr:row>8</xdr:row>
      <xdr:rowOff>142875</xdr:rowOff>
    </xdr:to>
    <mc:AlternateContent xmlns:mc="http://schemas.openxmlformats.org/markup-compatibility/2006" xmlns:sle15="http://schemas.microsoft.com/office/drawing/2012/slicer">
      <mc:Choice Requires="sle15">
        <xdr:graphicFrame macro="">
          <xdr:nvGraphicFramePr>
            <xdr:cNvPr id="2" name="IsHidden 2">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0/slicer">
              <sle:slicer xmlns:sle="http://schemas.microsoft.com/office/drawing/2010/slicer" name="IsHidden 2"/>
            </a:graphicData>
          </a:graphic>
        </xdr:graphicFrame>
      </mc:Choice>
      <mc:Fallback xmlns="">
        <xdr:sp macro="" textlink="">
          <xdr:nvSpPr>
            <xdr:cNvPr id="0" name=""/>
            <xdr:cNvSpPr>
              <a:spLocks noTextEdit="1"/>
            </xdr:cNvSpPr>
          </xdr:nvSpPr>
          <xdr:spPr>
            <a:xfrm>
              <a:off x="180974" y="762001"/>
              <a:ext cx="1323976" cy="90487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57150</xdr:colOff>
      <xdr:row>5</xdr:row>
      <xdr:rowOff>9525</xdr:rowOff>
    </xdr:from>
    <xdr:to>
      <xdr:col>1</xdr:col>
      <xdr:colOff>523875</xdr:colOff>
      <xdr:row>18</xdr:row>
      <xdr:rowOff>57150</xdr:rowOff>
    </xdr:to>
    <mc:AlternateContent xmlns:mc="http://schemas.openxmlformats.org/markup-compatibility/2006" xmlns:sle15="http://schemas.microsoft.com/office/drawing/2012/slicer">
      <mc:Choice Requires="sle15">
        <xdr:graphicFrame macro="">
          <xdr:nvGraphicFramePr>
            <xdr:cNvPr id="2" name="Table Name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microsoft.com/office/drawing/2010/slicer">
              <sle:slicer xmlns:sle="http://schemas.microsoft.com/office/drawing/2010/slicer" name="Table Name 1"/>
            </a:graphicData>
          </a:graphic>
        </xdr:graphicFrame>
      </mc:Choice>
      <mc:Fallback xmlns="">
        <xdr:sp macro="" textlink="">
          <xdr:nvSpPr>
            <xdr:cNvPr id="0" name=""/>
            <xdr:cNvSpPr>
              <a:spLocks noTextEdit="1"/>
            </xdr:cNvSpPr>
          </xdr:nvSpPr>
          <xdr:spPr>
            <a:xfrm>
              <a:off x="57150" y="962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oneCell">
    <xdr:from>
      <xdr:col>0</xdr:col>
      <xdr:colOff>66675</xdr:colOff>
      <xdr:row>0</xdr:row>
      <xdr:rowOff>114300</xdr:rowOff>
    </xdr:from>
    <xdr:to>
      <xdr:col>1</xdr:col>
      <xdr:colOff>76200</xdr:colOff>
      <xdr:row>2</xdr:row>
      <xdr:rowOff>151999</xdr:rowOff>
    </xdr:to>
    <xdr:pic>
      <xdr:nvPicPr>
        <xdr:cNvPr id="4" name="Picture 3">
          <a:hlinkClick xmlns:r="http://schemas.openxmlformats.org/officeDocument/2006/relationships" r:id="rId1"/>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114300"/>
          <a:ext cx="1371600" cy="418699"/>
        </a:xfrm>
        <a:prstGeom prst="rect">
          <a:avLst/>
        </a:prstGeom>
      </xdr:spPr>
    </xdr:pic>
    <xdr:clientData/>
  </xdr:twoCellAnchor>
  <xdr:twoCellAnchor editAs="absolute">
    <xdr:from>
      <xdr:col>0</xdr:col>
      <xdr:colOff>57150</xdr:colOff>
      <xdr:row>18</xdr:row>
      <xdr:rowOff>104776</xdr:rowOff>
    </xdr:from>
    <xdr:to>
      <xdr:col>1</xdr:col>
      <xdr:colOff>523875</xdr:colOff>
      <xdr:row>23</xdr:row>
      <xdr:rowOff>123826</xdr:rowOff>
    </xdr:to>
    <mc:AlternateContent xmlns:mc="http://schemas.openxmlformats.org/markup-compatibility/2006" xmlns:sle15="http://schemas.microsoft.com/office/drawing/2012/slicer">
      <mc:Choice Requires="sle15">
        <xdr:graphicFrame macro="">
          <xdr:nvGraphicFramePr>
            <xdr:cNvPr id="5" name="IsHidden">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microsoft.com/office/drawing/2010/slicer">
              <sle:slicer xmlns:sle="http://schemas.microsoft.com/office/drawing/2010/slicer" name="IsHidden"/>
            </a:graphicData>
          </a:graphic>
        </xdr:graphicFrame>
      </mc:Choice>
      <mc:Fallback xmlns="">
        <xdr:sp macro="" textlink="">
          <xdr:nvSpPr>
            <xdr:cNvPr id="0" name=""/>
            <xdr:cNvSpPr>
              <a:spLocks noTextEdit="1"/>
            </xdr:cNvSpPr>
          </xdr:nvSpPr>
          <xdr:spPr>
            <a:xfrm>
              <a:off x="57150" y="3533776"/>
              <a:ext cx="1828800" cy="9715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57150</xdr:colOff>
      <xdr:row>24</xdr:row>
      <xdr:rowOff>9526</xdr:rowOff>
    </xdr:from>
    <xdr:to>
      <xdr:col>1</xdr:col>
      <xdr:colOff>523875</xdr:colOff>
      <xdr:row>28</xdr:row>
      <xdr:rowOff>123826</xdr:rowOff>
    </xdr:to>
    <mc:AlternateContent xmlns:mc="http://schemas.openxmlformats.org/markup-compatibility/2006" xmlns:sle15="http://schemas.microsoft.com/office/drawing/2012/slicer">
      <mc:Choice Requires="sle15">
        <xdr:graphicFrame macro="">
          <xdr:nvGraphicFramePr>
            <xdr:cNvPr id="3" name="Column Type">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microsoft.com/office/drawing/2010/slicer">
              <sle:slicer xmlns:sle="http://schemas.microsoft.com/office/drawing/2010/slicer" name="Column Type"/>
            </a:graphicData>
          </a:graphic>
        </xdr:graphicFrame>
      </mc:Choice>
      <mc:Fallback xmlns="">
        <xdr:sp macro="" textlink="">
          <xdr:nvSpPr>
            <xdr:cNvPr id="0" name=""/>
            <xdr:cNvSpPr>
              <a:spLocks noTextEdit="1"/>
            </xdr:cNvSpPr>
          </xdr:nvSpPr>
          <xdr:spPr>
            <a:xfrm>
              <a:off x="57150" y="4581526"/>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57150</xdr:colOff>
      <xdr:row>29</xdr:row>
      <xdr:rowOff>0</xdr:rowOff>
    </xdr:from>
    <xdr:to>
      <xdr:col>1</xdr:col>
      <xdr:colOff>523875</xdr:colOff>
      <xdr:row>33</xdr:row>
      <xdr:rowOff>142875</xdr:rowOff>
    </xdr:to>
    <mc:AlternateContent xmlns:mc="http://schemas.openxmlformats.org/markup-compatibility/2006" xmlns:sle15="http://schemas.microsoft.com/office/drawing/2012/slicer">
      <mc:Choice Requires="sle15">
        <xdr:graphicFrame macro="">
          <xdr:nvGraphicFramePr>
            <xdr:cNvPr id="6" name="IsAvailableInMDX">
              <a:extLst>
                <a:ext uri="{FF2B5EF4-FFF2-40B4-BE49-F238E27FC236}">
                  <a16:creationId xmlns:a16="http://schemas.microsoft.com/office/drawing/2014/main" id="{00000000-0008-0000-0600-000006000000}"/>
                </a:ext>
              </a:extLst>
            </xdr:cNvPr>
            <xdr:cNvGraphicFramePr/>
          </xdr:nvGraphicFramePr>
          <xdr:xfrm>
            <a:off x="0" y="0"/>
            <a:ext cx="0" cy="0"/>
          </xdr:xfrm>
          <a:graphic>
            <a:graphicData uri="http://schemas.microsoft.com/office/drawing/2010/slicer">
              <sle:slicer xmlns:sle="http://schemas.microsoft.com/office/drawing/2010/slicer" name="IsAvailableInMDX"/>
            </a:graphicData>
          </a:graphic>
        </xdr:graphicFrame>
      </mc:Choice>
      <mc:Fallback xmlns="">
        <xdr:sp macro="" textlink="">
          <xdr:nvSpPr>
            <xdr:cNvPr id="0" name=""/>
            <xdr:cNvSpPr>
              <a:spLocks noTextEdit="1"/>
            </xdr:cNvSpPr>
          </xdr:nvSpPr>
          <xdr:spPr>
            <a:xfrm>
              <a:off x="57150" y="5524500"/>
              <a:ext cx="1828800" cy="904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133350</xdr:colOff>
      <xdr:row>4</xdr:row>
      <xdr:rowOff>171450</xdr:rowOff>
    </xdr:from>
    <xdr:to>
      <xdr:col>2</xdr:col>
      <xdr:colOff>466725</xdr:colOff>
      <xdr:row>15</xdr:row>
      <xdr:rowOff>104775</xdr:rowOff>
    </xdr:to>
    <mc:AlternateContent xmlns:mc="http://schemas.openxmlformats.org/markup-compatibility/2006" xmlns:sle15="http://schemas.microsoft.com/office/drawing/2012/slicer">
      <mc:Choice Requires="sle15">
        <xdr:graphicFrame macro="">
          <xdr:nvGraphicFramePr>
            <xdr:cNvPr id="2" name="From Table Name">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microsoft.com/office/drawing/2010/slicer">
              <sle:slicer xmlns:sle="http://schemas.microsoft.com/office/drawing/2010/slicer" name="From Table Name"/>
            </a:graphicData>
          </a:graphic>
        </xdr:graphicFrame>
      </mc:Choice>
      <mc:Fallback xmlns="">
        <xdr:sp macro="" textlink="">
          <xdr:nvSpPr>
            <xdr:cNvPr id="0" name=""/>
            <xdr:cNvSpPr>
              <a:spLocks noTextEdit="1"/>
            </xdr:cNvSpPr>
          </xdr:nvSpPr>
          <xdr:spPr>
            <a:xfrm>
              <a:off x="133350" y="933450"/>
              <a:ext cx="1838325" cy="20288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133350</xdr:colOff>
      <xdr:row>15</xdr:row>
      <xdr:rowOff>180976</xdr:rowOff>
    </xdr:from>
    <xdr:to>
      <xdr:col>2</xdr:col>
      <xdr:colOff>438150</xdr:colOff>
      <xdr:row>21</xdr:row>
      <xdr:rowOff>28576</xdr:rowOff>
    </xdr:to>
    <mc:AlternateContent xmlns:mc="http://schemas.openxmlformats.org/markup-compatibility/2006" xmlns:sle15="http://schemas.microsoft.com/office/drawing/2012/slicer">
      <mc:Choice Requires="sle15">
        <xdr:graphicFrame macro="">
          <xdr:nvGraphicFramePr>
            <xdr:cNvPr id="4" name="Crossfiltering Behavior">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microsoft.com/office/drawing/2010/slicer">
              <sle:slicer xmlns:sle="http://schemas.microsoft.com/office/drawing/2010/slicer" name="Crossfiltering Behavior"/>
            </a:graphicData>
          </a:graphic>
        </xdr:graphicFrame>
      </mc:Choice>
      <mc:Fallback xmlns="">
        <xdr:sp macro="" textlink="">
          <xdr:nvSpPr>
            <xdr:cNvPr id="0" name=""/>
            <xdr:cNvSpPr>
              <a:spLocks noTextEdit="1"/>
            </xdr:cNvSpPr>
          </xdr:nvSpPr>
          <xdr:spPr>
            <a:xfrm>
              <a:off x="133350" y="3038476"/>
              <a:ext cx="1809750" cy="990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oneCell">
    <xdr:from>
      <xdr:col>0</xdr:col>
      <xdr:colOff>142875</xdr:colOff>
      <xdr:row>1</xdr:row>
      <xdr:rowOff>47625</xdr:rowOff>
    </xdr:from>
    <xdr:to>
      <xdr:col>2</xdr:col>
      <xdr:colOff>9525</xdr:colOff>
      <xdr:row>3</xdr:row>
      <xdr:rowOff>85324</xdr:rowOff>
    </xdr:to>
    <xdr:pic>
      <xdr:nvPicPr>
        <xdr:cNvPr id="5" name="Picture 4">
          <a:hlinkClick xmlns:r="http://schemas.openxmlformats.org/officeDocument/2006/relationships" r:id="rId1"/>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2875" y="238125"/>
          <a:ext cx="1371600" cy="418699"/>
        </a:xfrm>
        <a:prstGeom prst="rect">
          <a:avLst/>
        </a:prstGeom>
      </xdr:spPr>
    </xdr:pic>
    <xdr:clientData/>
  </xdr:twoCellAnchor>
  <xdr:twoCellAnchor editAs="absolute">
    <xdr:from>
      <xdr:col>0</xdr:col>
      <xdr:colOff>133350</xdr:colOff>
      <xdr:row>21</xdr:row>
      <xdr:rowOff>114300</xdr:rowOff>
    </xdr:from>
    <xdr:to>
      <xdr:col>2</xdr:col>
      <xdr:colOff>419100</xdr:colOff>
      <xdr:row>26</xdr:row>
      <xdr:rowOff>85725</xdr:rowOff>
    </xdr:to>
    <mc:AlternateContent xmlns:mc="http://schemas.openxmlformats.org/markup-compatibility/2006" xmlns:sle15="http://schemas.microsoft.com/office/drawing/2012/slicer">
      <mc:Choice Requires="sle15">
        <xdr:graphicFrame macro="">
          <xdr:nvGraphicFramePr>
            <xdr:cNvPr id="3" name="IsActive">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microsoft.com/office/drawing/2010/slicer">
              <sle:slicer xmlns:sle="http://schemas.microsoft.com/office/drawing/2010/slicer" name="IsActive"/>
            </a:graphicData>
          </a:graphic>
        </xdr:graphicFrame>
      </mc:Choice>
      <mc:Fallback xmlns="">
        <xdr:sp macro="" textlink="">
          <xdr:nvSpPr>
            <xdr:cNvPr id="0" name=""/>
            <xdr:cNvSpPr>
              <a:spLocks noTextEdit="1"/>
            </xdr:cNvSpPr>
          </xdr:nvSpPr>
          <xdr:spPr>
            <a:xfrm>
              <a:off x="133350" y="4114800"/>
              <a:ext cx="1790700" cy="9239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114300</xdr:colOff>
      <xdr:row>0</xdr:row>
      <xdr:rowOff>161925</xdr:rowOff>
    </xdr:from>
    <xdr:to>
      <xdr:col>3</xdr:col>
      <xdr:colOff>161925</xdr:colOff>
      <xdr:row>3</xdr:row>
      <xdr:rowOff>9124</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4300" y="161925"/>
          <a:ext cx="1371600" cy="418699"/>
        </a:xfrm>
        <a:prstGeom prst="rect">
          <a:avLst/>
        </a:prstGeom>
      </xdr:spPr>
    </xdr:pic>
    <xdr:clientData/>
  </xdr:twoCellAnchor>
  <xdr:twoCellAnchor editAs="absolute">
    <xdr:from>
      <xdr:col>0</xdr:col>
      <xdr:colOff>47625</xdr:colOff>
      <xdr:row>4</xdr:row>
      <xdr:rowOff>9525</xdr:rowOff>
    </xdr:from>
    <xdr:to>
      <xdr:col>4</xdr:col>
      <xdr:colOff>161925</xdr:colOff>
      <xdr:row>13</xdr:row>
      <xdr:rowOff>0</xdr:rowOff>
    </xdr:to>
    <mc:AlternateContent xmlns:mc="http://schemas.openxmlformats.org/markup-compatibility/2006" xmlns:sle15="http://schemas.microsoft.com/office/drawing/2012/slicer">
      <mc:Choice Requires="sle15">
        <xdr:graphicFrame macro="">
          <xdr:nvGraphicFramePr>
            <xdr:cNvPr id="4" name="Model Permission">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microsoft.com/office/drawing/2010/slicer">
              <sle:slicer xmlns:sle="http://schemas.microsoft.com/office/drawing/2010/slicer" name="Model Permission"/>
            </a:graphicData>
          </a:graphic>
        </xdr:graphicFrame>
      </mc:Choice>
      <mc:Fallback xmlns="">
        <xdr:sp macro="" textlink="">
          <xdr:nvSpPr>
            <xdr:cNvPr id="0" name=""/>
            <xdr:cNvSpPr>
              <a:spLocks noTextEdit="1"/>
            </xdr:cNvSpPr>
          </xdr:nvSpPr>
          <xdr:spPr>
            <a:xfrm>
              <a:off x="47625" y="771525"/>
              <a:ext cx="1828800" cy="1704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76200</xdr:colOff>
      <xdr:row>3</xdr:row>
      <xdr:rowOff>190499</xdr:rowOff>
    </xdr:from>
    <xdr:to>
      <xdr:col>3</xdr:col>
      <xdr:colOff>47626</xdr:colOff>
      <xdr:row>19</xdr:row>
      <xdr:rowOff>0</xdr:rowOff>
    </xdr:to>
    <mc:AlternateContent xmlns:mc="http://schemas.openxmlformats.org/markup-compatibility/2006" xmlns:sle15="http://schemas.microsoft.com/office/drawing/2012/slicer">
      <mc:Choice Requires="sle15">
        <xdr:graphicFrame macro="">
          <xdr:nvGraphicFramePr>
            <xdr:cNvPr id="2" name="Table Name 2">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microsoft.com/office/drawing/2010/slicer">
              <sle:slicer xmlns:sle="http://schemas.microsoft.com/office/drawing/2010/slicer" name="Table Name 2"/>
            </a:graphicData>
          </a:graphic>
        </xdr:graphicFrame>
      </mc:Choice>
      <mc:Fallback xmlns="">
        <xdr:sp macro="" textlink="">
          <xdr:nvSpPr>
            <xdr:cNvPr id="0" name=""/>
            <xdr:cNvSpPr>
              <a:spLocks noTextEdit="1"/>
            </xdr:cNvSpPr>
          </xdr:nvSpPr>
          <xdr:spPr>
            <a:xfrm>
              <a:off x="76200" y="761999"/>
              <a:ext cx="1647826" cy="285750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oneCell">
    <xdr:from>
      <xdr:col>0</xdr:col>
      <xdr:colOff>180975</xdr:colOff>
      <xdr:row>0</xdr:row>
      <xdr:rowOff>123825</xdr:rowOff>
    </xdr:from>
    <xdr:to>
      <xdr:col>2</xdr:col>
      <xdr:colOff>333375</xdr:colOff>
      <xdr:row>2</xdr:row>
      <xdr:rowOff>161524</xdr:rowOff>
    </xdr:to>
    <xdr:pic>
      <xdr:nvPicPr>
        <xdr:cNvPr id="6" name="Picture 5">
          <a:hlinkClick xmlns:r="http://schemas.openxmlformats.org/officeDocument/2006/relationships" r:id="rId1"/>
          <a:extLst>
            <a:ext uri="{FF2B5EF4-FFF2-40B4-BE49-F238E27FC236}">
              <a16:creationId xmlns:a16="http://schemas.microsoft.com/office/drawing/2014/main" id="{00000000-0008-0000-09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0975" y="123825"/>
          <a:ext cx="1371600" cy="41869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Brett Powell" refreshedDate="43291.6118599537" createdVersion="6" refreshedVersion="6" minRefreshableVersion="3" recordCount="23">
  <cacheSource type="worksheet">
    <worksheetSource name="RelationshipsTbl"/>
  </cacheSource>
  <cacheFields count="12">
    <cacheField name="Relationship Index ID" numFmtId="0">
      <sharedItems containsSemiMixedTypes="0" containsString="0" containsNumber="1" containsInteger="1" minValue="1" maxValue="23"/>
    </cacheField>
    <cacheField name="From Table Name" numFmtId="0">
      <sharedItems count="6">
        <s v="Date"/>
        <s v="Internet Sales"/>
        <s v="Product"/>
        <s v="Reseller Sales"/>
        <s v="Sales Territory"/>
        <s v="Sales and Margin Plan"/>
      </sharedItems>
    </cacheField>
    <cacheField name="To Table Name" numFmtId="0">
      <sharedItems/>
    </cacheField>
    <cacheField name="From Column Name" numFmtId="0">
      <sharedItems/>
    </cacheField>
    <cacheField name="To Column Name" numFmtId="0">
      <sharedItems/>
    </cacheField>
    <cacheField name="Crossfiltering Behavior" numFmtId="0">
      <sharedItems/>
    </cacheField>
    <cacheField name="Security Filter Behavior" numFmtId="0">
      <sharedItems/>
    </cacheField>
    <cacheField name="IsActive" numFmtId="0">
      <sharedItems/>
    </cacheField>
    <cacheField name="JoinOnDateBehavior" numFmtId="0">
      <sharedItems containsSemiMixedTypes="0" containsString="0" containsNumber="1" containsInteger="1" minValue="1" maxValue="1"/>
    </cacheField>
    <cacheField name="RelyOnReferentialIntegrity" numFmtId="0">
      <sharedItems/>
    </cacheField>
    <cacheField name="ModifiedTime" numFmtId="22">
      <sharedItems containsSemiMixedTypes="0" containsNonDate="0" containsDate="1" containsString="0" minDate="2018-07-04T10:44:34" maxDate="2018-07-04T10:44:39"/>
    </cacheField>
    <cacheField name="RefreshedTime" numFmtId="22">
      <sharedItems containsSemiMixedTypes="0" containsNonDate="0" containsDate="1" containsString="0" minDate="2018-07-04T10:44:34" maxDate="2018-07-04T10:44:4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Brett Powell" refreshedDate="43291.611900810189" createdVersion="6" refreshedVersion="6" minRefreshableVersion="3" recordCount="229">
  <cacheSource type="worksheet">
    <worksheetSource name="ColumnsTbl"/>
  </cacheSource>
  <cacheFields count="19">
    <cacheField name="Column Index ID" numFmtId="0">
      <sharedItems containsSemiMixedTypes="0" containsString="0" containsNumber="1" containsInteger="1" minValue="1" maxValue="229"/>
    </cacheField>
    <cacheField name="Column Name" numFmtId="0">
      <sharedItems/>
    </cacheField>
    <cacheField name="Column Description" numFmtId="0">
      <sharedItems containsBlank="1"/>
    </cacheField>
    <cacheField name="Table Name" numFmtId="0">
      <sharedItems count="18">
        <s v="Adventure Works Sales"/>
        <s v="BridgeBudgetDate"/>
        <s v="BridgeProductSubCat"/>
        <s v="BridgeSalesTerritoryRegion"/>
        <s v="Currency"/>
        <s v="Customer"/>
        <s v="Date"/>
        <s v="Employee"/>
        <s v="Internet Sales"/>
        <s v="Product"/>
        <s v="Promotion"/>
        <s v="Reseller"/>
        <s v="Reseller Sales"/>
        <s v="Sales Territory"/>
        <s v="Sales and Margin Plan"/>
        <s v="Date Intelligence Metrics" u="1"/>
        <s v="CurrentDate" u="1"/>
        <s v="Measure Support" u="1"/>
      </sharedItems>
    </cacheField>
    <cacheField name="Data Category" numFmtId="0">
      <sharedItems containsBlank="1"/>
    </cacheField>
    <cacheField name="IsHidden" numFmtId="0">
      <sharedItems/>
    </cacheField>
    <cacheField name="Source Column Name" numFmtId="0">
      <sharedItems containsBlank="1"/>
    </cacheField>
    <cacheField name="Expression" numFmtId="0">
      <sharedItems containsBlank="1"/>
    </cacheField>
    <cacheField name="FormatString" numFmtId="0">
      <sharedItems containsBlank="1"/>
    </cacheField>
    <cacheField name="IsAvailableInMDX" numFmtId="0">
      <sharedItems/>
    </cacheField>
    <cacheField name="Summarize By" numFmtId="0">
      <sharedItems/>
    </cacheField>
    <cacheField name="ModifiedTime" numFmtId="22">
      <sharedItems containsSemiMixedTypes="0" containsNonDate="0" containsDate="1" containsString="0" minDate="2018-01-10T18:20:05" maxDate="2018-07-04T10:44:39"/>
    </cacheField>
    <cacheField name="StructureModifiedTime" numFmtId="22">
      <sharedItems containsSemiMixedTypes="0" containsNonDate="0" containsDate="1" containsString="0" minDate="2018-01-10T18:20:05" maxDate="2018-06-25T03:24:43"/>
    </cacheField>
    <cacheField name="Display Folder" numFmtId="0">
      <sharedItems containsNonDate="0" containsString="0" containsBlank="1"/>
    </cacheField>
    <cacheField name="Sort By Column Name" numFmtId="0">
      <sharedItems containsBlank="1"/>
    </cacheField>
    <cacheField name="Table Description" numFmtId="0">
      <sharedItems containsBlank="1"/>
    </cacheField>
    <cacheField name="Data Type" numFmtId="0">
      <sharedItems/>
    </cacheField>
    <cacheField name="Column Type" numFmtId="0">
      <sharedItems/>
    </cacheField>
    <cacheField name="Encoding Hint"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Brett Powell" refreshedDate="43291.611988657409" createdVersion="6" refreshedVersion="6" minRefreshableVersion="3" recordCount="80">
  <cacheSource type="worksheet">
    <worksheetSource name="MeasuresTbl"/>
  </cacheSource>
  <cacheFields count="13">
    <cacheField name="Measure Index ID" numFmtId="0">
      <sharedItems containsSemiMixedTypes="0" containsString="0" containsNumber="1" containsInteger="1" minValue="1" maxValue="80"/>
    </cacheField>
    <cacheField name="Table Name" numFmtId="0">
      <sharedItems count="9">
        <s v="Adventure Works Sales"/>
        <s v="Internet Sales"/>
        <s v="Reseller Sales"/>
        <s v="Sales and Margin Plan"/>
        <s v="Date" u="1"/>
        <s v="Date Intelligence Metrics" u="1"/>
        <s v="Customer" u="1"/>
        <s v="Product" u="1"/>
        <s v="Measure Support" u="1"/>
      </sharedItems>
    </cacheField>
    <cacheField name="Display Folder" numFmtId="0">
      <sharedItems containsBlank="1"/>
    </cacheField>
    <cacheField name="Measure Name" numFmtId="0">
      <sharedItems/>
    </cacheField>
    <cacheField name="Measure Description" numFmtId="0">
      <sharedItems containsBlank="1"/>
    </cacheField>
    <cacheField name="DAX Expression" numFmtId="0">
      <sharedItems longText="1"/>
    </cacheField>
    <cacheField name="DAX Length Category" numFmtId="0">
      <sharedItems count="6">
        <s v="41 to 60 characters"/>
        <s v="Over 80 characters"/>
        <s v="61 to 80 characters"/>
        <s v="21 to 40 characters"/>
        <s v="20 or less chararcters"/>
        <s v="Over 60 characters" u="1"/>
      </sharedItems>
    </cacheField>
    <cacheField name="Format" numFmtId="0">
      <sharedItems containsBlank="1"/>
    </cacheField>
    <cacheField name="Table Description" numFmtId="0">
      <sharedItems containsBlank="1"/>
    </cacheField>
    <cacheField name="IsHidden" numFmtId="0">
      <sharedItems/>
    </cacheField>
    <cacheField name="ModifiedTime" numFmtId="22">
      <sharedItems containsSemiMixedTypes="0" containsNonDate="0" containsDate="1" containsString="0" minDate="2018-01-10T18:20:05" maxDate="2018-07-10T14:53:51"/>
    </cacheField>
    <cacheField name="Contains Iterator" numFmtId="0">
      <sharedItems/>
    </cacheField>
    <cacheField name="Contains Variable"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3">
  <r>
    <n v="1"/>
    <x v="0"/>
    <s v="BridgeBudgetDate"/>
    <s v="Calendar Yr-Mo"/>
    <s v="Calendar Yr-Mo"/>
    <s v="Bidirectional Crossfiltering"/>
    <s v="Bidirectional Security Filter"/>
    <b v="1"/>
    <n v="1"/>
    <b v="0"/>
    <d v="2018-07-04T10:44:34"/>
    <d v="2018-07-04T10:44:34"/>
  </r>
  <r>
    <n v="2"/>
    <x v="1"/>
    <s v="Customer"/>
    <s v="Customer Key"/>
    <s v="Customer Key"/>
    <s v="Single Direction"/>
    <s v="Single Direction Security Filter"/>
    <b v="1"/>
    <n v="1"/>
    <b v="0"/>
    <d v="2018-07-04T10:44:37"/>
    <d v="2018-07-04T10:44:37"/>
  </r>
  <r>
    <n v="3"/>
    <x v="1"/>
    <s v="Date"/>
    <s v="Ship Date Key"/>
    <s v="Date Key"/>
    <s v="Single Direction"/>
    <s v="Single Direction Security Filter"/>
    <b v="0"/>
    <n v="1"/>
    <b v="0"/>
    <d v="2018-07-04T10:44:37"/>
    <d v="2018-07-04T10:44:37"/>
  </r>
  <r>
    <n v="4"/>
    <x v="1"/>
    <s v="Sales Territory"/>
    <s v="Sales Territory Key"/>
    <s v="Sales Territory Key"/>
    <s v="Single Direction"/>
    <s v="Single Direction Security Filter"/>
    <b v="1"/>
    <n v="1"/>
    <b v="0"/>
    <d v="2018-07-04T10:44:37"/>
    <d v="2018-07-04T10:44:37"/>
  </r>
  <r>
    <n v="5"/>
    <x v="1"/>
    <s v="Date"/>
    <s v="Order Date Key"/>
    <s v="Date Key"/>
    <s v="Single Direction"/>
    <s v="Single Direction Security Filter"/>
    <b v="1"/>
    <n v="1"/>
    <b v="0"/>
    <d v="2018-07-04T10:44:37"/>
    <d v="2018-07-04T10:44:37"/>
  </r>
  <r>
    <n v="6"/>
    <x v="1"/>
    <s v="Date"/>
    <s v="Due Date Key"/>
    <s v="Date Key"/>
    <s v="Single Direction"/>
    <s v="Single Direction Security Filter"/>
    <b v="0"/>
    <n v="1"/>
    <b v="0"/>
    <d v="2018-07-04T10:44:37"/>
    <d v="2018-07-04T10:44:37"/>
  </r>
  <r>
    <n v="7"/>
    <x v="1"/>
    <s v="Product"/>
    <s v="Product Key"/>
    <s v="Product Key"/>
    <s v="Single Direction"/>
    <s v="Single Direction Security Filter"/>
    <b v="1"/>
    <n v="1"/>
    <b v="0"/>
    <d v="2018-07-04T10:44:37"/>
    <d v="2018-07-04T10:44:37"/>
  </r>
  <r>
    <n v="8"/>
    <x v="1"/>
    <s v="Currency"/>
    <s v="Currency Key"/>
    <s v="Currency Key"/>
    <s v="Single Direction"/>
    <s v="Single Direction Security Filter"/>
    <b v="1"/>
    <n v="1"/>
    <b v="0"/>
    <d v="2018-07-04T10:44:37"/>
    <d v="2018-07-04T10:44:37"/>
  </r>
  <r>
    <n v="9"/>
    <x v="1"/>
    <s v="Promotion"/>
    <s v="Promotion Key"/>
    <s v="Promotion Key"/>
    <s v="Single Direction"/>
    <s v="Single Direction Security Filter"/>
    <b v="1"/>
    <n v="1"/>
    <b v="0"/>
    <d v="2018-07-04T10:44:37"/>
    <d v="2018-07-04T10:44:37"/>
  </r>
  <r>
    <n v="10"/>
    <x v="2"/>
    <s v="BridgeProductSubCat"/>
    <s v="Product Subcategory"/>
    <s v="Product Subcategory"/>
    <s v="Bidirectional Crossfiltering"/>
    <s v="Bidirectional Security Filter"/>
    <b v="1"/>
    <n v="1"/>
    <b v="0"/>
    <d v="2018-07-04T10:44:34"/>
    <d v="2018-07-04T10:44:34"/>
  </r>
  <r>
    <n v="11"/>
    <x v="3"/>
    <s v="Employee"/>
    <s v="Employee Key"/>
    <s v="Employee Key"/>
    <s v="Single Direction"/>
    <s v="Single Direction Security Filter"/>
    <b v="1"/>
    <n v="1"/>
    <b v="0"/>
    <d v="2018-07-04T10:44:39"/>
    <d v="2018-07-04T10:44:39"/>
  </r>
  <r>
    <n v="12"/>
    <x v="3"/>
    <s v="Reseller"/>
    <s v="Reseller Key"/>
    <s v="Reseller Key"/>
    <s v="Single Direction"/>
    <s v="Single Direction Security Filter"/>
    <b v="1"/>
    <n v="1"/>
    <b v="0"/>
    <d v="2018-07-04T10:44:39"/>
    <d v="2018-07-04T10:44:39"/>
  </r>
  <r>
    <n v="13"/>
    <x v="3"/>
    <s v="Sales Territory"/>
    <s v="Sales Territory Key"/>
    <s v="Sales Territory Key"/>
    <s v="Single Direction"/>
    <s v="Single Direction Security Filter"/>
    <b v="1"/>
    <n v="1"/>
    <b v="0"/>
    <d v="2018-07-04T10:44:39"/>
    <d v="2018-07-04T10:44:39"/>
  </r>
  <r>
    <n v="14"/>
    <x v="3"/>
    <s v="Currency"/>
    <s v="Currency Key"/>
    <s v="Currency Key"/>
    <s v="Single Direction"/>
    <s v="Single Direction Security Filter"/>
    <b v="1"/>
    <n v="1"/>
    <b v="0"/>
    <d v="2018-07-04T10:44:39"/>
    <d v="2018-07-04T10:44:39"/>
  </r>
  <r>
    <n v="15"/>
    <x v="3"/>
    <s v="Product"/>
    <s v="Product Key"/>
    <s v="Product Key"/>
    <s v="Single Direction"/>
    <s v="Single Direction Security Filter"/>
    <b v="1"/>
    <n v="1"/>
    <b v="0"/>
    <d v="2018-07-04T10:44:39"/>
    <d v="2018-07-04T10:44:39"/>
  </r>
  <r>
    <n v="16"/>
    <x v="3"/>
    <s v="Promotion"/>
    <s v="Promotion Key"/>
    <s v="Promotion Key"/>
    <s v="Single Direction"/>
    <s v="Single Direction Security Filter"/>
    <b v="1"/>
    <n v="1"/>
    <b v="0"/>
    <d v="2018-07-04T10:44:39"/>
    <d v="2018-07-04T10:44:39"/>
  </r>
  <r>
    <n v="17"/>
    <x v="3"/>
    <s v="Date"/>
    <s v="Ship Date Key"/>
    <s v="Date Key"/>
    <s v="Single Direction"/>
    <s v="Single Direction Security Filter"/>
    <b v="0"/>
    <n v="1"/>
    <b v="0"/>
    <d v="2018-07-04T10:44:39"/>
    <d v="2018-07-04T10:44:39"/>
  </r>
  <r>
    <n v="18"/>
    <x v="3"/>
    <s v="Date"/>
    <s v="Due Date Key"/>
    <s v="Date Key"/>
    <s v="Single Direction"/>
    <s v="Single Direction Security Filter"/>
    <b v="0"/>
    <n v="1"/>
    <b v="0"/>
    <d v="2018-07-04T10:44:39"/>
    <d v="2018-07-04T10:44:39"/>
  </r>
  <r>
    <n v="19"/>
    <x v="3"/>
    <s v="Date"/>
    <s v="Order Date Key"/>
    <s v="Date Key"/>
    <s v="Single Direction"/>
    <s v="Single Direction Security Filter"/>
    <b v="1"/>
    <n v="1"/>
    <b v="0"/>
    <d v="2018-07-04T10:44:39"/>
    <d v="2018-07-04T10:44:39"/>
  </r>
  <r>
    <n v="20"/>
    <x v="4"/>
    <s v="BridgeSalesTerritoryRegion"/>
    <s v="Sales Territory Region"/>
    <s v="Sales Territory Region"/>
    <s v="Bidirectional Crossfiltering"/>
    <s v="Bidirectional Security Filter"/>
    <b v="1"/>
    <n v="1"/>
    <b v="0"/>
    <d v="2018-07-04T10:44:34"/>
    <d v="2018-07-04T10:44:34"/>
  </r>
  <r>
    <n v="21"/>
    <x v="5"/>
    <s v="BridgeProductSubCat"/>
    <s v="Product Subcategory"/>
    <s v="Product Subcategory"/>
    <s v="Single Direction"/>
    <s v="Single Direction Security Filter"/>
    <b v="1"/>
    <n v="1"/>
    <b v="0"/>
    <d v="2018-07-04T10:44:34"/>
    <d v="2018-07-04T10:44:40"/>
  </r>
  <r>
    <n v="22"/>
    <x v="5"/>
    <s v="BridgeSalesTerritoryRegion"/>
    <s v="Sales Territory Region"/>
    <s v="Sales Territory Region"/>
    <s v="Single Direction"/>
    <s v="Single Direction Security Filter"/>
    <b v="1"/>
    <n v="1"/>
    <b v="0"/>
    <d v="2018-07-04T10:44:34"/>
    <d v="2018-07-04T10:44:40"/>
  </r>
  <r>
    <n v="23"/>
    <x v="5"/>
    <s v="BridgeBudgetDate"/>
    <s v="Calendar Yr-Mo"/>
    <s v="Calendar Yr-Mo"/>
    <s v="Single Direction"/>
    <s v="Single Direction Security Filter"/>
    <b v="1"/>
    <n v="1"/>
    <b v="0"/>
    <d v="2018-07-04T10:44:34"/>
    <d v="2018-07-04T10:44:40"/>
  </r>
</pivotCacheRecords>
</file>

<file path=xl/pivotCache/pivotCacheRecords2.xml><?xml version="1.0" encoding="utf-8"?>
<pivotCacheRecords xmlns="http://schemas.openxmlformats.org/spreadsheetml/2006/main" xmlns:r="http://schemas.openxmlformats.org/officeDocument/2006/relationships" count="229">
  <r>
    <n v="1"/>
    <s v="Dummy Column A"/>
    <m/>
    <x v="0"/>
    <m/>
    <b v="1"/>
    <s v="Dummy Column A"/>
    <m/>
    <m/>
    <b v="1"/>
    <s v="Default"/>
    <d v="2018-06-25T03:24:43"/>
    <d v="2018-06-25T03:24:43"/>
    <m/>
    <m/>
    <m/>
    <s v="Whole Number"/>
    <s v="Standard Column"/>
    <s v="None"/>
  </r>
  <r>
    <n v="2"/>
    <s v="Dummy Column B"/>
    <m/>
    <x v="0"/>
    <m/>
    <b v="1"/>
    <s v="Dummy Column B"/>
    <m/>
    <m/>
    <b v="1"/>
    <s v="Default"/>
    <d v="2018-06-25T03:24:43"/>
    <d v="2018-06-25T03:24:43"/>
    <m/>
    <m/>
    <m/>
    <s v="Whole Number"/>
    <s v="Standard Column"/>
    <s v="None"/>
  </r>
  <r>
    <n v="3"/>
    <s v="Dummy Column C"/>
    <m/>
    <x v="0"/>
    <m/>
    <b v="1"/>
    <s v="Dummy Column C"/>
    <m/>
    <m/>
    <b v="1"/>
    <s v="Default"/>
    <d v="2018-06-25T03:24:43"/>
    <d v="2018-06-25T03:24:43"/>
    <m/>
    <m/>
    <m/>
    <s v="Whole Number"/>
    <s v="Standard Column"/>
    <s v="None"/>
  </r>
  <r>
    <n v="4"/>
    <s v="Calendar Yr-Mo"/>
    <m/>
    <x v="1"/>
    <m/>
    <b v="0"/>
    <s v="Calendar Yr-Mo"/>
    <m/>
    <m/>
    <b v="1"/>
    <s v="Default"/>
    <d v="2018-01-10T18:20:05"/>
    <d v="2018-01-10T18:20:05"/>
    <m/>
    <m/>
    <m/>
    <s v="Text"/>
    <s v="Standard Column"/>
    <s v="None"/>
  </r>
  <r>
    <n v="5"/>
    <s v="Product Subcategory"/>
    <m/>
    <x v="2"/>
    <m/>
    <b v="0"/>
    <s v="Product Subcategory"/>
    <m/>
    <m/>
    <b v="1"/>
    <s v="Default"/>
    <d v="2018-01-10T18:20:05"/>
    <d v="2018-01-10T18:20:05"/>
    <m/>
    <m/>
    <m/>
    <s v="Text"/>
    <s v="Standard Column"/>
    <s v="None"/>
  </r>
  <r>
    <n v="6"/>
    <s v="Sales Territory Region"/>
    <m/>
    <x v="3"/>
    <m/>
    <b v="0"/>
    <s v="Sales Territory Region"/>
    <m/>
    <m/>
    <b v="1"/>
    <s v="Default"/>
    <d v="2018-01-10T18:20:05"/>
    <d v="2018-01-10T18:20:05"/>
    <m/>
    <m/>
    <m/>
    <s v="Text"/>
    <s v="Standard Column"/>
    <s v="None"/>
  </r>
  <r>
    <n v="7"/>
    <s v="Currency"/>
    <s v="Full names of transactional currencies"/>
    <x v="4"/>
    <m/>
    <b v="0"/>
    <s v="Currency"/>
    <m/>
    <m/>
    <b v="1"/>
    <s v="Default"/>
    <d v="2018-06-25T20:49:24"/>
    <d v="2018-01-10T18:20:05"/>
    <m/>
    <m/>
    <s v="Currency abbreviations and names for all countries"/>
    <s v="Text"/>
    <s v="Standard Column"/>
    <s v="None"/>
  </r>
  <r>
    <n v="8"/>
    <s v="Currency Abbrev"/>
    <s v="Abbreviated name of transactional currencies"/>
    <x v="4"/>
    <m/>
    <b v="0"/>
    <s v="Currency Abbrev"/>
    <m/>
    <m/>
    <b v="1"/>
    <s v="Default"/>
    <d v="2018-06-25T20:49:24"/>
    <d v="2018-01-10T18:20:05"/>
    <m/>
    <m/>
    <s v="Currency abbreviations and names for all countries"/>
    <s v="Text"/>
    <s v="Standard Column"/>
    <s v="None"/>
  </r>
  <r>
    <n v="9"/>
    <s v="Currency Key"/>
    <m/>
    <x v="4"/>
    <m/>
    <b v="1"/>
    <s v="Currency Key"/>
    <m/>
    <m/>
    <b v="1"/>
    <s v="Sum"/>
    <d v="2018-06-25T01:56:11"/>
    <d v="2018-01-10T18:20:05"/>
    <m/>
    <m/>
    <s v="Currency abbreviations and names for all countries"/>
    <s v="Whole Number"/>
    <s v="Standard Column"/>
    <s v="None"/>
  </r>
  <r>
    <n v="10"/>
    <s v="Customer Alternate Key"/>
    <s v="Customer key in source CRM system"/>
    <x v="5"/>
    <m/>
    <b v="0"/>
    <s v="Customer Alternate Key"/>
    <m/>
    <m/>
    <b v="1"/>
    <s v="Default"/>
    <d v="2018-06-25T20:49:24"/>
    <d v="2018-01-10T18:20:05"/>
    <m/>
    <m/>
    <s v="Individuals who've made a purchase online "/>
    <s v="Text"/>
    <s v="Standard Column"/>
    <s v="None"/>
  </r>
  <r>
    <n v="11"/>
    <s v="Customer Annual Income"/>
    <m/>
    <x v="5"/>
    <m/>
    <b v="0"/>
    <s v="Customer Annual Income"/>
    <m/>
    <s v="\$#,0;(\$#,0);\$#,0"/>
    <b v="1"/>
    <s v="Do Not Summarize"/>
    <d v="2018-06-25T01:45:28"/>
    <d v="2018-01-10T18:20:05"/>
    <m/>
    <m/>
    <s v="Individuals who've made a purchase online "/>
    <s v="Fixed Decimal Number"/>
    <s v="Standard Column"/>
    <s v="Hash Encoding"/>
  </r>
  <r>
    <n v="12"/>
    <s v="Customer Cars Owned"/>
    <m/>
    <x v="5"/>
    <m/>
    <b v="0"/>
    <s v="Customer Cars Owned"/>
    <m/>
    <m/>
    <b v="1"/>
    <s v="Do Not Summarize"/>
    <d v="2018-06-25T01:45:28"/>
    <d v="2018-01-10T18:20:05"/>
    <m/>
    <m/>
    <s v="Individuals who've made a purchase online "/>
    <s v="Whole Number"/>
    <s v="Standard Column"/>
    <s v="None"/>
  </r>
  <r>
    <n v="13"/>
    <s v="Customer Children"/>
    <m/>
    <x v="5"/>
    <m/>
    <b v="0"/>
    <s v="Customer Children"/>
    <m/>
    <m/>
    <b v="1"/>
    <s v="Do Not Summarize"/>
    <d v="2018-06-25T01:45:28"/>
    <d v="2018-01-10T18:20:05"/>
    <m/>
    <m/>
    <s v="Individuals who've made a purchase online "/>
    <s v="Whole Number"/>
    <s v="Standard Column"/>
    <s v="None"/>
  </r>
  <r>
    <n v="14"/>
    <s v="Customer City"/>
    <m/>
    <x v="5"/>
    <m/>
    <b v="0"/>
    <s v="Customer City"/>
    <m/>
    <m/>
    <b v="1"/>
    <s v="Default"/>
    <d v="2018-01-10T18:20:05"/>
    <d v="2018-01-10T18:20:05"/>
    <m/>
    <m/>
    <s v="Individuals who've made a purchase online "/>
    <s v="Text"/>
    <s v="Standard Column"/>
    <s v="None"/>
  </r>
  <r>
    <n v="15"/>
    <s v="Customer City State"/>
    <m/>
    <x v="5"/>
    <s v="City"/>
    <b v="0"/>
    <s v="Customer City State"/>
    <m/>
    <m/>
    <b v="1"/>
    <s v="Default"/>
    <d v="2018-06-24T16:20:24"/>
    <d v="2018-01-10T18:20:05"/>
    <m/>
    <m/>
    <s v="Individuals who've made a purchase online "/>
    <s v="Text"/>
    <s v="Standard Column"/>
    <s v="None"/>
  </r>
  <r>
    <n v="16"/>
    <s v="Customer Commute Distance"/>
    <m/>
    <x v="5"/>
    <m/>
    <b v="0"/>
    <s v="Customer Commute Distance"/>
    <m/>
    <m/>
    <b v="1"/>
    <s v="Default"/>
    <d v="2018-01-10T18:20:05"/>
    <d v="2018-01-10T18:20:05"/>
    <m/>
    <m/>
    <s v="Individuals who've made a purchase online "/>
    <s v="Text"/>
    <s v="Standard Column"/>
    <s v="None"/>
  </r>
  <r>
    <n v="17"/>
    <s v="Customer Country"/>
    <m/>
    <x v="5"/>
    <s v="Country"/>
    <b v="0"/>
    <s v="Customer Country"/>
    <m/>
    <m/>
    <b v="1"/>
    <s v="Default"/>
    <d v="2018-06-24T16:20:24"/>
    <d v="2018-01-10T18:20:05"/>
    <m/>
    <m/>
    <s v="Individuals who've made a purchase online "/>
    <s v="Text"/>
    <s v="Standard Column"/>
    <s v="None"/>
  </r>
  <r>
    <n v="18"/>
    <s v="Customer Country Code"/>
    <m/>
    <x v="5"/>
    <m/>
    <b v="0"/>
    <s v="Customer Country Code"/>
    <m/>
    <m/>
    <b v="1"/>
    <s v="Default"/>
    <d v="2018-01-10T18:20:05"/>
    <d v="2018-01-10T18:20:05"/>
    <m/>
    <m/>
    <s v="Individuals who've made a purchase online "/>
    <s v="Text"/>
    <s v="Standard Column"/>
    <s v="None"/>
  </r>
  <r>
    <n v="19"/>
    <s v="Customer Date of Birth"/>
    <m/>
    <x v="5"/>
    <m/>
    <b v="0"/>
    <s v="Customer Date of Birth"/>
    <m/>
    <s v="Short Date"/>
    <b v="1"/>
    <s v="Default"/>
    <d v="2018-01-10T18:20:05"/>
    <d v="2018-01-10T18:20:05"/>
    <m/>
    <m/>
    <s v="Individuals who've made a purchase online "/>
    <s v="Date"/>
    <s v="Standard Column"/>
    <s v="None"/>
  </r>
  <r>
    <n v="20"/>
    <s v="Customer Education"/>
    <m/>
    <x v="5"/>
    <m/>
    <b v="0"/>
    <s v="Customer Education"/>
    <m/>
    <m/>
    <b v="1"/>
    <s v="Default"/>
    <d v="2018-01-10T18:20:05"/>
    <d v="2018-01-10T18:20:05"/>
    <m/>
    <m/>
    <s v="Individuals who've made a purchase online "/>
    <s v="Text"/>
    <s v="Standard Column"/>
    <s v="None"/>
  </r>
  <r>
    <n v="21"/>
    <s v="Customer Email Address"/>
    <m/>
    <x v="5"/>
    <m/>
    <b v="0"/>
    <s v="Customer Email Address"/>
    <m/>
    <m/>
    <b v="1"/>
    <s v="Default"/>
    <d v="2018-01-10T18:20:05"/>
    <d v="2018-01-10T18:20:05"/>
    <m/>
    <m/>
    <s v="Individuals who've made a purchase online "/>
    <s v="Text"/>
    <s v="Standard Column"/>
    <s v="None"/>
  </r>
  <r>
    <n v="22"/>
    <s v="Customer First Purchase Date"/>
    <m/>
    <x v="5"/>
    <m/>
    <b v="0"/>
    <s v="Customer First Purchase Date"/>
    <m/>
    <s v="Short Date"/>
    <b v="1"/>
    <s v="Default"/>
    <d v="2018-01-10T18:20:05"/>
    <d v="2018-01-10T18:20:05"/>
    <m/>
    <m/>
    <s v="Individuals who've made a purchase online "/>
    <s v="Date"/>
    <s v="Standard Column"/>
    <s v="None"/>
  </r>
  <r>
    <n v="23"/>
    <s v="Customer Full Address"/>
    <m/>
    <x v="5"/>
    <s v="Address"/>
    <b v="0"/>
    <s v="Customer Full Address"/>
    <m/>
    <m/>
    <b v="1"/>
    <s v="Default"/>
    <d v="2018-06-24T16:20:24"/>
    <d v="2018-01-10T18:20:05"/>
    <m/>
    <m/>
    <s v="Individuals who've made a purchase online "/>
    <s v="Text"/>
    <s v="Standard Column"/>
    <s v="None"/>
  </r>
  <r>
    <n v="24"/>
    <s v="Customer Gender"/>
    <m/>
    <x v="5"/>
    <m/>
    <b v="0"/>
    <s v="Customer Gender"/>
    <m/>
    <m/>
    <b v="1"/>
    <s v="Default"/>
    <d v="2018-01-10T18:20:05"/>
    <d v="2018-01-10T18:20:05"/>
    <m/>
    <m/>
    <s v="Individuals who've made a purchase online "/>
    <s v="Text"/>
    <s v="Standard Column"/>
    <s v="None"/>
  </r>
  <r>
    <n v="25"/>
    <s v="Customer History Segment"/>
    <m/>
    <x v="5"/>
    <m/>
    <b v="0"/>
    <s v="Customer History Segment"/>
    <m/>
    <m/>
    <b v="1"/>
    <s v="Default"/>
    <d v="2018-06-17T12:13:03"/>
    <d v="2018-01-10T18:20:05"/>
    <m/>
    <s v="Customer History Segment Sort"/>
    <s v="Individuals who've made a purchase online "/>
    <s v="Text"/>
    <s v="Standard Column"/>
    <s v="None"/>
  </r>
  <r>
    <n v="26"/>
    <s v="Customer History Segment Sort"/>
    <m/>
    <x v="5"/>
    <m/>
    <b v="1"/>
    <s v="Customer History Segment Sort"/>
    <m/>
    <m/>
    <b v="1"/>
    <s v="Default"/>
    <d v="2018-01-10T18:20:05"/>
    <d v="2018-01-10T18:20:05"/>
    <m/>
    <m/>
    <s v="Individuals who've made a purchase online "/>
    <s v="Whole Number"/>
    <s v="Standard Column"/>
    <s v="None"/>
  </r>
  <r>
    <n v="27"/>
    <s v="Customer House Owner Indicator"/>
    <m/>
    <x v="5"/>
    <m/>
    <b v="0"/>
    <s v="Customer House Owner Indicator"/>
    <m/>
    <m/>
    <b v="1"/>
    <s v="Default"/>
    <d v="2018-01-10T18:20:05"/>
    <d v="2018-01-10T18:20:05"/>
    <m/>
    <m/>
    <s v="Individuals who've made a purchase online "/>
    <s v="Text"/>
    <s v="Standard Column"/>
    <s v="None"/>
  </r>
  <r>
    <n v="28"/>
    <s v="Customer Key"/>
    <s v="Customer key in data warehouse"/>
    <x v="5"/>
    <m/>
    <b v="1"/>
    <s v="Customer Key"/>
    <m/>
    <m/>
    <b v="1"/>
    <s v="Do Not Summarize"/>
    <d v="2018-06-25T20:49:24"/>
    <d v="2018-01-10T18:20:05"/>
    <m/>
    <m/>
    <s v="Individuals who've made a purchase online "/>
    <s v="Whole Number"/>
    <s v="Standard Column"/>
    <s v="None"/>
  </r>
  <r>
    <n v="29"/>
    <s v="Customer Marital Status"/>
    <m/>
    <x v="5"/>
    <m/>
    <b v="0"/>
    <s v="Customer Marital Status"/>
    <m/>
    <m/>
    <b v="1"/>
    <s v="Default"/>
    <d v="2018-01-10T18:20:05"/>
    <d v="2018-01-10T18:20:05"/>
    <m/>
    <m/>
    <s v="Individuals who've made a purchase online "/>
    <s v="Text"/>
    <s v="Standard Column"/>
    <s v="None"/>
  </r>
  <r>
    <n v="30"/>
    <s v="Customer Name"/>
    <s v="Online sales customer first and last name"/>
    <x v="5"/>
    <m/>
    <b v="0"/>
    <s v="Customer Name"/>
    <m/>
    <m/>
    <b v="1"/>
    <s v="Default"/>
    <d v="2018-06-25T20:49:24"/>
    <d v="2018-01-10T18:20:05"/>
    <m/>
    <m/>
    <s v="Individuals who've made a purchase online "/>
    <s v="Text"/>
    <s v="Standard Column"/>
    <s v="None"/>
  </r>
  <r>
    <n v="31"/>
    <s v="Customer Occupation"/>
    <m/>
    <x v="5"/>
    <m/>
    <b v="0"/>
    <s v="Customer Occupation"/>
    <m/>
    <m/>
    <b v="1"/>
    <s v="Default"/>
    <d v="2018-01-10T18:20:05"/>
    <d v="2018-01-10T18:20:05"/>
    <m/>
    <m/>
    <s v="Individuals who've made a purchase online "/>
    <s v="Text"/>
    <s v="Standard Column"/>
    <s v="None"/>
  </r>
  <r>
    <n v="32"/>
    <s v="Customer Phone Number"/>
    <m/>
    <x v="5"/>
    <m/>
    <b v="0"/>
    <s v="Customer Phone Number"/>
    <m/>
    <m/>
    <b v="1"/>
    <s v="Default"/>
    <d v="2018-01-10T18:20:05"/>
    <d v="2018-01-10T18:20:05"/>
    <m/>
    <m/>
    <s v="Individuals who've made a purchase online "/>
    <s v="Text"/>
    <s v="Standard Column"/>
    <s v="None"/>
  </r>
  <r>
    <n v="33"/>
    <s v="Customer Postal Code"/>
    <m/>
    <x v="5"/>
    <s v="PostalCode"/>
    <b v="0"/>
    <s v="Customer Postal Code"/>
    <m/>
    <m/>
    <b v="1"/>
    <s v="Default"/>
    <d v="2018-06-24T16:20:24"/>
    <d v="2018-01-10T18:20:05"/>
    <m/>
    <m/>
    <s v="Individuals who've made a purchase online "/>
    <s v="Text"/>
    <s v="Standard Column"/>
    <s v="None"/>
  </r>
  <r>
    <n v="34"/>
    <s v="Customer Sales Territory Country"/>
    <m/>
    <x v="5"/>
    <s v="Country"/>
    <b v="0"/>
    <s v="Customer Sales Territory Country"/>
    <m/>
    <m/>
    <b v="1"/>
    <s v="Default"/>
    <d v="2018-06-24T16:20:24"/>
    <d v="2018-01-10T18:20:05"/>
    <m/>
    <m/>
    <s v="Individuals who've made a purchase online "/>
    <s v="Text"/>
    <s v="Standard Column"/>
    <s v="None"/>
  </r>
  <r>
    <n v="35"/>
    <s v="Customer Sales Territory Group"/>
    <m/>
    <x v="5"/>
    <m/>
    <b v="0"/>
    <s v="Customer Sales Territory Group"/>
    <m/>
    <m/>
    <b v="1"/>
    <s v="Default"/>
    <d v="2018-01-10T18:20:05"/>
    <d v="2018-01-10T18:20:05"/>
    <m/>
    <m/>
    <s v="Individuals who've made a purchase online "/>
    <s v="Text"/>
    <s v="Standard Column"/>
    <s v="None"/>
  </r>
  <r>
    <n v="36"/>
    <s v="Customer Sales Territory Region"/>
    <m/>
    <x v="5"/>
    <m/>
    <b v="0"/>
    <s v="Customer Sales Territory Region"/>
    <m/>
    <m/>
    <b v="1"/>
    <s v="Default"/>
    <d v="2018-01-10T18:20:05"/>
    <d v="2018-01-10T18:20:05"/>
    <m/>
    <m/>
    <s v="Individuals who've made a purchase online "/>
    <s v="Text"/>
    <s v="Standard Column"/>
    <s v="None"/>
  </r>
  <r>
    <n v="37"/>
    <s v="Customer State Province"/>
    <m/>
    <x v="5"/>
    <s v="StateOrProvince"/>
    <b v="0"/>
    <s v="Customer State Province"/>
    <m/>
    <m/>
    <b v="1"/>
    <s v="Default"/>
    <d v="2018-06-24T16:20:24"/>
    <d v="2018-01-10T18:20:05"/>
    <m/>
    <m/>
    <s v="Individuals who've made a purchase online "/>
    <s v="Text"/>
    <s v="Standard Column"/>
    <s v="None"/>
  </r>
  <r>
    <n v="38"/>
    <s v="Customer State Province Code"/>
    <m/>
    <x v="5"/>
    <s v="StateOrProvince"/>
    <b v="0"/>
    <s v="Customer State Province Code"/>
    <m/>
    <m/>
    <b v="1"/>
    <s v="Default"/>
    <d v="2018-06-24T16:20:24"/>
    <d v="2018-01-10T18:20:05"/>
    <m/>
    <m/>
    <s v="Individuals who've made a purchase online "/>
    <s v="Text"/>
    <s v="Standard Column"/>
    <s v="None"/>
  </r>
  <r>
    <n v="39"/>
    <s v="Customer Street Address"/>
    <m/>
    <x v="5"/>
    <s v="Address"/>
    <b v="0"/>
    <s v="Customer Street Address"/>
    <m/>
    <m/>
    <b v="1"/>
    <s v="Default"/>
    <d v="2018-06-24T16:20:24"/>
    <d v="2018-01-10T18:20:05"/>
    <m/>
    <m/>
    <s v="Individuals who've made a purchase online "/>
    <s v="Text"/>
    <s v="Standard Column"/>
    <s v="None"/>
  </r>
  <r>
    <n v="40"/>
    <s v="Customer Title"/>
    <m/>
    <x v="5"/>
    <m/>
    <b v="0"/>
    <s v="Customer Title"/>
    <m/>
    <m/>
    <b v="1"/>
    <s v="Default"/>
    <d v="2018-01-10T18:20:05"/>
    <d v="2018-01-10T18:20:05"/>
    <m/>
    <m/>
    <s v="Individuals who've made a purchase online "/>
    <s v="Text"/>
    <s v="Standard Column"/>
    <s v="None"/>
  </r>
  <r>
    <n v="41"/>
    <s v="Calendar Month"/>
    <m/>
    <x v="6"/>
    <m/>
    <b v="0"/>
    <s v="Calendar Month"/>
    <m/>
    <m/>
    <b v="1"/>
    <s v="Default"/>
    <d v="2018-01-10T18:20:05"/>
    <d v="2018-01-10T18:20:05"/>
    <m/>
    <s v="Calendar Month Number"/>
    <s v="Gregorian and custom fiscal calendar "/>
    <s v="Text"/>
    <s v="Standard Column"/>
    <s v="None"/>
  </r>
  <r>
    <n v="42"/>
    <s v="Calendar Month Ending Date"/>
    <m/>
    <x v="6"/>
    <m/>
    <b v="0"/>
    <s v="Calendar Month Ending Date"/>
    <m/>
    <s v="Short Date"/>
    <b v="1"/>
    <s v="Default"/>
    <d v="2018-01-10T18:20:05"/>
    <d v="2018-01-10T18:20:05"/>
    <m/>
    <m/>
    <s v="Gregorian and custom fiscal calendar "/>
    <s v="Date"/>
    <s v="Standard Column"/>
    <s v="None"/>
  </r>
  <r>
    <n v="43"/>
    <s v="Calendar Month Number"/>
    <m/>
    <x v="6"/>
    <m/>
    <b v="1"/>
    <s v="Calendar Month Number"/>
    <m/>
    <m/>
    <b v="1"/>
    <s v="Do Not Summarize"/>
    <d v="2018-06-25T01:45:28"/>
    <d v="2018-01-10T18:20:05"/>
    <m/>
    <m/>
    <s v="Gregorian and custom fiscal calendar "/>
    <s v="Whole Number"/>
    <s v="Standard Column"/>
    <s v="None"/>
  </r>
  <r>
    <n v="44"/>
    <s v="Calendar Month Status"/>
    <m/>
    <x v="6"/>
    <m/>
    <b v="0"/>
    <s v="Calendar Month Status"/>
    <m/>
    <m/>
    <b v="1"/>
    <s v="Default"/>
    <d v="2018-01-10T18:20:05"/>
    <d v="2018-01-10T18:20:05"/>
    <m/>
    <m/>
    <s v="Gregorian and custom fiscal calendar "/>
    <s v="Text"/>
    <s v="Standard Column"/>
    <s v="None"/>
  </r>
  <r>
    <n v="45"/>
    <s v="Calendar Quarter Number in Year"/>
    <m/>
    <x v="6"/>
    <m/>
    <b v="1"/>
    <s v="Calendar Quarter Number in Year"/>
    <m/>
    <m/>
    <b v="1"/>
    <s v="Default"/>
    <d v="2018-01-10T18:20:05"/>
    <d v="2018-01-10T18:20:05"/>
    <m/>
    <m/>
    <s v="Gregorian and custom fiscal calendar "/>
    <s v="Whole Number"/>
    <s v="Standard Column"/>
    <s v="None"/>
  </r>
  <r>
    <n v="46"/>
    <s v="Calendar Quarter in Year"/>
    <m/>
    <x v="6"/>
    <m/>
    <b v="0"/>
    <s v="Calendar Quarter in Year"/>
    <m/>
    <m/>
    <b v="1"/>
    <s v="Default"/>
    <d v="2018-01-10T18:20:05"/>
    <d v="2018-01-10T18:20:05"/>
    <m/>
    <m/>
    <s v="Gregorian and custom fiscal calendar "/>
    <s v="Text"/>
    <s v="Standard Column"/>
    <s v="None"/>
  </r>
  <r>
    <n v="47"/>
    <s v="Calendar Week Ending Date"/>
    <m/>
    <x v="6"/>
    <m/>
    <b v="0"/>
    <s v="Calendar Week Ending Date"/>
    <m/>
    <s v="Short Date"/>
    <b v="1"/>
    <s v="Default"/>
    <d v="2018-01-10T18:20:05"/>
    <d v="2018-01-10T18:20:05"/>
    <m/>
    <m/>
    <s v="Gregorian and custom fiscal calendar "/>
    <s v="Date"/>
    <s v="Standard Column"/>
    <s v="None"/>
  </r>
  <r>
    <n v="48"/>
    <s v="Calendar Week Number in Year"/>
    <m/>
    <x v="6"/>
    <m/>
    <b v="1"/>
    <s v="Calendar Week Number in Year"/>
    <m/>
    <m/>
    <b v="1"/>
    <s v="Do Not Summarize"/>
    <d v="2018-06-25T01:45:28"/>
    <d v="2018-01-10T18:20:05"/>
    <m/>
    <m/>
    <s v="Gregorian and custom fiscal calendar "/>
    <s v="Whole Number"/>
    <s v="Standard Column"/>
    <s v="None"/>
  </r>
  <r>
    <n v="49"/>
    <s v="Calendar Week Status"/>
    <m/>
    <x v="6"/>
    <m/>
    <b v="0"/>
    <s v="Calendar Week Status"/>
    <m/>
    <m/>
    <b v="1"/>
    <s v="Default"/>
    <d v="2018-01-10T18:20:05"/>
    <d v="2018-01-10T18:20:05"/>
    <m/>
    <m/>
    <s v="Gregorian and custom fiscal calendar "/>
    <s v="Text"/>
    <s v="Standard Column"/>
    <s v="None"/>
  </r>
  <r>
    <n v="50"/>
    <s v="Calendar Week in Month"/>
    <m/>
    <x v="6"/>
    <m/>
    <b v="1"/>
    <s v="Calendar Week in Month"/>
    <m/>
    <m/>
    <b v="1"/>
    <s v="Default"/>
    <d v="2018-01-10T18:20:05"/>
    <d v="2018-01-10T18:20:05"/>
    <m/>
    <m/>
    <s v="Gregorian and custom fiscal calendar "/>
    <s v="Whole Number"/>
    <s v="Standard Column"/>
    <s v="None"/>
  </r>
  <r>
    <n v="51"/>
    <s v="Calendar Week in Year"/>
    <m/>
    <x v="6"/>
    <m/>
    <b v="0"/>
    <s v="Calendar Week in Year"/>
    <m/>
    <m/>
    <b v="1"/>
    <s v="Default"/>
    <d v="2018-01-10T18:20:05"/>
    <d v="2018-01-10T18:20:05"/>
    <m/>
    <s v="Calendar Week Number in Year"/>
    <s v="Gregorian and custom fiscal calendar "/>
    <s v="Text"/>
    <s v="Standard Column"/>
    <s v="None"/>
  </r>
  <r>
    <n v="52"/>
    <s v="Calendar Year"/>
    <m/>
    <x v="6"/>
    <m/>
    <b v="0"/>
    <s v="Calendar Year"/>
    <m/>
    <m/>
    <b v="1"/>
    <s v="Do Not Summarize"/>
    <d v="2018-01-10T18:20:05"/>
    <d v="2018-01-10T18:20:05"/>
    <m/>
    <m/>
    <s v="Gregorian and custom fiscal calendar "/>
    <s v="Whole Number"/>
    <s v="Standard Column"/>
    <s v="Hash Encoding"/>
  </r>
  <r>
    <n v="53"/>
    <s v="Calendar Year Month Number"/>
    <m/>
    <x v="6"/>
    <m/>
    <b v="0"/>
    <s v="Calendar Year Month Number"/>
    <m/>
    <m/>
    <b v="1"/>
    <s v="Default"/>
    <d v="2018-03-30T18:27:40"/>
    <d v="2018-01-10T18:20:05"/>
    <m/>
    <m/>
    <s v="Gregorian and custom fiscal calendar "/>
    <s v="Whole Number"/>
    <s v="Standard Column"/>
    <s v="None"/>
  </r>
  <r>
    <n v="54"/>
    <s v="Calendar Year Quarter Number"/>
    <m/>
    <x v="6"/>
    <m/>
    <b v="0"/>
    <s v="Calendar Year Quarter Number"/>
    <m/>
    <m/>
    <b v="1"/>
    <s v="Default"/>
    <d v="2018-03-30T19:09:03"/>
    <d v="2018-01-10T18:20:05"/>
    <m/>
    <m/>
    <s v="Gregorian and custom fiscal calendar "/>
    <s v="Whole Number"/>
    <s v="Standard Column"/>
    <s v="None"/>
  </r>
  <r>
    <n v="55"/>
    <s v="Calendar Year Status"/>
    <m/>
    <x v="6"/>
    <m/>
    <b v="0"/>
    <s v="Calendar Year Status"/>
    <m/>
    <m/>
    <b v="1"/>
    <s v="Default"/>
    <d v="2018-01-10T18:20:05"/>
    <d v="2018-01-10T18:20:05"/>
    <m/>
    <m/>
    <s v="Gregorian and custom fiscal calendar "/>
    <s v="Text"/>
    <s v="Standard Column"/>
    <s v="None"/>
  </r>
  <r>
    <n v="56"/>
    <s v="Calendar Year Week Number"/>
    <m/>
    <x v="6"/>
    <m/>
    <b v="1"/>
    <s v="Calendar Year Week Number"/>
    <m/>
    <m/>
    <b v="1"/>
    <s v="Default"/>
    <d v="2018-01-10T18:20:05"/>
    <d v="2018-01-10T18:20:05"/>
    <m/>
    <m/>
    <s v="Gregorian and custom fiscal calendar "/>
    <s v="Whole Number"/>
    <s v="Standard Column"/>
    <s v="None"/>
  </r>
  <r>
    <n v="57"/>
    <s v="Calendar Yr-Mo"/>
    <m/>
    <x v="6"/>
    <m/>
    <b v="0"/>
    <s v="Calendar Yr-Mo"/>
    <m/>
    <m/>
    <b v="1"/>
    <s v="Default"/>
    <d v="2018-01-10T18:20:05"/>
    <d v="2018-01-10T18:20:05"/>
    <m/>
    <s v="Calendar Year Month Number"/>
    <s v="Gregorian and custom fiscal calendar "/>
    <s v="Text"/>
    <s v="Standard Column"/>
    <s v="None"/>
  </r>
  <r>
    <n v="58"/>
    <s v="Calendar Yr-Qtr"/>
    <m/>
    <x v="6"/>
    <m/>
    <b v="0"/>
    <s v="Calendar Yr-Qtr"/>
    <m/>
    <m/>
    <b v="1"/>
    <s v="Default"/>
    <d v="2018-01-10T18:20:05"/>
    <d v="2018-01-10T18:20:05"/>
    <m/>
    <s v="Calendar Year Quarter Number"/>
    <s v="Gregorian and custom fiscal calendar "/>
    <s v="Text"/>
    <s v="Standard Column"/>
    <s v="None"/>
  </r>
  <r>
    <n v="59"/>
    <s v="Calendar Yr-Wk"/>
    <m/>
    <x v="6"/>
    <m/>
    <b v="0"/>
    <s v="Calendar Yr-Wk"/>
    <m/>
    <m/>
    <b v="1"/>
    <s v="Default"/>
    <d v="2018-01-10T18:20:05"/>
    <d v="2018-01-10T18:20:05"/>
    <m/>
    <m/>
    <s v="Gregorian and custom fiscal calendar "/>
    <s v="Text"/>
    <s v="Standard Column"/>
    <s v="None"/>
  </r>
  <r>
    <n v="60"/>
    <s v="DST Flag"/>
    <m/>
    <x v="6"/>
    <m/>
    <b v="0"/>
    <s v="DST Flag"/>
    <m/>
    <m/>
    <b v="1"/>
    <s v="Default"/>
    <d v="2018-01-10T18:20:05"/>
    <d v="2018-01-10T18:20:05"/>
    <m/>
    <m/>
    <s v="Gregorian and custom fiscal calendar "/>
    <s v="Text"/>
    <s v="Standard Column"/>
    <s v="None"/>
  </r>
  <r>
    <n v="61"/>
    <s v="Date"/>
    <m/>
    <x v="6"/>
    <m/>
    <b v="0"/>
    <s v="Date"/>
    <m/>
    <s v="Short Date"/>
    <b v="1"/>
    <s v="Default"/>
    <d v="2018-01-10T18:20:05"/>
    <d v="2018-01-10T18:20:05"/>
    <m/>
    <m/>
    <s v="Gregorian and custom fiscal calendar "/>
    <s v="Date"/>
    <s v="Standard Column"/>
    <s v="None"/>
  </r>
  <r>
    <n v="62"/>
    <s v="Date Key"/>
    <m/>
    <x v="6"/>
    <m/>
    <b v="1"/>
    <s v="Date Key"/>
    <m/>
    <m/>
    <b v="1"/>
    <s v="Default"/>
    <d v="2018-01-10T18:20:05"/>
    <d v="2018-01-10T18:20:05"/>
    <m/>
    <m/>
    <s v="Gregorian and custom fiscal calendar "/>
    <s v="Whole Number"/>
    <s v="Standard Column"/>
    <s v="None"/>
  </r>
  <r>
    <n v="63"/>
    <s v="Date Number"/>
    <m/>
    <x v="6"/>
    <m/>
    <b v="0"/>
    <s v="Date Number"/>
    <m/>
    <m/>
    <b v="1"/>
    <s v="Default"/>
    <d v="2018-01-10T18:20:05"/>
    <d v="2018-01-10T18:20:05"/>
    <m/>
    <m/>
    <s v="Gregorian and custom fiscal calendar "/>
    <s v="Whole Number"/>
    <s v="Standard Column"/>
    <s v="None"/>
  </r>
  <r>
    <n v="64"/>
    <s v="Day Number in Calendar Month"/>
    <m/>
    <x v="6"/>
    <m/>
    <b v="0"/>
    <s v="Day Number in Calendar Month"/>
    <m/>
    <m/>
    <b v="1"/>
    <s v="Default"/>
    <d v="2018-01-10T18:20:05"/>
    <d v="2018-01-10T18:20:05"/>
    <m/>
    <m/>
    <s v="Gregorian and custom fiscal calendar "/>
    <s v="Whole Number"/>
    <s v="Standard Column"/>
    <s v="None"/>
  </r>
  <r>
    <n v="65"/>
    <s v="Day Number in Calendar Year"/>
    <m/>
    <x v="6"/>
    <m/>
    <b v="0"/>
    <s v="Day Number in Calendar Year"/>
    <m/>
    <m/>
    <b v="1"/>
    <s v="Default"/>
    <d v="2018-01-10T18:20:05"/>
    <d v="2018-01-10T18:20:05"/>
    <m/>
    <m/>
    <s v="Gregorian and custom fiscal calendar "/>
    <s v="Whole Number"/>
    <s v="Standard Column"/>
    <s v="None"/>
  </r>
  <r>
    <n v="66"/>
    <s v="Fiscal Date Last Year"/>
    <m/>
    <x v="6"/>
    <m/>
    <b v="1"/>
    <s v="Fiscal Date Last Year"/>
    <m/>
    <s v="Short Date"/>
    <b v="1"/>
    <s v="Default"/>
    <d v="2018-01-10T18:20:05"/>
    <d v="2018-01-10T18:20:05"/>
    <m/>
    <m/>
    <s v="Gregorian and custom fiscal calendar "/>
    <s v="Date"/>
    <s v="Standard Column"/>
    <s v="None"/>
  </r>
  <r>
    <n v="67"/>
    <s v="Fiscal Period"/>
    <m/>
    <x v="6"/>
    <m/>
    <b v="1"/>
    <s v="Fiscal Period"/>
    <m/>
    <m/>
    <b v="1"/>
    <s v="Default"/>
    <d v="2018-01-10T18:20:05"/>
    <d v="2018-01-10T18:20:05"/>
    <m/>
    <m/>
    <s v="Gregorian and custom fiscal calendar "/>
    <s v="Whole Number"/>
    <s v="Standard Column"/>
    <s v="None"/>
  </r>
  <r>
    <n v="68"/>
    <s v="Fiscal Quarter"/>
    <m/>
    <x v="6"/>
    <m/>
    <b v="1"/>
    <s v="Fiscal Quarter"/>
    <m/>
    <m/>
    <b v="1"/>
    <s v="Default"/>
    <d v="2018-01-10T18:20:05"/>
    <d v="2018-01-10T18:20:05"/>
    <m/>
    <m/>
    <s v="Gregorian and custom fiscal calendar "/>
    <s v="Text"/>
    <s v="Standard Column"/>
    <s v="None"/>
  </r>
  <r>
    <n v="69"/>
    <s v="Fiscal Week Sequence"/>
    <m/>
    <x v="6"/>
    <m/>
    <b v="1"/>
    <s v="Fiscal Week Sequence"/>
    <m/>
    <m/>
    <b v="1"/>
    <s v="Default"/>
    <d v="2018-01-10T18:20:05"/>
    <d v="2018-01-10T18:20:05"/>
    <m/>
    <m/>
    <s v="Gregorian and custom fiscal calendar "/>
    <s v="Whole Number"/>
    <s v="Standard Column"/>
    <s v="None"/>
  </r>
  <r>
    <n v="70"/>
    <s v="Fiscal Week Sort"/>
    <m/>
    <x v="6"/>
    <m/>
    <b v="1"/>
    <s v="Fiscal Week Sort"/>
    <m/>
    <m/>
    <b v="1"/>
    <s v="Default"/>
    <d v="2018-01-10T18:20:05"/>
    <d v="2018-01-10T18:20:05"/>
    <m/>
    <m/>
    <s v="Gregorian and custom fiscal calendar "/>
    <s v="Whole Number"/>
    <s v="Standard Column"/>
    <s v="None"/>
  </r>
  <r>
    <n v="71"/>
    <s v="Fiscal Week of Period"/>
    <m/>
    <x v="6"/>
    <m/>
    <b v="1"/>
    <s v="Fiscal Week of Period"/>
    <m/>
    <m/>
    <b v="1"/>
    <s v="Default"/>
    <d v="2018-01-10T18:20:05"/>
    <d v="2018-01-10T18:20:05"/>
    <m/>
    <m/>
    <s v="Gregorian and custom fiscal calendar "/>
    <s v="Whole Number"/>
    <s v="Standard Column"/>
    <s v="None"/>
  </r>
  <r>
    <n v="72"/>
    <s v="Fiscal Year"/>
    <m/>
    <x v="6"/>
    <m/>
    <b v="1"/>
    <s v="Fiscal Year"/>
    <m/>
    <m/>
    <b v="1"/>
    <s v="Default"/>
    <d v="2018-01-10T18:20:05"/>
    <d v="2018-01-10T18:20:05"/>
    <m/>
    <m/>
    <s v="Gregorian and custom fiscal calendar "/>
    <s v="Whole Number"/>
    <s v="Standard Column"/>
    <s v="None"/>
  </r>
  <r>
    <n v="73"/>
    <s v="Fiscal Yr-Period"/>
    <m/>
    <x v="6"/>
    <m/>
    <b v="1"/>
    <s v="Fiscal Yr-Period"/>
    <m/>
    <m/>
    <b v="1"/>
    <s v="Default"/>
    <d v="2018-01-10T18:20:05"/>
    <d v="2018-01-10T18:20:05"/>
    <m/>
    <m/>
    <s v="Gregorian and custom fiscal calendar "/>
    <s v="Text"/>
    <s v="Standard Column"/>
    <s v="None"/>
  </r>
  <r>
    <n v="74"/>
    <s v="Fiscal Yr-Period Sort"/>
    <m/>
    <x v="6"/>
    <m/>
    <b v="1"/>
    <s v="Fiscal Yr-Period Sort"/>
    <m/>
    <m/>
    <b v="1"/>
    <s v="Default"/>
    <d v="2018-01-10T18:20:05"/>
    <d v="2018-01-10T18:20:05"/>
    <m/>
    <m/>
    <s v="Gregorian and custom fiscal calendar "/>
    <s v="Whole Number"/>
    <s v="Standard Column"/>
    <s v="None"/>
  </r>
  <r>
    <n v="75"/>
    <s v="Fiscal Yr-Qtr"/>
    <m/>
    <x v="6"/>
    <m/>
    <b v="1"/>
    <s v="Fiscal Yr-Qtr"/>
    <m/>
    <m/>
    <b v="1"/>
    <s v="Default"/>
    <d v="2018-01-10T18:20:05"/>
    <d v="2018-01-10T18:20:05"/>
    <m/>
    <m/>
    <s v="Gregorian and custom fiscal calendar "/>
    <s v="Text"/>
    <s v="Standard Column"/>
    <s v="None"/>
  </r>
  <r>
    <n v="76"/>
    <s v="Fiscal Yr-Qtr Sort"/>
    <m/>
    <x v="6"/>
    <m/>
    <b v="1"/>
    <s v="Fiscal Yr-Qtr Sort"/>
    <m/>
    <m/>
    <b v="1"/>
    <s v="Default"/>
    <d v="2018-01-10T18:20:05"/>
    <d v="2018-01-10T18:20:05"/>
    <m/>
    <m/>
    <s v="Gregorian and custom fiscal calendar "/>
    <s v="Whole Number"/>
    <s v="Standard Column"/>
    <s v="None"/>
  </r>
  <r>
    <n v="77"/>
    <s v="Fiscal Yr-Wk"/>
    <m/>
    <x v="6"/>
    <m/>
    <b v="1"/>
    <s v="Fiscal Yr-Wk"/>
    <m/>
    <m/>
    <b v="1"/>
    <s v="Default"/>
    <d v="2018-01-10T18:20:05"/>
    <d v="2018-01-10T18:20:05"/>
    <m/>
    <m/>
    <s v="Gregorian and custom fiscal calendar "/>
    <s v="Text"/>
    <s v="Standard Column"/>
    <s v="None"/>
  </r>
  <r>
    <n v="78"/>
    <s v="Fiscal Yr-Wk Sort"/>
    <m/>
    <x v="6"/>
    <m/>
    <b v="1"/>
    <s v="Fiscal Yr-Wk Sort"/>
    <m/>
    <m/>
    <b v="1"/>
    <s v="Default"/>
    <d v="2018-01-10T18:20:05"/>
    <d v="2018-01-10T18:20:05"/>
    <m/>
    <m/>
    <s v="Gregorian and custom fiscal calendar "/>
    <s v="Whole Number"/>
    <s v="Standard Column"/>
    <s v="None"/>
  </r>
  <r>
    <n v="79"/>
    <s v="Full Date Description"/>
    <m/>
    <x v="6"/>
    <m/>
    <b v="0"/>
    <s v="Full Date Description"/>
    <m/>
    <m/>
    <b v="1"/>
    <s v="Default"/>
    <d v="2018-01-10T18:20:05"/>
    <d v="2018-01-10T18:20:05"/>
    <m/>
    <m/>
    <s v="Gregorian and custom fiscal calendar "/>
    <s v="Text"/>
    <s v="Standard Column"/>
    <s v="None"/>
  </r>
  <r>
    <n v="80"/>
    <s v="Holiday Indicator"/>
    <m/>
    <x v="6"/>
    <m/>
    <b v="0"/>
    <s v="Holiday Indicator"/>
    <m/>
    <m/>
    <b v="1"/>
    <s v="Default"/>
    <d v="2018-01-10T18:20:05"/>
    <d v="2018-01-10T18:20:05"/>
    <m/>
    <m/>
    <s v="Gregorian and custom fiscal calendar "/>
    <s v="Text"/>
    <s v="Standard Column"/>
    <s v="None"/>
  </r>
  <r>
    <n v="81"/>
    <s v="One Year Prior Date"/>
    <m/>
    <x v="6"/>
    <m/>
    <b v="1"/>
    <s v="One Year Prior Date"/>
    <m/>
    <s v="Short Date"/>
    <b v="1"/>
    <s v="Default"/>
    <d v="2018-01-10T18:20:05"/>
    <d v="2018-01-10T18:20:05"/>
    <m/>
    <m/>
    <s v="Gregorian and custom fiscal calendar "/>
    <s v="Date"/>
    <s v="Standard Column"/>
    <s v="None"/>
  </r>
  <r>
    <n v="82"/>
    <s v="Prior Calendar Month Date"/>
    <m/>
    <x v="6"/>
    <m/>
    <b v="0"/>
    <s v="Prior Calendar Month Date"/>
    <m/>
    <s v="Short Date"/>
    <b v="1"/>
    <s v="Default"/>
    <d v="2018-01-10T18:20:05"/>
    <d v="2018-01-10T18:20:05"/>
    <m/>
    <m/>
    <s v="Gregorian and custom fiscal calendar "/>
    <s v="Date"/>
    <s v="Standard Column"/>
    <s v="None"/>
  </r>
  <r>
    <n v="83"/>
    <s v="Prior Calendar Week Date"/>
    <m/>
    <x v="6"/>
    <m/>
    <b v="1"/>
    <s v="Prior Calendar Week Date"/>
    <m/>
    <s v="Short Date"/>
    <b v="1"/>
    <s v="Default"/>
    <d v="2018-01-10T18:20:05"/>
    <d v="2018-01-10T18:20:05"/>
    <m/>
    <m/>
    <s v="Gregorian and custom fiscal calendar "/>
    <s v="Date"/>
    <s v="Standard Column"/>
    <s v="None"/>
  </r>
  <r>
    <n v="84"/>
    <s v="Prior Calendar Year Date"/>
    <m/>
    <x v="6"/>
    <m/>
    <b v="0"/>
    <s v="Prior Calendar Year Date"/>
    <m/>
    <s v="Short Date"/>
    <b v="1"/>
    <s v="Default"/>
    <d v="2018-01-10T18:20:05"/>
    <d v="2018-01-10T18:20:05"/>
    <m/>
    <m/>
    <s v="Gregorian and custom fiscal calendar "/>
    <s v="Date"/>
    <s v="Standard Column"/>
    <s v="None"/>
  </r>
  <r>
    <n v="85"/>
    <s v="Trailing 3 Calendar Month Period Sort"/>
    <m/>
    <x v="6"/>
    <m/>
    <b v="1"/>
    <s v="Trailing 3 Calendar Month Period Sort"/>
    <m/>
    <m/>
    <b v="1"/>
    <s v="Default"/>
    <d v="2018-01-10T18:20:05"/>
    <d v="2018-01-10T18:20:05"/>
    <m/>
    <m/>
    <s v="Gregorian and custom fiscal calendar "/>
    <s v="Whole Number"/>
    <s v="Standard Column"/>
    <s v="None"/>
  </r>
  <r>
    <n v="86"/>
    <s v="Trailing 3 Calendar Month Periods"/>
    <m/>
    <x v="6"/>
    <m/>
    <b v="0"/>
    <s v="Trailing 3 Calendar Month Periods"/>
    <m/>
    <m/>
    <b v="1"/>
    <s v="Default"/>
    <d v="2018-01-10T18:20:05"/>
    <d v="2018-01-10T18:20:05"/>
    <m/>
    <s v="Trailing 3 Calendar Month Period Sort"/>
    <s v="Gregorian and custom fiscal calendar "/>
    <s v="Text"/>
    <s v="Standard Column"/>
    <s v="None"/>
  </r>
  <r>
    <n v="87"/>
    <s v="Weekday"/>
    <m/>
    <x v="6"/>
    <m/>
    <b v="0"/>
    <s v="Weekday"/>
    <m/>
    <m/>
    <b v="1"/>
    <s v="Default"/>
    <d v="2018-01-10T18:20:05"/>
    <d v="2018-01-10T18:20:05"/>
    <m/>
    <s v="Weekday Sort"/>
    <s v="Gregorian and custom fiscal calendar "/>
    <s v="Text"/>
    <s v="Standard Column"/>
    <s v="None"/>
  </r>
  <r>
    <n v="88"/>
    <s v="Weekday Abb"/>
    <m/>
    <x v="6"/>
    <m/>
    <b v="0"/>
    <s v="Weekday Abb"/>
    <m/>
    <m/>
    <b v="1"/>
    <s v="Default"/>
    <d v="2018-01-10T18:20:05"/>
    <d v="2018-01-10T18:20:05"/>
    <m/>
    <s v="Weekday Sort"/>
    <s v="Gregorian and custom fiscal calendar "/>
    <s v="Text"/>
    <s v="Standard Column"/>
    <s v="None"/>
  </r>
  <r>
    <n v="89"/>
    <s v="Weekday Indicator"/>
    <m/>
    <x v="6"/>
    <m/>
    <b v="0"/>
    <s v="Weekday Indicator"/>
    <m/>
    <m/>
    <b v="1"/>
    <s v="Default"/>
    <d v="2018-01-10T18:20:05"/>
    <d v="2018-01-10T18:20:05"/>
    <m/>
    <m/>
    <s v="Gregorian and custom fiscal calendar "/>
    <s v="Text"/>
    <s v="Standard Column"/>
    <s v="None"/>
  </r>
  <r>
    <n v="90"/>
    <s v="Weekday Sort"/>
    <m/>
    <x v="6"/>
    <m/>
    <b v="1"/>
    <s v="Weekday Sort"/>
    <m/>
    <m/>
    <b v="1"/>
    <s v="Default"/>
    <d v="2018-01-10T18:20:05"/>
    <d v="2018-01-10T18:20:05"/>
    <m/>
    <m/>
    <s v="Gregorian and custom fiscal calendar "/>
    <s v="Whole Number"/>
    <s v="Standard Column"/>
    <s v="None"/>
  </r>
  <r>
    <n v="91"/>
    <s v="Current Flag"/>
    <m/>
    <x v="7"/>
    <m/>
    <b v="0"/>
    <s v="Current Flag"/>
    <m/>
    <m/>
    <b v="1"/>
    <s v="Default"/>
    <d v="2018-01-10T18:20:05"/>
    <d v="2018-01-10T18:20:05"/>
    <m/>
    <m/>
    <s v="Adventure Works employees engaged in reseller sales"/>
    <s v="Text"/>
    <s v="Standard Column"/>
    <s v="None"/>
  </r>
  <r>
    <n v="92"/>
    <s v="Employee Alternate Key"/>
    <m/>
    <x v="7"/>
    <m/>
    <b v="0"/>
    <s v="Employee Alternate Key"/>
    <m/>
    <m/>
    <b v="1"/>
    <s v="Default"/>
    <d v="2018-01-10T18:20:05"/>
    <d v="2018-01-10T18:20:05"/>
    <m/>
    <m/>
    <s v="Adventure Works employees engaged in reseller sales"/>
    <s v="Text"/>
    <s v="Standard Column"/>
    <s v="None"/>
  </r>
  <r>
    <n v="93"/>
    <s v="Employee Base Rate"/>
    <m/>
    <x v="7"/>
    <m/>
    <b v="0"/>
    <s v="Employee Base Rate"/>
    <m/>
    <m/>
    <b v="1"/>
    <s v="Do Not Summarize"/>
    <d v="2018-06-25T01:45:28"/>
    <d v="2018-01-10T18:20:05"/>
    <m/>
    <m/>
    <s v="Adventure Works employees engaged in reseller sales"/>
    <s v="Fixed Decimal Number"/>
    <s v="Standard Column"/>
    <s v="None"/>
  </r>
  <r>
    <n v="94"/>
    <s v="Employee Department"/>
    <m/>
    <x v="7"/>
    <m/>
    <b v="0"/>
    <s v="Employee Department"/>
    <m/>
    <m/>
    <b v="1"/>
    <s v="Default"/>
    <d v="2018-01-10T18:20:05"/>
    <d v="2018-01-10T18:20:05"/>
    <m/>
    <m/>
    <s v="Adventure Works employees engaged in reseller sales"/>
    <s v="Text"/>
    <s v="Standard Column"/>
    <s v="None"/>
  </r>
  <r>
    <n v="95"/>
    <s v="Employee Email Address"/>
    <m/>
    <x v="7"/>
    <m/>
    <b v="0"/>
    <s v="Employee Email Address"/>
    <m/>
    <m/>
    <b v="1"/>
    <s v="Default"/>
    <d v="2018-01-10T18:20:05"/>
    <d v="2018-01-10T18:20:05"/>
    <m/>
    <m/>
    <s v="Adventure Works employees engaged in reseller sales"/>
    <s v="Text"/>
    <s v="Standard Column"/>
    <s v="None"/>
  </r>
  <r>
    <n v="96"/>
    <s v="Employee Email Link"/>
    <m/>
    <x v="7"/>
    <m/>
    <b v="0"/>
    <s v="Employee Email Link"/>
    <m/>
    <m/>
    <b v="1"/>
    <s v="Default"/>
    <d v="2018-01-10T18:20:05"/>
    <d v="2018-01-10T18:20:05"/>
    <m/>
    <m/>
    <s v="Adventure Works employees engaged in reseller sales"/>
    <s v="Text"/>
    <s v="Standard Column"/>
    <s v="None"/>
  </r>
  <r>
    <n v="97"/>
    <s v="Employee Gender"/>
    <m/>
    <x v="7"/>
    <m/>
    <b v="0"/>
    <s v="Employee Gender"/>
    <m/>
    <m/>
    <b v="1"/>
    <s v="Default"/>
    <d v="2018-01-10T18:20:05"/>
    <d v="2018-01-10T18:20:05"/>
    <m/>
    <m/>
    <s v="Adventure Works employees engaged in reseller sales"/>
    <s v="Text"/>
    <s v="Standard Column"/>
    <s v="None"/>
  </r>
  <r>
    <n v="98"/>
    <s v="Employee Hire Date"/>
    <m/>
    <x v="7"/>
    <m/>
    <b v="0"/>
    <s v="Employee Hire Date"/>
    <m/>
    <m/>
    <b v="1"/>
    <s v="Default"/>
    <d v="2018-01-10T18:20:05"/>
    <d v="2018-01-10T18:20:05"/>
    <m/>
    <m/>
    <s v="Adventure Works employees engaged in reseller sales"/>
    <s v="Date"/>
    <s v="Standard Column"/>
    <s v="None"/>
  </r>
  <r>
    <n v="99"/>
    <s v="Employee Key"/>
    <m/>
    <x v="7"/>
    <m/>
    <b v="1"/>
    <s v="Employee Key"/>
    <m/>
    <m/>
    <b v="1"/>
    <s v="Do Not Summarize"/>
    <d v="2018-06-25T01:45:28"/>
    <d v="2018-01-10T18:20:05"/>
    <m/>
    <m/>
    <s v="Adventure Works employees engaged in reseller sales"/>
    <s v="Whole Number"/>
    <s v="Standard Column"/>
    <s v="None"/>
  </r>
  <r>
    <n v="100"/>
    <s v="Employee Last Name"/>
    <m/>
    <x v="7"/>
    <m/>
    <b v="0"/>
    <s v="Employee Last Name"/>
    <m/>
    <m/>
    <b v="1"/>
    <s v="Default"/>
    <d v="2018-01-10T18:20:05"/>
    <d v="2018-01-10T18:20:05"/>
    <m/>
    <m/>
    <s v="Adventure Works employees engaged in reseller sales"/>
    <s v="Text"/>
    <s v="Standard Column"/>
    <s v="None"/>
  </r>
  <r>
    <n v="101"/>
    <s v="Employee Level 1"/>
    <m/>
    <x v="7"/>
    <m/>
    <b v="1"/>
    <m/>
    <s v="_x000a_VAR EmpKey = PATHITEM('Employee'[EmployeePath],1,1)_x000a_RETURN_x000a_LOOKUPVALUE('Employee'[Employee Name],Employee[Employee Key],EmpKey)"/>
    <m/>
    <b v="1"/>
    <s v="Default"/>
    <d v="2018-07-04T10:44:39"/>
    <d v="2018-01-10T18:20:05"/>
    <m/>
    <m/>
    <s v="Adventure Works employees engaged in reseller sales"/>
    <s v="Other"/>
    <s v="DAX Calculated Column"/>
    <s v="None"/>
  </r>
  <r>
    <n v="102"/>
    <s v="Employee Level 2"/>
    <m/>
    <x v="7"/>
    <m/>
    <b v="1"/>
    <m/>
    <s v="_x000a_VAR EmpKey = PATHITEM('Employee'[EmployeePath],2,1)_x000a_RETURN_x000a_LOOKUPVALUE('Employee'[Employee Name],Employee[Employee Key],EmpKey)"/>
    <m/>
    <b v="1"/>
    <s v="Default"/>
    <d v="2018-07-04T10:44:39"/>
    <d v="2018-01-10T18:20:05"/>
    <m/>
    <m/>
    <s v="Adventure Works employees engaged in reseller sales"/>
    <s v="Other"/>
    <s v="DAX Calculated Column"/>
    <s v="None"/>
  </r>
  <r>
    <n v="103"/>
    <s v="Employee Level 3"/>
    <m/>
    <x v="7"/>
    <m/>
    <b v="1"/>
    <m/>
    <s v="_x000a_VAR EmpKey = PATHITEM('Employee'[EmployeePath],3,1)_x000a_RETURN_x000a_LOOKUPVALUE('Employee'[Employee Name],Employee[Employee Key],EmpKey)"/>
    <m/>
    <b v="1"/>
    <s v="Default"/>
    <d v="2018-07-04T10:44:39"/>
    <d v="2018-01-10T18:20:05"/>
    <m/>
    <m/>
    <s v="Adventure Works employees engaged in reseller sales"/>
    <s v="Other"/>
    <s v="DAX Calculated Column"/>
    <s v="None"/>
  </r>
  <r>
    <n v="104"/>
    <s v="Employee Level 4"/>
    <m/>
    <x v="7"/>
    <m/>
    <b v="1"/>
    <m/>
    <s v="_x000a_VAR EmpKey = PATHITEM('Employee'[EmployeePath],4,1)_x000a_RETURN_x000a_LOOKUPVALUE('Employee'[Employee Name],Employee[Employee Key],EmpKey)"/>
    <m/>
    <b v="1"/>
    <s v="Default"/>
    <d v="2018-07-04T10:44:39"/>
    <d v="2018-01-10T18:20:05"/>
    <m/>
    <m/>
    <s v="Adventure Works employees engaged in reseller sales"/>
    <s v="Other"/>
    <s v="DAX Calculated Column"/>
    <s v="None"/>
  </r>
  <r>
    <n v="105"/>
    <s v="Employee Login ID"/>
    <m/>
    <x v="7"/>
    <m/>
    <b v="0"/>
    <s v="Employee Login ID"/>
    <m/>
    <m/>
    <b v="1"/>
    <s v="Default"/>
    <d v="2018-01-10T18:20:05"/>
    <d v="2018-01-10T18:20:05"/>
    <m/>
    <m/>
    <s v="Adventure Works employees engaged in reseller sales"/>
    <s v="Text"/>
    <s v="Standard Column"/>
    <s v="None"/>
  </r>
  <r>
    <n v="106"/>
    <s v="Employee Manager Last Name"/>
    <m/>
    <x v="7"/>
    <m/>
    <b v="0"/>
    <s v="Employee Manager Last Name"/>
    <m/>
    <m/>
    <b v="1"/>
    <s v="Default"/>
    <d v="2018-01-10T18:20:05"/>
    <d v="2018-01-10T18:20:05"/>
    <m/>
    <m/>
    <s v="Adventure Works employees engaged in reseller sales"/>
    <s v="Text"/>
    <s v="Standard Column"/>
    <s v="None"/>
  </r>
  <r>
    <n v="107"/>
    <s v="Employee Manager Name"/>
    <s v="The direct or immediate manager for the employee"/>
    <x v="7"/>
    <m/>
    <b v="0"/>
    <s v="Employee Manager Name"/>
    <m/>
    <m/>
    <b v="1"/>
    <s v="Default"/>
    <d v="2018-06-24T22:25:08"/>
    <d v="2018-01-10T18:20:05"/>
    <m/>
    <m/>
    <s v="Adventure Works employees engaged in reseller sales"/>
    <s v="Text"/>
    <s v="Standard Column"/>
    <s v="None"/>
  </r>
  <r>
    <n v="108"/>
    <s v="Employee Marital Status"/>
    <m/>
    <x v="7"/>
    <m/>
    <b v="0"/>
    <s v="Employee Marital Status"/>
    <m/>
    <m/>
    <b v="1"/>
    <s v="Default"/>
    <d v="2018-01-10T18:20:05"/>
    <d v="2018-01-10T18:20:05"/>
    <m/>
    <m/>
    <s v="Adventure Works employees engaged in reseller sales"/>
    <s v="Text"/>
    <s v="Standard Column"/>
    <s v="None"/>
  </r>
  <r>
    <n v="109"/>
    <s v="Employee Name"/>
    <m/>
    <x v="7"/>
    <m/>
    <b v="0"/>
    <s v="Employee Name"/>
    <m/>
    <m/>
    <b v="1"/>
    <s v="Default"/>
    <d v="2018-01-10T18:20:05"/>
    <d v="2018-01-10T18:20:05"/>
    <m/>
    <m/>
    <s v="Adventure Works employees engaged in reseller sales"/>
    <s v="Text"/>
    <s v="Standard Column"/>
    <s v="None"/>
  </r>
  <r>
    <n v="110"/>
    <s v="Employee Pay Frequency"/>
    <m/>
    <x v="7"/>
    <m/>
    <b v="0"/>
    <s v="Employee Pay Frequency"/>
    <m/>
    <m/>
    <b v="1"/>
    <s v="Do Not Summarize"/>
    <d v="2018-06-25T01:45:28"/>
    <d v="2018-01-10T18:20:05"/>
    <m/>
    <m/>
    <s v="Adventure Works employees engaged in reseller sales"/>
    <s v="Whole Number"/>
    <s v="Standard Column"/>
    <s v="None"/>
  </r>
  <r>
    <n v="111"/>
    <s v="Employee Phone"/>
    <m/>
    <x v="7"/>
    <m/>
    <b v="0"/>
    <s v="Employee Phone"/>
    <m/>
    <m/>
    <b v="1"/>
    <s v="Default"/>
    <d v="2018-01-10T18:20:05"/>
    <d v="2018-01-10T18:20:05"/>
    <m/>
    <m/>
    <s v="Adventure Works employees engaged in reseller sales"/>
    <s v="Text"/>
    <s v="Standard Column"/>
    <s v="None"/>
  </r>
  <r>
    <n v="112"/>
    <s v="Employee Row End Date"/>
    <m/>
    <x v="7"/>
    <m/>
    <b v="0"/>
    <s v="Employee Row End Date"/>
    <m/>
    <m/>
    <b v="1"/>
    <s v="Default"/>
    <d v="2018-01-10T18:20:05"/>
    <d v="2018-01-10T18:20:05"/>
    <m/>
    <m/>
    <s v="Adventure Works employees engaged in reseller sales"/>
    <s v="Date"/>
    <s v="Standard Column"/>
    <s v="None"/>
  </r>
  <r>
    <n v="113"/>
    <s v="Employee Row Start Date"/>
    <m/>
    <x v="7"/>
    <m/>
    <b v="0"/>
    <s v="Employee Row Start Date"/>
    <m/>
    <m/>
    <b v="1"/>
    <s v="Default"/>
    <d v="2018-01-10T18:20:05"/>
    <d v="2018-01-10T18:20:05"/>
    <m/>
    <m/>
    <s v="Adventure Works employees engaged in reseller sales"/>
    <s v="Date"/>
    <s v="Standard Column"/>
    <s v="None"/>
  </r>
  <r>
    <n v="114"/>
    <s v="Employee Sales Territory Country"/>
    <m/>
    <x v="7"/>
    <m/>
    <b v="0"/>
    <s v="Employee Sales Territory Country"/>
    <m/>
    <m/>
    <b v="1"/>
    <s v="Default"/>
    <d v="2018-01-10T18:20:05"/>
    <d v="2018-01-10T18:20:05"/>
    <m/>
    <m/>
    <s v="Adventure Works employees engaged in reseller sales"/>
    <s v="Text"/>
    <s v="Standard Column"/>
    <s v="None"/>
  </r>
  <r>
    <n v="115"/>
    <s v="Employee Sales Territory Group"/>
    <m/>
    <x v="7"/>
    <m/>
    <b v="0"/>
    <s v="Employee Sales Territory Group"/>
    <m/>
    <m/>
    <b v="1"/>
    <s v="Default"/>
    <d v="2018-01-10T18:20:05"/>
    <d v="2018-01-10T18:20:05"/>
    <m/>
    <m/>
    <s v="Adventure Works employees engaged in reseller sales"/>
    <s v="Text"/>
    <s v="Standard Column"/>
    <s v="None"/>
  </r>
  <r>
    <n v="116"/>
    <s v="Employee Sales Territory Region"/>
    <m/>
    <x v="7"/>
    <m/>
    <b v="0"/>
    <s v="Employee Sales Territory Region"/>
    <m/>
    <m/>
    <b v="1"/>
    <s v="Default"/>
    <d v="2018-01-10T18:20:05"/>
    <d v="2018-01-10T18:20:05"/>
    <m/>
    <m/>
    <s v="Adventure Works employees engaged in reseller sales"/>
    <s v="Text"/>
    <s v="Standard Column"/>
    <s v="None"/>
  </r>
  <r>
    <n v="117"/>
    <s v="Employee Status"/>
    <m/>
    <x v="7"/>
    <m/>
    <b v="0"/>
    <s v="Employee Status"/>
    <m/>
    <m/>
    <b v="1"/>
    <s v="Default"/>
    <d v="2018-01-10T18:20:05"/>
    <d v="2018-01-10T18:20:05"/>
    <m/>
    <m/>
    <s v="Adventure Works employees engaged in reseller sales"/>
    <s v="Text"/>
    <s v="Standard Column"/>
    <s v="None"/>
  </r>
  <r>
    <n v="118"/>
    <s v="Employee Title"/>
    <m/>
    <x v="7"/>
    <m/>
    <b v="0"/>
    <s v="Employee Title"/>
    <m/>
    <m/>
    <b v="1"/>
    <s v="Default"/>
    <d v="2018-01-10T18:20:05"/>
    <d v="2018-01-10T18:20:05"/>
    <m/>
    <m/>
    <s v="Adventure Works employees engaged in reseller sales"/>
    <s v="Text"/>
    <s v="Standard Column"/>
    <s v="None"/>
  </r>
  <r>
    <n v="119"/>
    <s v="Employee Vacation Hours"/>
    <m/>
    <x v="7"/>
    <m/>
    <b v="0"/>
    <s v="Employee Vacation Hours"/>
    <m/>
    <m/>
    <b v="1"/>
    <s v="Do Not Summarize"/>
    <d v="2018-06-25T01:45:28"/>
    <d v="2018-01-10T18:20:05"/>
    <m/>
    <m/>
    <s v="Adventure Works employees engaged in reseller sales"/>
    <s v="Whole Number"/>
    <s v="Standard Column"/>
    <s v="None"/>
  </r>
  <r>
    <n v="120"/>
    <s v="EmployeePath"/>
    <m/>
    <x v="7"/>
    <m/>
    <b v="1"/>
    <m/>
    <s v="PATH(Employee[Employee Key],Employee[Parent Employee Key])_x000a_"/>
    <m/>
    <b v="1"/>
    <s v="Default"/>
    <d v="2018-07-04T10:44:39"/>
    <d v="2018-01-10T18:20:05"/>
    <m/>
    <m/>
    <s v="Adventure Works employees engaged in reseller sales"/>
    <s v="Other"/>
    <s v="DAX Calculated Column"/>
    <s v="None"/>
  </r>
  <r>
    <n v="121"/>
    <s v="Parent Employee Key"/>
    <m/>
    <x v="7"/>
    <m/>
    <b v="0"/>
    <s v="Parent Employee Key"/>
    <m/>
    <m/>
    <b v="1"/>
    <s v="Do Not Summarize"/>
    <d v="2018-06-25T01:45:28"/>
    <d v="2018-01-10T18:20:05"/>
    <m/>
    <m/>
    <s v="Adventure Works employees engaged in reseller sales"/>
    <s v="Whole Number"/>
    <s v="Standard Column"/>
    <s v="None"/>
  </r>
  <r>
    <n v="122"/>
    <s v="Salaried Flag"/>
    <m/>
    <x v="7"/>
    <m/>
    <b v="0"/>
    <s v="Salaried Flag"/>
    <m/>
    <m/>
    <b v="1"/>
    <s v="Default"/>
    <d v="2018-01-10T18:20:05"/>
    <d v="2018-01-10T18:20:05"/>
    <m/>
    <m/>
    <s v="Adventure Works employees engaged in reseller sales"/>
    <s v="Text"/>
    <s v="Standard Column"/>
    <s v="None"/>
  </r>
  <r>
    <n v="123"/>
    <s v="Currency Key"/>
    <m/>
    <x v="8"/>
    <m/>
    <b v="0"/>
    <s v="Currency Key"/>
    <m/>
    <m/>
    <b v="1"/>
    <s v="Default"/>
    <d v="2018-07-03T11:14:52"/>
    <d v="2018-01-10T18:20:05"/>
    <m/>
    <m/>
    <s v="Online sales transactions at line level to customers (direct)"/>
    <s v="Whole Number"/>
    <s v="Standard Column"/>
    <s v="Hash Encoding"/>
  </r>
  <r>
    <n v="124"/>
    <s v="Customer Key"/>
    <m/>
    <x v="8"/>
    <m/>
    <b v="0"/>
    <s v="Customer Key"/>
    <m/>
    <m/>
    <b v="1"/>
    <s v="Default"/>
    <d v="2018-07-03T11:14:52"/>
    <d v="2018-01-10T18:20:05"/>
    <m/>
    <m/>
    <s v="Online sales transactions at line level to customers (direct)"/>
    <s v="Whole Number"/>
    <s v="Standard Column"/>
    <s v="Hash Encoding"/>
  </r>
  <r>
    <n v="125"/>
    <s v="Discount Amount"/>
    <m/>
    <x v="8"/>
    <m/>
    <b v="1"/>
    <s v="Discount Amount"/>
    <m/>
    <m/>
    <b v="1"/>
    <s v="Default"/>
    <d v="2018-01-10T18:20:05"/>
    <d v="2018-01-10T18:20:05"/>
    <m/>
    <m/>
    <s v="Online sales transactions at line level to customers (direct)"/>
    <s v="Decimal Number"/>
    <s v="Standard Column"/>
    <s v="Value Encoding"/>
  </r>
  <r>
    <n v="126"/>
    <s v="Due Date Key"/>
    <m/>
    <x v="8"/>
    <m/>
    <b v="1"/>
    <s v="Due Date Key"/>
    <m/>
    <m/>
    <b v="1"/>
    <s v="Default"/>
    <d v="2018-03-25T17:36:11"/>
    <d v="2018-03-25T17:36:11"/>
    <m/>
    <m/>
    <s v="Online sales transactions at line level to customers (direct)"/>
    <s v="Whole Number"/>
    <s v="Standard Column"/>
    <s v="None"/>
  </r>
  <r>
    <n v="127"/>
    <s v="Freight"/>
    <m/>
    <x v="8"/>
    <m/>
    <b v="1"/>
    <s v="Freight"/>
    <m/>
    <m/>
    <b v="1"/>
    <s v="Default"/>
    <d v="2018-01-10T18:20:05"/>
    <d v="2018-01-10T18:20:05"/>
    <m/>
    <m/>
    <s v="Online sales transactions at line level to customers (direct)"/>
    <s v="Fixed Decimal Number"/>
    <s v="Standard Column"/>
    <s v="None"/>
  </r>
  <r>
    <n v="128"/>
    <s v="Order Date Key"/>
    <m/>
    <x v="8"/>
    <m/>
    <b v="1"/>
    <s v="Order Date Key"/>
    <m/>
    <m/>
    <b v="1"/>
    <s v="Default"/>
    <d v="2018-03-25T17:36:11"/>
    <d v="2018-03-25T17:36:11"/>
    <m/>
    <m/>
    <s v="Online sales transactions at line level to customers (direct)"/>
    <s v="Whole Number"/>
    <s v="Standard Column"/>
    <s v="None"/>
  </r>
  <r>
    <n v="129"/>
    <s v="Order Quantity"/>
    <m/>
    <x v="8"/>
    <m/>
    <b v="1"/>
    <s v="Order Quantity"/>
    <m/>
    <m/>
    <b v="1"/>
    <s v="Default"/>
    <d v="2018-01-10T18:20:05"/>
    <d v="2018-01-10T18:20:05"/>
    <m/>
    <m/>
    <s v="Online sales transactions at line level to customers (direct)"/>
    <s v="Whole Number"/>
    <s v="Standard Column"/>
    <s v="Value Encoding"/>
  </r>
  <r>
    <n v="130"/>
    <s v="Product Key"/>
    <m/>
    <x v="8"/>
    <m/>
    <b v="0"/>
    <s v="Product Key"/>
    <m/>
    <m/>
    <b v="0"/>
    <s v="Default"/>
    <d v="2018-07-03T11:14:52"/>
    <d v="2018-01-10T18:20:05"/>
    <m/>
    <m/>
    <s v="Online sales transactions at line level to customers (direct)"/>
    <s v="Whole Number"/>
    <s v="Standard Column"/>
    <s v="Hash Encoding"/>
  </r>
  <r>
    <n v="131"/>
    <s v="Product Standard Cost"/>
    <m/>
    <x v="8"/>
    <m/>
    <b v="1"/>
    <s v="Product Standard Cost"/>
    <m/>
    <m/>
    <b v="1"/>
    <s v="Default"/>
    <d v="2018-01-10T18:20:05"/>
    <d v="2018-01-10T18:20:05"/>
    <m/>
    <m/>
    <s v="Online sales transactions at line level to customers (direct)"/>
    <s v="Fixed Decimal Number"/>
    <s v="Standard Column"/>
    <s v="Value Encoding"/>
  </r>
  <r>
    <n v="132"/>
    <s v="Promotion Key"/>
    <m/>
    <x v="8"/>
    <m/>
    <b v="0"/>
    <s v="Promotion Key"/>
    <m/>
    <m/>
    <b v="1"/>
    <s v="Default"/>
    <d v="2018-07-03T11:14:52"/>
    <d v="2018-01-10T18:20:05"/>
    <m/>
    <m/>
    <s v="Online sales transactions at line level to customers (direct)"/>
    <s v="Whole Number"/>
    <s v="Standard Column"/>
    <s v="Hash Encoding"/>
  </r>
  <r>
    <n v="133"/>
    <s v="Sales Order Line Number"/>
    <m/>
    <x v="8"/>
    <m/>
    <b v="1"/>
    <s v="Sales Order Line Number"/>
    <m/>
    <m/>
    <b v="1"/>
    <s v="Default"/>
    <d v="2018-01-10T18:20:05"/>
    <d v="2018-01-10T18:20:05"/>
    <m/>
    <m/>
    <s v="Online sales transactions at line level to customers (direct)"/>
    <s v="Whole Number"/>
    <s v="Standard Column"/>
    <s v="None"/>
  </r>
  <r>
    <n v="134"/>
    <s v="Sales Order Number"/>
    <m/>
    <x v="8"/>
    <m/>
    <b v="1"/>
    <s v="Sales Order Number"/>
    <m/>
    <m/>
    <b v="1"/>
    <s v="Default"/>
    <d v="2018-01-10T18:20:05"/>
    <d v="2018-01-10T18:20:05"/>
    <m/>
    <m/>
    <s v="Online sales transactions at line level to customers (direct)"/>
    <s v="Text"/>
    <s v="Standard Column"/>
    <s v="None"/>
  </r>
  <r>
    <n v="135"/>
    <s v="Sales Territory Key"/>
    <m/>
    <x v="8"/>
    <m/>
    <b v="0"/>
    <s v="Sales Territory Key"/>
    <m/>
    <m/>
    <b v="1"/>
    <s v="Default"/>
    <d v="2018-07-03T11:14:52"/>
    <d v="2018-01-10T18:20:05"/>
    <m/>
    <m/>
    <s v="Online sales transactions at line level to customers (direct)"/>
    <s v="Whole Number"/>
    <s v="Standard Column"/>
    <s v="None"/>
  </r>
  <r>
    <n v="136"/>
    <s v="Ship Date Key"/>
    <m/>
    <x v="8"/>
    <m/>
    <b v="1"/>
    <s v="Ship Date Key"/>
    <m/>
    <m/>
    <b v="1"/>
    <s v="Default"/>
    <d v="2018-03-25T17:36:11"/>
    <d v="2018-03-25T17:36:11"/>
    <m/>
    <m/>
    <s v="Online sales transactions at line level to customers (direct)"/>
    <s v="Whole Number"/>
    <s v="Standard Column"/>
    <s v="None"/>
  </r>
  <r>
    <n v="137"/>
    <s v="Tax Amount"/>
    <m/>
    <x v="8"/>
    <m/>
    <b v="1"/>
    <s v="Tax Amount"/>
    <m/>
    <m/>
    <b v="1"/>
    <s v="Default"/>
    <d v="2018-01-10T18:20:05"/>
    <d v="2018-01-10T18:20:05"/>
    <m/>
    <m/>
    <s v="Online sales transactions at line level to customers (direct)"/>
    <s v="Fixed Decimal Number"/>
    <s v="Standard Column"/>
    <s v="Value Encoding"/>
  </r>
  <r>
    <n v="138"/>
    <s v="Unit Price"/>
    <m/>
    <x v="8"/>
    <m/>
    <b v="1"/>
    <s v="Unit Price"/>
    <m/>
    <m/>
    <b v="1"/>
    <s v="Default"/>
    <d v="2018-01-10T18:20:05"/>
    <d v="2018-01-10T18:20:05"/>
    <m/>
    <m/>
    <s v="Online sales transactions at line level to customers (direct)"/>
    <s v="Fixed Decimal Number"/>
    <s v="Standard Column"/>
    <s v="Value Encoding"/>
  </r>
  <r>
    <n v="139"/>
    <s v="Product Alternate Key"/>
    <m/>
    <x v="9"/>
    <m/>
    <b v="0"/>
    <s v="Product Alternate Key"/>
    <m/>
    <m/>
    <b v="1"/>
    <s v="Default"/>
    <d v="2018-01-10T18:20:05"/>
    <d v="2018-01-10T18:20:05"/>
    <m/>
    <m/>
    <s v="Full product catalog including products not available for sell"/>
    <s v="Text"/>
    <s v="Standard Column"/>
    <s v="None"/>
  </r>
  <r>
    <n v="140"/>
    <s v="Product Category"/>
    <m/>
    <x v="9"/>
    <m/>
    <b v="0"/>
    <s v="Product Category"/>
    <m/>
    <m/>
    <b v="1"/>
    <s v="Default"/>
    <d v="2018-01-10T18:20:05"/>
    <d v="2018-01-10T18:20:05"/>
    <m/>
    <m/>
    <s v="Full product catalog including products not available for sell"/>
    <s v="Text"/>
    <s v="Standard Column"/>
    <s v="None"/>
  </r>
  <r>
    <n v="141"/>
    <s v="Product Category Group"/>
    <m/>
    <x v="9"/>
    <m/>
    <b v="0"/>
    <s v="Product Category Group"/>
    <m/>
    <m/>
    <b v="1"/>
    <s v="Default"/>
    <d v="2018-01-10T18:20:05"/>
    <d v="2018-01-10T18:20:05"/>
    <m/>
    <m/>
    <s v="Full product catalog including products not available for sell"/>
    <s v="Text"/>
    <s v="Standard Column"/>
    <s v="None"/>
  </r>
  <r>
    <n v="142"/>
    <s v="Product Class"/>
    <m/>
    <x v="9"/>
    <m/>
    <b v="0"/>
    <s v="Product Class"/>
    <m/>
    <m/>
    <b v="1"/>
    <s v="Default"/>
    <d v="2018-01-10T18:20:05"/>
    <d v="2018-01-10T18:20:05"/>
    <m/>
    <m/>
    <s v="Full product catalog including products not available for sell"/>
    <s v="Text"/>
    <s v="Standard Column"/>
    <s v="None"/>
  </r>
  <r>
    <n v="143"/>
    <s v="Product Color"/>
    <m/>
    <x v="9"/>
    <m/>
    <b v="0"/>
    <s v="Product Color"/>
    <m/>
    <m/>
    <b v="1"/>
    <s v="Default"/>
    <d v="2018-01-10T18:20:05"/>
    <d v="2018-01-10T18:20:05"/>
    <m/>
    <m/>
    <s v="Full product catalog including products not available for sell"/>
    <s v="Text"/>
    <s v="Standard Column"/>
    <s v="None"/>
  </r>
  <r>
    <n v="144"/>
    <s v="Product Days to Manufacture"/>
    <m/>
    <x v="9"/>
    <m/>
    <b v="0"/>
    <s v="Product Days to Manufacture"/>
    <m/>
    <m/>
    <b v="1"/>
    <s v="Do Not Summarize"/>
    <d v="2018-06-25T01:45:28"/>
    <d v="2018-01-10T18:20:05"/>
    <m/>
    <m/>
    <s v="Full product catalog including products not available for sell"/>
    <s v="Whole Number"/>
    <s v="Standard Column"/>
    <s v="None"/>
  </r>
  <r>
    <n v="145"/>
    <s v="Product Dealer Price"/>
    <m/>
    <x v="9"/>
    <m/>
    <b v="0"/>
    <s v="Product Dealer Price"/>
    <m/>
    <m/>
    <b v="1"/>
    <s v="Do Not Summarize"/>
    <d v="2018-06-25T01:45:28"/>
    <d v="2018-01-10T18:20:05"/>
    <m/>
    <m/>
    <s v="Full product catalog including products not available for sell"/>
    <s v="Fixed Decimal Number"/>
    <s v="Standard Column"/>
    <s v="None"/>
  </r>
  <r>
    <n v="146"/>
    <s v="Product Description"/>
    <m/>
    <x v="9"/>
    <m/>
    <b v="0"/>
    <s v="Product Description"/>
    <m/>
    <m/>
    <b v="1"/>
    <s v="Default"/>
    <d v="2018-01-10T18:20:05"/>
    <d v="2018-01-10T18:20:05"/>
    <m/>
    <m/>
    <s v="Full product catalog including products not available for sell"/>
    <s v="Text"/>
    <s v="Standard Column"/>
    <s v="None"/>
  </r>
  <r>
    <n v="147"/>
    <s v="Product End Date"/>
    <m/>
    <x v="9"/>
    <m/>
    <b v="0"/>
    <s v="Product End Date"/>
    <m/>
    <m/>
    <b v="1"/>
    <s v="Default"/>
    <d v="2018-01-10T18:20:05"/>
    <d v="2018-01-10T18:20:05"/>
    <m/>
    <m/>
    <s v="Full product catalog including products not available for sell"/>
    <s v="Date"/>
    <s v="Standard Column"/>
    <s v="None"/>
  </r>
  <r>
    <n v="148"/>
    <s v="Product Finished Goods Indicator"/>
    <m/>
    <x v="9"/>
    <m/>
    <b v="0"/>
    <s v="Product Finished Goods Indicator"/>
    <m/>
    <m/>
    <b v="1"/>
    <s v="Default"/>
    <d v="2018-01-10T18:20:05"/>
    <d v="2018-01-10T18:20:05"/>
    <m/>
    <m/>
    <s v="Full product catalog including products not available for sell"/>
    <s v="Text"/>
    <s v="Standard Column"/>
    <s v="None"/>
  </r>
  <r>
    <n v="149"/>
    <s v="Product Key"/>
    <m/>
    <x v="9"/>
    <m/>
    <b v="1"/>
    <s v="Product Key"/>
    <m/>
    <m/>
    <b v="1"/>
    <s v="Do Not Summarize"/>
    <d v="2018-06-25T01:45:28"/>
    <d v="2018-01-10T18:20:05"/>
    <m/>
    <m/>
    <s v="Full product catalog including products not available for sell"/>
    <s v="Whole Number"/>
    <s v="Standard Column"/>
    <s v="None"/>
  </r>
  <r>
    <n v="150"/>
    <s v="Product Line"/>
    <m/>
    <x v="9"/>
    <m/>
    <b v="0"/>
    <s v="Product Line"/>
    <m/>
    <m/>
    <b v="1"/>
    <s v="Default"/>
    <d v="2018-01-10T18:20:05"/>
    <d v="2018-01-10T18:20:05"/>
    <m/>
    <m/>
    <s v="Full product catalog including products not available for sell"/>
    <s v="Text"/>
    <s v="Standard Column"/>
    <s v="None"/>
  </r>
  <r>
    <n v="151"/>
    <s v="Product List Price"/>
    <m/>
    <x v="9"/>
    <m/>
    <b v="0"/>
    <s v="Product List Price"/>
    <m/>
    <m/>
    <b v="1"/>
    <s v="Do Not Summarize"/>
    <d v="2018-06-25T01:45:28"/>
    <d v="2018-01-10T18:20:05"/>
    <m/>
    <m/>
    <s v="Full product catalog including products not available for sell"/>
    <s v="Fixed Decimal Number"/>
    <s v="Standard Column"/>
    <s v="None"/>
  </r>
  <r>
    <n v="152"/>
    <s v="Product Model"/>
    <m/>
    <x v="9"/>
    <m/>
    <b v="0"/>
    <s v="Product Model"/>
    <m/>
    <m/>
    <b v="1"/>
    <s v="Default"/>
    <d v="2018-01-10T18:20:05"/>
    <d v="2018-01-10T18:20:05"/>
    <m/>
    <m/>
    <s v="Full product catalog including products not available for sell"/>
    <s v="Text"/>
    <s v="Standard Column"/>
    <s v="None"/>
  </r>
  <r>
    <n v="153"/>
    <s v="Product Name"/>
    <m/>
    <x v="9"/>
    <m/>
    <b v="0"/>
    <s v="Product Name"/>
    <m/>
    <m/>
    <b v="1"/>
    <s v="Default"/>
    <d v="2018-01-10T18:20:05"/>
    <d v="2018-01-10T18:20:05"/>
    <m/>
    <m/>
    <s v="Full product catalog including products not available for sell"/>
    <s v="Text"/>
    <s v="Standard Column"/>
    <s v="None"/>
  </r>
  <r>
    <n v="154"/>
    <s v="Product Safety Stock Level"/>
    <m/>
    <x v="9"/>
    <m/>
    <b v="0"/>
    <s v="Product Safety Stock Level"/>
    <m/>
    <m/>
    <b v="1"/>
    <s v="Do Not Summarize"/>
    <d v="2018-06-25T01:45:28"/>
    <d v="2018-01-10T18:20:05"/>
    <m/>
    <m/>
    <s v="Full product catalog including products not available for sell"/>
    <s v="Whole Number"/>
    <s v="Standard Column"/>
    <s v="None"/>
  </r>
  <r>
    <n v="155"/>
    <s v="Product Size"/>
    <m/>
    <x v="9"/>
    <m/>
    <b v="0"/>
    <s v="Product Size"/>
    <m/>
    <m/>
    <b v="1"/>
    <s v="Default"/>
    <d v="2018-05-19T18:29:25"/>
    <d v="2018-05-19T18:29:25"/>
    <m/>
    <m/>
    <s v="Full product catalog including products not available for sell"/>
    <s v="Text"/>
    <s v="Standard Column"/>
    <s v="None"/>
  </r>
  <r>
    <n v="156"/>
    <s v="Product Standard Cost"/>
    <m/>
    <x v="9"/>
    <m/>
    <b v="0"/>
    <s v="Product Standard Cost"/>
    <m/>
    <m/>
    <b v="1"/>
    <s v="Do Not Summarize"/>
    <d v="2018-06-25T01:45:28"/>
    <d v="2018-01-10T18:20:05"/>
    <m/>
    <m/>
    <s v="Full product catalog including products not available for sell"/>
    <s v="Fixed Decimal Number"/>
    <s v="Standard Column"/>
    <s v="None"/>
  </r>
  <r>
    <n v="157"/>
    <s v="Product Start Date"/>
    <m/>
    <x v="9"/>
    <m/>
    <b v="0"/>
    <s v="Product Start Date"/>
    <m/>
    <s v="Short Date"/>
    <b v="1"/>
    <s v="Default"/>
    <d v="2018-01-10T18:20:05"/>
    <d v="2018-01-10T18:20:05"/>
    <m/>
    <m/>
    <s v="Full product catalog including products not available for sell"/>
    <s v="Date"/>
    <s v="Standard Column"/>
    <s v="None"/>
  </r>
  <r>
    <n v="158"/>
    <s v="Product Status"/>
    <m/>
    <x v="9"/>
    <m/>
    <b v="0"/>
    <s v="Product Status"/>
    <m/>
    <m/>
    <b v="1"/>
    <s v="Default"/>
    <d v="2018-01-10T18:20:05"/>
    <d v="2018-01-10T18:20:05"/>
    <m/>
    <m/>
    <s v="Full product catalog including products not available for sell"/>
    <s v="Text"/>
    <s v="Standard Column"/>
    <s v="None"/>
  </r>
  <r>
    <n v="159"/>
    <s v="Product Style"/>
    <m/>
    <x v="9"/>
    <m/>
    <b v="0"/>
    <s v="Product Style"/>
    <m/>
    <m/>
    <b v="1"/>
    <s v="Default"/>
    <d v="2018-01-10T18:20:05"/>
    <d v="2018-01-10T18:20:05"/>
    <m/>
    <m/>
    <s v="Full product catalog including products not available for sell"/>
    <s v="Text"/>
    <s v="Standard Column"/>
    <s v="None"/>
  </r>
  <r>
    <n v="160"/>
    <s v="Product Subcategory"/>
    <m/>
    <x v="9"/>
    <m/>
    <b v="0"/>
    <s v="Product Subcategory"/>
    <m/>
    <m/>
    <b v="1"/>
    <s v="Default"/>
    <d v="2018-01-10T18:20:05"/>
    <d v="2018-01-10T18:20:05"/>
    <m/>
    <m/>
    <s v="Full product catalog including products not available for sell"/>
    <s v="Text"/>
    <s v="Standard Column"/>
    <s v="None"/>
  </r>
  <r>
    <n v="161"/>
    <s v="Product Weight"/>
    <m/>
    <x v="9"/>
    <m/>
    <b v="0"/>
    <s v="Product Weight"/>
    <m/>
    <m/>
    <b v="1"/>
    <s v="Default"/>
    <d v="2018-01-10T18:20:05"/>
    <d v="2018-01-10T18:20:05"/>
    <m/>
    <m/>
    <s v="Full product catalog including products not available for sell"/>
    <s v="Decimal Number"/>
    <s v="Standard Column"/>
    <s v="None"/>
  </r>
  <r>
    <n v="162"/>
    <s v="Discount Percentage"/>
    <m/>
    <x v="10"/>
    <m/>
    <b v="0"/>
    <s v="Discount Percentage"/>
    <m/>
    <m/>
    <b v="1"/>
    <s v="Do Not Summarize"/>
    <d v="2018-06-25T01:45:28"/>
    <d v="2018-01-10T18:20:05"/>
    <m/>
    <m/>
    <s v="Types of sales promotions at AdventureWorks"/>
    <s v="Decimal Number"/>
    <s v="Standard Column"/>
    <s v="None"/>
  </r>
  <r>
    <n v="163"/>
    <s v="End Date"/>
    <m/>
    <x v="10"/>
    <m/>
    <b v="0"/>
    <s v="End Date"/>
    <m/>
    <s v="Short Date"/>
    <b v="1"/>
    <s v="Default"/>
    <d v="2018-01-10T18:20:05"/>
    <d v="2018-01-10T18:20:05"/>
    <m/>
    <m/>
    <s v="Types of sales promotions at AdventureWorks"/>
    <s v="Date"/>
    <s v="Standard Column"/>
    <s v="None"/>
  </r>
  <r>
    <n v="164"/>
    <s v="Max Quantity"/>
    <m/>
    <x v="10"/>
    <m/>
    <b v="0"/>
    <s v="Max Quantity"/>
    <m/>
    <m/>
    <b v="1"/>
    <s v="Do Not Summarize"/>
    <d v="2018-06-25T01:45:28"/>
    <d v="2018-01-10T18:20:05"/>
    <m/>
    <m/>
    <s v="Types of sales promotions at AdventureWorks"/>
    <s v="Whole Number"/>
    <s v="Standard Column"/>
    <s v="None"/>
  </r>
  <r>
    <n v="165"/>
    <s v="Min Quantity"/>
    <m/>
    <x v="10"/>
    <m/>
    <b v="0"/>
    <s v="Min Quantity"/>
    <m/>
    <m/>
    <b v="1"/>
    <s v="Do Not Summarize"/>
    <d v="2018-06-25T01:45:28"/>
    <d v="2018-01-10T18:20:05"/>
    <m/>
    <m/>
    <s v="Types of sales promotions at AdventureWorks"/>
    <s v="Whole Number"/>
    <s v="Standard Column"/>
    <s v="None"/>
  </r>
  <r>
    <n v="166"/>
    <s v="Promotion"/>
    <m/>
    <x v="10"/>
    <m/>
    <b v="0"/>
    <s v="Promotion"/>
    <m/>
    <m/>
    <b v="1"/>
    <s v="Default"/>
    <d v="2018-01-10T18:20:05"/>
    <d v="2018-01-10T18:20:05"/>
    <m/>
    <m/>
    <s v="Types of sales promotions at AdventureWorks"/>
    <s v="Text"/>
    <s v="Standard Column"/>
    <s v="None"/>
  </r>
  <r>
    <n v="167"/>
    <s v="Promotion Key"/>
    <m/>
    <x v="10"/>
    <m/>
    <b v="1"/>
    <s v="Promotion Key"/>
    <m/>
    <m/>
    <b v="1"/>
    <s v="Default"/>
    <d v="2018-04-02T18:32:46"/>
    <d v="2018-01-10T18:20:05"/>
    <m/>
    <m/>
    <s v="Types of sales promotions at AdventureWorks"/>
    <s v="Whole Number"/>
    <s v="Standard Column"/>
    <s v="None"/>
  </r>
  <r>
    <n v="168"/>
    <s v="Promotion Type"/>
    <m/>
    <x v="10"/>
    <m/>
    <b v="0"/>
    <s v="Promotion Type"/>
    <m/>
    <m/>
    <b v="1"/>
    <s v="Default"/>
    <d v="2018-01-10T18:20:05"/>
    <d v="2018-01-10T18:20:05"/>
    <m/>
    <m/>
    <s v="Types of sales promotions at AdventureWorks"/>
    <s v="Text"/>
    <s v="Standard Column"/>
    <s v="None"/>
  </r>
  <r>
    <n v="169"/>
    <s v="Start Date"/>
    <m/>
    <x v="10"/>
    <m/>
    <b v="0"/>
    <s v="Start Date"/>
    <m/>
    <s v="Short Date"/>
    <b v="1"/>
    <s v="Default"/>
    <d v="2018-01-10T18:20:05"/>
    <d v="2018-01-10T18:20:05"/>
    <m/>
    <m/>
    <s v="Types of sales promotions at AdventureWorks"/>
    <s v="Date"/>
    <s v="Standard Column"/>
    <s v="None"/>
  </r>
  <r>
    <n v="170"/>
    <s v="Reseller Address"/>
    <m/>
    <x v="11"/>
    <m/>
    <b v="0"/>
    <s v="Reseller Address"/>
    <m/>
    <m/>
    <b v="1"/>
    <s v="Default"/>
    <d v="2018-01-10T18:20:05"/>
    <d v="2018-01-10T18:20:05"/>
    <m/>
    <m/>
    <s v="Organizations who've made a purchase from adventure works via wholesale agreement"/>
    <s v="Text"/>
    <s v="Standard Column"/>
    <s v="None"/>
  </r>
  <r>
    <n v="171"/>
    <s v="Reseller Alternate Key"/>
    <m/>
    <x v="11"/>
    <m/>
    <b v="0"/>
    <s v="Reseller Alternate Key"/>
    <m/>
    <m/>
    <b v="1"/>
    <s v="Default"/>
    <d v="2018-01-10T18:20:05"/>
    <d v="2018-01-10T18:20:05"/>
    <m/>
    <m/>
    <s v="Organizations who've made a purchase from adventure works via wholesale agreement"/>
    <s v="Text"/>
    <s v="Standard Column"/>
    <s v="None"/>
  </r>
  <r>
    <n v="172"/>
    <s v="Reseller Annual Revenue"/>
    <m/>
    <x v="11"/>
    <m/>
    <b v="0"/>
    <s v="Reseller Annual Revenue"/>
    <m/>
    <m/>
    <b v="1"/>
    <s v="Default"/>
    <d v="2018-06-24T16:20:24"/>
    <d v="2018-06-24T16:20:24"/>
    <m/>
    <m/>
    <s v="Organizations who've made a purchase from adventure works via wholesale agreement"/>
    <s v="Fixed Decimal Number"/>
    <s v="Standard Column"/>
    <s v="None"/>
  </r>
  <r>
    <n v="173"/>
    <s v="Reseller Annual Sales"/>
    <m/>
    <x v="11"/>
    <m/>
    <b v="0"/>
    <s v="Reseller Annual Sales"/>
    <m/>
    <m/>
    <b v="1"/>
    <s v="Default"/>
    <d v="2018-01-10T18:20:05"/>
    <d v="2018-01-10T18:20:05"/>
    <m/>
    <m/>
    <s v="Organizations who've made a purchase from adventure works via wholesale agreement"/>
    <s v="Fixed Decimal Number"/>
    <s v="Standard Column"/>
    <s v="None"/>
  </r>
  <r>
    <n v="174"/>
    <s v="Reseller Bank"/>
    <m/>
    <x v="11"/>
    <m/>
    <b v="0"/>
    <s v="Reseller Bank"/>
    <m/>
    <m/>
    <b v="1"/>
    <s v="Default"/>
    <d v="2018-06-24T16:20:24"/>
    <d v="2018-06-24T16:20:24"/>
    <m/>
    <m/>
    <s v="Organizations who've made a purchase from adventure works via wholesale agreement"/>
    <s v="Text"/>
    <s v="Standard Column"/>
    <s v="None"/>
  </r>
  <r>
    <n v="175"/>
    <s v="Reseller Business Type"/>
    <m/>
    <x v="11"/>
    <m/>
    <b v="0"/>
    <s v="Reseller Business Type"/>
    <m/>
    <m/>
    <b v="1"/>
    <s v="Default"/>
    <d v="2018-06-24T16:20:24"/>
    <d v="2018-06-24T16:20:24"/>
    <m/>
    <m/>
    <s v="Organizations who've made a purchase from adventure works via wholesale agreement"/>
    <s v="Text"/>
    <s v="Standard Column"/>
    <s v="None"/>
  </r>
  <r>
    <n v="176"/>
    <s v="Reseller City"/>
    <m/>
    <x v="11"/>
    <s v="City"/>
    <b v="0"/>
    <s v="Reseller City"/>
    <m/>
    <m/>
    <b v="1"/>
    <s v="Default"/>
    <d v="2018-06-24T16:20:24"/>
    <d v="2018-01-10T18:20:05"/>
    <m/>
    <m/>
    <s v="Organizations who've made a purchase from adventure works via wholesale agreement"/>
    <s v="Text"/>
    <s v="Standard Column"/>
    <s v="None"/>
  </r>
  <r>
    <n v="177"/>
    <s v="Reseller City State"/>
    <m/>
    <x v="11"/>
    <m/>
    <b v="0"/>
    <s v="Reseller City State"/>
    <m/>
    <m/>
    <b v="1"/>
    <s v="Default"/>
    <d v="2018-01-10T18:20:05"/>
    <d v="2018-01-10T18:20:05"/>
    <m/>
    <m/>
    <s v="Organizations who've made a purchase from adventure works via wholesale agreement"/>
    <s v="Text"/>
    <s v="Standard Column"/>
    <s v="None"/>
  </r>
  <r>
    <n v="178"/>
    <s v="Reseller Count of Employees"/>
    <m/>
    <x v="11"/>
    <m/>
    <b v="0"/>
    <s v="Reseller Count of Employees"/>
    <m/>
    <m/>
    <b v="1"/>
    <s v="Default"/>
    <d v="2018-06-24T16:20:24"/>
    <d v="2018-06-24T16:20:24"/>
    <m/>
    <m/>
    <s v="Organizations who've made a purchase from adventure works via wholesale agreement"/>
    <s v="Whole Number"/>
    <s v="Standard Column"/>
    <s v="None"/>
  </r>
  <r>
    <n v="179"/>
    <s v="Reseller Country"/>
    <m/>
    <x v="11"/>
    <s v="Country"/>
    <b v="0"/>
    <s v="Reseller Country"/>
    <m/>
    <m/>
    <b v="1"/>
    <s v="Default"/>
    <d v="2018-06-24T16:20:24"/>
    <d v="2018-01-10T18:20:05"/>
    <m/>
    <m/>
    <s v="Organizations who've made a purchase from adventure works via wholesale agreement"/>
    <s v="Text"/>
    <s v="Standard Column"/>
    <s v="None"/>
  </r>
  <r>
    <n v="180"/>
    <s v="Reseller Country Code"/>
    <m/>
    <x v="11"/>
    <s v="Country"/>
    <b v="0"/>
    <s v="Reseller Country Code"/>
    <m/>
    <m/>
    <b v="1"/>
    <s v="Default"/>
    <d v="2018-06-24T16:20:24"/>
    <d v="2018-01-10T18:20:05"/>
    <m/>
    <m/>
    <s v="Organizations who've made a purchase from adventure works via wholesale agreement"/>
    <s v="Text"/>
    <s v="Standard Column"/>
    <s v="None"/>
  </r>
  <r>
    <n v="181"/>
    <s v="Reseller First Order Year"/>
    <m/>
    <x v="11"/>
    <m/>
    <b v="0"/>
    <s v="Reseller First Order Year"/>
    <m/>
    <m/>
    <b v="1"/>
    <s v="Default"/>
    <d v="2018-06-24T16:20:24"/>
    <d v="2018-06-24T16:20:24"/>
    <m/>
    <m/>
    <s v="Organizations who've made a purchase from adventure works via wholesale agreement"/>
    <s v="Whole Number"/>
    <s v="Standard Column"/>
    <s v="None"/>
  </r>
  <r>
    <n v="182"/>
    <s v="Reseller Key"/>
    <m/>
    <x v="11"/>
    <m/>
    <b v="1"/>
    <s v="Reseller Key"/>
    <m/>
    <m/>
    <b v="1"/>
    <s v="Default"/>
    <d v="2018-03-30T17:35:03"/>
    <d v="2018-01-10T18:20:05"/>
    <m/>
    <m/>
    <s v="Organizations who've made a purchase from adventure works via wholesale agreement"/>
    <s v="Whole Number"/>
    <s v="Standard Column"/>
    <s v="None"/>
  </r>
  <r>
    <n v="183"/>
    <s v="Reseller Last Order Year"/>
    <m/>
    <x v="11"/>
    <m/>
    <b v="0"/>
    <s v="Reseller Last Order Year"/>
    <m/>
    <m/>
    <b v="1"/>
    <s v="Default"/>
    <d v="2018-06-24T16:20:24"/>
    <d v="2018-06-24T16:20:24"/>
    <m/>
    <m/>
    <s v="Organizations who've made a purchase from adventure works via wholesale agreement"/>
    <s v="Whole Number"/>
    <s v="Standard Column"/>
    <s v="None"/>
  </r>
  <r>
    <n v="184"/>
    <s v="Reseller Minimum Payment Amt"/>
    <m/>
    <x v="11"/>
    <m/>
    <b v="0"/>
    <s v="Reseller Minimum Payment Amt"/>
    <m/>
    <m/>
    <b v="1"/>
    <s v="Default"/>
    <d v="2018-06-24T16:20:24"/>
    <d v="2018-06-24T16:20:24"/>
    <m/>
    <m/>
    <s v="Organizations who've made a purchase from adventure works via wholesale agreement"/>
    <s v="Fixed Decimal Number"/>
    <s v="Standard Column"/>
    <s v="None"/>
  </r>
  <r>
    <n v="185"/>
    <s v="Reseller Name"/>
    <m/>
    <x v="11"/>
    <m/>
    <b v="0"/>
    <s v="Reseller Name"/>
    <m/>
    <m/>
    <b v="1"/>
    <s v="Default"/>
    <d v="2018-01-10T18:20:05"/>
    <d v="2018-01-10T18:20:05"/>
    <m/>
    <m/>
    <s v="Organizations who've made a purchase from adventure works via wholesale agreement"/>
    <s v="Text"/>
    <s v="Standard Column"/>
    <s v="None"/>
  </r>
  <r>
    <n v="186"/>
    <s v="Reseller Order Frequency"/>
    <m/>
    <x v="11"/>
    <m/>
    <b v="0"/>
    <s v="Reseller Order Frequency"/>
    <m/>
    <m/>
    <b v="1"/>
    <s v="Default"/>
    <d v="2018-01-10T18:20:05"/>
    <d v="2018-01-10T18:20:05"/>
    <m/>
    <m/>
    <s v="Organizations who've made a purchase from adventure works via wholesale agreement"/>
    <s v="Text"/>
    <s v="Standard Column"/>
    <s v="None"/>
  </r>
  <r>
    <n v="187"/>
    <s v="Reseller Order Month"/>
    <m/>
    <x v="11"/>
    <m/>
    <b v="0"/>
    <s v="Reseller Order Month"/>
    <m/>
    <m/>
    <b v="1"/>
    <s v="Default"/>
    <d v="2018-01-10T18:20:05"/>
    <d v="2018-01-10T18:20:05"/>
    <m/>
    <m/>
    <s v="Organizations who've made a purchase from adventure works via wholesale agreement"/>
    <s v="Whole Number"/>
    <s v="Standard Column"/>
    <s v="None"/>
  </r>
  <r>
    <n v="188"/>
    <s v="Reseller Phone"/>
    <m/>
    <x v="11"/>
    <m/>
    <b v="0"/>
    <s v="Reseller Phone"/>
    <m/>
    <m/>
    <b v="1"/>
    <s v="Default"/>
    <d v="2018-01-10T18:20:05"/>
    <d v="2018-01-10T18:20:05"/>
    <m/>
    <m/>
    <s v="Organizations who've made a purchase from adventure works via wholesale agreement"/>
    <s v="Text"/>
    <s v="Standard Column"/>
    <s v="None"/>
  </r>
  <r>
    <n v="189"/>
    <s v="Reseller Product Line"/>
    <m/>
    <x v="11"/>
    <m/>
    <b v="0"/>
    <s v="Reseller Product Line"/>
    <m/>
    <m/>
    <b v="1"/>
    <s v="Default"/>
    <d v="2018-01-10T18:20:05"/>
    <d v="2018-01-10T18:20:05"/>
    <m/>
    <m/>
    <s v="Organizations who've made a purchase from adventure works via wholesale agreement"/>
    <s v="Text"/>
    <s v="Standard Column"/>
    <s v="None"/>
  </r>
  <r>
    <n v="190"/>
    <s v="Reseller Sales Territory Country"/>
    <m/>
    <x v="11"/>
    <m/>
    <b v="0"/>
    <s v="Reseller Sales Territory Country"/>
    <m/>
    <m/>
    <b v="1"/>
    <s v="Default"/>
    <d v="2018-01-10T18:20:05"/>
    <d v="2018-01-10T18:20:05"/>
    <m/>
    <m/>
    <s v="Organizations who've made a purchase from adventure works via wholesale agreement"/>
    <s v="Text"/>
    <s v="Standard Column"/>
    <s v="None"/>
  </r>
  <r>
    <n v="191"/>
    <s v="Reseller Sales Territory Group"/>
    <m/>
    <x v="11"/>
    <m/>
    <b v="0"/>
    <s v="Reseller Sales Territory Group"/>
    <m/>
    <m/>
    <b v="1"/>
    <s v="Default"/>
    <d v="2018-01-10T18:20:05"/>
    <d v="2018-01-10T18:20:05"/>
    <m/>
    <m/>
    <s v="Organizations who've made a purchase from adventure works via wholesale agreement"/>
    <s v="Text"/>
    <s v="Standard Column"/>
    <s v="None"/>
  </r>
  <r>
    <n v="192"/>
    <s v="Reseller Sales Territory Region"/>
    <m/>
    <x v="11"/>
    <m/>
    <b v="0"/>
    <s v="Reseller Sales Territory Region"/>
    <m/>
    <m/>
    <b v="1"/>
    <s v="Default"/>
    <d v="2018-01-10T18:20:05"/>
    <d v="2018-01-10T18:20:05"/>
    <m/>
    <m/>
    <s v="Organizations who've made a purchase from adventure works via wholesale agreement"/>
    <s v="Text"/>
    <s v="Standard Column"/>
    <s v="None"/>
  </r>
  <r>
    <n v="193"/>
    <s v="Reseller State Province"/>
    <m/>
    <x v="11"/>
    <s v="StateOrProvince"/>
    <b v="0"/>
    <s v="Reseller State Province"/>
    <m/>
    <m/>
    <b v="1"/>
    <s v="Default"/>
    <d v="2018-06-24T16:20:24"/>
    <d v="2018-01-10T18:20:05"/>
    <m/>
    <m/>
    <s v="Organizations who've made a purchase from adventure works via wholesale agreement"/>
    <s v="Text"/>
    <s v="Standard Column"/>
    <s v="None"/>
  </r>
  <r>
    <n v="194"/>
    <s v="Reseller State Province Code"/>
    <m/>
    <x v="11"/>
    <s v="StateOrProvince"/>
    <b v="0"/>
    <s v="Reseller State Province Code"/>
    <m/>
    <m/>
    <b v="1"/>
    <s v="Default"/>
    <d v="2018-06-24T16:20:24"/>
    <d v="2018-01-10T18:20:05"/>
    <m/>
    <m/>
    <s v="Organizations who've made a purchase from adventure works via wholesale agreement"/>
    <s v="Text"/>
    <s v="Standard Column"/>
    <s v="None"/>
  </r>
  <r>
    <n v="195"/>
    <s v="Reseller Year Opened"/>
    <m/>
    <x v="11"/>
    <m/>
    <b v="0"/>
    <s v="Reseller Year Opened"/>
    <m/>
    <m/>
    <b v="1"/>
    <s v="Default"/>
    <d v="2018-06-24T16:20:24"/>
    <d v="2018-06-24T16:20:24"/>
    <m/>
    <m/>
    <s v="Organizations who've made a purchase from adventure works via wholesale agreement"/>
    <s v="Whole Number"/>
    <s v="Standard Column"/>
    <s v="None"/>
  </r>
  <r>
    <n v="196"/>
    <s v="Reseller Zip Code"/>
    <m/>
    <x v="11"/>
    <s v="PostalCode"/>
    <b v="0"/>
    <s v="Reseller Zip Code"/>
    <m/>
    <m/>
    <b v="1"/>
    <s v="Default"/>
    <d v="2018-06-24T16:20:24"/>
    <d v="2018-01-10T18:20:05"/>
    <m/>
    <m/>
    <s v="Organizations who've made a purchase from adventure works via wholesale agreement"/>
    <s v="Text"/>
    <s v="Standard Column"/>
    <s v="None"/>
  </r>
  <r>
    <n v="197"/>
    <s v="Currency Key"/>
    <m/>
    <x v="12"/>
    <m/>
    <b v="1"/>
    <s v="Currency Key"/>
    <m/>
    <m/>
    <b v="1"/>
    <s v="Default"/>
    <d v="2018-01-10T18:20:05"/>
    <d v="2018-01-10T18:20:05"/>
    <m/>
    <m/>
    <s v="Sales transactions at line level to resellers"/>
    <s v="Whole Number"/>
    <s v="Standard Column"/>
    <s v="None"/>
  </r>
  <r>
    <n v="198"/>
    <s v="CustomerPONumber"/>
    <m/>
    <x v="12"/>
    <m/>
    <b v="1"/>
    <s v="CustomerPONumber"/>
    <m/>
    <m/>
    <b v="1"/>
    <s v="Default"/>
    <d v="2018-01-10T18:20:05"/>
    <d v="2018-01-10T18:20:05"/>
    <m/>
    <m/>
    <s v="Sales transactions at line level to resellers"/>
    <s v="Text"/>
    <s v="Standard Column"/>
    <s v="None"/>
  </r>
  <r>
    <n v="199"/>
    <s v="Discount Amount"/>
    <m/>
    <x v="12"/>
    <m/>
    <b v="1"/>
    <s v="Discount Amount"/>
    <m/>
    <m/>
    <b v="1"/>
    <s v="Default"/>
    <d v="2018-01-10T18:20:05"/>
    <d v="2018-01-10T18:20:05"/>
    <m/>
    <m/>
    <s v="Sales transactions at line level to resellers"/>
    <s v="Fixed Decimal Number"/>
    <s v="Standard Column"/>
    <s v="None"/>
  </r>
  <r>
    <n v="200"/>
    <s v="Due Date Key"/>
    <m/>
    <x v="12"/>
    <m/>
    <b v="1"/>
    <s v="Due Date Key"/>
    <m/>
    <m/>
    <b v="1"/>
    <s v="Default"/>
    <d v="2018-03-25T17:36:11"/>
    <d v="2018-03-25T17:36:11"/>
    <m/>
    <m/>
    <s v="Sales transactions at line level to resellers"/>
    <s v="Whole Number"/>
    <s v="Standard Column"/>
    <s v="None"/>
  </r>
  <r>
    <n v="201"/>
    <s v="Employee Key"/>
    <m/>
    <x v="12"/>
    <m/>
    <b v="1"/>
    <s v="Employee Key"/>
    <m/>
    <m/>
    <b v="1"/>
    <s v="Default"/>
    <d v="2018-01-10T18:20:05"/>
    <d v="2018-01-10T18:20:05"/>
    <m/>
    <m/>
    <s v="Sales transactions at line level to resellers"/>
    <s v="Whole Number"/>
    <s v="Standard Column"/>
    <s v="None"/>
  </r>
  <r>
    <n v="202"/>
    <s v="Freight"/>
    <m/>
    <x v="12"/>
    <m/>
    <b v="1"/>
    <s v="Freight"/>
    <m/>
    <m/>
    <b v="1"/>
    <s v="Default"/>
    <d v="2018-01-10T18:20:05"/>
    <d v="2018-01-10T18:20:05"/>
    <m/>
    <m/>
    <s v="Sales transactions at line level to resellers"/>
    <s v="Fixed Decimal Number"/>
    <s v="Standard Column"/>
    <s v="None"/>
  </r>
  <r>
    <n v="203"/>
    <s v="Order Date Key"/>
    <m/>
    <x v="12"/>
    <m/>
    <b v="1"/>
    <s v="Order Date Key"/>
    <m/>
    <m/>
    <b v="1"/>
    <s v="Default"/>
    <d v="2018-03-25T17:36:11"/>
    <d v="2018-03-25T17:36:11"/>
    <m/>
    <m/>
    <s v="Sales transactions at line level to resellers"/>
    <s v="Whole Number"/>
    <s v="Standard Column"/>
    <s v="None"/>
  </r>
  <r>
    <n v="204"/>
    <s v="Order Quantity"/>
    <m/>
    <x v="12"/>
    <m/>
    <b v="1"/>
    <s v="Order Quantity"/>
    <m/>
    <m/>
    <b v="1"/>
    <s v="Default"/>
    <d v="2018-01-10T18:20:05"/>
    <d v="2018-01-10T18:20:05"/>
    <m/>
    <m/>
    <s v="Sales transactions at line level to resellers"/>
    <s v="Whole Number"/>
    <s v="Standard Column"/>
    <s v="None"/>
  </r>
  <r>
    <n v="205"/>
    <s v="Product Key"/>
    <m/>
    <x v="12"/>
    <m/>
    <b v="1"/>
    <s v="Product Key"/>
    <m/>
    <m/>
    <b v="1"/>
    <s v="Default"/>
    <d v="2018-01-10T18:20:05"/>
    <d v="2018-01-10T18:20:05"/>
    <m/>
    <m/>
    <s v="Sales transactions at line level to resellers"/>
    <s v="Whole Number"/>
    <s v="Standard Column"/>
    <s v="None"/>
  </r>
  <r>
    <n v="206"/>
    <s v="Product Standard Cost"/>
    <m/>
    <x v="12"/>
    <m/>
    <b v="1"/>
    <s v="Product Standard Cost"/>
    <m/>
    <m/>
    <b v="1"/>
    <s v="Default"/>
    <d v="2018-01-10T18:20:05"/>
    <d v="2018-01-10T18:20:05"/>
    <m/>
    <m/>
    <s v="Sales transactions at line level to resellers"/>
    <s v="Fixed Decimal Number"/>
    <s v="Standard Column"/>
    <s v="None"/>
  </r>
  <r>
    <n v="207"/>
    <s v="Promotion Key"/>
    <m/>
    <x v="12"/>
    <m/>
    <b v="1"/>
    <s v="Promotion Key"/>
    <m/>
    <m/>
    <b v="1"/>
    <s v="Default"/>
    <d v="2018-01-10T18:20:05"/>
    <d v="2018-01-10T18:20:05"/>
    <m/>
    <m/>
    <s v="Sales transactions at line level to resellers"/>
    <s v="Whole Number"/>
    <s v="Standard Column"/>
    <s v="None"/>
  </r>
  <r>
    <n v="208"/>
    <s v="Reseller Key"/>
    <m/>
    <x v="12"/>
    <m/>
    <b v="1"/>
    <s v="Reseller Key"/>
    <m/>
    <m/>
    <b v="1"/>
    <s v="Default"/>
    <d v="2018-01-10T18:20:05"/>
    <d v="2018-01-10T18:20:05"/>
    <m/>
    <m/>
    <s v="Sales transactions at line level to resellers"/>
    <s v="Whole Number"/>
    <s v="Standard Column"/>
    <s v="None"/>
  </r>
  <r>
    <n v="209"/>
    <s v="Sales Territory Key"/>
    <m/>
    <x v="12"/>
    <m/>
    <b v="1"/>
    <s v="Sales Territory Key"/>
    <m/>
    <m/>
    <b v="1"/>
    <s v="Default"/>
    <d v="2018-01-10T18:20:05"/>
    <d v="2018-01-10T18:20:05"/>
    <m/>
    <m/>
    <s v="Sales transactions at line level to resellers"/>
    <s v="Whole Number"/>
    <s v="Standard Column"/>
    <s v="None"/>
  </r>
  <r>
    <n v="210"/>
    <s v="SalesOrderNumber"/>
    <m/>
    <x v="12"/>
    <m/>
    <b v="1"/>
    <s v="SalesOrderNumber"/>
    <m/>
    <m/>
    <b v="1"/>
    <s v="Default"/>
    <d v="2018-01-10T18:20:05"/>
    <d v="2018-01-10T18:20:05"/>
    <m/>
    <m/>
    <s v="Sales transactions at line level to resellers"/>
    <s v="Text"/>
    <s v="Standard Column"/>
    <s v="None"/>
  </r>
  <r>
    <n v="211"/>
    <s v="Ship Date Key"/>
    <m/>
    <x v="12"/>
    <m/>
    <b v="1"/>
    <s v="Ship Date Key"/>
    <m/>
    <m/>
    <b v="1"/>
    <s v="Default"/>
    <d v="2018-03-25T17:36:11"/>
    <d v="2018-03-25T17:36:11"/>
    <m/>
    <m/>
    <s v="Sales transactions at line level to resellers"/>
    <s v="Whole Number"/>
    <s v="Standard Column"/>
    <s v="None"/>
  </r>
  <r>
    <n v="212"/>
    <s v="Tax Amount"/>
    <m/>
    <x v="12"/>
    <m/>
    <b v="1"/>
    <s v="Tax Amount"/>
    <m/>
    <m/>
    <b v="1"/>
    <s v="Default"/>
    <d v="2018-01-10T18:20:05"/>
    <d v="2018-01-10T18:20:05"/>
    <m/>
    <m/>
    <s v="Sales transactions at line level to resellers"/>
    <s v="Fixed Decimal Number"/>
    <s v="Standard Column"/>
    <s v="None"/>
  </r>
  <r>
    <n v="213"/>
    <s v="Unit Price"/>
    <m/>
    <x v="12"/>
    <m/>
    <b v="1"/>
    <s v="Unit Price"/>
    <m/>
    <m/>
    <b v="1"/>
    <s v="Default"/>
    <d v="2018-01-10T18:20:05"/>
    <d v="2018-01-10T18:20:05"/>
    <m/>
    <m/>
    <s v="Sales transactions at line level to resellers"/>
    <s v="Fixed Decimal Number"/>
    <s v="Standard Column"/>
    <s v="None"/>
  </r>
  <r>
    <n v="214"/>
    <s v="Sales Territory Country"/>
    <m/>
    <x v="13"/>
    <s v="Country"/>
    <b v="0"/>
    <s v="Sales Territory Country"/>
    <m/>
    <m/>
    <b v="1"/>
    <s v="Default"/>
    <d v="2018-06-24T16:20:24"/>
    <d v="2018-01-10T18:20:05"/>
    <m/>
    <m/>
    <s v="Adventure Works sales territory hierarchy"/>
    <s v="Text"/>
    <s v="Standard Column"/>
    <s v="None"/>
  </r>
  <r>
    <n v="215"/>
    <s v="Sales Territory Group"/>
    <m/>
    <x v="13"/>
    <m/>
    <b v="0"/>
    <s v="Sales Territory Group"/>
    <m/>
    <m/>
    <b v="1"/>
    <s v="Default"/>
    <d v="2018-01-10T18:20:05"/>
    <d v="2018-01-10T18:20:05"/>
    <m/>
    <m/>
    <s v="Adventure Works sales territory hierarchy"/>
    <s v="Text"/>
    <s v="Standard Column"/>
    <s v="None"/>
  </r>
  <r>
    <n v="216"/>
    <s v="Sales Territory Key"/>
    <m/>
    <x v="13"/>
    <m/>
    <b v="1"/>
    <s v="Sales Territory Key"/>
    <m/>
    <m/>
    <b v="1"/>
    <s v="Do Not Summarize"/>
    <d v="2018-06-25T01:45:28"/>
    <d v="2018-01-10T18:20:05"/>
    <m/>
    <m/>
    <s v="Adventure Works sales territory hierarchy"/>
    <s v="Whole Number"/>
    <s v="Standard Column"/>
    <s v="None"/>
  </r>
  <r>
    <n v="217"/>
    <s v="Sales Territory Region"/>
    <m/>
    <x v="13"/>
    <m/>
    <b v="0"/>
    <s v="Sales Territory Region"/>
    <m/>
    <m/>
    <b v="1"/>
    <s v="Default"/>
    <d v="2018-01-10T18:20:05"/>
    <d v="2018-01-10T18:20:05"/>
    <m/>
    <m/>
    <s v="Adventure Works sales territory hierarchy"/>
    <s v="Text"/>
    <s v="Standard Column"/>
    <s v="None"/>
  </r>
  <r>
    <n v="218"/>
    <s v="Sales Territory URL"/>
    <m/>
    <x v="13"/>
    <m/>
    <b v="0"/>
    <s v="Sales Territory URL"/>
    <m/>
    <m/>
    <b v="1"/>
    <s v="Default"/>
    <d v="2018-01-10T18:20:05"/>
    <d v="2018-01-10T18:20:05"/>
    <m/>
    <m/>
    <s v="Adventure Works sales territory hierarchy"/>
    <s v="Text"/>
    <s v="Standard Column"/>
    <s v="None"/>
  </r>
  <r>
    <n v="219"/>
    <s v="Calendar Yr-Mo"/>
    <m/>
    <x v="14"/>
    <m/>
    <b v="1"/>
    <s v="Calendar Yr-Mo"/>
    <m/>
    <m/>
    <b v="1"/>
    <s v="Default"/>
    <d v="2018-01-10T18:20:05"/>
    <d v="2018-01-10T18:20:05"/>
    <m/>
    <m/>
    <s v="Sales and Margin plan at the month, sales territory region, and product subcategory grain"/>
    <s v="Text"/>
    <s v="Standard Column"/>
    <s v="None"/>
  </r>
  <r>
    <n v="220"/>
    <s v="Calendar Yr-Mo Sort"/>
    <m/>
    <x v="14"/>
    <m/>
    <b v="1"/>
    <s v="Calendar Yr-Mo Sort"/>
    <m/>
    <m/>
    <b v="1"/>
    <s v="Default"/>
    <d v="2018-01-10T18:20:05"/>
    <d v="2018-01-10T18:20:05"/>
    <m/>
    <m/>
    <s v="Sales and Margin plan at the month, sales territory region, and product subcategory grain"/>
    <s v="Whole Number"/>
    <s v="Standard Column"/>
    <s v="None"/>
  </r>
  <r>
    <n v="221"/>
    <s v="Internet Margin $"/>
    <m/>
    <x v="14"/>
    <m/>
    <b v="1"/>
    <s v="Internet Margin $"/>
    <m/>
    <m/>
    <b v="1"/>
    <s v="Default"/>
    <d v="2018-01-10T18:20:05"/>
    <d v="2018-01-10T18:20:05"/>
    <m/>
    <m/>
    <s v="Sales and Margin plan at the month, sales territory region, and product subcategory grain"/>
    <s v="Fixed Decimal Number"/>
    <s v="Standard Column"/>
    <s v="None"/>
  </r>
  <r>
    <n v="222"/>
    <s v="Internet Net Sales"/>
    <m/>
    <x v="14"/>
    <m/>
    <b v="1"/>
    <s v="Internet Net Sales"/>
    <m/>
    <m/>
    <b v="1"/>
    <s v="Default"/>
    <d v="2018-01-10T18:20:05"/>
    <d v="2018-01-10T18:20:05"/>
    <m/>
    <m/>
    <s v="Sales and Margin plan at the month, sales territory region, and product subcategory grain"/>
    <s v="Fixed Decimal Number"/>
    <s v="Standard Column"/>
    <s v="None"/>
  </r>
  <r>
    <n v="223"/>
    <s v="Internet Net Sales Margin %"/>
    <m/>
    <x v="14"/>
    <m/>
    <b v="1"/>
    <s v="Internet Net Sales Margin %"/>
    <m/>
    <m/>
    <b v="1"/>
    <s v="Default"/>
    <d v="2018-01-10T18:20:05"/>
    <d v="2018-01-10T18:20:05"/>
    <m/>
    <m/>
    <s v="Sales and Margin plan at the month, sales territory region, and product subcategory grain"/>
    <s v="Decimal Number"/>
    <s v="Standard Column"/>
    <s v="None"/>
  </r>
  <r>
    <n v="224"/>
    <s v="Product Subcategory"/>
    <m/>
    <x v="14"/>
    <m/>
    <b v="1"/>
    <s v="Product Subcategory"/>
    <m/>
    <m/>
    <b v="1"/>
    <s v="Default"/>
    <d v="2018-01-10T18:20:05"/>
    <d v="2018-01-10T18:20:05"/>
    <m/>
    <m/>
    <s v="Sales and Margin plan at the month, sales territory region, and product subcategory grain"/>
    <s v="Text"/>
    <s v="Standard Column"/>
    <s v="None"/>
  </r>
  <r>
    <n v="225"/>
    <s v="Reseller Margin $"/>
    <m/>
    <x v="14"/>
    <m/>
    <b v="1"/>
    <s v="Reseller Margin $"/>
    <m/>
    <m/>
    <b v="1"/>
    <s v="Default"/>
    <d v="2018-01-10T18:20:05"/>
    <d v="2018-01-10T18:20:05"/>
    <m/>
    <m/>
    <s v="Sales and Margin plan at the month, sales territory region, and product subcategory grain"/>
    <s v="Fixed Decimal Number"/>
    <s v="Standard Column"/>
    <s v="None"/>
  </r>
  <r>
    <n v="226"/>
    <s v="Reseller Net Sales"/>
    <m/>
    <x v="14"/>
    <m/>
    <b v="1"/>
    <s v="Reseller Net Sales"/>
    <m/>
    <m/>
    <b v="1"/>
    <s v="Default"/>
    <d v="2018-01-10T18:20:05"/>
    <d v="2018-01-10T18:20:05"/>
    <m/>
    <m/>
    <s v="Sales and Margin plan at the month, sales territory region, and product subcategory grain"/>
    <s v="Fixed Decimal Number"/>
    <s v="Standard Column"/>
    <s v="None"/>
  </r>
  <r>
    <n v="227"/>
    <s v="Reseller Net Sales Margin %"/>
    <m/>
    <x v="14"/>
    <m/>
    <b v="1"/>
    <s v="Reseller Net Sales Margin %"/>
    <m/>
    <m/>
    <b v="1"/>
    <s v="Default"/>
    <d v="2018-01-10T18:20:05"/>
    <d v="2018-01-10T18:20:05"/>
    <m/>
    <m/>
    <s v="Sales and Margin plan at the month, sales territory region, and product subcategory grain"/>
    <s v="Decimal Number"/>
    <s v="Standard Column"/>
    <s v="None"/>
  </r>
  <r>
    <n v="228"/>
    <s v="Sales Territory Region"/>
    <m/>
    <x v="14"/>
    <m/>
    <b v="1"/>
    <s v="Sales Territory Region"/>
    <m/>
    <m/>
    <b v="1"/>
    <s v="Default"/>
    <d v="2018-01-10T18:20:05"/>
    <d v="2018-01-10T18:20:05"/>
    <m/>
    <m/>
    <s v="Sales and Margin plan at the month, sales territory region, and product subcategory grain"/>
    <s v="Text"/>
    <s v="Standard Column"/>
    <s v="None"/>
  </r>
  <r>
    <n v="229"/>
    <s v="Year"/>
    <m/>
    <x v="14"/>
    <m/>
    <b v="1"/>
    <s v="Year"/>
    <m/>
    <m/>
    <b v="1"/>
    <s v="Default"/>
    <d v="2018-01-10T18:20:05"/>
    <d v="2018-01-10T18:20:05"/>
    <m/>
    <m/>
    <s v="Sales and Margin plan at the month, sales territory region, and product subcategory grain"/>
    <s v="Whole Number"/>
    <s v="Standard Column"/>
    <s v="None"/>
  </r>
</pivotCacheRecords>
</file>

<file path=xl/pivotCache/pivotCacheRecords3.xml><?xml version="1.0" encoding="utf-8"?>
<pivotCacheRecords xmlns="http://schemas.openxmlformats.org/spreadsheetml/2006/main" xmlns:r="http://schemas.openxmlformats.org/officeDocument/2006/relationships" count="80">
  <r>
    <n v="1"/>
    <x v="0"/>
    <s v="AdWorks Sales"/>
    <s v="AdWorks Gross Sales"/>
    <m/>
    <s v=" [Internet Gross Sales] + [Reseller Gross Sales]"/>
    <x v="0"/>
    <s v="\$#,0;(\$#,0);\$#,0"/>
    <m/>
    <b v="0"/>
    <d v="2018-04-15T22:17:00"/>
    <s v="FALSE"/>
    <s v="FALSE"/>
  </r>
  <r>
    <n v="2"/>
    <x v="0"/>
    <s v="AdWorks Sales"/>
    <s v="AdWorks Net Margin"/>
    <m/>
    <s v=" [AdWorks Net Sales] - [AdWorks Cost of Sales]"/>
    <x v="0"/>
    <s v="\$#,0;(\$#,0);\$#,0"/>
    <m/>
    <b v="0"/>
    <d v="2018-04-15T22:17:00"/>
    <s v="FALSE"/>
    <s v="FALSE"/>
  </r>
  <r>
    <n v="3"/>
    <x v="0"/>
    <s v="AdWorks Sales"/>
    <s v="AdWorks Net Sales"/>
    <m/>
    <s v=" [Internet Net Sales] + [Reseller Net Sales]"/>
    <x v="0"/>
    <s v="\$#,0;(\$#,0);\$#,0"/>
    <m/>
    <b v="0"/>
    <d v="2018-04-15T22:17:00"/>
    <s v="FALSE"/>
    <s v="FALSE"/>
  </r>
  <r>
    <n v="4"/>
    <x v="0"/>
    <s v="AdWorks Sales"/>
    <s v="AdWorks Cost of Sales"/>
    <m/>
    <s v=" [Internet Cost of Sales] + [Reseller Cost of Sales]"/>
    <x v="0"/>
    <s v="\$#,0;(\$#,0);\$#,0"/>
    <m/>
    <b v="0"/>
    <d v="2018-04-15T22:17:00"/>
    <s v="FALSE"/>
    <s v="FALSE"/>
  </r>
  <r>
    <n v="5"/>
    <x v="0"/>
    <s v="Date Intelligence Metrics"/>
    <s v="AdWorks Net Margin % (YTD)"/>
    <m/>
    <s v=" CALCULATE([AdWorks Net Margin %],FILTER(ALL('Date'),_x000a__x0009_'Date'[Calendar Year] = MAX('Date'[Calendar Year]) &amp;&amp; _x000a__x0009_'Date'[Date] &lt;= MAX('Date'[Date]))_x000a__x0009_)"/>
    <x v="1"/>
    <s v="0.0%;-0.0%;0.0%"/>
    <m/>
    <b v="0"/>
    <d v="2018-04-16T20:59:48"/>
    <s v="TRUE"/>
    <s v="FALSE"/>
  </r>
  <r>
    <n v="6"/>
    <x v="0"/>
    <s v="Date Intelligence Metrics"/>
    <s v="AdWorks Net Margin % (PYTD)"/>
    <m/>
    <s v=" CALCULATE([AdWorks Net Margin %],_x000a__x0009_FILTER(ALL('Date'),'Date'[Calendar Year] = MAX('Date'[Calendar Year])-1 &amp;&amp; _x000a__x0009__x0009__x0009_'Date'[Date] &lt;= MAX('Date'[Prior Calendar Year Date])_x000a__x0009__x0009__x0009_))"/>
    <x v="1"/>
    <s v="0.0%;-0.0%;0.0%"/>
    <m/>
    <b v="0"/>
    <d v="2018-04-16T20:59:48"/>
    <s v="TRUE"/>
    <s v="FALSE"/>
  </r>
  <r>
    <n v="7"/>
    <x v="0"/>
    <s v="AdWorks Sales"/>
    <s v="AdWorks Net Margin %"/>
    <m/>
    <s v=" DIVIDE([AdWorks Net Margin],[AdWorks Net Sales])"/>
    <x v="0"/>
    <s v="0.0%;-0.0%;0.0%"/>
    <m/>
    <b v="0"/>
    <d v="2018-04-15T22:17:00"/>
    <s v="FALSE"/>
    <s v="FALSE"/>
  </r>
  <r>
    <n v="8"/>
    <x v="0"/>
    <s v="Date Intelligence Metrics"/>
    <s v="AdWorks Net Sales (YTD)"/>
    <m/>
    <s v=" CALCULATE([AdWorks Net Sales],_x000a__x0009_FILTER(ALL('Date'),'Date'[Calendar Year] = MAX('Date'[Calendar Year]) &amp;&amp; _x000a__x0009__x0009_'Date'[Date] &lt;= MAX('Date'[Date])))"/>
    <x v="1"/>
    <s v="\$#,0;(\$#,0);\$#,0"/>
    <m/>
    <b v="0"/>
    <d v="2018-04-16T18:02:50"/>
    <s v="TRUE"/>
    <s v="FALSE"/>
  </r>
  <r>
    <n v="9"/>
    <x v="1"/>
    <s v="Date Intelligence Metrics"/>
    <s v="Internet Net Sales (YOY YTD %)"/>
    <m/>
    <s v=" DIVIDE([Internet Net Sales (YOY YTD)],[Internet Net Sales (PYTD)])"/>
    <x v="2"/>
    <s v="0.0%;-0.0%;0.0%"/>
    <s v="Online sales transactions at line level to customers (direct)"/>
    <b v="0"/>
    <d v="2018-01-10T18:20:05"/>
    <s v="FALSE"/>
    <s v="FALSE"/>
  </r>
  <r>
    <n v="10"/>
    <x v="1"/>
    <s v="Date Intelligence Metrics"/>
    <s v="Internet Net Sales (YOY %)"/>
    <m/>
    <s v=" DIVIDE([Internet Net Sales (YOY)],[Internet Net Sales (PY)]) "/>
    <x v="2"/>
    <s v="0.0%;-0.0%;0.0%"/>
    <s v="Online sales transactions at line level to customers (direct)"/>
    <b v="0"/>
    <d v="2018-01-10T18:20:05"/>
    <s v="FALSE"/>
    <s v="FALSE"/>
  </r>
  <r>
    <n v="11"/>
    <x v="1"/>
    <s v="Date Intelligence Metrics"/>
    <s v="Internet Net Sales (YOY)"/>
    <m/>
    <s v=" [Internet Net Sales (CY)] - [Internet Net Sales (PY)] "/>
    <x v="0"/>
    <s v="\$#,0;(\$#,0);\$#,0"/>
    <s v="Online sales transactions at line level to customers (direct)"/>
    <b v="0"/>
    <d v="2018-01-10T18:20:05"/>
    <s v="FALSE"/>
    <s v="FALSE"/>
  </r>
  <r>
    <n v="12"/>
    <x v="1"/>
    <s v="Date Intelligence Metrics"/>
    <s v="Internet Net Sales (YOY YTD)"/>
    <m/>
    <s v=" [Internet Net Sales (YTD)] - [Internet Net Sales (PYTD)]"/>
    <x v="0"/>
    <s v="\$#,0;(\$#,0);\$#,0"/>
    <s v="Online sales transactions at line level to customers (direct)"/>
    <b v="0"/>
    <d v="2018-01-10T18:20:05"/>
    <s v="FALSE"/>
    <s v="FALSE"/>
  </r>
  <r>
    <n v="13"/>
    <x v="1"/>
    <s v="Internet Sales\Metadata"/>
    <s v="Internet Sales Row Count"/>
    <m/>
    <s v=" COUNTROWS('Internet Sales')"/>
    <x v="3"/>
    <s v="#,0"/>
    <s v="Online sales transactions at line level to customers (direct)"/>
    <b v="0"/>
    <d v="2018-03-21T14:18:22"/>
    <s v="FALSE"/>
    <s v="FALSE"/>
  </r>
  <r>
    <n v="14"/>
    <x v="1"/>
    <s v="Date Intelligence Metrics"/>
    <s v="Internet Net Margin % (PY)"/>
    <m/>
    <s v=" CALCULATE([Internet Net Margin %],FILTER(ALL('Date'),_x000a__x0009_CONTAINS(VALUES('Date'[Prior Calendar Year Date]),'Date'[Prior Calendar Year Date],'Date'[Date])))"/>
    <x v="1"/>
    <s v="0.0%;-0.0%;0.0%"/>
    <s v="Online sales transactions at line level to customers (direct)"/>
    <b v="0"/>
    <d v="2018-06-24T22:57:59"/>
    <s v="TRUE"/>
    <s v="FALSE"/>
  </r>
  <r>
    <n v="15"/>
    <x v="1"/>
    <s v="Internet Sales"/>
    <s v="Internet Gross Sales"/>
    <m/>
    <s v=" SUMX('Internet Sales','Internet Sales'[Order Quantity]*'Internet Sales'[Unit Price])"/>
    <x v="1"/>
    <s v="\$#,0;(\$#,0);\$#,0"/>
    <s v="Online sales transactions at line level to customers (direct)"/>
    <b v="0"/>
    <d v="2018-01-10T18:20:05"/>
    <s v="TRUE"/>
    <s v="FALSE"/>
  </r>
  <r>
    <n v="16"/>
    <x v="1"/>
    <s v="Internet Sales"/>
    <s v="Internet Sales Customer Count"/>
    <s v="The count of distinct customers who've made an online purchase."/>
    <s v=" _x000a_CALCULATE(DISTINCTCOUNT(Customer[Customer Alternate Key]),_x000a__x0009_'Internet Sales')"/>
    <x v="2"/>
    <s v="#,0"/>
    <s v="Online sales transactions at line level to customers (direct)"/>
    <b v="0"/>
    <d v="2018-01-10T18:20:05"/>
    <s v="FALSE"/>
    <s v="FALSE"/>
  </r>
  <r>
    <n v="17"/>
    <x v="1"/>
    <s v="Internet Sales"/>
    <s v="Internet Sales Orders"/>
    <m/>
    <s v=" DISTINCTCOUNT('Internet Sales'[Sales Order Number])"/>
    <x v="0"/>
    <s v="#,0"/>
    <s v="Online sales transactions at line level to customers (direct)"/>
    <b v="0"/>
    <d v="2018-03-30T00:15:40"/>
    <s v="FALSE"/>
    <s v="FALSE"/>
  </r>
  <r>
    <n v="18"/>
    <x v="1"/>
    <s v="Date Intelligence Metrics"/>
    <s v="Internet Net Sales (PYTD)"/>
    <m/>
    <s v=" CALCULATE([Internet Net Sales],_x000a__x0009_FILTER(ALL('Date'),'Date'[Calendar Year] = MAX('Date'[Calendar Year])-1 &amp;&amp; _x000a__x0009__x0009__x0009_'Date'[Date] &lt;= MAX('Date'[Prior Calendar Year Date])_x000a__x0009__x0009__x0009_))"/>
    <x v="1"/>
    <s v="\$#,0;(\$#,0);\$#,0"/>
    <s v="Online sales transactions at line level to customers (direct)"/>
    <b v="0"/>
    <d v="2018-01-10T18:20:05"/>
    <s v="TRUE"/>
    <s v="FALSE"/>
  </r>
  <r>
    <n v="19"/>
    <x v="1"/>
    <s v="Internet Sales"/>
    <s v="Internet Sales Product Cost"/>
    <m/>
    <s v="SUMX('Internet Sales','Internet Sales'[Order Quantity]*'Internet Sales'[Product Standard Cost])"/>
    <x v="1"/>
    <s v="\$#,0;(\$#,0);\$#,0"/>
    <s v="Online sales transactions at line level to customers (direct)"/>
    <b v="0"/>
    <d v="2018-01-10T18:20:05"/>
    <s v="TRUE"/>
    <s v="FALSE"/>
  </r>
  <r>
    <n v="20"/>
    <x v="1"/>
    <s v="Internet Sales"/>
    <s v="Internet Sales Freight Cost"/>
    <s v="The cost of shipping the products to customers."/>
    <s v="SUM('Internet Sales'[Freight])"/>
    <x v="3"/>
    <s v="\$#,0;(\$#,0);\$#,0"/>
    <s v="Online sales transactions at line level to customers (direct)"/>
    <b v="0"/>
    <d v="2018-01-10T21:33:55"/>
    <s v="FALSE"/>
    <s v="FALSE"/>
  </r>
  <r>
    <n v="21"/>
    <x v="1"/>
    <s v="Internet Sales"/>
    <s v="Internet Sales Discounts"/>
    <m/>
    <s v=" SUM('Internet Sales'[Discount Amount])"/>
    <x v="3"/>
    <s v="\$#,0.00;(\$#,0.00);\$#,0.00"/>
    <s v="Online sales transactions at line level to customers (direct)"/>
    <b v="0"/>
    <d v="2018-01-10T18:20:05"/>
    <s v="FALSE"/>
    <s v="FALSE"/>
  </r>
  <r>
    <n v="22"/>
    <x v="1"/>
    <s v="Internet Sales"/>
    <s v="Internet Net Sales"/>
    <m/>
    <s v=" [Internet Gross Sales]-[Internet Sales Discounts]"/>
    <x v="0"/>
    <s v="\$#,0;(\$#,0);\$#,0"/>
    <s v="Online sales transactions at line level to customers (direct)"/>
    <b v="0"/>
    <d v="2018-01-10T18:20:05"/>
    <s v="FALSE"/>
    <s v="FALSE"/>
  </r>
  <r>
    <n v="23"/>
    <x v="1"/>
    <s v="Internet Sales"/>
    <s v="Internet Gross Product Margin %"/>
    <m/>
    <s v=" DIVIDE([Internet Gross Product Margin],[Internet Gross Sales])"/>
    <x v="2"/>
    <s v="0.0%;-0.0%;0.0%"/>
    <s v="Online sales transactions at line level to customers (direct)"/>
    <b v="0"/>
    <d v="2018-01-10T18:20:05"/>
    <s v="FALSE"/>
    <s v="FALSE"/>
  </r>
  <r>
    <n v="24"/>
    <x v="1"/>
    <s v="Internet Sales"/>
    <s v="Internet Net Product Margin"/>
    <m/>
    <s v=" [Internet Net Sales] - [Internet Sales Product Cost]"/>
    <x v="0"/>
    <s v="\$#,0;(\$#,0);\$#,0"/>
    <s v="Online sales transactions at line level to customers (direct)"/>
    <b v="0"/>
    <d v="2018-01-10T18:20:05"/>
    <s v="FALSE"/>
    <s v="FALSE"/>
  </r>
  <r>
    <n v="25"/>
    <x v="1"/>
    <s v="Internet Sales"/>
    <s v="Internet Cost of Sales"/>
    <m/>
    <s v="[Internet Sales Freight Cost]+[Internet Sales Product Cost]"/>
    <x v="0"/>
    <s v="\$#,0;(\$#,0);\$#,0"/>
    <s v="Online sales transactions at line level to customers (direct)"/>
    <b v="0"/>
    <d v="2018-01-10T18:20:05"/>
    <s v="FALSE"/>
    <s v="FALSE"/>
  </r>
  <r>
    <n v="26"/>
    <x v="1"/>
    <s v="Internet Sales"/>
    <s v="Internet Gross Product Margin"/>
    <m/>
    <s v=" [Internet Gross Sales] - [Internet Sales Product Cost]"/>
    <x v="0"/>
    <s v="\$#,0;(\$#,0);\$#,0"/>
    <s v="Online sales transactions at line level to customers (direct)"/>
    <b v="0"/>
    <d v="2018-01-10T18:20:05"/>
    <s v="FALSE"/>
    <s v="FALSE"/>
  </r>
  <r>
    <n v="27"/>
    <x v="1"/>
    <s v="Internet Sales"/>
    <s v="Internet Net Margin %"/>
    <s v="Internet net sales (includes discounts) relative to Cost of Sales (product cost and freight cost) "/>
    <s v=" DIVIDE([Internet Net Margin],[Internet Net Sales])"/>
    <x v="0"/>
    <s v="0.0%;-0.0%;0.0%"/>
    <s v="Online sales transactions at line level to customers (direct)"/>
    <b v="0"/>
    <d v="2018-06-25T00:22:49"/>
    <s v="FALSE"/>
    <s v="FALSE"/>
  </r>
  <r>
    <n v="28"/>
    <x v="1"/>
    <s v="Internet Sales"/>
    <s v="Internet Gross Margin %"/>
    <m/>
    <s v=" DIVIDE([Internet Gross Margin],[Internet Gross Sales])"/>
    <x v="0"/>
    <s v="0.0%;-0.0%;0.0%"/>
    <s v="Online sales transactions at line level to customers (direct)"/>
    <b v="0"/>
    <d v="2018-01-10T18:20:05"/>
    <s v="FALSE"/>
    <s v="FALSE"/>
  </r>
  <r>
    <n v="29"/>
    <x v="1"/>
    <s v="Date Intelligence Metrics"/>
    <s v="Internet Net Sales (PY)"/>
    <m/>
    <s v=" CALCULATE([Internet Net Sales],FILTER(ALL('Date'),_x000a__x0009_CONTAINS(VALUES('Date'[Prior Calendar Year Date]),'Date'[Prior Calendar Year Date],'Date'[Date])))"/>
    <x v="1"/>
    <s v="\$#,0;(\$#,0);\$#,0"/>
    <s v="Online sales transactions at line level to customers (direct)"/>
    <b v="0"/>
    <d v="2018-01-10T18:20:05"/>
    <s v="TRUE"/>
    <s v="FALSE"/>
  </r>
  <r>
    <n v="30"/>
    <x v="1"/>
    <s v="Date Intelligence Metrics"/>
    <s v="Internet Net Sales (YTD)"/>
    <m/>
    <s v=" CALCULATE([Internet Net Sales],_x000a__x0009_FILTER(ALL('Date'),'Date'[Calendar Year] = MAX('Date'[Calendar Year]) &amp;&amp; _x000a__x0009__x0009_'Date'[Date] &lt;= MAX('Date'[Date])))"/>
    <x v="1"/>
    <s v="\$#,0;(\$#,0);\$#,0"/>
    <s v="Online sales transactions at line level to customers (direct)"/>
    <b v="0"/>
    <d v="2018-01-10T18:20:05"/>
    <s v="TRUE"/>
    <s v="FALSE"/>
  </r>
  <r>
    <n v="31"/>
    <x v="1"/>
    <s v="Internet Sales"/>
    <s v="Internet Net Product Margin %"/>
    <m/>
    <s v=" DIVIDE([Internet Net Product Margin],[Internet Net Sales])"/>
    <x v="0"/>
    <s v="0.0%;-0.0%;0.0%"/>
    <s v="Online sales transactions at line level to customers (direct)"/>
    <b v="0"/>
    <d v="2018-01-10T18:20:05"/>
    <s v="FALSE"/>
    <s v="FALSE"/>
  </r>
  <r>
    <n v="32"/>
    <x v="1"/>
    <s v="Date Intelligence Metrics"/>
    <s v="Internet Net Sales (CY)"/>
    <m/>
    <s v=" CALCULATE([Internet Net Sales],FILTER(ALL('Date'),_x000a__x0009_'Date'[Calendar Year] = MAX('Date'[Calendar Year]) &amp;&amp; _x000a__x0009_'Date'[Date] &gt;= MIN('Date'[Date]) &amp;&amp;_x000a__x0009_'Date'[Date] &lt;= MAX('Date'[Date]))_x000a__x0009_)"/>
    <x v="1"/>
    <s v="\$#,0;(\$#,0);\$#,0"/>
    <s v="Online sales transactions at line level to customers (direct)"/>
    <b v="0"/>
    <d v="2018-01-10T18:20:05"/>
    <s v="TRUE"/>
    <s v="FALSE"/>
  </r>
  <r>
    <n v="33"/>
    <x v="1"/>
    <s v="Internet Sales"/>
    <s v="Internet Net Margin"/>
    <m/>
    <s v=" [Internet Net Sales] - [Internet Cost of Sales]"/>
    <x v="0"/>
    <s v="\$#,0;(\$#,0);\$#,0"/>
    <s v="Online sales transactions at line level to customers (direct)"/>
    <b v="0"/>
    <d v="2018-01-10T18:20:05"/>
    <s v="FALSE"/>
    <s v="FALSE"/>
  </r>
  <r>
    <n v="34"/>
    <x v="1"/>
    <s v="Internet Sales"/>
    <s v="Internet Gross Margin"/>
    <m/>
    <s v=" [Internet Gross Sales] - [Internet Cost of Sales]"/>
    <x v="0"/>
    <s v="\$#,0;(\$#,0);\$#,0"/>
    <s v="Online sales transactions at line level to customers (direct)"/>
    <b v="0"/>
    <d v="2018-01-10T18:20:05"/>
    <s v="FALSE"/>
    <s v="FALSE"/>
  </r>
  <r>
    <n v="35"/>
    <x v="2"/>
    <s v="Reseller Sales"/>
    <s v="Reseller Sales Orders"/>
    <m/>
    <s v=" DISTINCTCOUNT('Reseller Sales'[SalesOrderNumber])"/>
    <x v="0"/>
    <s v="#,0"/>
    <s v="Sales transactions at line level to resellers"/>
    <b v="0"/>
    <d v="2018-04-12T21:02:43"/>
    <s v="FALSE"/>
    <s v="FALSE"/>
  </r>
  <r>
    <n v="36"/>
    <x v="2"/>
    <s v="Date Intelligence Metrics"/>
    <s v="Reseller Sales Orders (CY)"/>
    <m/>
    <s v=" CALCULATE([Reseller Sales Orders],FILTER(ALL('Date'),_x000a__x0009_'Date'[Calendar Year] = MAX('Date'[Calendar Year]) &amp;&amp; _x000a__x0009_'Date'[Date] &gt;= MIN('Date'[Date]) &amp;&amp;_x000a__x0009_'Date'[Date] &lt;= MAX('Date'[Date]))_x000a__x0009_)"/>
    <x v="1"/>
    <s v="#,0"/>
    <s v="Sales transactions at line level to resellers"/>
    <b v="0"/>
    <d v="2018-04-14T12:54:18"/>
    <s v="TRUE"/>
    <s v="FALSE"/>
  </r>
  <r>
    <n v="37"/>
    <x v="2"/>
    <s v="Date Intelligence Metrics"/>
    <s v="Reseller Net Sales (YOY YTD %)"/>
    <m/>
    <s v=" DIVIDE([Reseller Net Sales (YOY YTD)],[Reseller Net Sales (PYTD)])"/>
    <x v="2"/>
    <s v="0.0%;-0.0%;0.0%"/>
    <s v="Sales transactions at line level to resellers"/>
    <b v="0"/>
    <d v="2018-01-10T18:20:05"/>
    <s v="FALSE"/>
    <s v="FALSE"/>
  </r>
  <r>
    <n v="38"/>
    <x v="2"/>
    <s v="Date Intelligence Metrics"/>
    <s v="Reseller Net Sales (YOY)"/>
    <m/>
    <s v=" [Reseller Net Sales (CY)] - [Reseller Net Sales (PY)]"/>
    <x v="0"/>
    <s v="\$#,0;(\$#,0);\$#,0"/>
    <s v="Sales transactions at line level to resellers"/>
    <b v="0"/>
    <d v="2018-01-10T18:20:05"/>
    <s v="FALSE"/>
    <s v="FALSE"/>
  </r>
  <r>
    <n v="39"/>
    <x v="2"/>
    <s v="Date Intelligence Metrics"/>
    <s v="Reseller Net Sales (YOY %)"/>
    <m/>
    <s v=" DIVIDE([Reseller Net Sales (YOY)],[Reseller Net Sales (PY)])"/>
    <x v="2"/>
    <s v="0.0%;-0.0%;0.0%"/>
    <s v="Sales transactions at line level to resellers"/>
    <b v="0"/>
    <d v="2018-01-10T18:20:05"/>
    <s v="FALSE"/>
    <s v="FALSE"/>
  </r>
  <r>
    <n v="40"/>
    <x v="2"/>
    <s v="Metadata"/>
    <s v="Reseller Sales Row Count"/>
    <m/>
    <s v=" COUNTROWS('Reseller Sales')"/>
    <x v="3"/>
    <s v="#,0"/>
    <s v="Sales transactions at line level to resellers"/>
    <b v="0"/>
    <d v="2018-06-17T00:44:39"/>
    <s v="FALSE"/>
    <s v="FALSE"/>
  </r>
  <r>
    <n v="41"/>
    <x v="2"/>
    <s v="Reseller Sales"/>
    <s v="Reseller Sales Reseller Count"/>
    <m/>
    <s v=" CALCULATE(DISTINCTCOUNT('Reseller'[Reseller Alternate Key]),'Reseller Sales')"/>
    <x v="2"/>
    <s v="0"/>
    <s v="Sales transactions at line level to resellers"/>
    <b v="0"/>
    <d v="2018-04-15T21:43:18"/>
    <s v="FALSE"/>
    <s v="FALSE"/>
  </r>
  <r>
    <n v="42"/>
    <x v="2"/>
    <m/>
    <s v="FilterTestMeasure"/>
    <m/>
    <s v=" COUNTROWS(Filter('Reseller',1))"/>
    <x v="3"/>
    <m/>
    <s v="Sales transactions at line level to resellers"/>
    <b v="0"/>
    <d v="2018-07-10T14:53:51"/>
    <s v="TRUE"/>
    <s v="FALSE"/>
  </r>
  <r>
    <n v="43"/>
    <x v="2"/>
    <m/>
    <s v="SumxTestMeasure"/>
    <m/>
    <s v=" Sumx('Date',1)"/>
    <x v="4"/>
    <m/>
    <s v="Sales transactions at line level to resellers"/>
    <b v="0"/>
    <d v="2018-07-10T14:53:51"/>
    <s v="TRUE"/>
    <s v="FALSE"/>
  </r>
  <r>
    <n v="44"/>
    <x v="2"/>
    <s v="Reseller Sales"/>
    <s v="Reseller Gross Product Margin %"/>
    <m/>
    <s v=" DIVIDE([Reseller Gross Product Margin],[Reseller Gross Sales])"/>
    <x v="2"/>
    <s v="0.0%;-0.0%;0.0%"/>
    <s v="Sales transactions at line level to resellers"/>
    <b v="0"/>
    <d v="2018-01-10T18:20:05"/>
    <s v="FALSE"/>
    <s v="FALSE"/>
  </r>
  <r>
    <n v="45"/>
    <x v="2"/>
    <s v="Date Intelligence Metrics"/>
    <s v="Reseller Net Margin % (YTD)"/>
    <m/>
    <s v=" CALCULATE([Reseller Net Margin %],_x000a__x0009_FILTER(ALL('Date'),'Date'[Calendar Year] = MAX('Date'[Calendar Year]) &amp;&amp; _x000a__x0009__x0009_'Date'[Date] &lt;= MAX('Date'[Date])))"/>
    <x v="1"/>
    <s v="0.0%;-0.0%;0.0%"/>
    <s v="Sales transactions at line level to resellers"/>
    <b v="0"/>
    <d v="2018-04-16T20:59:48"/>
    <s v="TRUE"/>
    <s v="FALSE"/>
  </r>
  <r>
    <n v="46"/>
    <x v="2"/>
    <s v="Date Intelligence Metrics"/>
    <s v="Reseller Net Margin % (PYTD)"/>
    <m/>
    <s v=" CALCULATE([Reseller Net Margin %],_x000a__x0009_FILTER(ALL('Date'),'Date'[Calendar Year] = MAX('Date'[Calendar Year])-1  &amp;&amp;_x000a__x0009__x0009__x0009_'Date'[Date] &lt;= MAX('Date'[Prior Calendar Year Date])_x000a__x0009__x0009__x0009_))"/>
    <x v="1"/>
    <s v="0.0%;-0.0%;0.0%"/>
    <s v="Sales transactions at line level to resellers"/>
    <b v="0"/>
    <d v="2018-04-16T20:59:48"/>
    <s v="TRUE"/>
    <s v="FALSE"/>
  </r>
  <r>
    <n v="47"/>
    <x v="2"/>
    <s v="Date Intelligence Metrics"/>
    <s v="Reseller Net Margin % (PY)"/>
    <m/>
    <s v=" CALCULATE([Reseller Net Margin %],FILTER(ALL('Date'),_x000a__x0009_CONTAINS(VALUES('Date'[Prior Calendar Year Date]),'Date'[Prior Calendar Year Date],'Date'[Date])))"/>
    <x v="1"/>
    <s v="0.0%;-0.0%;0.0%"/>
    <s v="Sales transactions at line level to resellers"/>
    <b v="0"/>
    <d v="2018-06-24T22:57:59"/>
    <s v="TRUE"/>
    <s v="FALSE"/>
  </r>
  <r>
    <n v="48"/>
    <x v="2"/>
    <s v="Date Intelligence Metrics"/>
    <s v="Reseller Net Sales (YOY YTD)"/>
    <m/>
    <s v=" [Reseller Net Sales (YTD)] - [Reseller Net Sales (PYTD)]"/>
    <x v="0"/>
    <s v="\$#,0;(\$#,0);\$#,0"/>
    <s v="Sales transactions at line level to resellers"/>
    <b v="0"/>
    <d v="2018-01-10T18:20:05"/>
    <s v="FALSE"/>
    <s v="FALSE"/>
  </r>
  <r>
    <n v="49"/>
    <x v="2"/>
    <s v="Reseller Sales"/>
    <s v="Reseller Cost of Sales"/>
    <m/>
    <s v=" [Reseller Sales Product Cost] + [Reseller Sales Freight Cost]"/>
    <x v="2"/>
    <s v="\$#,0;(\$#,0);\$#,0"/>
    <s v="Sales transactions at line level to resellers"/>
    <b v="0"/>
    <d v="2018-01-10T18:20:05"/>
    <s v="FALSE"/>
    <s v="FALSE"/>
  </r>
  <r>
    <n v="50"/>
    <x v="2"/>
    <s v="Reseller Sales"/>
    <s v="Reseller Gross Margin"/>
    <m/>
    <s v=" [Reseller Gross Sales] - [Reseller Cost of Sales]"/>
    <x v="0"/>
    <s v="\$#,0;(\$#,0);\$#,0"/>
    <s v="Sales transactions at line level to resellers"/>
    <b v="0"/>
    <d v="2018-01-10T18:20:05"/>
    <s v="FALSE"/>
    <s v="FALSE"/>
  </r>
  <r>
    <n v="51"/>
    <x v="2"/>
    <s v="Reseller Sales"/>
    <s v="Reseller Gross Sales"/>
    <m/>
    <s v=" SUMX('Reseller Sales','Reseller Sales'[Unit Price]*'Reseller Sales'[Order Quantity]) "/>
    <x v="1"/>
    <s v="\$#,0;(\$#,0);\$#,0"/>
    <s v="Sales transactions at line level to resellers"/>
    <b v="0"/>
    <d v="2018-01-10T18:20:05"/>
    <s v="TRUE"/>
    <s v="FALSE"/>
  </r>
  <r>
    <n v="52"/>
    <x v="2"/>
    <s v="Reseller Sales"/>
    <s v="Reseller Net Margin"/>
    <m/>
    <s v=" [Reseller Net Sales] - [Reseller Cost of Sales]"/>
    <x v="0"/>
    <s v="\$#,0;(\$#,0);\$#,0"/>
    <s v="Sales transactions at line level to resellers"/>
    <b v="0"/>
    <d v="2018-01-10T18:20:05"/>
    <s v="FALSE"/>
    <s v="FALSE"/>
  </r>
  <r>
    <n v="53"/>
    <x v="2"/>
    <s v="Reseller Sales"/>
    <s v="Reseller Gross Margin %"/>
    <m/>
    <s v=" DIVIDE([Reseller Gross Margin],[Reseller Gross Sales])"/>
    <x v="0"/>
    <s v="0.0%;-0.0%;0.0%"/>
    <s v="Sales transactions at line level to resellers"/>
    <b v="0"/>
    <d v="2018-01-10T18:20:05"/>
    <s v="FALSE"/>
    <s v="FALSE"/>
  </r>
  <r>
    <n v="54"/>
    <x v="2"/>
    <s v="Reseller Sales"/>
    <s v="Reseller Sales Discounts"/>
    <m/>
    <s v=" sum('Reseller Sales'[Discount Amount])"/>
    <x v="3"/>
    <s v="\$#,0;(\$#,0);\$#,0"/>
    <s v="Sales transactions at line level to resellers"/>
    <b v="0"/>
    <d v="2018-01-10T18:20:05"/>
    <s v="FALSE"/>
    <s v="FALSE"/>
  </r>
  <r>
    <n v="55"/>
    <x v="2"/>
    <s v="Reseller Sales"/>
    <s v="Reseller Discounts"/>
    <m/>
    <s v=" SUM('Reseller Sales'[Discount Amount])"/>
    <x v="3"/>
    <s v="\$#,0;(\$#,0);\$#,0"/>
    <s v="Sales transactions at line level to resellers"/>
    <b v="0"/>
    <d v="2018-01-10T18:20:05"/>
    <s v="FALSE"/>
    <s v="FALSE"/>
  </r>
  <r>
    <n v="56"/>
    <x v="2"/>
    <s v="Reseller Sales"/>
    <s v="Reseller Net Sales"/>
    <m/>
    <s v=" [Reseller Gross Sales] - [Reseller Sales Discounts]"/>
    <x v="0"/>
    <s v="\$#,0;(\$#,0);\$#,0"/>
    <s v="Sales transactions at line level to resellers"/>
    <b v="0"/>
    <d v="2018-01-10T18:20:05"/>
    <s v="FALSE"/>
    <s v="FALSE"/>
  </r>
  <r>
    <n v="57"/>
    <x v="2"/>
    <s v="Reseller Sales"/>
    <s v="Reseller Sales Product Cost"/>
    <m/>
    <s v=" SUMX('Reseller Sales','Reseller Sales'[Order Quantity]*'Reseller Sales'[Product Standard Cost]) "/>
    <x v="1"/>
    <s v="\$#,0;(\$#,0);\$#,0"/>
    <s v="Sales transactions at line level to resellers"/>
    <b v="0"/>
    <d v="2018-01-10T18:20:05"/>
    <s v="TRUE"/>
    <s v="FALSE"/>
  </r>
  <r>
    <n v="58"/>
    <x v="2"/>
    <s v="Reseller Sales"/>
    <s v="Reseller Sales Freight Cost"/>
    <s v="The cost of shipping products to resellers."/>
    <s v=" sum('Reseller Sales'[Freight]) "/>
    <x v="3"/>
    <s v="\$#,0;(\$#,0);\$#,0"/>
    <s v="Sales transactions at line level to resellers"/>
    <b v="0"/>
    <d v="2018-01-10T18:20:05"/>
    <s v="FALSE"/>
    <s v="FALSE"/>
  </r>
  <r>
    <n v="59"/>
    <x v="2"/>
    <s v="Date Intelligence Metrics"/>
    <s v="Reseller Net Sales (CY)"/>
    <m/>
    <s v=" CALCULATE([Reseller Net Sales],FILTER(ALL('Date'),_x000a__x0009_'Date'[Calendar Year] = MAX('Date'[Calendar Year]) &amp;&amp; _x000a__x0009_'Date'[Date] &gt;= MIN('Date'[Date]) &amp;&amp;_x000a__x0009_'Date'[Date] &lt;= MAX('Date'[Date]))_x000a__x0009_)"/>
    <x v="1"/>
    <s v="\$#,0;(\$#,0);\$#,0"/>
    <s v="Sales transactions at line level to resellers"/>
    <b v="0"/>
    <d v="2018-01-10T18:20:05"/>
    <s v="TRUE"/>
    <s v="FALSE"/>
  </r>
  <r>
    <n v="60"/>
    <x v="2"/>
    <s v="Date Intelligence Metrics"/>
    <s v="Reseller Net Sales (PY)"/>
    <m/>
    <s v=" CALCULATE([Reseller Net Sales],FILTER(ALL('Date'),_x000a__x0009_CONTAINS(VALUES('Date'[Prior Calendar Year Date]),'Date'[Prior Calendar Year Date],'Date'[Date])))"/>
    <x v="1"/>
    <s v="\$#,0;(\$#,0);\$#,0"/>
    <s v="Sales transactions at line level to resellers"/>
    <b v="0"/>
    <d v="2018-01-10T18:20:05"/>
    <s v="TRUE"/>
    <s v="FALSE"/>
  </r>
  <r>
    <n v="61"/>
    <x v="2"/>
    <s v="Reseller Sales"/>
    <s v="Reseller Sales Discount %"/>
    <m/>
    <s v=" DIVIDE([Reseller Sales Discounts],[Reseller Net Sales])"/>
    <x v="0"/>
    <s v="0.0%;-0.0%;0.0%"/>
    <s v="Sales transactions at line level to resellers"/>
    <b v="0"/>
    <d v="2018-01-10T18:20:05"/>
    <s v="FALSE"/>
    <s v="FALSE"/>
  </r>
  <r>
    <n v="62"/>
    <x v="2"/>
    <s v="Reseller Sales"/>
    <s v="Reseller Net Product Margin %"/>
    <m/>
    <s v=" DIVIDE([Reseller Net Product Margin],[Reseller Net Sales])"/>
    <x v="0"/>
    <s v="0.0%;-0.0%;0.0%"/>
    <s v="Sales transactions at line level to resellers"/>
    <b v="0"/>
    <d v="2018-01-10T18:20:05"/>
    <s v="FALSE"/>
    <s v="FALSE"/>
  </r>
  <r>
    <n v="63"/>
    <x v="2"/>
    <s v="Reseller Sales"/>
    <s v="High Value Discount Resellers"/>
    <m/>
    <s v=" _x000a_/*_x000a_Resellers that match either of the following conditions: _x000a__x0009_A) over 100K in Bike sales and over 5% discount % or _x000a__x0009_B) over 25K in Component sales and over .5% discount % _x000a_Current and prior year only_x000a_*/_x000a_VAR BikesSalesMin = 100000 VAR BikeDiscMin = .05 _x000a_VAR ComponentSalesMin = 25000 VAR ComponentDiscMin = .005_x000a_VAR DateTblFilter = CALCULATETABLE('Date','Date'[Calendar Year Status] IN {&quot;Current Calendar Year&quot;, &quot;Prior Calendar Year&quot;})_x000a_VAR BikeResellers = _x000a_FILTER(_x000a_ADDCOLUMNS(_x000a_SUMMARIZE(_x000a_CALCULATETABLE('Reseller Sales','Product'[Product Category] = &quot;Bikes&quot;,DateTblFilter),_x000a_Reseller[Reseller Alternate Key],'Product'[Product Category]),_x000a_&quot;Sales Col&quot;, [Reseller Net Sales], &quot;Disc Perc Col&quot;, [Reseller Sales Discount %]),_x000a_[Sales Col] &gt;= BikesSalesMin &amp;&amp; [Disc Perc Col] &gt;= BikeDiscMin)_x000a_VAR CompResellers = _x000a_FILTER(_x000a_ADDCOLUMNS(_x000a_SUMMARIZE(_x000a_CALCULATETABLE('Reseller Sales','Product'[Product Category] = &quot;Components&quot;,DateTblFilter),_x000a_Reseller[Reseller Alternate Key],'Product'[Product Category]),_x000a_&quot;Sales Col&quot;, [Reseller Net Sales], &quot;Disc Perc Col&quot;, [Reseller Sales Discount %]),_x000a_[Sales Col] &gt;= ComponentSalesMin &amp;&amp; [Disc Perc Col] &gt;= ComponentDiscMin)_x000a_VAR DistinctResellers = _x000a__x0009_DISTINCT(UNION(BikeResellers,CompResellers))_x000a_RETURN_x000a_CALCULATE(DISTINCTCOUNT(Reseller[Reseller Alternate Key]),DistinctResellers)"/>
    <x v="1"/>
    <m/>
    <s v="Sales transactions at line level to resellers"/>
    <b v="1"/>
    <d v="2018-06-17T00:44:39"/>
    <s v="TRUE"/>
    <s v="TRUE"/>
  </r>
  <r>
    <n v="64"/>
    <x v="2"/>
    <s v="Reseller Sales"/>
    <s v="Reseller Gross Product Margin"/>
    <m/>
    <s v=" [Reseller Gross Sales] - [Reseller Sales Product Cost]"/>
    <x v="0"/>
    <s v="\$#,0;(\$#,0);\$#,0"/>
    <s v="Sales transactions at line level to resellers"/>
    <b v="0"/>
    <d v="2018-01-10T18:20:05"/>
    <s v="FALSE"/>
    <s v="FALSE"/>
  </r>
  <r>
    <n v="65"/>
    <x v="2"/>
    <s v="Reseller Sales"/>
    <s v="Reseller Net Margin %"/>
    <s v="Reseller net sales (includes discounts) relative to Cost of Sales (product cost and freight)"/>
    <s v=" DIVIDE([Reseller Net Margin],[Reseller Net Sales])"/>
    <x v="0"/>
    <s v="0.0%;-0.0%;0.0%"/>
    <s v="Sales transactions at line level to resellers"/>
    <b v="0"/>
    <d v="2018-06-25T00:22:49"/>
    <s v="FALSE"/>
    <s v="FALSE"/>
  </r>
  <r>
    <n v="66"/>
    <x v="2"/>
    <s v="Reseller Sales"/>
    <s v="Reseller Net Product Margin"/>
    <m/>
    <s v=" [Reseller Net Sales] - [Reseller Sales Product Cost]"/>
    <x v="0"/>
    <s v="\$#,0;(\$#,0);\$#,0"/>
    <s v="Sales transactions at line level to resellers"/>
    <b v="0"/>
    <d v="2018-01-10T18:20:05"/>
    <s v="FALSE"/>
    <s v="FALSE"/>
  </r>
  <r>
    <n v="67"/>
    <x v="2"/>
    <s v="Date Intelligence Metrics"/>
    <s v="Reseller Net Sales (YTD)"/>
    <m/>
    <s v=" CALCULATE([Reseller Net Sales],_x000a__x0009_FILTER(ALL('Date'),'Date'[Calendar Year] = MAX('Date'[Calendar Year]) &amp;&amp; _x000a__x0009__x0009_'Date'[Date] &lt;= MAX('Date'[Date])))"/>
    <x v="1"/>
    <s v="\$#,0;(\$#,0);\$#,0"/>
    <s v="Sales transactions at line level to resellers"/>
    <b v="0"/>
    <d v="2018-01-10T18:20:05"/>
    <s v="TRUE"/>
    <s v="FALSE"/>
  </r>
  <r>
    <n v="68"/>
    <x v="2"/>
    <s v="Date Intelligence Metrics"/>
    <s v="Reseller Net Sales (PYTD)"/>
    <m/>
    <s v=" CALCULATE([Reseller Net Sales],_x000a__x0009_FILTER(ALL('Date'),'Date'[Calendar Year] = MAX('Date'[Calendar Year])-1  &amp;&amp;_x000a__x0009__x0009__x0009_'Date'[Date] &lt;= MAX('Date'[Prior Calendar Year Date])_x000a__x0009__x0009__x0009_))"/>
    <x v="1"/>
    <s v="\$#,0;(\$#,0);\$#,0"/>
    <s v="Sales transactions at line level to resellers"/>
    <b v="0"/>
    <d v="2018-01-10T18:20:05"/>
    <s v="TRUE"/>
    <s v="FALSE"/>
  </r>
  <r>
    <n v="69"/>
    <x v="3"/>
    <s v="Sales and Margin Plan"/>
    <s v="Reseller Sales Net Margin % Plan"/>
    <m/>
    <s v=" DIVIDE([Reseller Net Margin Plan],[Reseller Net Sales Plan])"/>
    <x v="2"/>
    <s v="0.0%;-0.0%;0.0%"/>
    <s v="Sales and Margin plan at the month, sales territory region, and product subcategory grain"/>
    <b v="0"/>
    <d v="2018-04-16T21:05:09"/>
    <s v="FALSE"/>
    <s v="FALSE"/>
  </r>
  <r>
    <n v="70"/>
    <x v="3"/>
    <s v="Date Intelligence Metrics"/>
    <s v="AdWorks Net Sales Plan (YTD)"/>
    <m/>
    <s v=" CALCULATE([AdWorks Net Sales Plan],_x000a__x0009_FILTER(ALL('Date'),'Date'[Calendar Year] = MAX('Date'[Calendar Year]) &amp;&amp; _x000a__x0009__x0009_'Date'[Date] &lt;= MAX('Date'[Date])))"/>
    <x v="1"/>
    <s v="\$#,0;(\$#,0);\$#,0"/>
    <s v="Sales and Margin plan at the month, sales territory region, and product subcategory grain"/>
    <b v="0"/>
    <d v="2018-04-16T18:12:49"/>
    <s v="TRUE"/>
    <s v="FALSE"/>
  </r>
  <r>
    <n v="71"/>
    <x v="3"/>
    <s v="Sales and Margin Plan"/>
    <s v="AdWorks Net Margin % Plan"/>
    <m/>
    <s v="DIVIDE([AdWorks Net Margin Plan],[AdWorks Net Sales Plan])"/>
    <x v="0"/>
    <s v="0.0%;-0.0%;0.0%"/>
    <s v="Sales and Margin plan at the month, sales territory region, and product subcategory grain"/>
    <b v="0"/>
    <d v="2018-04-16T21:05:09"/>
    <s v="FALSE"/>
    <s v="FALSE"/>
  </r>
  <r>
    <n v="72"/>
    <x v="3"/>
    <s v="Sales and Margin Plan"/>
    <s v="AdWorks Net Sales Plan"/>
    <m/>
    <s v=" [Internet Net Sales Plan] + [Reseller Net Sales Plan]"/>
    <x v="0"/>
    <s v="\$#,0;(\$#,0);\$#,0"/>
    <s v="Sales and Margin plan at the month, sales territory region, and product subcategory grain"/>
    <b v="0"/>
    <d v="2018-01-14T16:11:27"/>
    <s v="FALSE"/>
    <s v="FALSE"/>
  </r>
  <r>
    <n v="73"/>
    <x v="3"/>
    <s v="Date Intelligence Metrics"/>
    <s v="Internet Net Sales Plan (YTD)"/>
    <m/>
    <s v=" CALCULATE([Internet Net Sales Plan],_x000a__x0009_FILTER(ALL('Date'),'Date'[Calendar Year] = MAX('Date'[Calendar Year]) &amp;&amp; _x000a__x0009__x0009_'Date'[Date] &lt;= MAX('Date'[Date])))"/>
    <x v="1"/>
    <s v="\$#,0;(\$#,0);\$#,0"/>
    <s v="Sales and Margin plan at the month, sales territory region, and product subcategory grain"/>
    <b v="0"/>
    <d v="2018-04-16T18:12:49"/>
    <s v="TRUE"/>
    <s v="FALSE"/>
  </r>
  <r>
    <n v="74"/>
    <x v="3"/>
    <s v="Sales and Margin Plan"/>
    <s v="Internet Net Sales Plan"/>
    <m/>
    <s v=" SUM('Sales and Margin Plan'[Internet Net Sales])"/>
    <x v="0"/>
    <s v="\$#,0;(\$#,0);\$#,0"/>
    <s v="Sales and Margin plan at the month, sales territory region, and product subcategory grain"/>
    <b v="0"/>
    <d v="2018-01-14T16:11:27"/>
    <s v="FALSE"/>
    <s v="FALSE"/>
  </r>
  <r>
    <n v="75"/>
    <x v="3"/>
    <s v="Sales and Margin Plan"/>
    <s v="Reseller Net Sales Plan"/>
    <m/>
    <s v="sum('Sales and Margin Plan'[Reseller Net Sales])"/>
    <x v="0"/>
    <s v="\$#,0;(\$#,0);\$#,0"/>
    <s v="Sales and Margin plan at the month, sales territory region, and product subcategory grain"/>
    <b v="0"/>
    <d v="2018-01-14T16:11:27"/>
    <s v="FALSE"/>
    <s v="FALSE"/>
  </r>
  <r>
    <n v="76"/>
    <x v="3"/>
    <s v="Date Intelligence Metrics"/>
    <s v="Reseller Net Sales Plan (YTD)"/>
    <m/>
    <s v=" CALCULATE([Reseller Net Sales Plan],_x000a__x0009_FILTER(ALL('Date'),'Date'[Calendar Year] = MAX('Date'[Calendar Year]) &amp;&amp; _x000a__x0009__x0009_'Date'[Date] &lt;= MAX('Date'[Date])))"/>
    <x v="1"/>
    <s v="\$#,0;(\$#,0);\$#,0"/>
    <s v="Sales and Margin plan at the month, sales territory region, and product subcategory grain"/>
    <b v="0"/>
    <d v="2018-04-16T18:12:49"/>
    <s v="TRUE"/>
    <s v="FALSE"/>
  </r>
  <r>
    <n v="77"/>
    <x v="3"/>
    <s v="Sales and Margin Plan"/>
    <s v="AdWorks Net Margin Plan"/>
    <m/>
    <s v=" [Internet Net Margin Plan] + [Reseller Net Margin Plan]"/>
    <x v="0"/>
    <s v="\$#,0;(\$#,0);\$#,0"/>
    <s v="Sales and Margin plan at the month, sales territory region, and product subcategory grain"/>
    <b v="0"/>
    <d v="2018-04-16T20:59:48"/>
    <s v="FALSE"/>
    <s v="FALSE"/>
  </r>
  <r>
    <n v="78"/>
    <x v="3"/>
    <s v="Sales and Margin Plan"/>
    <s v="Internet Net Margin % Plan"/>
    <m/>
    <s v=" DIVIDE([Internet Net Margin Plan],[Internet Net Sales Plan])"/>
    <x v="2"/>
    <s v="0.0%;-0.0%;0.0%"/>
    <s v="Sales and Margin plan at the month, sales territory region, and product subcategory grain"/>
    <b v="0"/>
    <d v="2018-04-16T20:59:48"/>
    <s v="FALSE"/>
    <s v="FALSE"/>
  </r>
  <r>
    <n v="79"/>
    <x v="3"/>
    <s v="Sales and Margin Plan"/>
    <s v="Internet Net Margin Plan"/>
    <m/>
    <s v=" sum('Sales and Margin Plan'[Internet Margin $])"/>
    <x v="0"/>
    <s v="\$#,0;(\$#,0);\$#,0"/>
    <s v="Sales and Margin plan at the month, sales territory region, and product subcategory grain"/>
    <b v="0"/>
    <d v="2018-04-16T20:59:48"/>
    <s v="FALSE"/>
    <s v="FALSE"/>
  </r>
  <r>
    <n v="80"/>
    <x v="3"/>
    <s v="Sales and Margin Plan"/>
    <s v="Reseller Net Margin Plan"/>
    <m/>
    <s v=" SUM('Sales and Margin Plan'[Reseller Margin $])"/>
    <x v="0"/>
    <s v="\$#,0;(\$#,0);\$#,0"/>
    <s v="Sales and Margin plan at the month, sales territory region, and product subcategory grain"/>
    <b v="0"/>
    <d v="2018-04-16T20:59:48"/>
    <s v="FALSE"/>
    <s v="FALS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RelationshipsByTablePvt"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1">
  <location ref="I2:J9" firstHeaderRow="1" firstDataRow="1" firstDataCol="1"/>
  <pivotFields count="12">
    <pivotField dataField="1" subtotalTop="0" showAll="0"/>
    <pivotField axis="axisRow" subtotalTop="0" showAll="0" sortType="descending">
      <items count="7">
        <item x="0"/>
        <item x="1"/>
        <item x="2"/>
        <item x="3"/>
        <item x="5"/>
        <item x="4"/>
        <item t="default"/>
      </items>
      <autoSortScope>
        <pivotArea dataOnly="0" outline="0" fieldPosition="0">
          <references count="1">
            <reference field="4294967294" count="1" selected="0">
              <x v="0"/>
            </reference>
          </references>
        </pivotArea>
      </autoSortScope>
    </pivotField>
    <pivotField subtotalTop="0" showAll="0"/>
    <pivotField subtotalTop="0" showAll="0"/>
    <pivotField subtotalTop="0" showAll="0"/>
    <pivotField subtotalTop="0" showAll="0"/>
    <pivotField subtotalTop="0" showAll="0"/>
    <pivotField subtotalTop="0" showAll="0"/>
    <pivotField subtotalTop="0" showAll="0"/>
    <pivotField subtotalTop="0" showAll="0"/>
    <pivotField numFmtId="22" subtotalTop="0" showAll="0"/>
    <pivotField numFmtId="22" subtotalTop="0" showAll="0"/>
  </pivotFields>
  <rowFields count="1">
    <field x="1"/>
  </rowFields>
  <rowItems count="7">
    <i>
      <x v="3"/>
    </i>
    <i>
      <x v="1"/>
    </i>
    <i>
      <x v="4"/>
    </i>
    <i>
      <x v="5"/>
    </i>
    <i>
      <x/>
    </i>
    <i>
      <x v="2"/>
    </i>
    <i t="grand">
      <x/>
    </i>
  </rowItems>
  <colItems count="1">
    <i/>
  </colItems>
  <dataFields count="1">
    <dataField name="Count of Relationship Index ID" fld="0" subtotal="count"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MeasuresByTablePvt" cacheId="2"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1">
  <location ref="F2:G7" firstHeaderRow="1" firstDataRow="1" firstDataCol="1"/>
  <pivotFields count="13">
    <pivotField subtotalTop="0" showAll="0"/>
    <pivotField axis="axisRow" subtotalTop="0" showAll="0" sortType="descending">
      <items count="10">
        <item x="0"/>
        <item x="1"/>
        <item x="2"/>
        <item x="3"/>
        <item m="1" x="6"/>
        <item m="1" x="4"/>
        <item m="1" x="5"/>
        <item m="1" x="8"/>
        <item m="1" x="7"/>
        <item t="default"/>
      </items>
      <autoSortScope>
        <pivotArea dataOnly="0" outline="0" fieldPosition="0">
          <references count="1">
            <reference field="4294967294" count="1" selected="0">
              <x v="0"/>
            </reference>
          </references>
        </pivotArea>
      </autoSortScope>
    </pivotField>
    <pivotField subtotalTop="0" showAll="0"/>
    <pivotField dataField="1" subtotalTop="0" showAll="0"/>
    <pivotField subtotalTop="0" showAll="0"/>
    <pivotField subtotalTop="0" showAll="0"/>
    <pivotField showAll="0"/>
    <pivotField subtotalTop="0" showAll="0"/>
    <pivotField subtotalTop="0" showAll="0"/>
    <pivotField subtotalTop="0" showAll="0"/>
    <pivotField numFmtId="22" subtotalTop="0" showAll="0"/>
    <pivotField showAll="0"/>
    <pivotField showAll="0"/>
  </pivotFields>
  <rowFields count="1">
    <field x="1"/>
  </rowFields>
  <rowItems count="5">
    <i>
      <x v="2"/>
    </i>
    <i>
      <x v="1"/>
    </i>
    <i>
      <x v="3"/>
    </i>
    <i>
      <x/>
    </i>
    <i t="grand">
      <x/>
    </i>
  </rowItems>
  <colItems count="1">
    <i/>
  </colItems>
  <dataFields count="1">
    <dataField name="Count of Measure Name" fld="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MeasuresByMeasureLengthPvt" cacheId="2"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1">
  <location ref="O2:P8" firstHeaderRow="1" firstDataRow="1" firstDataCol="1"/>
  <pivotFields count="13">
    <pivotField dataField="1" subtotalTop="0" showAll="0"/>
    <pivotField subtotalTop="0" showAll="0"/>
    <pivotField subtotalTop="0" showAll="0"/>
    <pivotField subtotalTop="0" showAll="0"/>
    <pivotField subtotalTop="0" showAll="0"/>
    <pivotField subtotalTop="0" showAll="0"/>
    <pivotField axis="axisRow" showAll="0" sortType="ascending">
      <items count="7">
        <item x="4"/>
        <item x="3"/>
        <item x="0"/>
        <item x="2"/>
        <item m="1" x="5"/>
        <item x="1"/>
        <item t="default"/>
      </items>
    </pivotField>
    <pivotField subtotalTop="0" showAll="0"/>
    <pivotField subtotalTop="0" showAll="0"/>
    <pivotField subtotalTop="0" showAll="0"/>
    <pivotField numFmtId="22" subtotalTop="0" showAll="0"/>
    <pivotField showAll="0"/>
    <pivotField showAll="0"/>
  </pivotFields>
  <rowFields count="1">
    <field x="6"/>
  </rowFields>
  <rowItems count="6">
    <i>
      <x/>
    </i>
    <i>
      <x v="1"/>
    </i>
    <i>
      <x v="2"/>
    </i>
    <i>
      <x v="3"/>
    </i>
    <i>
      <x v="5"/>
    </i>
    <i t="grand">
      <x/>
    </i>
  </rowItems>
  <colItems count="1">
    <i/>
  </colItems>
  <dataFields count="1">
    <dataField name="Count of Measure Index ID" fld="0" subtotal="count" baseField="6"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ColumnsByTablePvt" cacheId="1"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1">
  <location ref="L2:M13" firstHeaderRow="1" firstDataRow="1" firstDataCol="1"/>
  <pivotFields count="19">
    <pivotField dataField="1" subtotalTop="0" showAll="0"/>
    <pivotField subtotalTop="0" showAll="0"/>
    <pivotField subtotalTop="0" showAll="0"/>
    <pivotField axis="axisRow" subtotalTop="0" showAll="0" measureFilter="1" sortType="ascending">
      <items count="19">
        <item x="0"/>
        <item x="1"/>
        <item x="2"/>
        <item x="3"/>
        <item x="4"/>
        <item x="5"/>
        <item x="6"/>
        <item x="7"/>
        <item x="8"/>
        <item x="9"/>
        <item x="10"/>
        <item x="11"/>
        <item x="12"/>
        <item x="14"/>
        <item x="13"/>
        <item m="1" x="16"/>
        <item m="1" x="15"/>
        <item m="1" x="17"/>
        <item t="default"/>
      </items>
      <autoSortScope>
        <pivotArea dataOnly="0" outline="0" fieldPosition="0">
          <references count="1">
            <reference field="4294967294" count="1" selected="0">
              <x v="0"/>
            </reference>
          </references>
        </pivotArea>
      </autoSortScope>
    </pivotField>
    <pivotField subtotalTop="0" showAll="0"/>
    <pivotField subtotalTop="0" showAll="0"/>
    <pivotField subtotalTop="0" showAll="0"/>
    <pivotField subtotalTop="0" showAll="0"/>
    <pivotField subtotalTop="0" showAll="0"/>
    <pivotField subtotalTop="0" showAll="0"/>
    <pivotField subtotalTop="0" showAll="0"/>
    <pivotField numFmtId="22" subtotalTop="0" showAll="0"/>
    <pivotField numFmtId="22" subtotalTop="0" showAll="0"/>
    <pivotField subtotalTop="0" showAll="0"/>
    <pivotField subtotalTop="0" showAll="0"/>
    <pivotField subtotalTop="0" showAll="0"/>
    <pivotField subtotalTop="0" showAll="0"/>
    <pivotField subtotalTop="0" showAll="0"/>
    <pivotField subtotalTop="0" showAll="0"/>
  </pivotFields>
  <rowFields count="1">
    <field x="3"/>
  </rowFields>
  <rowItems count="11">
    <i>
      <x v="14"/>
    </i>
    <i>
      <x v="10"/>
    </i>
    <i>
      <x v="13"/>
    </i>
    <i>
      <x v="8"/>
    </i>
    <i>
      <x v="12"/>
    </i>
    <i>
      <x v="9"/>
    </i>
    <i>
      <x v="11"/>
    </i>
    <i>
      <x v="5"/>
    </i>
    <i>
      <x v="7"/>
    </i>
    <i>
      <x v="6"/>
    </i>
    <i t="grand">
      <x/>
    </i>
  </rowItems>
  <colItems count="1">
    <i/>
  </colItems>
  <dataFields count="1">
    <dataField name="Count of Column Index ID" fld="0" subtotal="count" baseField="0" baseItem="51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alData_3" connectionId="20" autoFormatId="16" applyNumberFormats="0" applyBorderFormats="0" applyFontFormats="0" applyPatternFormats="0" applyAlignmentFormats="0" applyWidthHeightFormats="0">
  <queryTableRefresh nextId="2">
    <queryTableFields count="1">
      <queryTableField id="1" name="Refreshed Time" tableColumnId="1"/>
    </queryTableFields>
  </queryTableRefresh>
</queryTable>
</file>

<file path=xl/queryTables/queryTable10.xml><?xml version="1.0" encoding="utf-8"?>
<queryTable xmlns="http://schemas.openxmlformats.org/spreadsheetml/2006/main" name="ExternalData_2" adjustColumnWidth="0" connectionId="17" autoFormatId="16" applyNumberFormats="0" applyBorderFormats="0" applyFontFormats="0" applyPatternFormats="0" applyAlignmentFormats="0" applyWidthHeightFormats="0">
  <queryTableRefresh nextId="24">
    <queryTableFields count="8">
      <queryTableField id="22" name="Partition Index ID" tableColumnId="2"/>
      <queryTableField id="3" name="Table Name" tableColumnId="3"/>
      <queryTableField id="5" name="Partition Name" tableColumnId="5"/>
      <queryTableField id="8" name="Partition Query" tableColumnId="8"/>
      <queryTableField id="6" name="Partition Description" tableColumnId="6"/>
      <queryTableField id="12" name="Mode" tableColumnId="12"/>
      <queryTableField id="13" name="DataView" tableColumnId="13"/>
      <queryTableField id="14" name="ModifiedTime" tableColumnId="14"/>
    </queryTableFields>
  </queryTableRefresh>
</queryTable>
</file>

<file path=xl/queryTables/queryTable11.xml><?xml version="1.0" encoding="utf-8"?>
<queryTable xmlns="http://schemas.openxmlformats.org/spreadsheetml/2006/main" name="ExternalData_1" adjustColumnWidth="0" connectionId="22" autoFormatId="16" applyNumberFormats="0" applyBorderFormats="0" applyFontFormats="0" applyPatternFormats="0" applyAlignmentFormats="0" applyWidthHeightFormats="0">
  <queryTableRefresh nextId="25">
    <queryTableFields count="6">
      <queryTableField id="23" name="Role Membership Index ID" tableColumnId="4"/>
      <queryTableField id="17" name="Role" tableColumnId="1"/>
      <queryTableField id="21" name="Role Member" tableColumnId="3"/>
      <queryTableField id="18" name="Role Description" tableColumnId="2"/>
      <queryTableField id="10" name="Identity Provider" tableColumnId="5"/>
      <queryTableField id="7" name="ModifiedTime" tableColumnId="7"/>
    </queryTableFields>
  </queryTableRefresh>
</queryTable>
</file>

<file path=xl/queryTables/queryTable12.xml><?xml version="1.0" encoding="utf-8"?>
<queryTable xmlns="http://schemas.openxmlformats.org/spreadsheetml/2006/main" name="ExternalData_1" adjustColumnWidth="0" connectionId="27" autoFormatId="16" applyNumberFormats="0" applyBorderFormats="0" applyFontFormats="0" applyPatternFormats="0" applyAlignmentFormats="0" applyWidthHeightFormats="0">
  <queryTableRefresh nextId="23">
    <queryTableFields count="6">
      <queryTableField id="19" name="Table Permission Index ID" tableColumnId="1"/>
      <queryTableField id="20" name="Role" tableColumnId="2"/>
      <queryTableField id="12" name="Table Name" tableColumnId="9"/>
      <queryTableField id="13" name="Table Metadata Permission" tableColumnId="10"/>
      <queryTableField id="14" name="Table Filter Expression" tableColumnId="11"/>
      <queryTableField id="5" name="ModifiedTime" tableColumnId="5"/>
    </queryTableFields>
  </queryTableRefresh>
</queryTable>
</file>

<file path=xl/queryTables/queryTable13.xml><?xml version="1.0" encoding="utf-8"?>
<queryTable xmlns="http://schemas.openxmlformats.org/spreadsheetml/2006/main" name="ExternalData_1" connectionId="5" autoFormatId="16" applyNumberFormats="0" applyBorderFormats="0" applyFontFormats="0" applyPatternFormats="0" applyAlignmentFormats="0" applyWidthHeightFormats="0">
  <queryTableRefresh nextId="37">
    <queryTableFields count="14">
      <queryTableField id="19" name="Data Source Index ID" tableColumnId="1"/>
      <queryTableField id="20" name="Data Source Name" tableColumnId="2"/>
      <queryTableField id="21" name="Data Source Type" tableColumnId="3"/>
      <queryTableField id="22" name="Connection String" tableColumnId="4"/>
      <queryTableField id="23" name="Impersonation Mode" tableColumnId="5"/>
      <queryTableField id="24" name="Max Connections" tableColumnId="6"/>
      <queryTableField id="11" name="Isolation" tableColumnId="11"/>
      <queryTableField id="12" name="Timeout" tableColumnId="12"/>
      <queryTableField id="13" name="Provider" tableColumnId="13"/>
      <queryTableField id="25" name="Modified Time" tableColumnId="7"/>
      <queryTableField id="26" name="Connection Details" tableColumnId="8"/>
      <queryTableField id="16" name="Options" tableColumnId="16"/>
      <queryTableField id="27" name="Data Source Credential" tableColumnId="9"/>
      <queryTableField id="28" name="Context Expression" tableColumnId="10"/>
    </queryTableFields>
  </queryTableRefresh>
</queryTable>
</file>

<file path=xl/queryTables/queryTable14.xml><?xml version="1.0" encoding="utf-8"?>
<queryTable xmlns="http://schemas.openxmlformats.org/spreadsheetml/2006/main" name="ExternalData_3" connectionId="19" autoFormatId="16" applyNumberFormats="0" applyBorderFormats="0" applyFontFormats="0" applyPatternFormats="0" applyAlignmentFormats="0" applyWidthHeightFormats="0">
  <queryTableRefresh nextId="12">
    <queryTableFields count="5">
      <queryTableField id="9" name="Perspective Measure Index ID" tableColumnId="4"/>
      <queryTableField id="3" name="Perspective" tableColumnId="3"/>
      <queryTableField id="1" name="Measure Name" tableColumnId="1"/>
      <queryTableField id="2" name="Table Name" tableColumnId="2"/>
      <queryTableField id="8" name="ModifiedTime" tableColumnId="8"/>
    </queryTableFields>
  </queryTableRefresh>
</queryTable>
</file>

<file path=xl/queryTables/queryTable15.xml><?xml version="1.0" encoding="utf-8"?>
<queryTable xmlns="http://schemas.openxmlformats.org/spreadsheetml/2006/main" name="ExternalData_2" connectionId="18" autoFormatId="16" applyNumberFormats="0" applyBorderFormats="0" applyFontFormats="0" applyPatternFormats="0" applyAlignmentFormats="0" applyWidthHeightFormats="0">
  <queryTableRefresh nextId="14">
    <queryTableFields count="5">
      <queryTableField id="12" name="Perspective Column Index ID" tableColumnId="1"/>
      <queryTableField id="7" name="Perspective" tableColumnId="7"/>
      <queryTableField id="5" name="Column Name" tableColumnId="5"/>
      <queryTableField id="6" name="Table Name" tableColumnId="6"/>
      <queryTableField id="4" name="ModifiedTime" tableColumnId="4"/>
    </queryTableFields>
  </queryTableRefresh>
</queryTable>
</file>

<file path=xl/queryTables/queryTable16.xml><?xml version="1.0" encoding="utf-8"?>
<queryTable xmlns="http://schemas.openxmlformats.org/spreadsheetml/2006/main" name="ExternalData_1" connectionId="8" autoFormatId="16" applyNumberFormats="0" applyBorderFormats="0" applyFontFormats="0" applyPatternFormats="0" applyAlignmentFormats="0" applyWidthHeightFormats="0">
  <queryTableRefresh nextId="27">
    <queryTableFields count="6">
      <queryTableField id="23" name="Hierarchy Index ID" tableColumnId="2"/>
      <queryTableField id="17" name="Table Name" tableColumnId="4"/>
      <queryTableField id="16" name="Hierarchy Name" tableColumnId="3"/>
      <queryTableField id="22" name="Hide Blank Members" tableColumnId="1"/>
      <queryTableField id="8" name="ModifiedTime" tableColumnId="8"/>
      <queryTableField id="9" name="StructureModifiedTime" tableColumnId="9"/>
    </queryTableFields>
  </queryTableRefresh>
</queryTable>
</file>

<file path=xl/queryTables/queryTable17.xml><?xml version="1.0" encoding="utf-8"?>
<queryTable xmlns="http://schemas.openxmlformats.org/spreadsheetml/2006/main" name="ExternalData_1" connectionId="10" autoFormatId="16" applyNumberFormats="0" applyBorderFormats="0" applyFontFormats="0" applyPatternFormats="0" applyAlignmentFormats="0" applyWidthHeightFormats="0">
  <queryTableRefresh nextId="7">
    <queryTableFields count="6">
      <queryTableField id="1" name="Hierarchy Level Index ID" tableColumnId="1"/>
      <queryTableField id="2" name="Hierarchy Name" tableColumnId="2"/>
      <queryTableField id="3" name="Hierarchy Level Column" tableColumnId="3"/>
      <queryTableField id="4" name="Hierarchy Level" tableColumnId="4"/>
      <queryTableField id="5" name="Table Name" tableColumnId="5"/>
      <queryTableField id="6" name="ModifiedTime" tableColumnId="6"/>
    </queryTableFields>
  </queryTableRefresh>
</queryTable>
</file>

<file path=xl/queryTables/queryTable18.xml><?xml version="1.0" encoding="utf-8"?>
<queryTable xmlns="http://schemas.openxmlformats.org/spreadsheetml/2006/main" name="ExternalData_1" adjustColumnWidth="0" connectionId="7" autoFormatId="16" applyNumberFormats="0" applyBorderFormats="0" applyFontFormats="0" applyPatternFormats="0" applyAlignmentFormats="0" applyWidthHeightFormats="0">
  <queryTableRefresh nextId="16">
    <queryTableFields count="6">
      <queryTableField id="14" name="Detail Row Index ID" tableColumnId="7"/>
      <queryTableField id="8" name="Detail Row Type" tableColumnId="1"/>
      <queryTableField id="9" name="Detail Row DAX Expression" tableColumnId="2"/>
      <queryTableField id="10" name="Measure Name" tableColumnId="3"/>
      <queryTableField id="11" name="Measure Description" tableColumnId="4"/>
      <queryTableField id="12" name="Table Name" tableColumnId="5"/>
    </queryTableFields>
  </queryTableRefresh>
</queryTable>
</file>

<file path=xl/queryTables/queryTable19.xml><?xml version="1.0" encoding="utf-8"?>
<queryTable xmlns="http://schemas.openxmlformats.org/spreadsheetml/2006/main" name="ExternalData_1" connectionId="14" autoFormatId="16" applyNumberFormats="0" applyBorderFormats="0" applyFontFormats="0" applyPatternFormats="0" applyAlignmentFormats="0" applyWidthHeightFormats="0">
  <queryTableRefresh nextId="10">
    <queryTableFields count="5">
      <queryTableField id="1" name="M Expression Index ID" tableColumnId="1"/>
      <queryTableField id="6" name="M Expression Name" tableColumnId="6"/>
      <queryTableField id="7" name="M Expression Description" tableColumnId="7"/>
      <queryTableField id="4" name="M Expression" tableColumnId="4"/>
      <queryTableField id="5" name="ModifiedTime" tableColumnId="5"/>
    </queryTableFields>
  </queryTableRefresh>
</queryTable>
</file>

<file path=xl/queryTables/queryTable2.xml><?xml version="1.0" encoding="utf-8"?>
<queryTable xmlns="http://schemas.openxmlformats.org/spreadsheetml/2006/main" name="ExternalData_1" adjustColumnWidth="0" connectionId="25" autoFormatId="16" applyNumberFormats="0" applyBorderFormats="0" applyFontFormats="0" applyPatternFormats="0" applyAlignmentFormats="0" applyWidthHeightFormats="0">
  <queryTableRefresh nextId="9">
    <queryTableFields count="6">
      <queryTableField id="1" name="Model Name" tableColumnId="1"/>
      <queryTableField id="2" name="Language" tableColumnId="2"/>
      <queryTableField id="3" name="Storage Mode" tableColumnId="3"/>
      <queryTableField id="4" name="ModifiedTime" tableColumnId="4"/>
      <queryTableField id="5" name="StructureModifiedTime" tableColumnId="5"/>
      <queryTableField id="6" name="Version" tableColumnId="6"/>
    </queryTableFields>
  </queryTableRefresh>
</queryTable>
</file>

<file path=xl/queryTables/queryTable20.xml><?xml version="1.0" encoding="utf-8"?>
<queryTable xmlns="http://schemas.openxmlformats.org/spreadsheetml/2006/main" name="ExternalData_1" adjustColumnWidth="0" connectionId="12" autoFormatId="16" applyNumberFormats="0" applyBorderFormats="0" applyFontFormats="0" applyPatternFormats="0" applyAlignmentFormats="0" applyWidthHeightFormats="0">
  <queryTableRefresh nextId="19">
    <queryTableFields count="12">
      <queryTableField id="1" name="KPI Index ID" tableColumnId="1"/>
      <queryTableField id="9" name="KPI Base Measure Name" tableColumnId="9"/>
      <queryTableField id="4" name="KPI Target DAX Expression" tableColumnId="4"/>
      <queryTableField id="2" name="KPI Description" tableColumnId="2"/>
      <queryTableField id="8" name="KPI Status Expression" tableColumnId="8"/>
      <queryTableField id="6" name="KPI Status Graphic" tableColumnId="6"/>
      <queryTableField id="3" name="KPI Target Description" tableColumnId="3"/>
      <queryTableField id="5" name="KPI Target Format" tableColumnId="5"/>
      <queryTableField id="7" name="KPI Status Description" tableColumnId="7"/>
      <queryTableField id="10" name="KPI Base Measure Description" tableColumnId="10"/>
      <queryTableField id="13" name="KPI Base Measure Table Name" tableColumnId="13"/>
      <queryTableField id="12" name="ModifiedTime" tableColumnId="12"/>
    </queryTableFields>
  </queryTableRefresh>
</queryTable>
</file>

<file path=xl/queryTables/queryTable21.xml><?xml version="1.0" encoding="utf-8"?>
<queryTable xmlns="http://schemas.openxmlformats.org/spreadsheetml/2006/main" name="ExternalData_1" connectionId="31" autoFormatId="16" applyNumberFormats="0" applyBorderFormats="0" applyFontFormats="0" applyPatternFormats="0" applyAlignmentFormats="0" applyWidthHeightFormats="0">
  <queryTableRefresh nextId="4">
    <queryTableFields count="3">
      <queryTableField id="1" name="Translation Index ID" tableColumnId="1"/>
      <queryTableField id="2" name="Language Translation" tableColumnId="2"/>
      <queryTableField id="3" name="ModifiedTime" tableColumnId="3"/>
    </queryTableFields>
  </queryTableRefresh>
</queryTable>
</file>

<file path=xl/queryTables/queryTable3.xml><?xml version="1.0" encoding="utf-8"?>
<queryTable xmlns="http://schemas.openxmlformats.org/spreadsheetml/2006/main" name="ExternalData_2" adjustColumnWidth="0" connectionId="30" autoFormatId="16" applyNumberFormats="0" applyBorderFormats="0" applyFontFormats="0" applyPatternFormats="0" applyAlignmentFormats="0" applyWidthHeightFormats="0">
  <queryTableRefresh nextId="6">
    <queryTableFields count="3">
      <queryTableField id="1" name="Table" tableColumnId="1"/>
      <queryTableField id="4" name="Rows" tableColumnId="4"/>
      <queryTableField id="5" name="Partitions" tableColumnId="5"/>
    </queryTableFields>
  </queryTableRefresh>
</queryTable>
</file>

<file path=xl/queryTables/queryTable4.xml><?xml version="1.0" encoding="utf-8"?>
<queryTable xmlns="http://schemas.openxmlformats.org/spreadsheetml/2006/main" name="ExternalData_3" adjustColumnWidth="0" connectionId="1" autoFormatId="16" applyNumberFormats="0" applyBorderFormats="0" applyFontFormats="0" applyPatternFormats="0" applyAlignmentFormats="0" applyWidthHeightFormats="0">
  <queryTableRefresh nextId="6">
    <queryTableFields count="5">
      <queryTableField id="1" name="Server" tableColumnId="1"/>
      <queryTableField id="2" name="Database" tableColumnId="2"/>
      <queryTableField id="3" name="Database Roles" tableColumnId="3"/>
      <queryTableField id="4" name="Last Modified" tableColumnId="4"/>
      <queryTableField id="5" name="Compatibility Level" tableColumnId="5"/>
    </queryTableFields>
  </queryTableRefresh>
</queryTable>
</file>

<file path=xl/queryTables/queryTable5.xml><?xml version="1.0" encoding="utf-8"?>
<queryTable xmlns="http://schemas.openxmlformats.org/spreadsheetml/2006/main" name="ExternalData_1" adjustColumnWidth="0" connectionId="15" autoFormatId="16" applyNumberFormats="0" applyBorderFormats="0" applyFontFormats="0" applyPatternFormats="0" applyAlignmentFormats="0" applyWidthHeightFormats="0">
  <queryTableRefresh nextId="69">
    <queryTableFields count="13">
      <queryTableField id="61" name="Measure Index ID" tableColumnId="2"/>
      <queryTableField id="25" name="Table Name" tableColumnId="3"/>
      <queryTableField id="63" name="Display Folder" tableColumnId="5"/>
      <queryTableField id="18" name="Measure Name" tableColumnId="18"/>
      <queryTableField id="27" name="Measure Description" tableColumnId="6"/>
      <queryTableField id="19" name="DAX Expression" tableColumnId="19"/>
      <queryTableField id="65" name="DAX Length Category" tableColumnId="7"/>
      <queryTableField id="32" name="Format" tableColumnId="1"/>
      <queryTableField id="26" name="Table Description" tableColumnId="4"/>
      <queryTableField id="8" name="IsHidden" tableColumnId="8"/>
      <queryTableField id="10" name="ModifiedTime" tableColumnId="10"/>
      <queryTableField id="67" name="Contains Iterator" tableColumnId="9"/>
      <queryTableField id="68" name="Contains Variable" tableColumnId="11"/>
    </queryTableFields>
  </queryTableRefresh>
</queryTable>
</file>

<file path=xl/queryTables/queryTable6.xml><?xml version="1.0" encoding="utf-8"?>
<queryTable xmlns="http://schemas.openxmlformats.org/spreadsheetml/2006/main" name="ExternalData_1" connectionId="28" autoFormatId="16" applyNumberFormats="0" applyBorderFormats="0" applyFontFormats="0" applyPatternFormats="0" applyAlignmentFormats="0" applyWidthHeightFormats="0">
  <queryTableRefresh nextId="20">
    <queryTableFields count="6">
      <queryTableField id="18" name="Table Index ID" tableColumnId="1"/>
      <queryTableField id="14" name="Table Name" tableColumnId="3"/>
      <queryTableField id="15" name="Table Description" tableColumnId="5"/>
      <queryTableField id="6" name="IsHidden" tableColumnId="6"/>
      <queryTableField id="8" name="ModifiedTime" tableColumnId="8"/>
      <queryTableField id="9" name="StructureModifiedTime" tableColumnId="9"/>
    </queryTableFields>
  </queryTableRefresh>
</queryTable>
</file>

<file path=xl/queryTables/queryTable7.xml><?xml version="1.0" encoding="utf-8"?>
<queryTable xmlns="http://schemas.openxmlformats.org/spreadsheetml/2006/main" name="ExternalData_1" adjustColumnWidth="0" connectionId="2" autoFormatId="16" applyNumberFormats="0" applyBorderFormats="0" applyFontFormats="0" applyPatternFormats="0" applyAlignmentFormats="0" applyWidthHeightFormats="0">
  <queryTableRefresh nextId="91">
    <queryTableFields count="19">
      <queryTableField id="54" name="Column Index ID" tableColumnId="1"/>
      <queryTableField id="40" name="Column Name" tableColumnId="3"/>
      <queryTableField id="41" name="Column Description" tableColumnId="8"/>
      <queryTableField id="47" name="Table Name" tableColumnId="41"/>
      <queryTableField id="55" name="Data Category" tableColumnId="2"/>
      <queryTableField id="9" name="IsHidden" tableColumnId="9"/>
      <queryTableField id="45" name="Source Column Name" tableColumnId="39"/>
      <queryTableField id="23" name="Expression" tableColumnId="23"/>
      <queryTableField id="24" name="FormatString" tableColumnId="24"/>
      <queryTableField id="25" name="IsAvailableInMDX" tableColumnId="25"/>
      <queryTableField id="76" name="Summarize By" tableColumnId="6"/>
      <queryTableField id="28" name="ModifiedTime" tableColumnId="28"/>
      <queryTableField id="29" name="StructureModifiedTime" tableColumnId="29"/>
      <queryTableField id="46" name="Display Folder" tableColumnId="40"/>
      <queryTableField id="44" name="Sort By Column Name" tableColumnId="38"/>
      <queryTableField id="48" name="Table Description" tableColumnId="42"/>
      <queryTableField id="49" name="Data Type" tableColumnId="43"/>
      <queryTableField id="57" name="Column Type" tableColumnId="4"/>
      <queryTableField id="58" name="Encoding Hint" tableColumnId="5"/>
    </queryTableFields>
  </queryTableRefresh>
</queryTable>
</file>

<file path=xl/queryTables/queryTable8.xml><?xml version="1.0" encoding="utf-8"?>
<queryTable xmlns="http://schemas.openxmlformats.org/spreadsheetml/2006/main" name="ExternalData_1" connectionId="21" autoFormatId="16" applyNumberFormats="0" applyBorderFormats="0" applyFontFormats="0" applyPatternFormats="0" applyAlignmentFormats="0" applyWidthHeightFormats="0">
  <queryTableRefresh nextId="39">
    <queryTableFields count="12">
      <queryTableField id="35" name="Relationship Index ID" tableColumnId="1"/>
      <queryTableField id="25" name="From Table Name" tableColumnId="21"/>
      <queryTableField id="26" name="To Table Name" tableColumnId="22"/>
      <queryTableField id="27" name="From Column Name" tableColumnId="23"/>
      <queryTableField id="28" name="To Column Name" tableColumnId="24"/>
      <queryTableField id="29" name="Crossfiltering Behavior" tableColumnId="25"/>
      <queryTableField id="37" name="Security Filter Behavior" tableColumnId="2"/>
      <queryTableField id="4" name="IsActive" tableColumnId="4"/>
      <queryTableField id="7" name="JoinOnDateBehavior" tableColumnId="7"/>
      <queryTableField id="8" name="RelyOnReferentialIntegrity" tableColumnId="8"/>
      <queryTableField id="18" name="ModifiedTime" tableColumnId="18"/>
      <queryTableField id="19" name="RefreshedTime" tableColumnId="19"/>
    </queryTableFields>
  </queryTableRefresh>
</queryTable>
</file>

<file path=xl/queryTables/queryTable9.xml><?xml version="1.0" encoding="utf-8"?>
<queryTable xmlns="http://schemas.openxmlformats.org/spreadsheetml/2006/main" name="ExternalData_1" connectionId="23" autoFormatId="16" applyNumberFormats="0" applyBorderFormats="0" applyFontFormats="0" applyPatternFormats="0" applyAlignmentFormats="0" applyWidthHeightFormats="0">
  <queryTableRefresh nextId="19">
    <queryTableFields count="5">
      <queryTableField id="17" name="Role Index ID" tableColumnId="10"/>
      <queryTableField id="12" name="Role" tableColumnId="8"/>
      <queryTableField id="11" name="Model Permission" tableColumnId="7"/>
      <queryTableField id="13" name="Role Description" tableColumnId="9"/>
      <queryTableField id="6" name="ModifiedTime"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able_Name1" sourceName="Table Name">
  <extLst>
    <x:ext xmlns:x15="http://schemas.microsoft.com/office/spreadsheetml/2010/11/main" uri="{2F2917AC-EB37-4324-AD4E-5DD8C200BD13}">
      <x15:tableSlicerCache tableId="13" column="41"/>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IsActive" sourceName="IsActive">
  <extLst>
    <x:ext xmlns:x15="http://schemas.microsoft.com/office/spreadsheetml/2010/11/main" uri="{2F2917AC-EB37-4324-AD4E-5DD8C200BD13}">
      <x15:tableSlicerCache tableId="14"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IsHidden1" sourceName="IsHidden">
  <extLst>
    <x:ext xmlns:x15="http://schemas.microsoft.com/office/spreadsheetml/2010/11/main" uri="{2F2917AC-EB37-4324-AD4E-5DD8C200BD13}">
      <x15:tableSlicerCache tableId="12" column="8"/>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Display_Folder" sourceName="Display Folder">
  <extLst>
    <x:ext xmlns:x15="http://schemas.microsoft.com/office/spreadsheetml/2010/11/main" uri="{2F2917AC-EB37-4324-AD4E-5DD8C200BD13}">
      <x15:tableSlicerCache tableId="12" column="5"/>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IsHidden2" sourceName="IsHidden">
  <extLst>
    <x:ext xmlns:x15="http://schemas.microsoft.com/office/spreadsheetml/2010/11/main" uri="{2F2917AC-EB37-4324-AD4E-5DD8C200BD13}">
      <x15:tableSlicerCache tableId="11" column="6"/>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Slicer_Role" sourceName="Role">
  <extLst>
    <x:ext xmlns:x15="http://schemas.microsoft.com/office/spreadsheetml/2010/11/main" uri="{2F2917AC-EB37-4324-AD4E-5DD8C200BD13}">
      <x15:tableSlicerCache tableId="16" column="2"/>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mc:Ignorable="x" name="Slicer_Table_Name3" sourceName="Table Name">
  <extLst>
    <x:ext xmlns:x15="http://schemas.microsoft.com/office/spreadsheetml/2010/11/main" uri="{2F2917AC-EB37-4324-AD4E-5DD8C200BD13}">
      <x15:tableSlicerCache tableId="20" column="4"/>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mc:Ignorable="x" name="Slicer_Model_Permission" sourceName="Model Permission">
  <extLst>
    <x:ext xmlns:x15="http://schemas.microsoft.com/office/spreadsheetml/2010/11/main" uri="{2F2917AC-EB37-4324-AD4E-5DD8C200BD13}">
      <x15:tableSlicerCache tableId="15" column="7"/>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mc:Ignorable="x" name="Slicer_Role1" sourceName="Role">
  <extLst>
    <x:ext xmlns:x15="http://schemas.microsoft.com/office/spreadsheetml/2010/11/main" uri="{2F2917AC-EB37-4324-AD4E-5DD8C200BD13}">
      <x15:tableSlicerCache tableId="23" column="1"/>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mc:Ignorable="x" name="Slicer_M_Expression_Name" sourceName="M Expression Name">
  <extLst>
    <x:ext xmlns:x15="http://schemas.microsoft.com/office/spreadsheetml/2010/11/main" uri="{2F2917AC-EB37-4324-AD4E-5DD8C200BD13}">
      <x15:tableSlicerCache tableId="4" column="6"/>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mc:Ignorable="x" name="Slicer_Hierarchy_Name" sourceName="Hierarchy Name">
  <extLst>
    <x:ext xmlns:x15="http://schemas.microsoft.com/office/spreadsheetml/2010/11/main" uri="{2F2917AC-EB37-4324-AD4E-5DD8C200BD13}">
      <x15:tableSlicerCache tableId="10"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rom_Table_Name" sourceName="From Table Name">
  <extLst>
    <x:ext xmlns:x15="http://schemas.microsoft.com/office/spreadsheetml/2010/11/main" uri="{2F2917AC-EB37-4324-AD4E-5DD8C200BD13}">
      <x15:tableSlicerCache tableId="14" column="21"/>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mc:Ignorable="x" name="Slicer_Table_Name4" sourceName="Table Name">
  <extLst>
    <x:ext xmlns:x15="http://schemas.microsoft.com/office/spreadsheetml/2010/11/main" uri="{2F2917AC-EB37-4324-AD4E-5DD8C200BD13}">
      <x15:tableSlicerCache tableId="10" column="5"/>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mc:Ignorable="x" name="Slicer_Column_Type" sourceName="Column Type">
  <extLst>
    <x:ext xmlns:x15="http://schemas.microsoft.com/office/spreadsheetml/2010/11/main" uri="{2F2917AC-EB37-4324-AD4E-5DD8C200BD13}">
      <x15:tableSlicerCache tableId="13" column="4"/>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mc:Ignorable="x" name="Slicer_Table_Name5" sourceName="Table Name">
  <extLst>
    <x:ext xmlns:x15="http://schemas.microsoft.com/office/spreadsheetml/2010/11/main" uri="{2F2917AC-EB37-4324-AD4E-5DD8C200BD13}">
      <x15:tableSlicerCache tableId="1" column="6"/>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mc:Ignorable="x" name="Slicer_IsAvailableInMDX" sourceName="IsAvailableInMDX">
  <extLst>
    <x:ext xmlns:x15="http://schemas.microsoft.com/office/spreadsheetml/2010/11/main" uri="{2F2917AC-EB37-4324-AD4E-5DD8C200BD13}">
      <x15:tableSlicerCache tableId="13" column="25"/>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mc:Ignorable="x" name="Slicer_Contains_Iterator" sourceName="Contains Iterator">
  <extLst>
    <x:ext xmlns:x15="http://schemas.microsoft.com/office/spreadsheetml/2010/11/main" uri="{2F2917AC-EB37-4324-AD4E-5DD8C200BD13}">
      <x15:tableSlicerCache tableId="12" column="9"/>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mc:Ignorable="x" name="Slicer_Contains_Variable" sourceName="Contains Variable">
  <extLst>
    <x:ext xmlns:x15="http://schemas.microsoft.com/office/spreadsheetml/2010/11/main" uri="{2F2917AC-EB37-4324-AD4E-5DD8C200BD13}">
      <x15:tableSlicerCache tableId="12" column="1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rossfiltering_Behavior" sourceName="Crossfiltering Behavior">
  <extLst>
    <x:ext xmlns:x15="http://schemas.microsoft.com/office/spreadsheetml/2010/11/main" uri="{2F2917AC-EB37-4324-AD4E-5DD8C200BD13}">
      <x15:tableSlicerCache tableId="14" column="25"/>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erspective" sourceName="Perspective">
  <extLst>
    <x:ext xmlns:x15="http://schemas.microsoft.com/office/spreadsheetml/2010/11/main" uri="{2F2917AC-EB37-4324-AD4E-5DD8C200BD13}">
      <x15:tableSlicerCache tableId="2" column="3"/>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erspective1" sourceName="Perspective">
  <extLst>
    <x:ext xmlns:x15="http://schemas.microsoft.com/office/spreadsheetml/2010/11/main" uri="{2F2917AC-EB37-4324-AD4E-5DD8C200BD13}">
      <x15:tableSlicerCache tableId="1" column="7"/>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Table_Name2" sourceName="Table Name">
  <extLst>
    <x:ext xmlns:x15="http://schemas.microsoft.com/office/spreadsheetml/2010/11/main" uri="{2F2917AC-EB37-4324-AD4E-5DD8C200BD13}">
      <x15:tableSlicerCache tableId="3"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Table_Name" sourceName="Table Name">
  <extLst>
    <x:ext xmlns:x15="http://schemas.microsoft.com/office/spreadsheetml/2010/11/main" uri="{2F2917AC-EB37-4324-AD4E-5DD8C200BD13}">
      <x15:tableSlicerCache tableId="12" column="3"/>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Detail_Row_Type" sourceName="Detail Row Type">
  <extLst>
    <x:ext xmlns:x15="http://schemas.microsoft.com/office/spreadsheetml/2010/11/main" uri="{2F2917AC-EB37-4324-AD4E-5DD8C200BD13}">
      <x15:tableSlicerCache tableId="24" column="1"/>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IsHidden" sourceName="IsHidden">
  <extLst>
    <x:ext xmlns:x15="http://schemas.microsoft.com/office/spreadsheetml/2010/11/main" uri="{2F2917AC-EB37-4324-AD4E-5DD8C200BD13}">
      <x15:tableSlicerCache tableId="13" column="9"/>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able Name" cache="Slicer_Table_Name" caption="Table Name" style="SlicerStyleOther1" rowHeight="241300"/>
  <slicer name="IsHidden 1" cache="Slicer_IsHidden1" caption="IsHidden" style="SlicerStyleOther1" rowHeight="241300"/>
  <slicer name="Display Folder" cache="Slicer_Display_Folder" caption="Display Folder" style="SlicerStyleOther1" rowHeight="241300"/>
  <slicer name="Contains Iterator" cache="Slicer_Contains_Iterator" caption="Contains Iterator" style="SlicerStyleOther1" rowHeight="241300"/>
  <slicer name="Contains Variable" cache="Slicer_Contains_Variable" caption="Contains Variable" style="SlicerStyleOther1" rowHeight="241300"/>
</slicers>
</file>

<file path=xl/slicers/slicer10.xml><?xml version="1.0" encoding="utf-8"?>
<slicers xmlns="http://schemas.microsoft.com/office/spreadsheetml/2009/9/main" xmlns:mc="http://schemas.openxmlformats.org/markup-compatibility/2006" xmlns:x="http://schemas.openxmlformats.org/spreadsheetml/2006/main" mc:Ignorable="x">
  <slicer name="Perspective 1" cache="Slicer_Perspective1" caption="Perspective" style="SlicerStyleOther1" rowHeight="241300"/>
  <slicer name="Table Name 5" cache="Slicer_Table_Name5" caption="Table Name" style="SlicerStyleOther1" rowHeight="241300"/>
</slicers>
</file>

<file path=xl/slicers/slicer11.xml><?xml version="1.0" encoding="utf-8"?>
<slicers xmlns="http://schemas.microsoft.com/office/spreadsheetml/2009/9/main" xmlns:mc="http://schemas.openxmlformats.org/markup-compatibility/2006" xmlns:x="http://schemas.openxmlformats.org/spreadsheetml/2006/main" mc:Ignorable="x">
  <slicer name="Table Name 3" cache="Slicer_Table_Name3" caption="Table Name" style="SlicerStyleOther1" rowHeight="241300"/>
</slicers>
</file>

<file path=xl/slicers/slicer12.xml><?xml version="1.0" encoding="utf-8"?>
<slicers xmlns="http://schemas.microsoft.com/office/spreadsheetml/2009/9/main" xmlns:mc="http://schemas.openxmlformats.org/markup-compatibility/2006" xmlns:x="http://schemas.openxmlformats.org/spreadsheetml/2006/main" mc:Ignorable="x">
  <slicer name="Hierarchy Name" cache="Slicer_Hierarchy_Name" caption="Hierarchy Name" style="SlicerStyleOther1" rowHeight="241300"/>
  <slicer name="Table Name 4" cache="Slicer_Table_Name4" caption="Table Name" style="SlicerStyleOther1" rowHeight="241300"/>
</slicers>
</file>

<file path=xl/slicers/slicer13.xml><?xml version="1.0" encoding="utf-8"?>
<slicers xmlns="http://schemas.microsoft.com/office/spreadsheetml/2009/9/main" xmlns:mc="http://schemas.openxmlformats.org/markup-compatibility/2006" xmlns:x="http://schemas.openxmlformats.org/spreadsheetml/2006/main" mc:Ignorable="x">
  <slicer name="Detail Row Type" cache="Slicer_Detail_Row_Type" caption="Detail Row Type" style="SlicerStyleOther1" rowHeight="241300"/>
</slicers>
</file>

<file path=xl/slicers/slicer14.xml><?xml version="1.0" encoding="utf-8"?>
<slicers xmlns="http://schemas.microsoft.com/office/spreadsheetml/2009/9/main" xmlns:mc="http://schemas.openxmlformats.org/markup-compatibility/2006" xmlns:x="http://schemas.openxmlformats.org/spreadsheetml/2006/main" mc:Ignorable="x">
  <slicer name="M Expression Name" cache="Slicer_M_Expression_Name" caption="M Expression Name" style="SlicerStyleOther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IsHidden 2" cache="Slicer_IsHidden2" caption="IsHidden" style="SlicerStyleOther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Table Name 1" cache="Slicer_Table_Name1" caption="Table Name" style="SlicerStyleOther1" rowHeight="241300"/>
  <slicer name="IsHidden" cache="Slicer_IsHidden" caption="IsHidden" style="SlicerStyleOther1" rowHeight="241300"/>
  <slicer name="Column Type" cache="Slicer_Column_Type" caption="Column Type" style="SlicerStyleOther1" rowHeight="241300"/>
  <slicer name="IsAvailableInMDX" cache="Slicer_IsAvailableInMDX" caption="IsAvailableInMDX" style="SlicerStyleOther1"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From Table Name" cache="Slicer_From_Table_Name" caption="From Table Name" style="SlicerStyleOther1" rowHeight="241300"/>
  <slicer name="Crossfiltering Behavior" cache="Slicer_Crossfiltering_Behavior" caption="Crossfiltering Behavior" style="SlicerStyleOther1" rowHeight="241300"/>
  <slicer name="IsActive" cache="Slicer_IsActive" caption="IsActive" style="SlicerStyleOther1"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Model Permission" cache="Slicer_Model_Permission" caption="Model Permission" style="SlicerStyleOther1" rowHeight="241300"/>
</slicers>
</file>

<file path=xl/slicers/slicer6.xml><?xml version="1.0" encoding="utf-8"?>
<slicers xmlns="http://schemas.microsoft.com/office/spreadsheetml/2009/9/main" xmlns:mc="http://schemas.openxmlformats.org/markup-compatibility/2006" xmlns:x="http://schemas.openxmlformats.org/spreadsheetml/2006/main" mc:Ignorable="x">
  <slicer name="Table Name 2" cache="Slicer_Table_Name2" caption="Table Name" style="SlicerStyleOther1" rowHeight="241300"/>
</slicers>
</file>

<file path=xl/slicers/slicer7.xml><?xml version="1.0" encoding="utf-8"?>
<slicers xmlns="http://schemas.microsoft.com/office/spreadsheetml/2009/9/main" xmlns:mc="http://schemas.openxmlformats.org/markup-compatibility/2006" xmlns:x="http://schemas.openxmlformats.org/spreadsheetml/2006/main" mc:Ignorable="x">
  <slicer name="Role 1" cache="Slicer_Role1" caption="Role" style="SlicerStyleOther1" rowHeight="241300"/>
</slicers>
</file>

<file path=xl/slicers/slicer8.xml><?xml version="1.0" encoding="utf-8"?>
<slicers xmlns="http://schemas.microsoft.com/office/spreadsheetml/2009/9/main" xmlns:mc="http://schemas.openxmlformats.org/markup-compatibility/2006" xmlns:x="http://schemas.openxmlformats.org/spreadsheetml/2006/main" mc:Ignorable="x">
  <slicer name="Role" cache="Slicer_Role" caption="Role" style="SlicerStyleOther1" rowHeight="241300"/>
</slicers>
</file>

<file path=xl/slicers/slicer9.xml><?xml version="1.0" encoding="utf-8"?>
<slicers xmlns="http://schemas.microsoft.com/office/spreadsheetml/2009/9/main" xmlns:mc="http://schemas.openxmlformats.org/markup-compatibility/2006" xmlns:x="http://schemas.openxmlformats.org/spreadsheetml/2006/main" mc:Ignorable="x">
  <slicer name="Perspective" cache="Slicer_Perspective" caption="Perspective" style="SlicerStyleOther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17.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18.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19.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20.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2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id="5" name="RefreshedTbl" displayName="RefreshedTbl" ref="C2:C4" tableType="queryTable" totalsRowCount="1">
  <autoFilter ref="C2:C3"/>
  <tableColumns count="1">
    <tableColumn id="1" uniqueName="1" name="Refreshed Time" totalsRowFunction="custom" queryTableFieldId="1" dataDxfId="109" totalsRowDxfId="108">
      <totalsRowFormula>"Last Refresh: " &amp; TEXT(RefreshedTbl[Refreshed Time],"m/d/yyyy h:mm AM/PM")</totalsRowFormula>
    </tableColumn>
  </tableColumns>
  <tableStyleInfo name="TableStyleMedium7" showFirstColumn="0" showLastColumn="0" showRowStripes="1" showColumnStripes="0"/>
</table>
</file>

<file path=xl/tables/table10.xml><?xml version="1.0" encoding="utf-8"?>
<table xmlns="http://schemas.openxmlformats.org/spreadsheetml/2006/main" id="3" name="Partitions" displayName="Partitions" ref="E5:L26" tableType="queryTable" totalsRowShown="0">
  <autoFilter ref="E5:L26"/>
  <tableColumns count="8">
    <tableColumn id="2" uniqueName="2" name="Partition Index ID" queryTableFieldId="22"/>
    <tableColumn id="3" uniqueName="3" name="Table Name" queryTableFieldId="3" dataDxfId="56"/>
    <tableColumn id="5" uniqueName="5" name="Partition Name" queryTableFieldId="5" dataDxfId="55"/>
    <tableColumn id="8" uniqueName="8" name="Partition Query" queryTableFieldId="8" dataDxfId="54"/>
    <tableColumn id="6" uniqueName="6" name="Partition Description" queryTableFieldId="6" dataDxfId="53"/>
    <tableColumn id="12" uniqueName="12" name="Mode" queryTableFieldId="12"/>
    <tableColumn id="13" uniqueName="13" name="DataView" queryTableFieldId="13"/>
    <tableColumn id="14" uniqueName="14" name="ModifiedTime" queryTableFieldId="14" dataDxfId="52"/>
  </tableColumns>
  <tableStyleInfo name="TableStyleMedium15" showFirstColumn="0" showLastColumn="0" showRowStripes="1" showColumnStripes="0"/>
</table>
</file>

<file path=xl/tables/table11.xml><?xml version="1.0" encoding="utf-8"?>
<table xmlns="http://schemas.openxmlformats.org/spreadsheetml/2006/main" id="23" name="Role_Memberships" displayName="Role_Memberships" ref="D5:I13" tableType="queryTable" totalsRowShown="0">
  <autoFilter ref="D5:I13"/>
  <tableColumns count="6">
    <tableColumn id="4" uniqueName="4" name="Role Membership Index ID" queryTableFieldId="23"/>
    <tableColumn id="1" uniqueName="1" name="Role" queryTableFieldId="17" dataDxfId="51"/>
    <tableColumn id="3" uniqueName="3" name="Role Member" queryTableFieldId="21" dataDxfId="50"/>
    <tableColumn id="2" uniqueName="2" name="Role Description" queryTableFieldId="18" dataDxfId="49"/>
    <tableColumn id="5" uniqueName="5" name="Identity Provider" queryTableFieldId="10" dataDxfId="48"/>
    <tableColumn id="7" uniqueName="7" name="ModifiedTime" queryTableFieldId="7" dataDxfId="47"/>
  </tableColumns>
  <tableStyleInfo name="TableStyleMedium15" showFirstColumn="0" showLastColumn="0" showRowStripes="1" showColumnStripes="0"/>
</table>
</file>

<file path=xl/tables/table12.xml><?xml version="1.0" encoding="utf-8"?>
<table xmlns="http://schemas.openxmlformats.org/spreadsheetml/2006/main" id="16" name="Table_Permissions" displayName="Table_Permissions" ref="D5:I15" tableType="queryTable" totalsRowShown="0">
  <autoFilter ref="D5:I15"/>
  <tableColumns count="6">
    <tableColumn id="1" uniqueName="1" name="Table Permission Index ID" queryTableFieldId="19"/>
    <tableColumn id="2" uniqueName="2" name="Role" queryTableFieldId="20" dataDxfId="46"/>
    <tableColumn id="9" uniqueName="9" name="Table Name" queryTableFieldId="12" dataDxfId="45"/>
    <tableColumn id="10" uniqueName="10" name="Table Metadata Permission" queryTableFieldId="13" dataDxfId="44"/>
    <tableColumn id="11" uniqueName="11" name="Table Filter Expression" queryTableFieldId="14" dataDxfId="43"/>
    <tableColumn id="5" uniqueName="5" name="ModifiedTime" queryTableFieldId="5" dataDxfId="42"/>
  </tableColumns>
  <tableStyleInfo name="TableStyleMedium15" showFirstColumn="0" showLastColumn="0" showRowStripes="1" showColumnStripes="0"/>
</table>
</file>

<file path=xl/tables/table13.xml><?xml version="1.0" encoding="utf-8"?>
<table xmlns="http://schemas.openxmlformats.org/spreadsheetml/2006/main" id="19" name="DataSourcesTbl" displayName="DataSourcesTbl" ref="C5:P7" tableType="queryTable" totalsRowShown="0">
  <autoFilter ref="C5:P7"/>
  <tableColumns count="14">
    <tableColumn id="1" uniqueName="1" name="Data Source Index ID" queryTableFieldId="19"/>
    <tableColumn id="2" uniqueName="2" name="Data Source Name" queryTableFieldId="20"/>
    <tableColumn id="3" uniqueName="3" name="Data Source Type" queryTableFieldId="21"/>
    <tableColumn id="4" uniqueName="4" name="Connection String" queryTableFieldId="22"/>
    <tableColumn id="5" uniqueName="5" name="Impersonation Mode" queryTableFieldId="23"/>
    <tableColumn id="6" uniqueName="6" name="Max Connections" queryTableFieldId="24"/>
    <tableColumn id="11" uniqueName="11" name="Isolation" queryTableFieldId="11"/>
    <tableColumn id="12" uniqueName="12" name="Timeout" queryTableFieldId="12"/>
    <tableColumn id="13" uniqueName="13" name="Provider" queryTableFieldId="13" dataDxfId="41"/>
    <tableColumn id="7" uniqueName="7" name="Modified Time" queryTableFieldId="25" dataDxfId="40"/>
    <tableColumn id="8" uniqueName="8" name="Connection Details" queryTableFieldId="26"/>
    <tableColumn id="16" uniqueName="16" name="Options" queryTableFieldId="16" dataDxfId="39"/>
    <tableColumn id="9" uniqueName="9" name="Data Source Credential" queryTableFieldId="27"/>
    <tableColumn id="10" uniqueName="10" name="Context Expression" queryTableFieldId="28"/>
  </tableColumns>
  <tableStyleInfo name="TableStyleMedium15" showFirstColumn="0" showLastColumn="0" showRowStripes="1" showColumnStripes="0"/>
</table>
</file>

<file path=xl/tables/table14.xml><?xml version="1.0" encoding="utf-8"?>
<table xmlns="http://schemas.openxmlformats.org/spreadsheetml/2006/main" id="2" name="Perspective_Measures" displayName="Perspective_Measures" ref="D5:H82" tableType="queryTable" totalsRowShown="0">
  <autoFilter ref="D5:H82"/>
  <tableColumns count="5">
    <tableColumn id="4" uniqueName="4" name="Perspective Measure Index ID" queryTableFieldId="9"/>
    <tableColumn id="3" uniqueName="3" name="Perspective" queryTableFieldId="3" dataDxfId="38"/>
    <tableColumn id="1" uniqueName="1" name="Measure Name" queryTableFieldId="1" dataDxfId="37"/>
    <tableColumn id="2" uniqueName="2" name="Table Name" queryTableFieldId="2" dataDxfId="36"/>
    <tableColumn id="8" uniqueName="8" name="ModifiedTime" queryTableFieldId="8" dataDxfId="35"/>
  </tableColumns>
  <tableStyleInfo name="TableStyleMedium15" showFirstColumn="0" showLastColumn="0" showRowStripes="1" showColumnStripes="0"/>
</table>
</file>

<file path=xl/tables/table15.xml><?xml version="1.0" encoding="utf-8"?>
<table xmlns="http://schemas.openxmlformats.org/spreadsheetml/2006/main" id="1" name="Perspective_Columns" displayName="Perspective_Columns" ref="D5:H334" tableType="queryTable" totalsRowShown="0">
  <autoFilter ref="D5:H334"/>
  <tableColumns count="5">
    <tableColumn id="1" uniqueName="1" name="Perspective Column Index ID" queryTableFieldId="12"/>
    <tableColumn id="7" uniqueName="7" name="Perspective" queryTableFieldId="7" dataDxfId="34"/>
    <tableColumn id="5" uniqueName="5" name="Column Name" queryTableFieldId="5" dataDxfId="33"/>
    <tableColumn id="6" uniqueName="6" name="Table Name" queryTableFieldId="6" dataDxfId="32"/>
    <tableColumn id="4" uniqueName="4" name="ModifiedTime" queryTableFieldId="4" dataDxfId="31"/>
  </tableColumns>
  <tableStyleInfo name="TableStyleMedium15" showFirstColumn="0" showLastColumn="0" showRowStripes="1" showColumnStripes="0"/>
</table>
</file>

<file path=xl/tables/table16.xml><?xml version="1.0" encoding="utf-8"?>
<table xmlns="http://schemas.openxmlformats.org/spreadsheetml/2006/main" id="20" name="HierarchiesTbl" displayName="HierarchiesTbl" ref="D5:I13" tableType="queryTable" totalsRowShown="0">
  <autoFilter ref="D5:I13"/>
  <tableColumns count="6">
    <tableColumn id="2" uniqueName="2" name="Hierarchy Index ID" queryTableFieldId="23"/>
    <tableColumn id="4" uniqueName="4" name="Table Name" queryTableFieldId="17" dataDxfId="30"/>
    <tableColumn id="3" uniqueName="3" name="Hierarchy Name" queryTableFieldId="16" dataDxfId="29"/>
    <tableColumn id="1" uniqueName="1" name="Hide Blank Members" queryTableFieldId="22" dataDxfId="28"/>
    <tableColumn id="8" uniqueName="8" name="ModifiedTime" queryTableFieldId="8" dataDxfId="27"/>
    <tableColumn id="9" uniqueName="9" name="StructureModifiedTime" queryTableFieldId="9" dataDxfId="26"/>
  </tableColumns>
  <tableStyleInfo name="TableStyleMedium15" showFirstColumn="0" showLastColumn="0" showRowStripes="1" showColumnStripes="0"/>
</table>
</file>

<file path=xl/tables/table17.xml><?xml version="1.0" encoding="utf-8"?>
<table xmlns="http://schemas.openxmlformats.org/spreadsheetml/2006/main" id="10" name="Hierarchy_Levels" displayName="Hierarchy_Levels" ref="E5:J33" tableType="queryTable" totalsRowShown="0">
  <autoFilter ref="E5:J33"/>
  <tableColumns count="6">
    <tableColumn id="1" uniqueName="1" name="Hierarchy Level Index ID" queryTableFieldId="1"/>
    <tableColumn id="2" uniqueName="2" name="Hierarchy Name" queryTableFieldId="2" dataDxfId="25"/>
    <tableColumn id="3" uniqueName="3" name="Hierarchy Level Column" queryTableFieldId="3" dataDxfId="24"/>
    <tableColumn id="4" uniqueName="4" name="Hierarchy Level" queryTableFieldId="4"/>
    <tableColumn id="5" uniqueName="5" name="Table Name" queryTableFieldId="5" dataDxfId="23"/>
    <tableColumn id="6" uniqueName="6" name="ModifiedTime" queryTableFieldId="6" dataDxfId="22"/>
  </tableColumns>
  <tableStyleInfo name="TableStyleMedium15" showFirstColumn="0" showLastColumn="0" showRowStripes="1" showColumnStripes="0"/>
</table>
</file>

<file path=xl/tables/table18.xml><?xml version="1.0" encoding="utf-8"?>
<table xmlns="http://schemas.openxmlformats.org/spreadsheetml/2006/main" id="24" name="DetailRowsTbl" displayName="DetailRowsTbl" ref="D6:I12" tableType="queryTable" totalsRowShown="0">
  <autoFilter ref="D6:I12"/>
  <tableColumns count="6">
    <tableColumn id="7" uniqueName="7" name="Detail Row Index ID" queryTableFieldId="14"/>
    <tableColumn id="1" uniqueName="1" name="Detail Row Type" queryTableFieldId="8" dataDxfId="21"/>
    <tableColumn id="2" uniqueName="2" name="Detail Row DAX Expression" queryTableFieldId="9" dataDxfId="20"/>
    <tableColumn id="3" uniqueName="3" name="Measure Name" queryTableFieldId="10" dataDxfId="19"/>
    <tableColumn id="4" uniqueName="4" name="Measure Description" queryTableFieldId="11" dataDxfId="18"/>
    <tableColumn id="5" uniqueName="5" name="Table Name" queryTableFieldId="12" dataDxfId="17"/>
  </tableColumns>
  <tableStyleInfo name="TableStyleMedium15" showFirstColumn="0" showLastColumn="0" showRowStripes="1" showColumnStripes="0"/>
</table>
</file>

<file path=xl/tables/table19.xml><?xml version="1.0" encoding="utf-8"?>
<table xmlns="http://schemas.openxmlformats.org/spreadsheetml/2006/main" id="4" name="M_Expressions" displayName="M_Expressions" ref="E5:I8" tableType="queryTable" totalsRowShown="0">
  <autoFilter ref="E5:I8"/>
  <tableColumns count="5">
    <tableColumn id="1" uniqueName="1" name="M Expression Index ID" queryTableFieldId="1"/>
    <tableColumn id="6" uniqueName="6" name="M Expression Name" queryTableFieldId="6" dataDxfId="16"/>
    <tableColumn id="7" uniqueName="7" name="M Expression Description" queryTableFieldId="7" dataDxfId="15"/>
    <tableColumn id="4" uniqueName="4" name="M Expression" queryTableFieldId="4" dataDxfId="14"/>
    <tableColumn id="5" uniqueName="5" name="ModifiedTime" queryTableFieldId="5" dataDxfId="13"/>
  </tableColumns>
  <tableStyleInfo name="TableStyleMedium15" showFirstColumn="0" showLastColumn="0" showRowStripes="1" showColumnStripes="0"/>
</table>
</file>

<file path=xl/tables/table2.xml><?xml version="1.0" encoding="utf-8"?>
<table xmlns="http://schemas.openxmlformats.org/spreadsheetml/2006/main" id="8" name="Schema_Overview" displayName="Schema_Overview" ref="D7:I8" tableType="queryTable" totalsRowShown="0">
  <autoFilter ref="D7:I8"/>
  <tableColumns count="6">
    <tableColumn id="1" uniqueName="1" name="Model Name" queryTableFieldId="1" dataDxfId="107"/>
    <tableColumn id="2" uniqueName="2" name="Language" queryTableFieldId="2" dataDxfId="106"/>
    <tableColumn id="3" uniqueName="3" name="Storage Mode" queryTableFieldId="3" dataDxfId="105"/>
    <tableColumn id="4" uniqueName="4" name="ModifiedTime" queryTableFieldId="4" dataDxfId="104"/>
    <tableColumn id="5" uniqueName="5" name="StructureModifiedTime" queryTableFieldId="5" dataDxfId="103"/>
    <tableColumn id="6" uniqueName="6" name="Version" queryTableFieldId="6"/>
  </tableColumns>
  <tableStyleInfo name="TableStyleMedium15" showFirstColumn="0" showLastColumn="0" showRowStripes="1" showColumnStripes="0"/>
</table>
</file>

<file path=xl/tables/table20.xml><?xml version="1.0" encoding="utf-8"?>
<table xmlns="http://schemas.openxmlformats.org/spreadsheetml/2006/main" id="18" name="KPIs" displayName="KPIs" ref="D6:O8" tableType="queryTable" totalsRowShown="0">
  <autoFilter ref="D6:O8"/>
  <tableColumns count="12">
    <tableColumn id="1" uniqueName="1" name="KPI Index ID" queryTableFieldId="1"/>
    <tableColumn id="9" uniqueName="9" name="KPI Base Measure Name" queryTableFieldId="9" dataDxfId="12"/>
    <tableColumn id="4" uniqueName="4" name="KPI Target DAX Expression" queryTableFieldId="4" dataDxfId="11"/>
    <tableColumn id="2" uniqueName="2" name="KPI Description" queryTableFieldId="2" dataDxfId="10"/>
    <tableColumn id="8" uniqueName="8" name="KPI Status Expression" queryTableFieldId="8" dataDxfId="9"/>
    <tableColumn id="6" uniqueName="6" name="KPI Status Graphic" queryTableFieldId="6" dataDxfId="8"/>
    <tableColumn id="3" uniqueName="3" name="KPI Target Description" queryTableFieldId="3" dataDxfId="7"/>
    <tableColumn id="5" uniqueName="5" name="KPI Target Format" queryTableFieldId="5" dataDxfId="6"/>
    <tableColumn id="7" uniqueName="7" name="KPI Status Description" queryTableFieldId="7" dataDxfId="5"/>
    <tableColumn id="10" uniqueName="10" name="KPI Base Measure Description" queryTableFieldId="10" dataDxfId="4"/>
    <tableColumn id="13" uniqueName="13" name="KPI Base Measure Table Name" queryTableFieldId="13" dataDxfId="3"/>
    <tableColumn id="12" uniqueName="12" name="ModifiedTime" queryTableFieldId="12" dataDxfId="2"/>
  </tableColumns>
  <tableStyleInfo name="TableStyleMedium15" showFirstColumn="0" showLastColumn="0" showRowStripes="1" showColumnStripes="0"/>
</table>
</file>

<file path=xl/tables/table21.xml><?xml version="1.0" encoding="utf-8"?>
<table xmlns="http://schemas.openxmlformats.org/spreadsheetml/2006/main" id="17" name="Translations" displayName="Translations" ref="D5:F6" tableType="queryTable" totalsRowShown="0">
  <autoFilter ref="D5:F6"/>
  <tableColumns count="3">
    <tableColumn id="1" uniqueName="1" name="Translation Index ID" queryTableFieldId="1"/>
    <tableColumn id="2" uniqueName="2" name="Language Translation" queryTableFieldId="2" dataDxfId="1"/>
    <tableColumn id="3" uniqueName="3" name="ModifiedTime" queryTableFieldId="3" dataDxfId="0"/>
  </tableColumns>
  <tableStyleInfo name="TableStyleMedium15" showFirstColumn="0" showLastColumn="0" showRowStripes="1" showColumnStripes="0"/>
</table>
</file>

<file path=xl/tables/table3.xml><?xml version="1.0" encoding="utf-8"?>
<table xmlns="http://schemas.openxmlformats.org/spreadsheetml/2006/main" id="9" name="TableSizes" displayName="TableSizes" ref="G12:I27" tableType="queryTable" totalsRowShown="0" headerRowDxfId="102">
  <autoFilter ref="G12:I27"/>
  <tableColumns count="3">
    <tableColumn id="1" uniqueName="1" name="Table" queryTableFieldId="1" dataDxfId="101"/>
    <tableColumn id="4" uniqueName="4" name="Rows" queryTableFieldId="4" dataDxfId="100"/>
    <tableColumn id="5" uniqueName="5" name="Partitions" queryTableFieldId="5"/>
  </tableColumns>
  <tableStyleInfo name="TableStyleMedium1" showFirstColumn="0" showLastColumn="0" showRowStripes="1" showColumnStripes="0"/>
</table>
</file>

<file path=xl/tables/table4.xml><?xml version="1.0" encoding="utf-8"?>
<table xmlns="http://schemas.openxmlformats.org/spreadsheetml/2006/main" id="21" name="CatalogTbl" displayName="CatalogTbl" ref="D4:H5" tableType="queryTable" totalsRowShown="0">
  <autoFilter ref="D4:H5"/>
  <tableColumns count="5">
    <tableColumn id="1" uniqueName="1" name="Server" queryTableFieldId="1" dataDxfId="99"/>
    <tableColumn id="2" uniqueName="2" name="Database" queryTableFieldId="2" dataDxfId="98"/>
    <tableColumn id="3" uniqueName="3" name="Database Roles" queryTableFieldId="3" dataDxfId="97"/>
    <tableColumn id="4" uniqueName="4" name="Last Modified" queryTableFieldId="4" dataDxfId="96"/>
    <tableColumn id="5" uniqueName="5" name="Compatibility Level" queryTableFieldId="5"/>
  </tableColumns>
  <tableStyleInfo name="TableStyleMedium15" showFirstColumn="0" showLastColumn="0" showRowStripes="1" showColumnStripes="0"/>
</table>
</file>

<file path=xl/tables/table5.xml><?xml version="1.0" encoding="utf-8"?>
<table xmlns="http://schemas.openxmlformats.org/spreadsheetml/2006/main" id="12" name="MeasuresTbl" displayName="MeasuresTbl" ref="E5:Q85" tableType="queryTable" totalsRowShown="0">
  <autoFilter ref="E5:Q85"/>
  <tableColumns count="13">
    <tableColumn id="2" uniqueName="2" name="Measure Index ID" queryTableFieldId="61"/>
    <tableColumn id="3" uniqueName="3" name="Table Name" queryTableFieldId="25" dataDxfId="95"/>
    <tableColumn id="5" uniqueName="5" name="Display Folder" queryTableFieldId="63" dataDxfId="94"/>
    <tableColumn id="18" uniqueName="18" name="Measure Name" queryTableFieldId="18" dataDxfId="93"/>
    <tableColumn id="6" uniqueName="6" name="Measure Description" queryTableFieldId="27" dataDxfId="92"/>
    <tableColumn id="19" uniqueName="19" name="DAX Expression" queryTableFieldId="19" dataDxfId="91"/>
    <tableColumn id="7" uniqueName="7" name="DAX Length Category" queryTableFieldId="65" dataDxfId="90"/>
    <tableColumn id="1" uniqueName="1" name="Format" queryTableFieldId="32"/>
    <tableColumn id="4" uniqueName="4" name="Table Description" queryTableFieldId="26" dataDxfId="89"/>
    <tableColumn id="8" uniqueName="8" name="IsHidden" queryTableFieldId="8"/>
    <tableColumn id="10" uniqueName="10" name="ModifiedTime" queryTableFieldId="10" dataDxfId="88"/>
    <tableColumn id="9" uniqueName="9" name="Contains Iterator" queryTableFieldId="67" dataDxfId="87"/>
    <tableColumn id="11" uniqueName="11" name="Contains Variable" queryTableFieldId="68" dataDxfId="86"/>
  </tableColumns>
  <tableStyleInfo name="TableStyleMedium15" showFirstColumn="0" showLastColumn="0" showRowStripes="1" showColumnStripes="0"/>
</table>
</file>

<file path=xl/tables/table6.xml><?xml version="1.0" encoding="utf-8"?>
<table xmlns="http://schemas.openxmlformats.org/spreadsheetml/2006/main" id="11" name="TablesTbl" displayName="TablesTbl" ref="E5:J20" tableType="queryTable" totalsRowShown="0">
  <autoFilter ref="E5:J20"/>
  <tableColumns count="6">
    <tableColumn id="1" uniqueName="1" name="Table Index ID" queryTableFieldId="18"/>
    <tableColumn id="3" uniqueName="3" name="Table Name" queryTableFieldId="14" dataDxfId="85"/>
    <tableColumn id="5" uniqueName="5" name="Table Description" queryTableFieldId="15" dataDxfId="84"/>
    <tableColumn id="6" uniqueName="6" name="IsHidden" queryTableFieldId="6"/>
    <tableColumn id="8" uniqueName="8" name="ModifiedTime" queryTableFieldId="8" dataDxfId="83"/>
    <tableColumn id="9" uniqueName="9" name="StructureModifiedTime" queryTableFieldId="9" dataDxfId="82"/>
  </tableColumns>
  <tableStyleInfo name="TableStyleMedium15" showFirstColumn="0" showLastColumn="0" showRowStripes="1" showColumnStripes="0"/>
</table>
</file>

<file path=xl/tables/table7.xml><?xml version="1.0" encoding="utf-8"?>
<table xmlns="http://schemas.openxmlformats.org/spreadsheetml/2006/main" id="13" name="ColumnsTbl" displayName="ColumnsTbl" ref="C6:U235" tableType="queryTable" totalsRowShown="0">
  <autoFilter ref="C6:U235"/>
  <tableColumns count="19">
    <tableColumn id="1" uniqueName="1" name="Column Index ID" queryTableFieldId="54"/>
    <tableColumn id="3" uniqueName="3" name="Column Name" queryTableFieldId="40" dataDxfId="81"/>
    <tableColumn id="8" uniqueName="8" name="Column Description" queryTableFieldId="41" dataDxfId="80"/>
    <tableColumn id="41" uniqueName="41" name="Table Name" queryTableFieldId="47" dataDxfId="79"/>
    <tableColumn id="2" uniqueName="2" name="Data Category" queryTableFieldId="55" dataDxfId="78"/>
    <tableColumn id="9" uniqueName="9" name="IsHidden" queryTableFieldId="9"/>
    <tableColumn id="39" uniqueName="39" name="Source Column Name" queryTableFieldId="45" dataDxfId="77"/>
    <tableColumn id="23" uniqueName="23" name="Expression" queryTableFieldId="23" dataDxfId="76"/>
    <tableColumn id="24" uniqueName="24" name="FormatString" queryTableFieldId="24" dataDxfId="75"/>
    <tableColumn id="25" uniqueName="25" name="IsAvailableInMDX" queryTableFieldId="25"/>
    <tableColumn id="6" uniqueName="6" name="Summarize By" queryTableFieldId="76"/>
    <tableColumn id="28" uniqueName="28" name="ModifiedTime" queryTableFieldId="28" dataDxfId="74"/>
    <tableColumn id="29" uniqueName="29" name="StructureModifiedTime" queryTableFieldId="29" dataDxfId="73"/>
    <tableColumn id="40" uniqueName="40" name="Display Folder" queryTableFieldId="46" dataDxfId="72"/>
    <tableColumn id="38" uniqueName="38" name="Sort By Column Name" queryTableFieldId="44" dataDxfId="71"/>
    <tableColumn id="42" uniqueName="42" name="Table Description" queryTableFieldId="48" dataDxfId="70"/>
    <tableColumn id="43" uniqueName="43" name="Data Type" queryTableFieldId="49" dataDxfId="69"/>
    <tableColumn id="4" uniqueName="4" name="Column Type" queryTableFieldId="57"/>
    <tableColumn id="5" uniqueName="5" name="Encoding Hint" queryTableFieldId="58"/>
  </tableColumns>
  <tableStyleInfo name="TableStyleMedium15" showFirstColumn="0" showLastColumn="0" showRowStripes="1" showColumnStripes="0"/>
</table>
</file>

<file path=xl/tables/table8.xml><?xml version="1.0" encoding="utf-8"?>
<table xmlns="http://schemas.openxmlformats.org/spreadsheetml/2006/main" id="14" name="RelationshipsTbl" displayName="RelationshipsTbl" ref="D6:O29" tableType="queryTable" totalsRowShown="0">
  <autoFilter ref="D6:O29"/>
  <tableColumns count="12">
    <tableColumn id="1" uniqueName="1" name="Relationship Index ID" queryTableFieldId="35"/>
    <tableColumn id="21" uniqueName="21" name="From Table Name" queryTableFieldId="25" dataDxfId="68"/>
    <tableColumn id="22" uniqueName="22" name="To Table Name" queryTableFieldId="26" dataDxfId="67"/>
    <tableColumn id="23" uniqueName="23" name="From Column Name" queryTableFieldId="27" dataDxfId="66"/>
    <tableColumn id="24" uniqueName="24" name="To Column Name" queryTableFieldId="28" dataDxfId="65"/>
    <tableColumn id="25" uniqueName="25" name="Crossfiltering Behavior" queryTableFieldId="29" dataDxfId="64"/>
    <tableColumn id="2" uniqueName="2" name="Security Filter Behavior" queryTableFieldId="37" dataDxfId="63"/>
    <tableColumn id="4" uniqueName="4" name="IsActive" queryTableFieldId="4"/>
    <tableColumn id="7" uniqueName="7" name="JoinOnDateBehavior" queryTableFieldId="7"/>
    <tableColumn id="8" uniqueName="8" name="RelyOnReferentialIntegrity" queryTableFieldId="8"/>
    <tableColumn id="18" uniqueName="18" name="ModifiedTime" queryTableFieldId="18" dataDxfId="62"/>
    <tableColumn id="19" uniqueName="19" name="RefreshedTime" queryTableFieldId="19" dataDxfId="61"/>
  </tableColumns>
  <tableStyleInfo name="TableStyleMedium15" showFirstColumn="0" showLastColumn="0" showRowStripes="1" showColumnStripes="0"/>
</table>
</file>

<file path=xl/tables/table9.xml><?xml version="1.0" encoding="utf-8"?>
<table xmlns="http://schemas.openxmlformats.org/spreadsheetml/2006/main" id="15" name="RolesTbl" displayName="RolesTbl" ref="F5:J15" tableType="queryTable" totalsRowShown="0">
  <autoFilter ref="F5:J15"/>
  <tableColumns count="5">
    <tableColumn id="10" uniqueName="10" name="Role Index ID" queryTableFieldId="17"/>
    <tableColumn id="8" uniqueName="8" name="Role" queryTableFieldId="12" dataDxfId="60"/>
    <tableColumn id="7" uniqueName="7" name="Model Permission" queryTableFieldId="11" dataDxfId="59"/>
    <tableColumn id="9" uniqueName="9" name="Role Description" queryTableFieldId="13" dataDxfId="58"/>
    <tableColumn id="6" uniqueName="6" name="ModifiedTime" queryTableFieldId="6" dataDxfId="57"/>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10.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table" Target="../tables/table10.x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table" Target="../tables/table11.xml"/><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table" Target="../tables/table12.x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3" Type="http://schemas.microsoft.com/office/2007/relationships/slicer" Target="../slicers/slicer9.xml"/><Relationship Id="rId2" Type="http://schemas.openxmlformats.org/officeDocument/2006/relationships/table" Target="../tables/table14.xml"/><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3" Type="http://schemas.microsoft.com/office/2007/relationships/slicer" Target="../slicers/slicer10.xml"/><Relationship Id="rId2" Type="http://schemas.openxmlformats.org/officeDocument/2006/relationships/table" Target="../tables/table15.xml"/><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3" Type="http://schemas.microsoft.com/office/2007/relationships/slicer" Target="../slicers/slicer11.xml"/><Relationship Id="rId2" Type="http://schemas.openxmlformats.org/officeDocument/2006/relationships/table" Target="../tables/table16.xml"/><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3" Type="http://schemas.microsoft.com/office/2007/relationships/slicer" Target="../slicers/slicer12.xml"/><Relationship Id="rId2" Type="http://schemas.openxmlformats.org/officeDocument/2006/relationships/table" Target="../tables/table17.xml"/><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3" Type="http://schemas.microsoft.com/office/2007/relationships/slicer" Target="../slicers/slicer13.xml"/><Relationship Id="rId2" Type="http://schemas.openxmlformats.org/officeDocument/2006/relationships/table" Target="../tables/table18.xml"/><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3" Type="http://schemas.microsoft.com/office/2007/relationships/slicer" Target="../slicers/slicer14.xml"/><Relationship Id="rId2" Type="http://schemas.openxmlformats.org/officeDocument/2006/relationships/table" Target="../tables/table19.x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table" Target="../tables/table4.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5.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6.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7.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7.xml"/><Relationship Id="rId1" Type="http://schemas.openxmlformats.org/officeDocument/2006/relationships/printerSettings" Target="../printerSettings/printerSettings4.bin"/><Relationship Id="rId4" Type="http://schemas.microsoft.com/office/2007/relationships/slicer" Target="../slicers/slicer4.xml"/></Relationships>
</file>

<file path=xl/worksheets/_rels/sheet9.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9.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2:P13"/>
  <sheetViews>
    <sheetView workbookViewId="0">
      <selection activeCell="G11" sqref="G11"/>
    </sheetView>
  </sheetViews>
  <sheetFormatPr defaultRowHeight="15" x14ac:dyDescent="0.25"/>
  <cols>
    <col min="1" max="1" width="3.85546875" customWidth="1"/>
    <col min="3" max="3" width="29.42578125" bestFit="1" customWidth="1"/>
    <col min="6" max="6" width="21.85546875" bestFit="1" customWidth="1"/>
    <col min="7" max="7" width="23" bestFit="1" customWidth="1"/>
    <col min="9" max="9" width="20.42578125" bestFit="1" customWidth="1"/>
    <col min="10" max="10" width="28.42578125" bestFit="1" customWidth="1"/>
    <col min="12" max="12" width="20.42578125" bestFit="1" customWidth="1"/>
    <col min="13" max="13" width="24" bestFit="1" customWidth="1"/>
    <col min="15" max="15" width="17.42578125" bestFit="1" customWidth="1"/>
    <col min="16" max="16" width="25" bestFit="1" customWidth="1"/>
  </cols>
  <sheetData>
    <row r="2" spans="3:16" x14ac:dyDescent="0.25">
      <c r="C2" t="s">
        <v>200</v>
      </c>
      <c r="F2" s="25" t="s">
        <v>278</v>
      </c>
      <c r="G2" t="s">
        <v>280</v>
      </c>
      <c r="I2" s="25" t="s">
        <v>278</v>
      </c>
      <c r="J2" t="s">
        <v>281</v>
      </c>
      <c r="L2" s="25" t="s">
        <v>278</v>
      </c>
      <c r="M2" t="s">
        <v>282</v>
      </c>
      <c r="O2" s="25" t="s">
        <v>278</v>
      </c>
      <c r="P2" t="s">
        <v>285</v>
      </c>
    </row>
    <row r="3" spans="3:16" ht="15.75" thickBot="1" x14ac:dyDescent="0.3">
      <c r="C3" s="3">
        <v>43291.609908090279</v>
      </c>
      <c r="F3" s="26" t="s">
        <v>154</v>
      </c>
      <c r="G3" s="2">
        <v>34</v>
      </c>
      <c r="I3" s="26" t="s">
        <v>154</v>
      </c>
      <c r="J3" s="2">
        <v>9</v>
      </c>
      <c r="L3" s="26" t="s">
        <v>158</v>
      </c>
      <c r="M3" s="2">
        <v>5</v>
      </c>
      <c r="O3" s="26" t="s">
        <v>420</v>
      </c>
      <c r="P3" s="2">
        <v>1</v>
      </c>
    </row>
    <row r="4" spans="3:16" ht="15.75" thickTop="1" x14ac:dyDescent="0.25">
      <c r="C4" s="5" t="str">
        <f>"Last Refresh: " &amp; TEXT(RefreshedTbl[Refreshed Time],"m/d/yyyy h:mm AM/PM")</f>
        <v>Last Refresh: 7/10/2018 2:38 PM</v>
      </c>
      <c r="F4" s="26" t="s">
        <v>314</v>
      </c>
      <c r="G4" s="2">
        <v>26</v>
      </c>
      <c r="I4" s="26" t="s">
        <v>314</v>
      </c>
      <c r="J4" s="2">
        <v>8</v>
      </c>
      <c r="L4" s="26" t="s">
        <v>79</v>
      </c>
      <c r="M4" s="2">
        <v>8</v>
      </c>
      <c r="O4" s="26" t="s">
        <v>284</v>
      </c>
      <c r="P4" s="2">
        <v>8</v>
      </c>
    </row>
    <row r="5" spans="3:16" x14ac:dyDescent="0.25">
      <c r="F5" s="26" t="s">
        <v>316</v>
      </c>
      <c r="G5" s="2">
        <v>12</v>
      </c>
      <c r="I5" s="26" t="s">
        <v>316</v>
      </c>
      <c r="J5" s="2">
        <v>3</v>
      </c>
      <c r="L5" s="26" t="s">
        <v>316</v>
      </c>
      <c r="M5" s="2">
        <v>11</v>
      </c>
      <c r="O5" s="26" t="s">
        <v>324</v>
      </c>
      <c r="P5" s="2">
        <v>36</v>
      </c>
    </row>
    <row r="6" spans="3:16" x14ac:dyDescent="0.25">
      <c r="F6" s="26" t="s">
        <v>320</v>
      </c>
      <c r="G6" s="2">
        <v>8</v>
      </c>
      <c r="I6" s="26" t="s">
        <v>158</v>
      </c>
      <c r="J6" s="2">
        <v>1</v>
      </c>
      <c r="L6" s="26" t="s">
        <v>314</v>
      </c>
      <c r="M6" s="2">
        <v>16</v>
      </c>
      <c r="O6" s="26" t="s">
        <v>343</v>
      </c>
      <c r="P6" s="2">
        <v>11</v>
      </c>
    </row>
    <row r="7" spans="3:16" x14ac:dyDescent="0.25">
      <c r="F7" s="26" t="s">
        <v>279</v>
      </c>
      <c r="G7" s="2">
        <v>80</v>
      </c>
      <c r="I7" s="26" t="s">
        <v>7</v>
      </c>
      <c r="J7" s="2">
        <v>1</v>
      </c>
      <c r="L7" s="26" t="s">
        <v>154</v>
      </c>
      <c r="M7" s="2">
        <v>17</v>
      </c>
      <c r="O7" s="26" t="s">
        <v>286</v>
      </c>
      <c r="P7" s="2">
        <v>24</v>
      </c>
    </row>
    <row r="8" spans="3:16" x14ac:dyDescent="0.25">
      <c r="I8" s="26" t="s">
        <v>155</v>
      </c>
      <c r="J8" s="2">
        <v>1</v>
      </c>
      <c r="L8" s="26" t="s">
        <v>155</v>
      </c>
      <c r="M8" s="2">
        <v>23</v>
      </c>
      <c r="O8" s="26" t="s">
        <v>279</v>
      </c>
      <c r="P8" s="2">
        <v>80</v>
      </c>
    </row>
    <row r="9" spans="3:16" x14ac:dyDescent="0.25">
      <c r="I9" s="26" t="s">
        <v>279</v>
      </c>
      <c r="J9" s="2">
        <v>23</v>
      </c>
      <c r="L9" s="26" t="s">
        <v>156</v>
      </c>
      <c r="M9" s="2">
        <v>27</v>
      </c>
    </row>
    <row r="10" spans="3:16" x14ac:dyDescent="0.25">
      <c r="L10" s="26" t="s">
        <v>315</v>
      </c>
      <c r="M10" s="2">
        <v>31</v>
      </c>
    </row>
    <row r="11" spans="3:16" x14ac:dyDescent="0.25">
      <c r="L11" s="26" t="s">
        <v>157</v>
      </c>
      <c r="M11" s="2">
        <v>32</v>
      </c>
    </row>
    <row r="12" spans="3:16" x14ac:dyDescent="0.25">
      <c r="L12" s="26" t="s">
        <v>7</v>
      </c>
      <c r="M12" s="2">
        <v>50</v>
      </c>
    </row>
    <row r="13" spans="3:16" x14ac:dyDescent="0.25">
      <c r="L13" s="26" t="s">
        <v>279</v>
      </c>
      <c r="M13" s="2">
        <v>220</v>
      </c>
    </row>
  </sheetData>
  <pageMargins left="0.7" right="0.7" top="0.75" bottom="0.75" header="0.3" footer="0.3"/>
  <pageSetup orientation="portrait" horizontalDpi="4294967293" verticalDpi="0" r:id="rId5"/>
  <tableParts count="1">
    <tablePart r:id="rId6"/>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E5:L26"/>
  <sheetViews>
    <sheetView showGridLines="0" workbookViewId="0"/>
  </sheetViews>
  <sheetFormatPr defaultRowHeight="15" x14ac:dyDescent="0.25"/>
  <cols>
    <col min="2" max="2" width="9.140625" customWidth="1"/>
    <col min="3" max="3" width="6.85546875" customWidth="1"/>
    <col min="4" max="4" width="4.42578125" customWidth="1"/>
    <col min="5" max="5" width="18.7109375" customWidth="1"/>
    <col min="6" max="7" width="17" bestFit="1" customWidth="1"/>
    <col min="8" max="8" width="45.140625" customWidth="1"/>
    <col min="9" max="9" width="21.85546875" bestFit="1" customWidth="1"/>
    <col min="10" max="10" width="8.5703125" bestFit="1" customWidth="1"/>
    <col min="11" max="11" width="11.85546875" bestFit="1" customWidth="1"/>
    <col min="12" max="13" width="16.140625" bestFit="1" customWidth="1"/>
    <col min="14" max="14" width="16.140625" customWidth="1"/>
    <col min="15" max="15" width="7.5703125" bestFit="1" customWidth="1"/>
    <col min="16" max="16" width="19.85546875" bestFit="1" customWidth="1"/>
    <col min="17" max="17" width="8.5703125" bestFit="1" customWidth="1"/>
    <col min="18" max="18" width="11.85546875" bestFit="1" customWidth="1"/>
    <col min="19" max="19" width="16.140625" bestFit="1" customWidth="1"/>
    <col min="20" max="20" width="17" bestFit="1" customWidth="1"/>
    <col min="21" max="21" width="14.140625" bestFit="1" customWidth="1"/>
    <col min="22" max="22" width="15.5703125" bestFit="1" customWidth="1"/>
    <col min="23" max="23" width="29.28515625" bestFit="1" customWidth="1"/>
  </cols>
  <sheetData>
    <row r="5" spans="5:12" x14ac:dyDescent="0.25">
      <c r="E5" t="s">
        <v>202</v>
      </c>
      <c r="F5" t="s">
        <v>16</v>
      </c>
      <c r="G5" t="s">
        <v>184</v>
      </c>
      <c r="H5" t="s">
        <v>186</v>
      </c>
      <c r="I5" t="s">
        <v>185</v>
      </c>
      <c r="J5" t="s">
        <v>187</v>
      </c>
      <c r="K5" t="s">
        <v>188</v>
      </c>
      <c r="L5" t="s">
        <v>3</v>
      </c>
    </row>
    <row r="6" spans="5:12" x14ac:dyDescent="0.25">
      <c r="E6">
        <v>1</v>
      </c>
      <c r="F6" s="2" t="s">
        <v>320</v>
      </c>
      <c r="G6" s="2" t="s">
        <v>304</v>
      </c>
      <c r="H6" s="2" t="s">
        <v>609</v>
      </c>
      <c r="I6" s="2"/>
      <c r="J6">
        <v>2</v>
      </c>
      <c r="K6">
        <v>0</v>
      </c>
      <c r="L6" s="3">
        <v>43284.469751539349</v>
      </c>
    </row>
    <row r="7" spans="5:12" x14ac:dyDescent="0.25">
      <c r="E7">
        <v>2</v>
      </c>
      <c r="F7" s="2" t="s">
        <v>317</v>
      </c>
      <c r="G7" s="2" t="s">
        <v>304</v>
      </c>
      <c r="H7" s="2" t="s">
        <v>610</v>
      </c>
      <c r="I7" s="2"/>
      <c r="J7">
        <v>2</v>
      </c>
      <c r="K7">
        <v>0</v>
      </c>
      <c r="L7" s="3">
        <v>43110.765012037038</v>
      </c>
    </row>
    <row r="8" spans="5:12" x14ac:dyDescent="0.25">
      <c r="E8">
        <v>3</v>
      </c>
      <c r="F8" s="2" t="s">
        <v>318</v>
      </c>
      <c r="G8" s="2" t="s">
        <v>304</v>
      </c>
      <c r="H8" s="2" t="s">
        <v>611</v>
      </c>
      <c r="I8" s="2"/>
      <c r="J8">
        <v>2</v>
      </c>
      <c r="K8">
        <v>0</v>
      </c>
      <c r="L8" s="3">
        <v>43110.765020057872</v>
      </c>
    </row>
    <row r="9" spans="5:12" x14ac:dyDescent="0.25">
      <c r="E9">
        <v>4</v>
      </c>
      <c r="F9" s="2" t="s">
        <v>319</v>
      </c>
      <c r="G9" s="2" t="s">
        <v>304</v>
      </c>
      <c r="H9" s="2" t="s">
        <v>612</v>
      </c>
      <c r="I9" s="2"/>
      <c r="J9">
        <v>2</v>
      </c>
      <c r="K9">
        <v>0</v>
      </c>
      <c r="L9" s="3">
        <v>43110.765003541666</v>
      </c>
    </row>
    <row r="10" spans="5:12" x14ac:dyDescent="0.25">
      <c r="E10">
        <v>5</v>
      </c>
      <c r="F10" s="2" t="s">
        <v>12</v>
      </c>
      <c r="G10" s="2" t="s">
        <v>304</v>
      </c>
      <c r="H10" s="2" t="s">
        <v>613</v>
      </c>
      <c r="I10" s="2"/>
      <c r="J10">
        <v>2</v>
      </c>
      <c r="K10">
        <v>0</v>
      </c>
      <c r="L10" s="3">
        <v>43110.764921296293</v>
      </c>
    </row>
    <row r="11" spans="5:12" x14ac:dyDescent="0.25">
      <c r="E11">
        <v>6</v>
      </c>
      <c r="F11" s="2" t="s">
        <v>315</v>
      </c>
      <c r="G11" s="2" t="s">
        <v>304</v>
      </c>
      <c r="H11" s="2" t="s">
        <v>614</v>
      </c>
      <c r="I11" s="2"/>
      <c r="J11">
        <v>2</v>
      </c>
      <c r="K11">
        <v>0</v>
      </c>
      <c r="L11" s="3">
        <v>43110.764935567131</v>
      </c>
    </row>
    <row r="12" spans="5:12" x14ac:dyDescent="0.25">
      <c r="E12">
        <v>7</v>
      </c>
      <c r="F12" s="2" t="s">
        <v>7</v>
      </c>
      <c r="G12" s="2" t="s">
        <v>304</v>
      </c>
      <c r="H12" s="2" t="s">
        <v>615</v>
      </c>
      <c r="I12" s="2"/>
      <c r="J12">
        <v>2</v>
      </c>
      <c r="K12">
        <v>0</v>
      </c>
      <c r="L12" s="3">
        <v>43110.764949999997</v>
      </c>
    </row>
    <row r="13" spans="5:12" x14ac:dyDescent="0.25">
      <c r="E13">
        <v>8</v>
      </c>
      <c r="F13" s="2" t="s">
        <v>157</v>
      </c>
      <c r="G13" s="2" t="s">
        <v>304</v>
      </c>
      <c r="H13" s="2" t="s">
        <v>616</v>
      </c>
      <c r="I13" s="2"/>
      <c r="J13">
        <v>2</v>
      </c>
      <c r="K13">
        <v>3</v>
      </c>
      <c r="L13" s="3">
        <v>43110.764966273149</v>
      </c>
    </row>
    <row r="14" spans="5:12" x14ac:dyDescent="0.25">
      <c r="E14">
        <v>9</v>
      </c>
      <c r="F14" s="2" t="s">
        <v>314</v>
      </c>
      <c r="G14" s="2" t="s">
        <v>617</v>
      </c>
      <c r="H14" s="2" t="s">
        <v>618</v>
      </c>
      <c r="I14" s="2"/>
      <c r="J14">
        <v>2</v>
      </c>
      <c r="K14">
        <v>3</v>
      </c>
      <c r="L14" s="3">
        <v>43184.735412731483</v>
      </c>
    </row>
    <row r="15" spans="5:12" x14ac:dyDescent="0.25">
      <c r="E15">
        <v>10</v>
      </c>
      <c r="F15" s="2" t="s">
        <v>314</v>
      </c>
      <c r="G15" s="2" t="s">
        <v>619</v>
      </c>
      <c r="H15" s="2" t="s">
        <v>620</v>
      </c>
      <c r="I15" s="2"/>
      <c r="J15">
        <v>0</v>
      </c>
      <c r="K15">
        <v>3</v>
      </c>
      <c r="L15" s="3">
        <v>43184.735416701391</v>
      </c>
    </row>
    <row r="16" spans="5:12" x14ac:dyDescent="0.25">
      <c r="E16">
        <v>11</v>
      </c>
      <c r="F16" s="2" t="s">
        <v>314</v>
      </c>
      <c r="G16" s="2" t="s">
        <v>621</v>
      </c>
      <c r="H16" s="2" t="s">
        <v>622</v>
      </c>
      <c r="I16" s="2"/>
      <c r="J16">
        <v>0</v>
      </c>
      <c r="K16">
        <v>3</v>
      </c>
      <c r="L16" s="3">
        <v>43184.735419050929</v>
      </c>
    </row>
    <row r="17" spans="5:12" x14ac:dyDescent="0.25">
      <c r="E17">
        <v>12</v>
      </c>
      <c r="F17" s="2" t="s">
        <v>314</v>
      </c>
      <c r="G17" s="2" t="s">
        <v>623</v>
      </c>
      <c r="H17" s="2" t="s">
        <v>624</v>
      </c>
      <c r="I17" s="2"/>
      <c r="J17">
        <v>0</v>
      </c>
      <c r="K17">
        <v>3</v>
      </c>
      <c r="L17" s="3">
        <v>43184.735417430558</v>
      </c>
    </row>
    <row r="18" spans="5:12" x14ac:dyDescent="0.25">
      <c r="E18">
        <v>13</v>
      </c>
      <c r="F18" s="2" t="s">
        <v>155</v>
      </c>
      <c r="G18" s="2" t="s">
        <v>304</v>
      </c>
      <c r="H18" s="2" t="s">
        <v>625</v>
      </c>
      <c r="I18" s="2"/>
      <c r="J18">
        <v>2</v>
      </c>
      <c r="K18">
        <v>0</v>
      </c>
      <c r="L18" s="3">
        <v>43239.77076126157</v>
      </c>
    </row>
    <row r="19" spans="5:12" x14ac:dyDescent="0.25">
      <c r="E19">
        <v>14</v>
      </c>
      <c r="F19" s="2" t="s">
        <v>79</v>
      </c>
      <c r="G19" s="2" t="s">
        <v>304</v>
      </c>
      <c r="H19" s="2" t="s">
        <v>626</v>
      </c>
      <c r="I19" s="2"/>
      <c r="J19">
        <v>2</v>
      </c>
      <c r="K19">
        <v>0</v>
      </c>
      <c r="L19" s="3">
        <v>43202.876880902775</v>
      </c>
    </row>
    <row r="20" spans="5:12" x14ac:dyDescent="0.25">
      <c r="E20">
        <v>15</v>
      </c>
      <c r="F20" s="2" t="s">
        <v>156</v>
      </c>
      <c r="G20" s="2" t="s">
        <v>304</v>
      </c>
      <c r="H20" s="2" t="s">
        <v>627</v>
      </c>
      <c r="I20" s="2"/>
      <c r="J20">
        <v>2</v>
      </c>
      <c r="K20">
        <v>0</v>
      </c>
      <c r="L20" s="3">
        <v>43275.682788611113</v>
      </c>
    </row>
    <row r="21" spans="5:12" x14ac:dyDescent="0.25">
      <c r="E21">
        <v>16</v>
      </c>
      <c r="F21" s="2" t="s">
        <v>154</v>
      </c>
      <c r="G21" s="2" t="s">
        <v>628</v>
      </c>
      <c r="H21" s="2" t="s">
        <v>629</v>
      </c>
      <c r="I21" s="2"/>
      <c r="J21">
        <v>2</v>
      </c>
      <c r="K21">
        <v>3</v>
      </c>
      <c r="L21" s="3">
        <v>43184.736041620374</v>
      </c>
    </row>
    <row r="22" spans="5:12" x14ac:dyDescent="0.25">
      <c r="E22">
        <v>17</v>
      </c>
      <c r="F22" s="2" t="s">
        <v>154</v>
      </c>
      <c r="G22" s="2" t="s">
        <v>630</v>
      </c>
      <c r="H22" s="2" t="s">
        <v>631</v>
      </c>
      <c r="I22" s="2"/>
      <c r="J22">
        <v>0</v>
      </c>
      <c r="K22">
        <v>3</v>
      </c>
      <c r="L22" s="3">
        <v>43184.736046296297</v>
      </c>
    </row>
    <row r="23" spans="5:12" x14ac:dyDescent="0.25">
      <c r="E23">
        <v>18</v>
      </c>
      <c r="F23" s="2" t="s">
        <v>154</v>
      </c>
      <c r="G23" s="2" t="s">
        <v>632</v>
      </c>
      <c r="H23" s="2" t="s">
        <v>633</v>
      </c>
      <c r="I23" s="2"/>
      <c r="J23">
        <v>0</v>
      </c>
      <c r="K23">
        <v>3</v>
      </c>
      <c r="L23" s="3">
        <v>43184.736048101855</v>
      </c>
    </row>
    <row r="24" spans="5:12" x14ac:dyDescent="0.25">
      <c r="E24">
        <v>19</v>
      </c>
      <c r="F24" s="2" t="s">
        <v>154</v>
      </c>
      <c r="G24" s="2" t="s">
        <v>634</v>
      </c>
      <c r="H24" s="2" t="s">
        <v>635</v>
      </c>
      <c r="I24" s="2"/>
      <c r="J24">
        <v>0</v>
      </c>
      <c r="K24">
        <v>3</v>
      </c>
      <c r="L24" s="3">
        <v>43184.736046296297</v>
      </c>
    </row>
    <row r="25" spans="5:12" x14ac:dyDescent="0.25">
      <c r="E25">
        <v>20</v>
      </c>
      <c r="F25" s="2" t="s">
        <v>158</v>
      </c>
      <c r="G25" s="2" t="s">
        <v>304</v>
      </c>
      <c r="H25" s="2" t="s">
        <v>636</v>
      </c>
      <c r="I25" s="2"/>
      <c r="J25">
        <v>2</v>
      </c>
      <c r="K25">
        <v>0</v>
      </c>
      <c r="L25" s="3">
        <v>43180.596083796299</v>
      </c>
    </row>
    <row r="26" spans="5:12" x14ac:dyDescent="0.25">
      <c r="E26">
        <v>21</v>
      </c>
      <c r="F26" s="2" t="s">
        <v>316</v>
      </c>
      <c r="G26" s="2" t="s">
        <v>304</v>
      </c>
      <c r="H26" s="2" t="s">
        <v>637</v>
      </c>
      <c r="I26" s="2"/>
      <c r="J26">
        <v>2</v>
      </c>
      <c r="K26">
        <v>0</v>
      </c>
      <c r="L26" s="3">
        <v>43114.661105624997</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D4:I13"/>
  <sheetViews>
    <sheetView showGridLines="0" workbookViewId="0">
      <selection activeCell="D5" sqref="D5:I5"/>
    </sheetView>
  </sheetViews>
  <sheetFormatPr defaultRowHeight="15" x14ac:dyDescent="0.25"/>
  <cols>
    <col min="4" max="4" width="27.28515625" bestFit="1" customWidth="1"/>
    <col min="5" max="5" width="44.42578125" customWidth="1"/>
    <col min="6" max="6" width="52.85546875" customWidth="1"/>
    <col min="7" max="8" width="18.42578125" bestFit="1" customWidth="1"/>
    <col min="9" max="9" width="16.140625" customWidth="1"/>
    <col min="10" max="10" width="18.42578125" bestFit="1" customWidth="1"/>
    <col min="11" max="11" width="15.42578125" bestFit="1" customWidth="1"/>
    <col min="12" max="12" width="16.140625" bestFit="1" customWidth="1"/>
    <col min="13" max="13" width="15.42578125" bestFit="1" customWidth="1"/>
    <col min="14" max="14" width="16.140625" bestFit="1" customWidth="1"/>
    <col min="15" max="15" width="15.42578125" bestFit="1" customWidth="1"/>
    <col min="16" max="16" width="16.140625" bestFit="1" customWidth="1"/>
    <col min="17" max="17" width="15.42578125" bestFit="1" customWidth="1"/>
    <col min="18" max="18" width="16.140625" bestFit="1" customWidth="1"/>
    <col min="19" max="19" width="15.42578125" bestFit="1" customWidth="1"/>
    <col min="20" max="20" width="11.5703125" bestFit="1" customWidth="1"/>
    <col min="21" max="21" width="29.42578125" bestFit="1" customWidth="1"/>
    <col min="22" max="22" width="17.7109375" bestFit="1" customWidth="1"/>
    <col min="23" max="23" width="14.7109375" bestFit="1" customWidth="1"/>
  </cols>
  <sheetData>
    <row r="4" spans="4:9" ht="9" customHeight="1" x14ac:dyDescent="0.25"/>
    <row r="5" spans="4:9" x14ac:dyDescent="0.25">
      <c r="D5" t="s">
        <v>211</v>
      </c>
      <c r="E5" t="s">
        <v>197</v>
      </c>
      <c r="F5" t="s">
        <v>199</v>
      </c>
      <c r="G5" t="s">
        <v>198</v>
      </c>
      <c r="H5" t="s">
        <v>191</v>
      </c>
      <c r="I5" t="s">
        <v>3</v>
      </c>
    </row>
    <row r="6" spans="4:9" x14ac:dyDescent="0.25">
      <c r="D6">
        <v>1</v>
      </c>
      <c r="E6" s="2" t="s">
        <v>585</v>
      </c>
      <c r="F6" s="2" t="s">
        <v>638</v>
      </c>
      <c r="G6" s="2" t="s">
        <v>587</v>
      </c>
      <c r="H6" s="2" t="s">
        <v>639</v>
      </c>
      <c r="I6" s="3">
        <v>43275.553287187497</v>
      </c>
    </row>
    <row r="7" spans="4:9" x14ac:dyDescent="0.25">
      <c r="D7">
        <v>2</v>
      </c>
      <c r="E7" s="2" t="s">
        <v>602</v>
      </c>
      <c r="F7" s="2" t="s">
        <v>640</v>
      </c>
      <c r="G7" s="2" t="s">
        <v>603</v>
      </c>
      <c r="H7" s="2" t="s">
        <v>639</v>
      </c>
      <c r="I7" s="3">
        <v>43275.553287187497</v>
      </c>
    </row>
    <row r="8" spans="4:9" x14ac:dyDescent="0.25">
      <c r="D8">
        <v>3</v>
      </c>
      <c r="E8" s="2" t="s">
        <v>602</v>
      </c>
      <c r="F8" s="2" t="s">
        <v>641</v>
      </c>
      <c r="G8" s="2" t="s">
        <v>603</v>
      </c>
      <c r="H8" s="2" t="s">
        <v>639</v>
      </c>
      <c r="I8" s="3">
        <v>43275.553287187497</v>
      </c>
    </row>
    <row r="9" spans="4:9" x14ac:dyDescent="0.25">
      <c r="D9">
        <v>4</v>
      </c>
      <c r="E9" s="2" t="s">
        <v>596</v>
      </c>
      <c r="F9" s="2" t="s">
        <v>642</v>
      </c>
      <c r="G9" s="2" t="s">
        <v>597</v>
      </c>
      <c r="H9" s="2" t="s">
        <v>639</v>
      </c>
      <c r="I9" s="3">
        <v>43268.031007673613</v>
      </c>
    </row>
    <row r="10" spans="4:9" x14ac:dyDescent="0.25">
      <c r="D10">
        <v>5</v>
      </c>
      <c r="E10" s="2" t="s">
        <v>600</v>
      </c>
      <c r="F10" s="2" t="s">
        <v>643</v>
      </c>
      <c r="G10" s="2" t="s">
        <v>601</v>
      </c>
      <c r="H10" s="2" t="s">
        <v>639</v>
      </c>
      <c r="I10" s="3">
        <v>43274.920220520835</v>
      </c>
    </row>
    <row r="11" spans="4:9" x14ac:dyDescent="0.25">
      <c r="D11">
        <v>6</v>
      </c>
      <c r="E11" s="2" t="s">
        <v>593</v>
      </c>
      <c r="F11" s="2" t="s">
        <v>644</v>
      </c>
      <c r="G11" s="2" t="s">
        <v>595</v>
      </c>
      <c r="H11" s="2" t="s">
        <v>639</v>
      </c>
      <c r="I11" s="3">
        <v>43274.920220520835</v>
      </c>
    </row>
    <row r="12" spans="4:9" x14ac:dyDescent="0.25">
      <c r="D12">
        <v>7</v>
      </c>
      <c r="E12" s="2" t="s">
        <v>598</v>
      </c>
      <c r="F12" s="2" t="s">
        <v>645</v>
      </c>
      <c r="G12" s="2" t="s">
        <v>599</v>
      </c>
      <c r="H12" s="2" t="s">
        <v>639</v>
      </c>
      <c r="I12" s="3">
        <v>43274.920220520835</v>
      </c>
    </row>
    <row r="13" spans="4:9" x14ac:dyDescent="0.25">
      <c r="D13">
        <v>8</v>
      </c>
      <c r="E13" s="2" t="s">
        <v>590</v>
      </c>
      <c r="F13" s="2" t="s">
        <v>646</v>
      </c>
      <c r="G13" s="2" t="s">
        <v>592</v>
      </c>
      <c r="H13" s="2" t="s">
        <v>639</v>
      </c>
      <c r="I13" s="3">
        <v>43275.553287187497</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D5:I15"/>
  <sheetViews>
    <sheetView showGridLines="0" workbookViewId="0">
      <selection activeCell="D5" sqref="D5:I5"/>
    </sheetView>
  </sheetViews>
  <sheetFormatPr defaultRowHeight="15" x14ac:dyDescent="0.25"/>
  <cols>
    <col min="3" max="3" width="10.42578125" customWidth="1"/>
    <col min="4" max="4" width="26.5703125" bestFit="1" customWidth="1"/>
    <col min="5" max="5" width="23.28515625" bestFit="1" customWidth="1"/>
    <col min="6" max="6" width="20.42578125" bestFit="1" customWidth="1"/>
    <col min="7" max="7" width="28" bestFit="1" customWidth="1"/>
    <col min="8" max="8" width="52.42578125" customWidth="1"/>
    <col min="9" max="10" width="16.140625" bestFit="1" customWidth="1"/>
    <col min="11" max="11" width="7.85546875" bestFit="1" customWidth="1"/>
    <col min="12" max="12" width="22" bestFit="1" customWidth="1"/>
    <col min="13" max="13" width="16.140625" bestFit="1" customWidth="1"/>
    <col min="14" max="14" width="7.85546875" bestFit="1" customWidth="1"/>
    <col min="15" max="15" width="15.5703125" customWidth="1"/>
    <col min="16" max="17" width="22" bestFit="1" customWidth="1"/>
  </cols>
  <sheetData>
    <row r="5" spans="4:9" x14ac:dyDescent="0.25">
      <c r="D5" t="s">
        <v>209</v>
      </c>
      <c r="E5" t="s">
        <v>197</v>
      </c>
      <c r="F5" t="s">
        <v>16</v>
      </c>
      <c r="G5" t="s">
        <v>179</v>
      </c>
      <c r="H5" t="s">
        <v>180</v>
      </c>
      <c r="I5" t="s">
        <v>3</v>
      </c>
    </row>
    <row r="6" spans="4:9" x14ac:dyDescent="0.25">
      <c r="D6">
        <v>1</v>
      </c>
      <c r="E6" s="2" t="s">
        <v>602</v>
      </c>
      <c r="F6" s="2" t="s">
        <v>158</v>
      </c>
      <c r="G6" s="2" t="s">
        <v>647</v>
      </c>
      <c r="H6" s="2" t="s">
        <v>648</v>
      </c>
      <c r="I6" s="3">
        <v>43285.447612534721</v>
      </c>
    </row>
    <row r="7" spans="4:9" x14ac:dyDescent="0.25">
      <c r="D7">
        <v>2</v>
      </c>
      <c r="E7" s="2" t="s">
        <v>600</v>
      </c>
      <c r="F7" s="2" t="s">
        <v>154</v>
      </c>
      <c r="G7" s="2" t="s">
        <v>181</v>
      </c>
      <c r="H7" s="2"/>
      <c r="I7" s="3">
        <v>43268.105205474538</v>
      </c>
    </row>
    <row r="8" spans="4:9" x14ac:dyDescent="0.25">
      <c r="D8">
        <v>3</v>
      </c>
      <c r="E8" s="2" t="s">
        <v>600</v>
      </c>
      <c r="F8" s="2" t="s">
        <v>157</v>
      </c>
      <c r="G8" s="2" t="s">
        <v>181</v>
      </c>
      <c r="H8" s="2" t="s">
        <v>649</v>
      </c>
      <c r="I8" s="3">
        <v>43268.099154317133</v>
      </c>
    </row>
    <row r="9" spans="4:9" x14ac:dyDescent="0.25">
      <c r="D9">
        <v>4</v>
      </c>
      <c r="E9" s="2" t="s">
        <v>600</v>
      </c>
      <c r="F9" s="2" t="s">
        <v>156</v>
      </c>
      <c r="G9" s="2" t="s">
        <v>181</v>
      </c>
      <c r="H9" s="2" t="s">
        <v>649</v>
      </c>
      <c r="I9" s="3">
        <v>43268.099154317133</v>
      </c>
    </row>
    <row r="10" spans="4:9" x14ac:dyDescent="0.25">
      <c r="D10">
        <v>5</v>
      </c>
      <c r="E10" s="2" t="s">
        <v>600</v>
      </c>
      <c r="F10" s="2" t="s">
        <v>316</v>
      </c>
      <c r="G10" s="2" t="s">
        <v>647</v>
      </c>
      <c r="H10" s="2"/>
      <c r="I10" s="3">
        <v>43268.099154317133</v>
      </c>
    </row>
    <row r="11" spans="4:9" x14ac:dyDescent="0.25">
      <c r="D11">
        <v>6</v>
      </c>
      <c r="E11" s="2" t="s">
        <v>604</v>
      </c>
      <c r="F11" s="2" t="s">
        <v>158</v>
      </c>
      <c r="G11" s="2" t="s">
        <v>647</v>
      </c>
      <c r="H11" s="2" t="s">
        <v>650</v>
      </c>
      <c r="I11" s="3">
        <v>43285.447612534721</v>
      </c>
    </row>
    <row r="12" spans="4:9" x14ac:dyDescent="0.25">
      <c r="D12">
        <v>7</v>
      </c>
      <c r="E12" s="2" t="s">
        <v>593</v>
      </c>
      <c r="F12" s="2" t="s">
        <v>158</v>
      </c>
      <c r="G12" s="2" t="s">
        <v>647</v>
      </c>
      <c r="H12" s="2" t="s">
        <v>651</v>
      </c>
      <c r="I12" s="3">
        <v>43285.447612534721</v>
      </c>
    </row>
    <row r="13" spans="4:9" x14ac:dyDescent="0.25">
      <c r="D13">
        <v>8</v>
      </c>
      <c r="E13" s="2" t="s">
        <v>598</v>
      </c>
      <c r="F13" s="2" t="s">
        <v>316</v>
      </c>
      <c r="G13" s="2" t="s">
        <v>647</v>
      </c>
      <c r="H13" s="2"/>
      <c r="I13" s="3">
        <v>43268.099154317133</v>
      </c>
    </row>
    <row r="14" spans="4:9" x14ac:dyDescent="0.25">
      <c r="D14">
        <v>9</v>
      </c>
      <c r="E14" s="2" t="s">
        <v>598</v>
      </c>
      <c r="F14" s="2" t="s">
        <v>314</v>
      </c>
      <c r="G14" s="2" t="s">
        <v>181</v>
      </c>
      <c r="H14" s="2"/>
      <c r="I14" s="3">
        <v>43268.105205474538</v>
      </c>
    </row>
    <row r="15" spans="4:9" x14ac:dyDescent="0.25">
      <c r="D15">
        <v>10</v>
      </c>
      <c r="E15" s="2" t="s">
        <v>598</v>
      </c>
      <c r="F15" s="2" t="s">
        <v>315</v>
      </c>
      <c r="G15" s="2" t="s">
        <v>181</v>
      </c>
      <c r="H15" s="2" t="s">
        <v>649</v>
      </c>
      <c r="I15" s="3">
        <v>43268.099154317133</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C5:P7"/>
  <sheetViews>
    <sheetView showGridLines="0" workbookViewId="0">
      <selection activeCell="E24" sqref="E24"/>
    </sheetView>
  </sheetViews>
  <sheetFormatPr defaultRowHeight="15" x14ac:dyDescent="0.25"/>
  <cols>
    <col min="3" max="3" width="21.7109375" bestFit="1" customWidth="1"/>
    <col min="4" max="4" width="22.42578125" bestFit="1" customWidth="1"/>
    <col min="5" max="5" width="18.5703125" bestFit="1" customWidth="1"/>
    <col min="6" max="6" width="19.140625" bestFit="1" customWidth="1"/>
    <col min="7" max="7" width="22.28515625" bestFit="1" customWidth="1"/>
    <col min="8" max="8" width="18.7109375" bestFit="1" customWidth="1"/>
    <col min="9" max="9" width="11" bestFit="1" customWidth="1"/>
    <col min="10" max="10" width="10.7109375" bestFit="1" customWidth="1"/>
    <col min="11" max="11" width="10.85546875" bestFit="1" customWidth="1"/>
    <col min="12" max="12" width="16.5703125" bestFit="1" customWidth="1"/>
    <col min="13" max="13" width="81.140625" bestFit="1" customWidth="1"/>
    <col min="14" max="14" width="10.28515625" bestFit="1" customWidth="1"/>
    <col min="15" max="15" width="81.140625" bestFit="1" customWidth="1"/>
    <col min="16" max="16" width="55.42578125" bestFit="1" customWidth="1"/>
    <col min="17" max="17" width="7.5703125" bestFit="1" customWidth="1"/>
    <col min="18" max="18" width="18.7109375" bestFit="1" customWidth="1"/>
    <col min="19" max="19" width="21.85546875" bestFit="1" customWidth="1"/>
    <col min="20" max="20" width="10.42578125" bestFit="1" customWidth="1"/>
    <col min="21" max="21" width="11.7109375" bestFit="1" customWidth="1"/>
    <col min="22" max="22" width="18.28515625" bestFit="1" customWidth="1"/>
    <col min="23" max="23" width="11" bestFit="1" customWidth="1"/>
    <col min="24" max="24" width="10.7109375" bestFit="1" customWidth="1"/>
    <col min="25" max="25" width="10.85546875" bestFit="1" customWidth="1"/>
    <col min="26" max="26" width="16.140625" bestFit="1" customWidth="1"/>
    <col min="27" max="27" width="81.140625" bestFit="1" customWidth="1"/>
    <col min="28" max="28" width="10.28515625" bestFit="1" customWidth="1"/>
    <col min="29" max="29" width="81.140625" bestFit="1" customWidth="1"/>
    <col min="30" max="30" width="55.42578125" bestFit="1" customWidth="1"/>
    <col min="31" max="31" width="17.140625" bestFit="1" customWidth="1"/>
    <col min="32" max="32" width="18" bestFit="1" customWidth="1"/>
    <col min="33" max="33" width="14.5703125" bestFit="1" customWidth="1"/>
    <col min="34" max="34" width="12.5703125" bestFit="1" customWidth="1"/>
    <col min="35" max="35" width="10.42578125" bestFit="1" customWidth="1"/>
    <col min="36" max="36" width="7.42578125" bestFit="1" customWidth="1"/>
    <col min="37" max="37" width="10.42578125" bestFit="1" customWidth="1"/>
    <col min="38" max="38" width="7.42578125" bestFit="1" customWidth="1"/>
    <col min="39" max="39" width="11.28515625" bestFit="1" customWidth="1"/>
    <col min="40" max="40" width="11.5703125" bestFit="1" customWidth="1"/>
    <col min="41" max="41" width="19.5703125" bestFit="1" customWidth="1"/>
    <col min="42" max="42" width="15" bestFit="1" customWidth="1"/>
    <col min="43" max="43" width="15.85546875" bestFit="1" customWidth="1"/>
    <col min="44" max="44" width="14.42578125" bestFit="1" customWidth="1"/>
    <col min="45" max="45" width="17.85546875" bestFit="1" customWidth="1"/>
    <col min="46" max="46" width="7.140625" bestFit="1" customWidth="1"/>
    <col min="47" max="47" width="37.42578125" bestFit="1" customWidth="1"/>
    <col min="48" max="48" width="16.42578125" bestFit="1" customWidth="1"/>
    <col min="49" max="49" width="12.140625" bestFit="1" customWidth="1"/>
    <col min="50" max="50" width="14" bestFit="1" customWidth="1"/>
    <col min="51" max="51" width="17.85546875" bestFit="1" customWidth="1"/>
    <col min="52" max="52" width="16.85546875" bestFit="1" customWidth="1"/>
    <col min="53" max="53" width="20.85546875" bestFit="1" customWidth="1"/>
    <col min="54" max="54" width="14.7109375" bestFit="1" customWidth="1"/>
    <col min="55" max="55" width="22.7109375" bestFit="1" customWidth="1"/>
    <col min="56" max="56" width="15.7109375" bestFit="1" customWidth="1"/>
    <col min="57" max="57" width="13.140625" bestFit="1" customWidth="1"/>
    <col min="58" max="58" width="17.85546875" bestFit="1" customWidth="1"/>
    <col min="59" max="59" width="15.42578125" bestFit="1" customWidth="1"/>
    <col min="60" max="60" width="14.5703125" bestFit="1" customWidth="1"/>
    <col min="61" max="61" width="20" bestFit="1" customWidth="1"/>
    <col min="62" max="62" width="14.42578125" bestFit="1" customWidth="1"/>
    <col min="63" max="63" width="14.140625" bestFit="1" customWidth="1"/>
  </cols>
  <sheetData>
    <row r="5" spans="3:16" x14ac:dyDescent="0.25">
      <c r="C5" t="s">
        <v>234</v>
      </c>
      <c r="D5" t="s">
        <v>235</v>
      </c>
      <c r="E5" t="s">
        <v>236</v>
      </c>
      <c r="F5" t="s">
        <v>237</v>
      </c>
      <c r="G5" t="s">
        <v>238</v>
      </c>
      <c r="H5" t="s">
        <v>239</v>
      </c>
      <c r="I5" t="s">
        <v>17</v>
      </c>
      <c r="J5" t="s">
        <v>18</v>
      </c>
      <c r="K5" t="s">
        <v>19</v>
      </c>
      <c r="L5" t="s">
        <v>240</v>
      </c>
      <c r="M5" t="s">
        <v>241</v>
      </c>
      <c r="N5" t="s">
        <v>20</v>
      </c>
      <c r="O5" t="s">
        <v>242</v>
      </c>
      <c r="P5" t="s">
        <v>243</v>
      </c>
    </row>
    <row r="6" spans="3:16" x14ac:dyDescent="0.25">
      <c r="C6">
        <v>1</v>
      </c>
      <c r="D6" t="s">
        <v>652</v>
      </c>
      <c r="E6">
        <v>2</v>
      </c>
      <c r="G6">
        <v>1</v>
      </c>
      <c r="H6">
        <v>10</v>
      </c>
      <c r="I6">
        <v>1</v>
      </c>
      <c r="J6">
        <v>0</v>
      </c>
      <c r="K6" s="2"/>
      <c r="L6" s="3">
        <v>43291.620738113423</v>
      </c>
      <c r="M6" t="s">
        <v>305</v>
      </c>
      <c r="N6" s="2"/>
      <c r="O6" t="s">
        <v>307</v>
      </c>
    </row>
    <row r="7" spans="3:16" x14ac:dyDescent="0.25">
      <c r="C7">
        <v>2</v>
      </c>
      <c r="D7" t="s">
        <v>653</v>
      </c>
      <c r="E7">
        <v>2</v>
      </c>
      <c r="G7">
        <v>1</v>
      </c>
      <c r="H7">
        <v>10</v>
      </c>
      <c r="I7">
        <v>1</v>
      </c>
      <c r="J7">
        <v>0</v>
      </c>
      <c r="K7" s="2"/>
      <c r="L7" s="3">
        <v>43291.620738541664</v>
      </c>
      <c r="M7" t="s">
        <v>654</v>
      </c>
      <c r="N7" s="2"/>
      <c r="O7" t="s">
        <v>655</v>
      </c>
      <c r="P7" t="s">
        <v>656</v>
      </c>
    </row>
  </sheetData>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D5:H82"/>
  <sheetViews>
    <sheetView showGridLines="0" workbookViewId="0">
      <selection activeCell="D5" sqref="D5:H5"/>
    </sheetView>
  </sheetViews>
  <sheetFormatPr defaultRowHeight="15" x14ac:dyDescent="0.25"/>
  <cols>
    <col min="4" max="4" width="30.28515625" bestFit="1" customWidth="1"/>
    <col min="5" max="5" width="13.7109375" bestFit="1" customWidth="1"/>
    <col min="6" max="6" width="30.5703125" bestFit="1" customWidth="1"/>
    <col min="7" max="7" width="20.42578125" bestFit="1" customWidth="1"/>
    <col min="8" max="8" width="16.140625" bestFit="1" customWidth="1"/>
    <col min="9" max="9" width="7" bestFit="1" customWidth="1"/>
    <col min="10" max="10" width="20.7109375" bestFit="1" customWidth="1"/>
    <col min="11" max="11" width="13" bestFit="1" customWidth="1"/>
    <col min="12" max="12" width="16.140625" bestFit="1" customWidth="1"/>
  </cols>
  <sheetData>
    <row r="5" spans="4:8" x14ac:dyDescent="0.25">
      <c r="D5" t="s">
        <v>207</v>
      </c>
      <c r="E5" t="s">
        <v>183</v>
      </c>
      <c r="F5" t="s">
        <v>159</v>
      </c>
      <c r="G5" t="s">
        <v>16</v>
      </c>
      <c r="H5" t="s">
        <v>3</v>
      </c>
    </row>
    <row r="6" spans="4:8" x14ac:dyDescent="0.25">
      <c r="D6">
        <v>1</v>
      </c>
      <c r="E6" s="2" t="s">
        <v>657</v>
      </c>
      <c r="F6" s="2" t="s">
        <v>363</v>
      </c>
      <c r="G6" s="2" t="s">
        <v>314</v>
      </c>
      <c r="H6" s="3">
        <v>43268.031007708334</v>
      </c>
    </row>
    <row r="7" spans="4:8" x14ac:dyDescent="0.25">
      <c r="D7">
        <v>2</v>
      </c>
      <c r="E7" s="2" t="s">
        <v>657</v>
      </c>
      <c r="F7" s="2" t="s">
        <v>345</v>
      </c>
      <c r="G7" s="2" t="s">
        <v>314</v>
      </c>
      <c r="H7" s="3">
        <v>43268.031007708334</v>
      </c>
    </row>
    <row r="8" spans="4:8" x14ac:dyDescent="0.25">
      <c r="D8">
        <v>3</v>
      </c>
      <c r="E8" s="2" t="s">
        <v>657</v>
      </c>
      <c r="F8" s="2" t="s">
        <v>388</v>
      </c>
      <c r="G8" s="2" t="s">
        <v>314</v>
      </c>
      <c r="H8" s="3">
        <v>43268.031007708334</v>
      </c>
    </row>
    <row r="9" spans="4:8" x14ac:dyDescent="0.25">
      <c r="D9">
        <v>4</v>
      </c>
      <c r="E9" s="2" t="s">
        <v>657</v>
      </c>
      <c r="F9" s="2" t="s">
        <v>392</v>
      </c>
      <c r="G9" s="2" t="s">
        <v>314</v>
      </c>
      <c r="H9" s="3">
        <v>43268.031007708334</v>
      </c>
    </row>
    <row r="10" spans="4:8" x14ac:dyDescent="0.25">
      <c r="D10">
        <v>5</v>
      </c>
      <c r="E10" s="2" t="s">
        <v>657</v>
      </c>
      <c r="F10" s="2" t="s">
        <v>394</v>
      </c>
      <c r="G10" s="2" t="s">
        <v>314</v>
      </c>
      <c r="H10" s="3">
        <v>43268.031007708334</v>
      </c>
    </row>
    <row r="11" spans="4:8" x14ac:dyDescent="0.25">
      <c r="D11">
        <v>6</v>
      </c>
      <c r="E11" s="2" t="s">
        <v>657</v>
      </c>
      <c r="F11" s="2" t="s">
        <v>341</v>
      </c>
      <c r="G11" s="2" t="s">
        <v>314</v>
      </c>
      <c r="H11" s="3">
        <v>43268.031007708334</v>
      </c>
    </row>
    <row r="12" spans="4:8" x14ac:dyDescent="0.25">
      <c r="D12">
        <v>7</v>
      </c>
      <c r="E12" s="2" t="s">
        <v>657</v>
      </c>
      <c r="F12" s="2" t="s">
        <v>358</v>
      </c>
      <c r="G12" s="2" t="s">
        <v>314</v>
      </c>
      <c r="H12" s="3">
        <v>43268.031007708334</v>
      </c>
    </row>
    <row r="13" spans="4:8" x14ac:dyDescent="0.25">
      <c r="D13">
        <v>8</v>
      </c>
      <c r="E13" s="2" t="s">
        <v>657</v>
      </c>
      <c r="F13" s="2" t="s">
        <v>361</v>
      </c>
      <c r="G13" s="2" t="s">
        <v>314</v>
      </c>
      <c r="H13" s="3">
        <v>43268.031007708334</v>
      </c>
    </row>
    <row r="14" spans="4:8" x14ac:dyDescent="0.25">
      <c r="D14">
        <v>9</v>
      </c>
      <c r="E14" s="2" t="s">
        <v>657</v>
      </c>
      <c r="F14" s="2" t="s">
        <v>390</v>
      </c>
      <c r="G14" s="2" t="s">
        <v>314</v>
      </c>
      <c r="H14" s="3">
        <v>43268.031007708334</v>
      </c>
    </row>
    <row r="15" spans="4:8" x14ac:dyDescent="0.25">
      <c r="D15">
        <v>10</v>
      </c>
      <c r="E15" s="2" t="s">
        <v>657</v>
      </c>
      <c r="F15" s="2" t="s">
        <v>349</v>
      </c>
      <c r="G15" s="2" t="s">
        <v>314</v>
      </c>
      <c r="H15" s="3">
        <v>43268.031007708334</v>
      </c>
    </row>
    <row r="16" spans="4:8" x14ac:dyDescent="0.25">
      <c r="D16">
        <v>11</v>
      </c>
      <c r="E16" s="2" t="s">
        <v>657</v>
      </c>
      <c r="F16" s="2" t="s">
        <v>347</v>
      </c>
      <c r="G16" s="2" t="s">
        <v>314</v>
      </c>
      <c r="H16" s="3">
        <v>43268.031007708334</v>
      </c>
    </row>
    <row r="17" spans="4:8" x14ac:dyDescent="0.25">
      <c r="D17">
        <v>12</v>
      </c>
      <c r="E17" s="2" t="s">
        <v>657</v>
      </c>
      <c r="F17" s="2" t="s">
        <v>377</v>
      </c>
      <c r="G17" s="2" t="s">
        <v>314</v>
      </c>
      <c r="H17" s="3">
        <v>43268.031007708334</v>
      </c>
    </row>
    <row r="18" spans="4:8" x14ac:dyDescent="0.25">
      <c r="D18">
        <v>13</v>
      </c>
      <c r="E18" s="2" t="s">
        <v>657</v>
      </c>
      <c r="F18" s="2" t="s">
        <v>370</v>
      </c>
      <c r="G18" s="2" t="s">
        <v>314</v>
      </c>
      <c r="H18" s="3">
        <v>43268.031007708334</v>
      </c>
    </row>
    <row r="19" spans="4:8" x14ac:dyDescent="0.25">
      <c r="D19">
        <v>14</v>
      </c>
      <c r="E19" s="2" t="s">
        <v>657</v>
      </c>
      <c r="F19" s="2" t="s">
        <v>386</v>
      </c>
      <c r="G19" s="2" t="s">
        <v>314</v>
      </c>
      <c r="H19" s="3">
        <v>43268.031007708334</v>
      </c>
    </row>
    <row r="20" spans="4:8" x14ac:dyDescent="0.25">
      <c r="D20">
        <v>15</v>
      </c>
      <c r="E20" s="2" t="s">
        <v>657</v>
      </c>
      <c r="F20" s="2" t="s">
        <v>398</v>
      </c>
      <c r="G20" s="2" t="s">
        <v>314</v>
      </c>
      <c r="H20" s="3">
        <v>43268.031007708334</v>
      </c>
    </row>
    <row r="21" spans="4:8" x14ac:dyDescent="0.25">
      <c r="D21">
        <v>16</v>
      </c>
      <c r="E21" s="2" t="s">
        <v>657</v>
      </c>
      <c r="F21" s="2" t="s">
        <v>379</v>
      </c>
      <c r="G21" s="2" t="s">
        <v>314</v>
      </c>
      <c r="H21" s="3">
        <v>43268.031007708334</v>
      </c>
    </row>
    <row r="22" spans="4:8" x14ac:dyDescent="0.25">
      <c r="D22">
        <v>17</v>
      </c>
      <c r="E22" s="2" t="s">
        <v>657</v>
      </c>
      <c r="F22" s="2" t="s">
        <v>356</v>
      </c>
      <c r="G22" s="2" t="s">
        <v>314</v>
      </c>
      <c r="H22" s="3">
        <v>43268.031007708334</v>
      </c>
    </row>
    <row r="23" spans="4:8" x14ac:dyDescent="0.25">
      <c r="D23">
        <v>18</v>
      </c>
      <c r="E23" s="2" t="s">
        <v>657</v>
      </c>
      <c r="F23" s="2" t="s">
        <v>373</v>
      </c>
      <c r="G23" s="2" t="s">
        <v>314</v>
      </c>
      <c r="H23" s="3">
        <v>43268.031007708334</v>
      </c>
    </row>
    <row r="24" spans="4:8" x14ac:dyDescent="0.25">
      <c r="D24">
        <v>19</v>
      </c>
      <c r="E24" s="2" t="s">
        <v>657</v>
      </c>
      <c r="F24" s="2" t="s">
        <v>367</v>
      </c>
      <c r="G24" s="2" t="s">
        <v>314</v>
      </c>
      <c r="H24" s="3">
        <v>43268.031007708334</v>
      </c>
    </row>
    <row r="25" spans="4:8" x14ac:dyDescent="0.25">
      <c r="D25">
        <v>20</v>
      </c>
      <c r="E25" s="2" t="s">
        <v>657</v>
      </c>
      <c r="F25" s="2" t="s">
        <v>396</v>
      </c>
      <c r="G25" s="2" t="s">
        <v>314</v>
      </c>
      <c r="H25" s="3">
        <v>43268.031007708334</v>
      </c>
    </row>
    <row r="26" spans="4:8" x14ac:dyDescent="0.25">
      <c r="D26">
        <v>21</v>
      </c>
      <c r="E26" s="2" t="s">
        <v>657</v>
      </c>
      <c r="F26" s="2" t="s">
        <v>375</v>
      </c>
      <c r="G26" s="2" t="s">
        <v>314</v>
      </c>
      <c r="H26" s="3">
        <v>43268.031007708334</v>
      </c>
    </row>
    <row r="27" spans="4:8" x14ac:dyDescent="0.25">
      <c r="D27">
        <v>22</v>
      </c>
      <c r="E27" s="2" t="s">
        <v>657</v>
      </c>
      <c r="F27" s="2" t="s">
        <v>381</v>
      </c>
      <c r="G27" s="2" t="s">
        <v>314</v>
      </c>
      <c r="H27" s="3">
        <v>43268.031007708334</v>
      </c>
    </row>
    <row r="28" spans="4:8" x14ac:dyDescent="0.25">
      <c r="D28">
        <v>23</v>
      </c>
      <c r="E28" s="2" t="s">
        <v>657</v>
      </c>
      <c r="F28" s="2" t="s">
        <v>365</v>
      </c>
      <c r="G28" s="2" t="s">
        <v>314</v>
      </c>
      <c r="H28" s="3">
        <v>43268.031007708334</v>
      </c>
    </row>
    <row r="29" spans="4:8" x14ac:dyDescent="0.25">
      <c r="D29">
        <v>24</v>
      </c>
      <c r="E29" s="2" t="s">
        <v>657</v>
      </c>
      <c r="F29" s="2" t="s">
        <v>484</v>
      </c>
      <c r="G29" s="2" t="s">
        <v>316</v>
      </c>
      <c r="H29" s="3">
        <v>43268.031007708334</v>
      </c>
    </row>
    <row r="30" spans="4:8" x14ac:dyDescent="0.25">
      <c r="D30">
        <v>25</v>
      </c>
      <c r="E30" s="2" t="s">
        <v>657</v>
      </c>
      <c r="F30" s="2" t="s">
        <v>482</v>
      </c>
      <c r="G30" s="2" t="s">
        <v>316</v>
      </c>
      <c r="H30" s="3">
        <v>43268.031007708334</v>
      </c>
    </row>
    <row r="31" spans="4:8" x14ac:dyDescent="0.25">
      <c r="D31">
        <v>26</v>
      </c>
      <c r="E31" s="2" t="s">
        <v>657</v>
      </c>
      <c r="F31" s="2" t="s">
        <v>492</v>
      </c>
      <c r="G31" s="2" t="s">
        <v>316</v>
      </c>
      <c r="H31" s="3">
        <v>43268.031007708334</v>
      </c>
    </row>
    <row r="32" spans="4:8" x14ac:dyDescent="0.25">
      <c r="D32">
        <v>27</v>
      </c>
      <c r="E32" s="2" t="s">
        <v>657</v>
      </c>
      <c r="F32" s="2" t="s">
        <v>494</v>
      </c>
      <c r="G32" s="2" t="s">
        <v>316</v>
      </c>
      <c r="H32" s="3">
        <v>43268.031007708334</v>
      </c>
    </row>
    <row r="33" spans="4:8" x14ac:dyDescent="0.25">
      <c r="D33">
        <v>28</v>
      </c>
      <c r="E33" s="2" t="s">
        <v>657</v>
      </c>
      <c r="F33" s="2" t="s">
        <v>488</v>
      </c>
      <c r="G33" s="2" t="s">
        <v>316</v>
      </c>
      <c r="H33" s="3">
        <v>43268.031007708334</v>
      </c>
    </row>
    <row r="34" spans="4:8" x14ac:dyDescent="0.25">
      <c r="D34">
        <v>29</v>
      </c>
      <c r="E34" s="2" t="s">
        <v>657</v>
      </c>
      <c r="F34" s="2" t="s">
        <v>473</v>
      </c>
      <c r="G34" s="2" t="s">
        <v>316</v>
      </c>
      <c r="H34" s="3">
        <v>43268.031007708334</v>
      </c>
    </row>
    <row r="35" spans="4:8" x14ac:dyDescent="0.25">
      <c r="D35">
        <v>30</v>
      </c>
      <c r="E35" s="2" t="s">
        <v>657</v>
      </c>
      <c r="F35" s="2" t="s">
        <v>496</v>
      </c>
      <c r="G35" s="2" t="s">
        <v>316</v>
      </c>
      <c r="H35" s="3">
        <v>43268.031007708334</v>
      </c>
    </row>
    <row r="36" spans="4:8" x14ac:dyDescent="0.25">
      <c r="D36">
        <v>31</v>
      </c>
      <c r="E36" s="2" t="s">
        <v>657</v>
      </c>
      <c r="F36" s="2" t="s">
        <v>486</v>
      </c>
      <c r="G36" s="2" t="s">
        <v>316</v>
      </c>
      <c r="H36" s="3">
        <v>43268.031007708334</v>
      </c>
    </row>
    <row r="37" spans="4:8" x14ac:dyDescent="0.25">
      <c r="D37">
        <v>32</v>
      </c>
      <c r="E37" s="2" t="s">
        <v>657</v>
      </c>
      <c r="F37" s="2" t="s">
        <v>490</v>
      </c>
      <c r="G37" s="2" t="s">
        <v>316</v>
      </c>
      <c r="H37" s="3">
        <v>43268.031007708334</v>
      </c>
    </row>
    <row r="38" spans="4:8" x14ac:dyDescent="0.25">
      <c r="D38">
        <v>33</v>
      </c>
      <c r="E38" s="2" t="s">
        <v>657</v>
      </c>
      <c r="F38" s="2" t="s">
        <v>476</v>
      </c>
      <c r="G38" s="2" t="s">
        <v>316</v>
      </c>
      <c r="H38" s="3">
        <v>43268.031007708334</v>
      </c>
    </row>
    <row r="39" spans="4:8" x14ac:dyDescent="0.25">
      <c r="D39">
        <v>34</v>
      </c>
      <c r="E39" s="2" t="s">
        <v>657</v>
      </c>
      <c r="F39" s="2" t="s">
        <v>480</v>
      </c>
      <c r="G39" s="2" t="s">
        <v>316</v>
      </c>
      <c r="H39" s="3">
        <v>43268.031007708334</v>
      </c>
    </row>
    <row r="40" spans="4:8" x14ac:dyDescent="0.25">
      <c r="D40">
        <v>35</v>
      </c>
      <c r="E40" s="2" t="s">
        <v>657</v>
      </c>
      <c r="F40" s="2" t="s">
        <v>478</v>
      </c>
      <c r="G40" s="2" t="s">
        <v>316</v>
      </c>
      <c r="H40" s="3">
        <v>43268.031007708334</v>
      </c>
    </row>
    <row r="41" spans="4:8" x14ac:dyDescent="0.25">
      <c r="D41">
        <v>36</v>
      </c>
      <c r="E41" s="2" t="s">
        <v>154</v>
      </c>
      <c r="F41" s="2" t="s">
        <v>452</v>
      </c>
      <c r="G41" s="2" t="s">
        <v>154</v>
      </c>
      <c r="H41" s="3">
        <v>43268.031007708334</v>
      </c>
    </row>
    <row r="42" spans="4:8" x14ac:dyDescent="0.25">
      <c r="D42">
        <v>37</v>
      </c>
      <c r="E42" s="2" t="s">
        <v>154</v>
      </c>
      <c r="F42" s="2" t="s">
        <v>456</v>
      </c>
      <c r="G42" s="2" t="s">
        <v>154</v>
      </c>
      <c r="H42" s="3">
        <v>43268.031007708334</v>
      </c>
    </row>
    <row r="43" spans="4:8" x14ac:dyDescent="0.25">
      <c r="D43">
        <v>38</v>
      </c>
      <c r="E43" s="2" t="s">
        <v>154</v>
      </c>
      <c r="F43" s="2" t="s">
        <v>454</v>
      </c>
      <c r="G43" s="2" t="s">
        <v>154</v>
      </c>
      <c r="H43" s="3">
        <v>43268.031007708334</v>
      </c>
    </row>
    <row r="44" spans="4:8" x14ac:dyDescent="0.25">
      <c r="D44">
        <v>39</v>
      </c>
      <c r="E44" s="2" t="s">
        <v>154</v>
      </c>
      <c r="F44" s="2" t="s">
        <v>425</v>
      </c>
      <c r="G44" s="2" t="s">
        <v>154</v>
      </c>
      <c r="H44" s="3">
        <v>43268.031007708334</v>
      </c>
    </row>
    <row r="45" spans="4:8" x14ac:dyDescent="0.25">
      <c r="D45">
        <v>40</v>
      </c>
      <c r="E45" s="2" t="s">
        <v>154</v>
      </c>
      <c r="F45" s="2" t="s">
        <v>467</v>
      </c>
      <c r="G45" s="2" t="s">
        <v>154</v>
      </c>
      <c r="H45" s="3">
        <v>43268.031007708334</v>
      </c>
    </row>
    <row r="46" spans="4:8" x14ac:dyDescent="0.25">
      <c r="D46">
        <v>41</v>
      </c>
      <c r="E46" s="2" t="s">
        <v>154</v>
      </c>
      <c r="F46" s="2" t="s">
        <v>437</v>
      </c>
      <c r="G46" s="2" t="s">
        <v>154</v>
      </c>
      <c r="H46" s="3">
        <v>43268.031007708334</v>
      </c>
    </row>
    <row r="47" spans="4:8" x14ac:dyDescent="0.25">
      <c r="D47">
        <v>42</v>
      </c>
      <c r="E47" s="2" t="s">
        <v>154</v>
      </c>
      <c r="F47" s="2" t="s">
        <v>460</v>
      </c>
      <c r="G47" s="2" t="s">
        <v>154</v>
      </c>
      <c r="H47" s="3">
        <v>43268.031007708334</v>
      </c>
    </row>
    <row r="48" spans="4:8" x14ac:dyDescent="0.25">
      <c r="D48">
        <v>43</v>
      </c>
      <c r="E48" s="2" t="s">
        <v>154</v>
      </c>
      <c r="F48" s="2" t="s">
        <v>458</v>
      </c>
      <c r="G48" s="2" t="s">
        <v>154</v>
      </c>
      <c r="H48" s="3">
        <v>43268.031007708334</v>
      </c>
    </row>
    <row r="49" spans="4:8" x14ac:dyDescent="0.25">
      <c r="D49">
        <v>44</v>
      </c>
      <c r="E49" s="2" t="s">
        <v>154</v>
      </c>
      <c r="F49" s="2" t="s">
        <v>421</v>
      </c>
      <c r="G49" s="2" t="s">
        <v>154</v>
      </c>
      <c r="H49" s="3">
        <v>43268.031007708334</v>
      </c>
    </row>
    <row r="50" spans="4:8" x14ac:dyDescent="0.25">
      <c r="D50">
        <v>45</v>
      </c>
      <c r="E50" s="2" t="s">
        <v>154</v>
      </c>
      <c r="F50" s="2" t="s">
        <v>462</v>
      </c>
      <c r="G50" s="2" t="s">
        <v>154</v>
      </c>
      <c r="H50" s="3">
        <v>43268.031007708334</v>
      </c>
    </row>
    <row r="51" spans="4:8" x14ac:dyDescent="0.25">
      <c r="D51">
        <v>46</v>
      </c>
      <c r="E51" s="2" t="s">
        <v>154</v>
      </c>
      <c r="F51" s="2" t="s">
        <v>412</v>
      </c>
      <c r="G51" s="2" t="s">
        <v>154</v>
      </c>
      <c r="H51" s="3">
        <v>43268.031007708334</v>
      </c>
    </row>
    <row r="52" spans="4:8" x14ac:dyDescent="0.25">
      <c r="D52">
        <v>47</v>
      </c>
      <c r="E52" s="2" t="s">
        <v>154</v>
      </c>
      <c r="F52" s="2" t="s">
        <v>409</v>
      </c>
      <c r="G52" s="2" t="s">
        <v>154</v>
      </c>
      <c r="H52" s="3">
        <v>43268.031007708334</v>
      </c>
    </row>
    <row r="53" spans="4:8" x14ac:dyDescent="0.25">
      <c r="D53">
        <v>48</v>
      </c>
      <c r="E53" s="2" t="s">
        <v>154</v>
      </c>
      <c r="F53" s="2" t="s">
        <v>400</v>
      </c>
      <c r="G53" s="2" t="s">
        <v>154</v>
      </c>
      <c r="H53" s="3">
        <v>43268.031007708334</v>
      </c>
    </row>
    <row r="54" spans="4:8" x14ac:dyDescent="0.25">
      <c r="D54">
        <v>49</v>
      </c>
      <c r="E54" s="2" t="s">
        <v>154</v>
      </c>
      <c r="F54" s="2" t="s">
        <v>413</v>
      </c>
      <c r="G54" s="2" t="s">
        <v>154</v>
      </c>
      <c r="H54" s="3">
        <v>43268.031007708334</v>
      </c>
    </row>
    <row r="55" spans="4:8" x14ac:dyDescent="0.25">
      <c r="D55">
        <v>50</v>
      </c>
      <c r="E55" s="2" t="s">
        <v>154</v>
      </c>
      <c r="F55" s="2" t="s">
        <v>403</v>
      </c>
      <c r="G55" s="2" t="s">
        <v>154</v>
      </c>
      <c r="H55" s="3">
        <v>43268.031007708334</v>
      </c>
    </row>
    <row r="56" spans="4:8" x14ac:dyDescent="0.25">
      <c r="D56">
        <v>51</v>
      </c>
      <c r="E56" s="2" t="s">
        <v>154</v>
      </c>
      <c r="F56" s="2" t="s">
        <v>407</v>
      </c>
      <c r="G56" s="2" t="s">
        <v>154</v>
      </c>
      <c r="H56" s="3">
        <v>43268.031007708334</v>
      </c>
    </row>
    <row r="57" spans="4:8" x14ac:dyDescent="0.25">
      <c r="D57">
        <v>52</v>
      </c>
      <c r="E57" s="2" t="s">
        <v>154</v>
      </c>
      <c r="F57" s="2" t="s">
        <v>469</v>
      </c>
      <c r="G57" s="2" t="s">
        <v>154</v>
      </c>
      <c r="H57" s="3">
        <v>43268.031007708334</v>
      </c>
    </row>
    <row r="58" spans="4:8" x14ac:dyDescent="0.25">
      <c r="D58">
        <v>53</v>
      </c>
      <c r="E58" s="2" t="s">
        <v>154</v>
      </c>
      <c r="F58" s="2" t="s">
        <v>423</v>
      </c>
      <c r="G58" s="2" t="s">
        <v>154</v>
      </c>
      <c r="H58" s="3">
        <v>43268.031007708334</v>
      </c>
    </row>
    <row r="59" spans="4:8" x14ac:dyDescent="0.25">
      <c r="D59">
        <v>54</v>
      </c>
      <c r="E59" s="2" t="s">
        <v>154</v>
      </c>
      <c r="F59" s="2" t="s">
        <v>471</v>
      </c>
      <c r="G59" s="2" t="s">
        <v>154</v>
      </c>
      <c r="H59" s="3">
        <v>43268.031007708334</v>
      </c>
    </row>
    <row r="60" spans="4:8" x14ac:dyDescent="0.25">
      <c r="D60">
        <v>55</v>
      </c>
      <c r="E60" s="2" t="s">
        <v>154</v>
      </c>
      <c r="F60" s="2" t="s">
        <v>405</v>
      </c>
      <c r="G60" s="2" t="s">
        <v>154</v>
      </c>
      <c r="H60" s="3">
        <v>43268.031007708334</v>
      </c>
    </row>
    <row r="61" spans="4:8" x14ac:dyDescent="0.25">
      <c r="D61">
        <v>56</v>
      </c>
      <c r="E61" s="2" t="s">
        <v>154</v>
      </c>
      <c r="F61" s="2" t="s">
        <v>429</v>
      </c>
      <c r="G61" s="2" t="s">
        <v>154</v>
      </c>
      <c r="H61" s="3">
        <v>43268.031007708334</v>
      </c>
    </row>
    <row r="62" spans="4:8" x14ac:dyDescent="0.25">
      <c r="D62">
        <v>57</v>
      </c>
      <c r="E62" s="2" t="s">
        <v>154</v>
      </c>
      <c r="F62" s="2" t="s">
        <v>447</v>
      </c>
      <c r="G62" s="2" t="s">
        <v>154</v>
      </c>
      <c r="H62" s="3">
        <v>43268.031007708334</v>
      </c>
    </row>
    <row r="63" spans="4:8" x14ac:dyDescent="0.25">
      <c r="D63">
        <v>58</v>
      </c>
      <c r="E63" s="2" t="s">
        <v>154</v>
      </c>
      <c r="F63" s="2" t="s">
        <v>433</v>
      </c>
      <c r="G63" s="2" t="s">
        <v>154</v>
      </c>
      <c r="H63" s="3">
        <v>43268.031007708334</v>
      </c>
    </row>
    <row r="64" spans="4:8" x14ac:dyDescent="0.25">
      <c r="D64">
        <v>59</v>
      </c>
      <c r="E64" s="2" t="s">
        <v>154</v>
      </c>
      <c r="F64" s="2" t="s">
        <v>441</v>
      </c>
      <c r="G64" s="2" t="s">
        <v>154</v>
      </c>
      <c r="H64" s="3">
        <v>43268.031007708334</v>
      </c>
    </row>
    <row r="65" spans="4:8" x14ac:dyDescent="0.25">
      <c r="D65">
        <v>60</v>
      </c>
      <c r="E65" s="2" t="s">
        <v>154</v>
      </c>
      <c r="F65" s="2" t="s">
        <v>445</v>
      </c>
      <c r="G65" s="2" t="s">
        <v>154</v>
      </c>
      <c r="H65" s="3">
        <v>43268.031007708334</v>
      </c>
    </row>
    <row r="66" spans="4:8" x14ac:dyDescent="0.25">
      <c r="D66">
        <v>61</v>
      </c>
      <c r="E66" s="2" t="s">
        <v>154</v>
      </c>
      <c r="F66" s="2" t="s">
        <v>449</v>
      </c>
      <c r="G66" s="2" t="s">
        <v>154</v>
      </c>
      <c r="H66" s="3">
        <v>43268.031007708334</v>
      </c>
    </row>
    <row r="67" spans="4:8" x14ac:dyDescent="0.25">
      <c r="D67">
        <v>62</v>
      </c>
      <c r="E67" s="2" t="s">
        <v>154</v>
      </c>
      <c r="F67" s="2" t="s">
        <v>443</v>
      </c>
      <c r="G67" s="2" t="s">
        <v>154</v>
      </c>
      <c r="H67" s="3">
        <v>43268.031007708334</v>
      </c>
    </row>
    <row r="68" spans="4:8" x14ac:dyDescent="0.25">
      <c r="D68">
        <v>63</v>
      </c>
      <c r="E68" s="2" t="s">
        <v>154</v>
      </c>
      <c r="F68" s="2" t="s">
        <v>431</v>
      </c>
      <c r="G68" s="2" t="s">
        <v>154</v>
      </c>
      <c r="H68" s="3">
        <v>43268.031007708334</v>
      </c>
    </row>
    <row r="69" spans="4:8" x14ac:dyDescent="0.25">
      <c r="D69">
        <v>64</v>
      </c>
      <c r="E69" s="2" t="s">
        <v>154</v>
      </c>
      <c r="F69" s="2" t="s">
        <v>439</v>
      </c>
      <c r="G69" s="2" t="s">
        <v>154</v>
      </c>
      <c r="H69" s="3">
        <v>43268.031007708334</v>
      </c>
    </row>
    <row r="70" spans="4:8" x14ac:dyDescent="0.25">
      <c r="D70">
        <v>65</v>
      </c>
      <c r="E70" s="2" t="s">
        <v>154</v>
      </c>
      <c r="F70" s="2" t="s">
        <v>435</v>
      </c>
      <c r="G70" s="2" t="s">
        <v>154</v>
      </c>
      <c r="H70" s="3">
        <v>43268.031007708334</v>
      </c>
    </row>
    <row r="71" spans="4:8" x14ac:dyDescent="0.25">
      <c r="D71">
        <v>66</v>
      </c>
      <c r="E71" s="2" t="s">
        <v>154</v>
      </c>
      <c r="F71" s="2" t="s">
        <v>484</v>
      </c>
      <c r="G71" s="2" t="s">
        <v>316</v>
      </c>
      <c r="H71" s="3">
        <v>43268.031007708334</v>
      </c>
    </row>
    <row r="72" spans="4:8" x14ac:dyDescent="0.25">
      <c r="D72">
        <v>67</v>
      </c>
      <c r="E72" s="2" t="s">
        <v>154</v>
      </c>
      <c r="F72" s="2" t="s">
        <v>492</v>
      </c>
      <c r="G72" s="2" t="s">
        <v>316</v>
      </c>
      <c r="H72" s="3">
        <v>43268.031007708334</v>
      </c>
    </row>
    <row r="73" spans="4:8" x14ac:dyDescent="0.25">
      <c r="D73">
        <v>68</v>
      </c>
      <c r="E73" s="2" t="s">
        <v>154</v>
      </c>
      <c r="F73" s="2" t="s">
        <v>476</v>
      </c>
      <c r="G73" s="2" t="s">
        <v>316</v>
      </c>
      <c r="H73" s="3">
        <v>43268.031007708334</v>
      </c>
    </row>
    <row r="74" spans="4:8" x14ac:dyDescent="0.25">
      <c r="D74">
        <v>69</v>
      </c>
      <c r="E74" s="2" t="s">
        <v>154</v>
      </c>
      <c r="F74" s="2" t="s">
        <v>494</v>
      </c>
      <c r="G74" s="2" t="s">
        <v>316</v>
      </c>
      <c r="H74" s="3">
        <v>43268.031007708334</v>
      </c>
    </row>
    <row r="75" spans="4:8" x14ac:dyDescent="0.25">
      <c r="D75">
        <v>70</v>
      </c>
      <c r="E75" s="2" t="s">
        <v>154</v>
      </c>
      <c r="F75" s="2" t="s">
        <v>480</v>
      </c>
      <c r="G75" s="2" t="s">
        <v>316</v>
      </c>
      <c r="H75" s="3">
        <v>43268.031007708334</v>
      </c>
    </row>
    <row r="76" spans="4:8" x14ac:dyDescent="0.25">
      <c r="D76">
        <v>71</v>
      </c>
      <c r="E76" s="2" t="s">
        <v>154</v>
      </c>
      <c r="F76" s="2" t="s">
        <v>478</v>
      </c>
      <c r="G76" s="2" t="s">
        <v>316</v>
      </c>
      <c r="H76" s="3">
        <v>43268.031007708334</v>
      </c>
    </row>
    <row r="77" spans="4:8" x14ac:dyDescent="0.25">
      <c r="D77">
        <v>72</v>
      </c>
      <c r="E77" s="2" t="s">
        <v>154</v>
      </c>
      <c r="F77" s="2" t="s">
        <v>488</v>
      </c>
      <c r="G77" s="2" t="s">
        <v>316</v>
      </c>
      <c r="H77" s="3">
        <v>43268.031007708334</v>
      </c>
    </row>
    <row r="78" spans="4:8" x14ac:dyDescent="0.25">
      <c r="D78">
        <v>73</v>
      </c>
      <c r="E78" s="2" t="s">
        <v>154</v>
      </c>
      <c r="F78" s="2" t="s">
        <v>473</v>
      </c>
      <c r="G78" s="2" t="s">
        <v>316</v>
      </c>
      <c r="H78" s="3">
        <v>43268.031007708334</v>
      </c>
    </row>
    <row r="79" spans="4:8" x14ac:dyDescent="0.25">
      <c r="D79">
        <v>74</v>
      </c>
      <c r="E79" s="2" t="s">
        <v>154</v>
      </c>
      <c r="F79" s="2" t="s">
        <v>486</v>
      </c>
      <c r="G79" s="2" t="s">
        <v>316</v>
      </c>
      <c r="H79" s="3">
        <v>43268.031007708334</v>
      </c>
    </row>
    <row r="80" spans="4:8" x14ac:dyDescent="0.25">
      <c r="D80">
        <v>75</v>
      </c>
      <c r="E80" s="2" t="s">
        <v>154</v>
      </c>
      <c r="F80" s="2" t="s">
        <v>482</v>
      </c>
      <c r="G80" s="2" t="s">
        <v>316</v>
      </c>
      <c r="H80" s="3">
        <v>43268.031007708334</v>
      </c>
    </row>
    <row r="81" spans="4:8" x14ac:dyDescent="0.25">
      <c r="D81">
        <v>76</v>
      </c>
      <c r="E81" s="2" t="s">
        <v>154</v>
      </c>
      <c r="F81" s="2" t="s">
        <v>490</v>
      </c>
      <c r="G81" s="2" t="s">
        <v>316</v>
      </c>
      <c r="H81" s="3">
        <v>43268.031007708334</v>
      </c>
    </row>
    <row r="82" spans="4:8" x14ac:dyDescent="0.25">
      <c r="D82">
        <v>77</v>
      </c>
      <c r="E82" s="2" t="s">
        <v>154</v>
      </c>
      <c r="F82" s="2" t="s">
        <v>496</v>
      </c>
      <c r="G82" s="2" t="s">
        <v>316</v>
      </c>
      <c r="H82" s="3">
        <v>43268.031007708334</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D5:H334"/>
  <sheetViews>
    <sheetView showGridLines="0" workbookViewId="0">
      <selection activeCell="D21" sqref="D21"/>
    </sheetView>
  </sheetViews>
  <sheetFormatPr defaultRowHeight="15" x14ac:dyDescent="0.25"/>
  <cols>
    <col min="4" max="4" width="29.28515625" bestFit="1" customWidth="1"/>
    <col min="5" max="5" width="13.7109375" bestFit="1" customWidth="1"/>
    <col min="6" max="6" width="34.7109375" bestFit="1" customWidth="1"/>
    <col min="7" max="7" width="25.7109375" bestFit="1" customWidth="1"/>
    <col min="8" max="8" width="16.140625" customWidth="1"/>
    <col min="9" max="9" width="34.7109375" bestFit="1" customWidth="1"/>
    <col min="10" max="10" width="25.7109375" bestFit="1" customWidth="1"/>
    <col min="11" max="11" width="13.7109375" bestFit="1" customWidth="1"/>
    <col min="12" max="12" width="24.7109375" bestFit="1" customWidth="1"/>
  </cols>
  <sheetData>
    <row r="5" spans="4:8" x14ac:dyDescent="0.25">
      <c r="D5" t="s">
        <v>233</v>
      </c>
      <c r="E5" t="s">
        <v>183</v>
      </c>
      <c r="F5" t="s">
        <v>163</v>
      </c>
      <c r="G5" t="s">
        <v>16</v>
      </c>
      <c r="H5" t="s">
        <v>3</v>
      </c>
    </row>
    <row r="6" spans="4:8" x14ac:dyDescent="0.25">
      <c r="D6">
        <v>1</v>
      </c>
      <c r="E6" s="2" t="s">
        <v>657</v>
      </c>
      <c r="F6" s="2" t="s">
        <v>38</v>
      </c>
      <c r="G6" s="2" t="s">
        <v>317</v>
      </c>
      <c r="H6" s="3">
        <v>43268.031007673613</v>
      </c>
    </row>
    <row r="7" spans="4:8" x14ac:dyDescent="0.25">
      <c r="D7">
        <v>2</v>
      </c>
      <c r="E7" s="2" t="s">
        <v>657</v>
      </c>
      <c r="F7" s="2" t="s">
        <v>95</v>
      </c>
      <c r="G7" s="2" t="s">
        <v>318</v>
      </c>
      <c r="H7" s="3">
        <v>43268.031007673613</v>
      </c>
    </row>
    <row r="8" spans="4:8" x14ac:dyDescent="0.25">
      <c r="D8">
        <v>3</v>
      </c>
      <c r="E8" s="2" t="s">
        <v>657</v>
      </c>
      <c r="F8" s="2" t="s">
        <v>152</v>
      </c>
      <c r="G8" s="2" t="s">
        <v>319</v>
      </c>
      <c r="H8" s="3">
        <v>43268.031007673613</v>
      </c>
    </row>
    <row r="9" spans="4:8" x14ac:dyDescent="0.25">
      <c r="D9">
        <v>4</v>
      </c>
      <c r="E9" s="2" t="s">
        <v>657</v>
      </c>
      <c r="F9" s="2" t="s">
        <v>85</v>
      </c>
      <c r="G9" s="2" t="s">
        <v>12</v>
      </c>
      <c r="H9" s="3">
        <v>43268.031007673613</v>
      </c>
    </row>
    <row r="10" spans="4:8" x14ac:dyDescent="0.25">
      <c r="D10">
        <v>5</v>
      </c>
      <c r="E10" s="2" t="s">
        <v>657</v>
      </c>
      <c r="F10" s="2" t="s">
        <v>28</v>
      </c>
      <c r="G10" s="2" t="s">
        <v>12</v>
      </c>
      <c r="H10" s="3">
        <v>43268.031007673613</v>
      </c>
    </row>
    <row r="11" spans="4:8" x14ac:dyDescent="0.25">
      <c r="D11">
        <v>6</v>
      </c>
      <c r="E11" s="2" t="s">
        <v>657</v>
      </c>
      <c r="F11" s="2" t="s">
        <v>12</v>
      </c>
      <c r="G11" s="2" t="s">
        <v>12</v>
      </c>
      <c r="H11" s="3">
        <v>43268.031007673613</v>
      </c>
    </row>
    <row r="12" spans="4:8" x14ac:dyDescent="0.25">
      <c r="D12">
        <v>7</v>
      </c>
      <c r="E12" s="2" t="s">
        <v>657</v>
      </c>
      <c r="F12" s="2" t="s">
        <v>531</v>
      </c>
      <c r="G12" s="2" t="s">
        <v>315</v>
      </c>
      <c r="H12" s="3">
        <v>43268.031007673613</v>
      </c>
    </row>
    <row r="13" spans="4:8" x14ac:dyDescent="0.25">
      <c r="D13">
        <v>8</v>
      </c>
      <c r="E13" s="2" t="s">
        <v>657</v>
      </c>
      <c r="F13" s="2" t="s">
        <v>530</v>
      </c>
      <c r="G13" s="2" t="s">
        <v>315</v>
      </c>
      <c r="H13" s="3">
        <v>43268.031007673613</v>
      </c>
    </row>
    <row r="14" spans="4:8" x14ac:dyDescent="0.25">
      <c r="D14">
        <v>9</v>
      </c>
      <c r="E14" s="2" t="s">
        <v>657</v>
      </c>
      <c r="F14" s="2" t="s">
        <v>520</v>
      </c>
      <c r="G14" s="2" t="s">
        <v>315</v>
      </c>
      <c r="H14" s="3">
        <v>43268.031007673613</v>
      </c>
    </row>
    <row r="15" spans="4:8" x14ac:dyDescent="0.25">
      <c r="D15">
        <v>10</v>
      </c>
      <c r="E15" s="2" t="s">
        <v>657</v>
      </c>
      <c r="F15" s="2" t="s">
        <v>533</v>
      </c>
      <c r="G15" s="2" t="s">
        <v>315</v>
      </c>
      <c r="H15" s="3">
        <v>43268.031007673613</v>
      </c>
    </row>
    <row r="16" spans="4:8" x14ac:dyDescent="0.25">
      <c r="D16">
        <v>11</v>
      </c>
      <c r="E16" s="2" t="s">
        <v>657</v>
      </c>
      <c r="F16" s="2" t="s">
        <v>529</v>
      </c>
      <c r="G16" s="2" t="s">
        <v>315</v>
      </c>
      <c r="H16" s="3">
        <v>43268.031007673613</v>
      </c>
    </row>
    <row r="17" spans="4:8" x14ac:dyDescent="0.25">
      <c r="D17">
        <v>12</v>
      </c>
      <c r="E17" s="2" t="s">
        <v>657</v>
      </c>
      <c r="F17" s="2" t="s">
        <v>551</v>
      </c>
      <c r="G17" s="2" t="s">
        <v>315</v>
      </c>
      <c r="H17" s="3">
        <v>43268.031007673613</v>
      </c>
    </row>
    <row r="18" spans="4:8" x14ac:dyDescent="0.25">
      <c r="D18">
        <v>13</v>
      </c>
      <c r="E18" s="2" t="s">
        <v>657</v>
      </c>
      <c r="F18" s="2" t="s">
        <v>523</v>
      </c>
      <c r="G18" s="2" t="s">
        <v>315</v>
      </c>
      <c r="H18" s="3">
        <v>43268.031007673613</v>
      </c>
    </row>
    <row r="19" spans="4:8" x14ac:dyDescent="0.25">
      <c r="D19">
        <v>14</v>
      </c>
      <c r="E19" s="2" t="s">
        <v>657</v>
      </c>
      <c r="F19" s="2" t="s">
        <v>522</v>
      </c>
      <c r="G19" s="2" t="s">
        <v>315</v>
      </c>
      <c r="H19" s="3">
        <v>43268.031007673613</v>
      </c>
    </row>
    <row r="20" spans="4:8" x14ac:dyDescent="0.25">
      <c r="D20">
        <v>15</v>
      </c>
      <c r="E20" s="2" t="s">
        <v>657</v>
      </c>
      <c r="F20" s="2" t="s">
        <v>528</v>
      </c>
      <c r="G20" s="2" t="s">
        <v>315</v>
      </c>
      <c r="H20" s="3">
        <v>43268.031007673613</v>
      </c>
    </row>
    <row r="21" spans="4:8" x14ac:dyDescent="0.25">
      <c r="D21">
        <v>16</v>
      </c>
      <c r="E21" s="2" t="s">
        <v>657</v>
      </c>
      <c r="F21" s="2" t="s">
        <v>526</v>
      </c>
      <c r="G21" s="2" t="s">
        <v>315</v>
      </c>
      <c r="H21" s="3">
        <v>43268.031007673613</v>
      </c>
    </row>
    <row r="22" spans="4:8" x14ac:dyDescent="0.25">
      <c r="D22">
        <v>17</v>
      </c>
      <c r="E22" s="2" t="s">
        <v>657</v>
      </c>
      <c r="F22" s="2" t="s">
        <v>525</v>
      </c>
      <c r="G22" s="2" t="s">
        <v>315</v>
      </c>
      <c r="H22" s="3">
        <v>43268.031007673613</v>
      </c>
    </row>
    <row r="23" spans="4:8" x14ac:dyDescent="0.25">
      <c r="D23">
        <v>18</v>
      </c>
      <c r="E23" s="2" t="s">
        <v>657</v>
      </c>
      <c r="F23" s="2" t="s">
        <v>544</v>
      </c>
      <c r="G23" s="2" t="s">
        <v>315</v>
      </c>
      <c r="H23" s="3">
        <v>43268.031007673613</v>
      </c>
    </row>
    <row r="24" spans="4:8" x14ac:dyDescent="0.25">
      <c r="D24">
        <v>19</v>
      </c>
      <c r="E24" s="2" t="s">
        <v>657</v>
      </c>
      <c r="F24" s="2" t="s">
        <v>543</v>
      </c>
      <c r="G24" s="2" t="s">
        <v>315</v>
      </c>
      <c r="H24" s="3">
        <v>43268.031007673613</v>
      </c>
    </row>
    <row r="25" spans="4:8" x14ac:dyDescent="0.25">
      <c r="D25">
        <v>20</v>
      </c>
      <c r="E25" s="2" t="s">
        <v>657</v>
      </c>
      <c r="F25" s="2" t="s">
        <v>542</v>
      </c>
      <c r="G25" s="2" t="s">
        <v>315</v>
      </c>
      <c r="H25" s="3">
        <v>43268.031007673613</v>
      </c>
    </row>
    <row r="26" spans="4:8" x14ac:dyDescent="0.25">
      <c r="D26">
        <v>21</v>
      </c>
      <c r="E26" s="2" t="s">
        <v>657</v>
      </c>
      <c r="F26" s="2" t="s">
        <v>546</v>
      </c>
      <c r="G26" s="2" t="s">
        <v>315</v>
      </c>
      <c r="H26" s="3">
        <v>43268.031007673613</v>
      </c>
    </row>
    <row r="27" spans="4:8" x14ac:dyDescent="0.25">
      <c r="D27">
        <v>22</v>
      </c>
      <c r="E27" s="2" t="s">
        <v>657</v>
      </c>
      <c r="F27" s="2" t="s">
        <v>548</v>
      </c>
      <c r="G27" s="2" t="s">
        <v>315</v>
      </c>
      <c r="H27" s="3">
        <v>43268.031007673613</v>
      </c>
    </row>
    <row r="28" spans="4:8" x14ac:dyDescent="0.25">
      <c r="D28">
        <v>23</v>
      </c>
      <c r="E28" s="2" t="s">
        <v>657</v>
      </c>
      <c r="F28" s="2" t="s">
        <v>553</v>
      </c>
      <c r="G28" s="2" t="s">
        <v>315</v>
      </c>
      <c r="H28" s="3">
        <v>43268.031007673613</v>
      </c>
    </row>
    <row r="29" spans="4:8" x14ac:dyDescent="0.25">
      <c r="D29">
        <v>24</v>
      </c>
      <c r="E29" s="2" t="s">
        <v>657</v>
      </c>
      <c r="F29" s="2" t="s">
        <v>547</v>
      </c>
      <c r="G29" s="2" t="s">
        <v>315</v>
      </c>
      <c r="H29" s="3">
        <v>43268.031007673613</v>
      </c>
    </row>
    <row r="30" spans="4:8" x14ac:dyDescent="0.25">
      <c r="D30">
        <v>25</v>
      </c>
      <c r="E30" s="2" t="s">
        <v>657</v>
      </c>
      <c r="F30" s="2" t="s">
        <v>536</v>
      </c>
      <c r="G30" s="2" t="s">
        <v>315</v>
      </c>
      <c r="H30" s="3">
        <v>43268.031007673613</v>
      </c>
    </row>
    <row r="31" spans="4:8" x14ac:dyDescent="0.25">
      <c r="D31">
        <v>26</v>
      </c>
      <c r="E31" s="2" t="s">
        <v>657</v>
      </c>
      <c r="F31" s="2" t="s">
        <v>549</v>
      </c>
      <c r="G31" s="2" t="s">
        <v>315</v>
      </c>
      <c r="H31" s="3">
        <v>43268.031007673613</v>
      </c>
    </row>
    <row r="32" spans="4:8" x14ac:dyDescent="0.25">
      <c r="D32">
        <v>27</v>
      </c>
      <c r="E32" s="2" t="s">
        <v>657</v>
      </c>
      <c r="F32" s="2" t="s">
        <v>535</v>
      </c>
      <c r="G32" s="2" t="s">
        <v>315</v>
      </c>
      <c r="H32" s="3">
        <v>43268.031007673613</v>
      </c>
    </row>
    <row r="33" spans="4:8" x14ac:dyDescent="0.25">
      <c r="D33">
        <v>28</v>
      </c>
      <c r="E33" s="2" t="s">
        <v>657</v>
      </c>
      <c r="F33" s="2" t="s">
        <v>552</v>
      </c>
      <c r="G33" s="2" t="s">
        <v>315</v>
      </c>
      <c r="H33" s="3">
        <v>43268.031007673613</v>
      </c>
    </row>
    <row r="34" spans="4:8" x14ac:dyDescent="0.25">
      <c r="D34">
        <v>29</v>
      </c>
      <c r="E34" s="2" t="s">
        <v>657</v>
      </c>
      <c r="F34" s="2" t="s">
        <v>540</v>
      </c>
      <c r="G34" s="2" t="s">
        <v>315</v>
      </c>
      <c r="H34" s="3">
        <v>43268.031007673613</v>
      </c>
    </row>
    <row r="35" spans="4:8" x14ac:dyDescent="0.25">
      <c r="D35">
        <v>30</v>
      </c>
      <c r="E35" s="2" t="s">
        <v>657</v>
      </c>
      <c r="F35" s="2" t="s">
        <v>539</v>
      </c>
      <c r="G35" s="2" t="s">
        <v>315</v>
      </c>
      <c r="H35" s="3">
        <v>43268.031007673613</v>
      </c>
    </row>
    <row r="36" spans="4:8" x14ac:dyDescent="0.25">
      <c r="D36">
        <v>31</v>
      </c>
      <c r="E36" s="2" t="s">
        <v>657</v>
      </c>
      <c r="F36" s="2" t="s">
        <v>537</v>
      </c>
      <c r="G36" s="2" t="s">
        <v>315</v>
      </c>
      <c r="H36" s="3">
        <v>43268.031007673613</v>
      </c>
    </row>
    <row r="37" spans="4:8" x14ac:dyDescent="0.25">
      <c r="D37">
        <v>32</v>
      </c>
      <c r="E37" s="2" t="s">
        <v>657</v>
      </c>
      <c r="F37" s="2" t="s">
        <v>514</v>
      </c>
      <c r="G37" s="2" t="s">
        <v>315</v>
      </c>
      <c r="H37" s="3">
        <v>43268.031007673613</v>
      </c>
    </row>
    <row r="38" spans="4:8" x14ac:dyDescent="0.25">
      <c r="D38">
        <v>33</v>
      </c>
      <c r="E38" s="2" t="s">
        <v>657</v>
      </c>
      <c r="F38" s="2" t="s">
        <v>519</v>
      </c>
      <c r="G38" s="2" t="s">
        <v>315</v>
      </c>
      <c r="H38" s="3">
        <v>43268.031007673613</v>
      </c>
    </row>
    <row r="39" spans="4:8" x14ac:dyDescent="0.25">
      <c r="D39">
        <v>34</v>
      </c>
      <c r="E39" s="2" t="s">
        <v>657</v>
      </c>
      <c r="F39" s="2" t="s">
        <v>534</v>
      </c>
      <c r="G39" s="2" t="s">
        <v>315</v>
      </c>
      <c r="H39" s="3">
        <v>43268.031007673613</v>
      </c>
    </row>
    <row r="40" spans="4:8" x14ac:dyDescent="0.25">
      <c r="D40">
        <v>35</v>
      </c>
      <c r="E40" s="2" t="s">
        <v>657</v>
      </c>
      <c r="F40" s="2" t="s">
        <v>512</v>
      </c>
      <c r="G40" s="2" t="s">
        <v>315</v>
      </c>
      <c r="H40" s="3">
        <v>43268.031007673613</v>
      </c>
    </row>
    <row r="41" spans="4:8" x14ac:dyDescent="0.25">
      <c r="D41">
        <v>36</v>
      </c>
      <c r="E41" s="2" t="s">
        <v>657</v>
      </c>
      <c r="F41" s="2" t="s">
        <v>517</v>
      </c>
      <c r="G41" s="2" t="s">
        <v>315</v>
      </c>
      <c r="H41" s="3">
        <v>43268.031007673613</v>
      </c>
    </row>
    <row r="42" spans="4:8" x14ac:dyDescent="0.25">
      <c r="D42">
        <v>37</v>
      </c>
      <c r="E42" s="2" t="s">
        <v>657</v>
      </c>
      <c r="F42" s="2" t="s">
        <v>518</v>
      </c>
      <c r="G42" s="2" t="s">
        <v>315</v>
      </c>
      <c r="H42" s="3">
        <v>43268.031007673613</v>
      </c>
    </row>
    <row r="43" spans="4:8" x14ac:dyDescent="0.25">
      <c r="D43">
        <v>38</v>
      </c>
      <c r="E43" s="2" t="s">
        <v>657</v>
      </c>
      <c r="F43" s="2" t="s">
        <v>555</v>
      </c>
      <c r="G43" s="2" t="s">
        <v>7</v>
      </c>
      <c r="H43" s="3">
        <v>43268.031007673613</v>
      </c>
    </row>
    <row r="44" spans="4:8" x14ac:dyDescent="0.25">
      <c r="D44">
        <v>39</v>
      </c>
      <c r="E44" s="2" t="s">
        <v>657</v>
      </c>
      <c r="F44" s="2" t="s">
        <v>69</v>
      </c>
      <c r="G44" s="2" t="s">
        <v>7</v>
      </c>
      <c r="H44" s="3">
        <v>43268.031007673613</v>
      </c>
    </row>
    <row r="45" spans="4:8" x14ac:dyDescent="0.25">
      <c r="D45">
        <v>40</v>
      </c>
      <c r="E45" s="2" t="s">
        <v>657</v>
      </c>
      <c r="F45" s="2" t="s">
        <v>68</v>
      </c>
      <c r="G45" s="2" t="s">
        <v>7</v>
      </c>
      <c r="H45" s="3">
        <v>43268.031007673613</v>
      </c>
    </row>
    <row r="46" spans="4:8" x14ac:dyDescent="0.25">
      <c r="D46">
        <v>41</v>
      </c>
      <c r="E46" s="2" t="s">
        <v>657</v>
      </c>
      <c r="F46" s="2" t="s">
        <v>62</v>
      </c>
      <c r="G46" s="2" t="s">
        <v>7</v>
      </c>
      <c r="H46" s="3">
        <v>43268.031007673613</v>
      </c>
    </row>
    <row r="47" spans="4:8" x14ac:dyDescent="0.25">
      <c r="D47">
        <v>42</v>
      </c>
      <c r="E47" s="2" t="s">
        <v>657</v>
      </c>
      <c r="F47" s="2" t="s">
        <v>72</v>
      </c>
      <c r="G47" s="2" t="s">
        <v>7</v>
      </c>
      <c r="H47" s="3">
        <v>43268.031007673613</v>
      </c>
    </row>
    <row r="48" spans="4:8" x14ac:dyDescent="0.25">
      <c r="D48">
        <v>43</v>
      </c>
      <c r="E48" s="2" t="s">
        <v>657</v>
      </c>
      <c r="F48" s="2" t="s">
        <v>73</v>
      </c>
      <c r="G48" s="2" t="s">
        <v>7</v>
      </c>
      <c r="H48" s="3">
        <v>43268.031007673613</v>
      </c>
    </row>
    <row r="49" spans="4:8" x14ac:dyDescent="0.25">
      <c r="D49">
        <v>44</v>
      </c>
      <c r="E49" s="2" t="s">
        <v>657</v>
      </c>
      <c r="F49" s="2" t="s">
        <v>65</v>
      </c>
      <c r="G49" s="2" t="s">
        <v>7</v>
      </c>
      <c r="H49" s="3">
        <v>43268.031007673613</v>
      </c>
    </row>
    <row r="50" spans="4:8" x14ac:dyDescent="0.25">
      <c r="D50">
        <v>45</v>
      </c>
      <c r="E50" s="2" t="s">
        <v>657</v>
      </c>
      <c r="F50" s="2" t="s">
        <v>71</v>
      </c>
      <c r="G50" s="2" t="s">
        <v>7</v>
      </c>
      <c r="H50" s="3">
        <v>43268.031007673613</v>
      </c>
    </row>
    <row r="51" spans="4:8" x14ac:dyDescent="0.25">
      <c r="D51">
        <v>46</v>
      </c>
      <c r="E51" s="2" t="s">
        <v>657</v>
      </c>
      <c r="F51" s="2" t="s">
        <v>56</v>
      </c>
      <c r="G51" s="2" t="s">
        <v>7</v>
      </c>
      <c r="H51" s="3">
        <v>43268.031007673613</v>
      </c>
    </row>
    <row r="52" spans="4:8" x14ac:dyDescent="0.25">
      <c r="D52">
        <v>47</v>
      </c>
      <c r="E52" s="2" t="s">
        <v>657</v>
      </c>
      <c r="F52" s="2" t="s">
        <v>76</v>
      </c>
      <c r="G52" s="2" t="s">
        <v>7</v>
      </c>
      <c r="H52" s="3">
        <v>43268.031007673613</v>
      </c>
    </row>
    <row r="53" spans="4:8" x14ac:dyDescent="0.25">
      <c r="D53">
        <v>48</v>
      </c>
      <c r="E53" s="2" t="s">
        <v>657</v>
      </c>
      <c r="F53" s="2" t="s">
        <v>558</v>
      </c>
      <c r="G53" s="2" t="s">
        <v>7</v>
      </c>
      <c r="H53" s="3">
        <v>43268.031007673613</v>
      </c>
    </row>
    <row r="54" spans="4:8" x14ac:dyDescent="0.25">
      <c r="D54">
        <v>49</v>
      </c>
      <c r="E54" s="2" t="s">
        <v>657</v>
      </c>
      <c r="F54" s="2" t="s">
        <v>43</v>
      </c>
      <c r="G54" s="2" t="s">
        <v>7</v>
      </c>
      <c r="H54" s="3">
        <v>43268.031007673613</v>
      </c>
    </row>
    <row r="55" spans="4:8" x14ac:dyDescent="0.25">
      <c r="D55">
        <v>50</v>
      </c>
      <c r="E55" s="2" t="s">
        <v>657</v>
      </c>
      <c r="F55" s="2" t="s">
        <v>70</v>
      </c>
      <c r="G55" s="2" t="s">
        <v>7</v>
      </c>
      <c r="H55" s="3">
        <v>43268.031007673613</v>
      </c>
    </row>
    <row r="56" spans="4:8" x14ac:dyDescent="0.25">
      <c r="D56">
        <v>51</v>
      </c>
      <c r="E56" s="2" t="s">
        <v>657</v>
      </c>
      <c r="F56" s="2" t="s">
        <v>77</v>
      </c>
      <c r="G56" s="2" t="s">
        <v>7</v>
      </c>
      <c r="H56" s="3">
        <v>43268.031007673613</v>
      </c>
    </row>
    <row r="57" spans="4:8" x14ac:dyDescent="0.25">
      <c r="D57">
        <v>52</v>
      </c>
      <c r="E57" s="2" t="s">
        <v>657</v>
      </c>
      <c r="F57" s="2" t="s">
        <v>554</v>
      </c>
      <c r="G57" s="2" t="s">
        <v>7</v>
      </c>
      <c r="H57" s="3">
        <v>43268.031007673613</v>
      </c>
    </row>
    <row r="58" spans="4:8" x14ac:dyDescent="0.25">
      <c r="D58">
        <v>53</v>
      </c>
      <c r="E58" s="2" t="s">
        <v>657</v>
      </c>
      <c r="F58" s="2" t="s">
        <v>66</v>
      </c>
      <c r="G58" s="2" t="s">
        <v>7</v>
      </c>
      <c r="H58" s="3">
        <v>43268.031007673613</v>
      </c>
    </row>
    <row r="59" spans="4:8" x14ac:dyDescent="0.25">
      <c r="D59">
        <v>54</v>
      </c>
      <c r="E59" s="2" t="s">
        <v>657</v>
      </c>
      <c r="F59" s="2" t="s">
        <v>557</v>
      </c>
      <c r="G59" s="2" t="s">
        <v>7</v>
      </c>
      <c r="H59" s="3">
        <v>43268.031007673613</v>
      </c>
    </row>
    <row r="60" spans="4:8" x14ac:dyDescent="0.25">
      <c r="D60">
        <v>55</v>
      </c>
      <c r="E60" s="2" t="s">
        <v>657</v>
      </c>
      <c r="F60" s="2" t="s">
        <v>74</v>
      </c>
      <c r="G60" s="2" t="s">
        <v>7</v>
      </c>
      <c r="H60" s="3">
        <v>43268.031007673613</v>
      </c>
    </row>
    <row r="61" spans="4:8" x14ac:dyDescent="0.25">
      <c r="D61">
        <v>56</v>
      </c>
      <c r="E61" s="2" t="s">
        <v>657</v>
      </c>
      <c r="F61" s="2" t="s">
        <v>57</v>
      </c>
      <c r="G61" s="2" t="s">
        <v>7</v>
      </c>
      <c r="H61" s="3">
        <v>43268.031007673613</v>
      </c>
    </row>
    <row r="62" spans="4:8" x14ac:dyDescent="0.25">
      <c r="D62">
        <v>57</v>
      </c>
      <c r="E62" s="2" t="s">
        <v>657</v>
      </c>
      <c r="F62" s="2" t="s">
        <v>46</v>
      </c>
      <c r="G62" s="2" t="s">
        <v>7</v>
      </c>
      <c r="H62" s="3">
        <v>43268.031007673613</v>
      </c>
    </row>
    <row r="63" spans="4:8" x14ac:dyDescent="0.25">
      <c r="D63">
        <v>58</v>
      </c>
      <c r="E63" s="2" t="s">
        <v>657</v>
      </c>
      <c r="F63" s="2" t="s">
        <v>51</v>
      </c>
      <c r="G63" s="2" t="s">
        <v>7</v>
      </c>
      <c r="H63" s="3">
        <v>43268.031007673613</v>
      </c>
    </row>
    <row r="64" spans="4:8" x14ac:dyDescent="0.25">
      <c r="D64">
        <v>59</v>
      </c>
      <c r="E64" s="2" t="s">
        <v>657</v>
      </c>
      <c r="F64" s="2" t="s">
        <v>67</v>
      </c>
      <c r="G64" s="2" t="s">
        <v>7</v>
      </c>
      <c r="H64" s="3">
        <v>43268.031007673613</v>
      </c>
    </row>
    <row r="65" spans="4:8" x14ac:dyDescent="0.25">
      <c r="D65">
        <v>60</v>
      </c>
      <c r="E65" s="2" t="s">
        <v>657</v>
      </c>
      <c r="F65" s="2" t="s">
        <v>11</v>
      </c>
      <c r="G65" s="2" t="s">
        <v>7</v>
      </c>
      <c r="H65" s="3">
        <v>43268.031007673613</v>
      </c>
    </row>
    <row r="66" spans="4:8" x14ac:dyDescent="0.25">
      <c r="D66">
        <v>61</v>
      </c>
      <c r="E66" s="2" t="s">
        <v>657</v>
      </c>
      <c r="F66" s="2" t="s">
        <v>59</v>
      </c>
      <c r="G66" s="2" t="s">
        <v>7</v>
      </c>
      <c r="H66" s="3">
        <v>43268.031007673613</v>
      </c>
    </row>
    <row r="67" spans="4:8" x14ac:dyDescent="0.25">
      <c r="D67">
        <v>62</v>
      </c>
      <c r="E67" s="2" t="s">
        <v>657</v>
      </c>
      <c r="F67" s="2" t="s">
        <v>60</v>
      </c>
      <c r="G67" s="2" t="s">
        <v>7</v>
      </c>
      <c r="H67" s="3">
        <v>43268.031007673613</v>
      </c>
    </row>
    <row r="68" spans="4:8" x14ac:dyDescent="0.25">
      <c r="D68">
        <v>63</v>
      </c>
      <c r="E68" s="2" t="s">
        <v>657</v>
      </c>
      <c r="F68" s="2" t="s">
        <v>75</v>
      </c>
      <c r="G68" s="2" t="s">
        <v>7</v>
      </c>
      <c r="H68" s="3">
        <v>43268.031007673613</v>
      </c>
    </row>
    <row r="69" spans="4:8" x14ac:dyDescent="0.25">
      <c r="D69">
        <v>64</v>
      </c>
      <c r="E69" s="2" t="s">
        <v>657</v>
      </c>
      <c r="F69" s="2" t="s">
        <v>41</v>
      </c>
      <c r="G69" s="2" t="s">
        <v>7</v>
      </c>
      <c r="H69" s="3">
        <v>43268.031007673613</v>
      </c>
    </row>
    <row r="70" spans="4:8" x14ac:dyDescent="0.25">
      <c r="D70">
        <v>65</v>
      </c>
      <c r="E70" s="2" t="s">
        <v>657</v>
      </c>
      <c r="F70" s="2" t="s">
        <v>55</v>
      </c>
      <c r="G70" s="2" t="s">
        <v>7</v>
      </c>
      <c r="H70" s="3">
        <v>43268.031007673613</v>
      </c>
    </row>
    <row r="71" spans="4:8" x14ac:dyDescent="0.25">
      <c r="D71">
        <v>66</v>
      </c>
      <c r="E71" s="2" t="s">
        <v>657</v>
      </c>
      <c r="F71" s="2" t="s">
        <v>42</v>
      </c>
      <c r="G71" s="2" t="s">
        <v>7</v>
      </c>
      <c r="H71" s="3">
        <v>43268.031007673613</v>
      </c>
    </row>
    <row r="72" spans="4:8" x14ac:dyDescent="0.25">
      <c r="D72">
        <v>67</v>
      </c>
      <c r="E72" s="2" t="s">
        <v>657</v>
      </c>
      <c r="F72" s="2" t="s">
        <v>53</v>
      </c>
      <c r="G72" s="2" t="s">
        <v>7</v>
      </c>
      <c r="H72" s="3">
        <v>43268.031007673613</v>
      </c>
    </row>
    <row r="73" spans="4:8" x14ac:dyDescent="0.25">
      <c r="D73">
        <v>68</v>
      </c>
      <c r="E73" s="2" t="s">
        <v>657</v>
      </c>
      <c r="F73" s="2" t="s">
        <v>54</v>
      </c>
      <c r="G73" s="2" t="s">
        <v>7</v>
      </c>
      <c r="H73" s="3">
        <v>43268.031007673613</v>
      </c>
    </row>
    <row r="74" spans="4:8" x14ac:dyDescent="0.25">
      <c r="D74">
        <v>69</v>
      </c>
      <c r="E74" s="2" t="s">
        <v>657</v>
      </c>
      <c r="F74" s="2" t="s">
        <v>7</v>
      </c>
      <c r="G74" s="2" t="s">
        <v>7</v>
      </c>
      <c r="H74" s="3">
        <v>43268.031007673613</v>
      </c>
    </row>
    <row r="75" spans="4:8" x14ac:dyDescent="0.25">
      <c r="D75">
        <v>70</v>
      </c>
      <c r="E75" s="2" t="s">
        <v>657</v>
      </c>
      <c r="F75" s="2" t="s">
        <v>64</v>
      </c>
      <c r="G75" s="2" t="s">
        <v>7</v>
      </c>
      <c r="H75" s="3">
        <v>43268.031007673613</v>
      </c>
    </row>
    <row r="76" spans="4:8" x14ac:dyDescent="0.25">
      <c r="D76">
        <v>71</v>
      </c>
      <c r="E76" s="2" t="s">
        <v>657</v>
      </c>
      <c r="F76" s="2" t="s">
        <v>52</v>
      </c>
      <c r="G76" s="2" t="s">
        <v>7</v>
      </c>
      <c r="H76" s="3">
        <v>43268.031007673613</v>
      </c>
    </row>
    <row r="77" spans="4:8" x14ac:dyDescent="0.25">
      <c r="D77">
        <v>72</v>
      </c>
      <c r="E77" s="2" t="s">
        <v>657</v>
      </c>
      <c r="F77" s="2" t="s">
        <v>47</v>
      </c>
      <c r="G77" s="2" t="s">
        <v>7</v>
      </c>
      <c r="H77" s="3">
        <v>43268.031007673613</v>
      </c>
    </row>
    <row r="78" spans="4:8" x14ac:dyDescent="0.25">
      <c r="D78">
        <v>73</v>
      </c>
      <c r="E78" s="2" t="s">
        <v>657</v>
      </c>
      <c r="F78" s="2" t="s">
        <v>10</v>
      </c>
      <c r="G78" s="2" t="s">
        <v>7</v>
      </c>
      <c r="H78" s="3">
        <v>43268.031007673613</v>
      </c>
    </row>
    <row r="79" spans="4:8" x14ac:dyDescent="0.25">
      <c r="D79">
        <v>74</v>
      </c>
      <c r="E79" s="2" t="s">
        <v>657</v>
      </c>
      <c r="F79" s="2" t="s">
        <v>58</v>
      </c>
      <c r="G79" s="2" t="s">
        <v>7</v>
      </c>
      <c r="H79" s="3">
        <v>43268.031007673613</v>
      </c>
    </row>
    <row r="80" spans="4:8" x14ac:dyDescent="0.25">
      <c r="D80">
        <v>75</v>
      </c>
      <c r="E80" s="2" t="s">
        <v>657</v>
      </c>
      <c r="F80" s="2" t="s">
        <v>556</v>
      </c>
      <c r="G80" s="2" t="s">
        <v>7</v>
      </c>
      <c r="H80" s="3">
        <v>43268.031007673613</v>
      </c>
    </row>
    <row r="81" spans="4:8" x14ac:dyDescent="0.25">
      <c r="D81">
        <v>76</v>
      </c>
      <c r="E81" s="2" t="s">
        <v>657</v>
      </c>
      <c r="F81" s="2" t="s">
        <v>40</v>
      </c>
      <c r="G81" s="2" t="s">
        <v>7</v>
      </c>
      <c r="H81" s="3">
        <v>43268.031007673613</v>
      </c>
    </row>
    <row r="82" spans="4:8" x14ac:dyDescent="0.25">
      <c r="D82">
        <v>77</v>
      </c>
      <c r="E82" s="2" t="s">
        <v>657</v>
      </c>
      <c r="F82" s="2" t="s">
        <v>49</v>
      </c>
      <c r="G82" s="2" t="s">
        <v>7</v>
      </c>
      <c r="H82" s="3">
        <v>43268.031007673613</v>
      </c>
    </row>
    <row r="83" spans="4:8" x14ac:dyDescent="0.25">
      <c r="D83">
        <v>78</v>
      </c>
      <c r="E83" s="2" t="s">
        <v>657</v>
      </c>
      <c r="F83" s="2" t="s">
        <v>50</v>
      </c>
      <c r="G83" s="2" t="s">
        <v>7</v>
      </c>
      <c r="H83" s="3">
        <v>43268.031007673613</v>
      </c>
    </row>
    <row r="84" spans="4:8" x14ac:dyDescent="0.25">
      <c r="D84">
        <v>79</v>
      </c>
      <c r="E84" s="2" t="s">
        <v>657</v>
      </c>
      <c r="F84" s="2" t="s">
        <v>48</v>
      </c>
      <c r="G84" s="2" t="s">
        <v>7</v>
      </c>
      <c r="H84" s="3">
        <v>43268.031007673613</v>
      </c>
    </row>
    <row r="85" spans="4:8" x14ac:dyDescent="0.25">
      <c r="D85">
        <v>80</v>
      </c>
      <c r="E85" s="2" t="s">
        <v>657</v>
      </c>
      <c r="F85" s="2" t="s">
        <v>63</v>
      </c>
      <c r="G85" s="2" t="s">
        <v>7</v>
      </c>
      <c r="H85" s="3">
        <v>43268.031007673613</v>
      </c>
    </row>
    <row r="86" spans="4:8" x14ac:dyDescent="0.25">
      <c r="D86">
        <v>81</v>
      </c>
      <c r="E86" s="2" t="s">
        <v>657</v>
      </c>
      <c r="F86" s="2" t="s">
        <v>45</v>
      </c>
      <c r="G86" s="2" t="s">
        <v>7</v>
      </c>
      <c r="H86" s="3">
        <v>43268.031007673613</v>
      </c>
    </row>
    <row r="87" spans="4:8" x14ac:dyDescent="0.25">
      <c r="D87">
        <v>82</v>
      </c>
      <c r="E87" s="2" t="s">
        <v>657</v>
      </c>
      <c r="F87" s="2" t="s">
        <v>61</v>
      </c>
      <c r="G87" s="2" t="s">
        <v>7</v>
      </c>
      <c r="H87" s="3">
        <v>43268.031007673613</v>
      </c>
    </row>
    <row r="88" spans="4:8" x14ac:dyDescent="0.25">
      <c r="D88">
        <v>83</v>
      </c>
      <c r="E88" s="2" t="s">
        <v>657</v>
      </c>
      <c r="F88" s="2" t="s">
        <v>38</v>
      </c>
      <c r="G88" s="2" t="s">
        <v>7</v>
      </c>
      <c r="H88" s="3">
        <v>43268.031007673613</v>
      </c>
    </row>
    <row r="89" spans="4:8" x14ac:dyDescent="0.25">
      <c r="D89">
        <v>84</v>
      </c>
      <c r="E89" s="2" t="s">
        <v>657</v>
      </c>
      <c r="F89" s="2" t="s">
        <v>39</v>
      </c>
      <c r="G89" s="2" t="s">
        <v>7</v>
      </c>
      <c r="H89" s="3">
        <v>43268.031007673613</v>
      </c>
    </row>
    <row r="90" spans="4:8" x14ac:dyDescent="0.25">
      <c r="D90">
        <v>85</v>
      </c>
      <c r="E90" s="2" t="s">
        <v>657</v>
      </c>
      <c r="F90" s="2" t="s">
        <v>44</v>
      </c>
      <c r="G90" s="2" t="s">
        <v>7</v>
      </c>
      <c r="H90" s="3">
        <v>43268.031007673613</v>
      </c>
    </row>
    <row r="91" spans="4:8" x14ac:dyDescent="0.25">
      <c r="D91">
        <v>86</v>
      </c>
      <c r="E91" s="2" t="s">
        <v>657</v>
      </c>
      <c r="F91" s="2" t="s">
        <v>559</v>
      </c>
      <c r="G91" s="2" t="s">
        <v>7</v>
      </c>
      <c r="H91" s="3">
        <v>43268.031007673613</v>
      </c>
    </row>
    <row r="92" spans="4:8" x14ac:dyDescent="0.25">
      <c r="D92">
        <v>87</v>
      </c>
      <c r="E92" s="2" t="s">
        <v>657</v>
      </c>
      <c r="F92" s="2" t="s">
        <v>37</v>
      </c>
      <c r="G92" s="2" t="s">
        <v>7</v>
      </c>
      <c r="H92" s="3">
        <v>43268.031007673613</v>
      </c>
    </row>
    <row r="93" spans="4:8" x14ac:dyDescent="0.25">
      <c r="D93">
        <v>88</v>
      </c>
      <c r="E93" s="2" t="s">
        <v>657</v>
      </c>
      <c r="F93" s="2" t="s">
        <v>26</v>
      </c>
      <c r="G93" s="2" t="s">
        <v>314</v>
      </c>
      <c r="H93" s="3">
        <v>43268.031007673613</v>
      </c>
    </row>
    <row r="94" spans="4:8" x14ac:dyDescent="0.25">
      <c r="D94">
        <v>89</v>
      </c>
      <c r="E94" s="2" t="s">
        <v>657</v>
      </c>
      <c r="F94" s="2" t="s">
        <v>27</v>
      </c>
      <c r="G94" s="2" t="s">
        <v>314</v>
      </c>
      <c r="H94" s="3">
        <v>43268.031007673613</v>
      </c>
    </row>
    <row r="95" spans="4:8" x14ac:dyDescent="0.25">
      <c r="D95">
        <v>90</v>
      </c>
      <c r="E95" s="2" t="s">
        <v>657</v>
      </c>
      <c r="F95" s="2" t="s">
        <v>22</v>
      </c>
      <c r="G95" s="2" t="s">
        <v>314</v>
      </c>
      <c r="H95" s="3">
        <v>43268.031007673613</v>
      </c>
    </row>
    <row r="96" spans="4:8" x14ac:dyDescent="0.25">
      <c r="D96">
        <v>91</v>
      </c>
      <c r="E96" s="2" t="s">
        <v>657</v>
      </c>
      <c r="F96" s="2" t="s">
        <v>574</v>
      </c>
      <c r="G96" s="2" t="s">
        <v>314</v>
      </c>
      <c r="H96" s="3">
        <v>43268.031007673613</v>
      </c>
    </row>
    <row r="97" spans="4:8" x14ac:dyDescent="0.25">
      <c r="D97">
        <v>92</v>
      </c>
      <c r="E97" s="2" t="s">
        <v>657</v>
      </c>
      <c r="F97" s="2" t="s">
        <v>575</v>
      </c>
      <c r="G97" s="2" t="s">
        <v>314</v>
      </c>
      <c r="H97" s="3">
        <v>43268.031007673613</v>
      </c>
    </row>
    <row r="98" spans="4:8" x14ac:dyDescent="0.25">
      <c r="D98">
        <v>93</v>
      </c>
      <c r="E98" s="2" t="s">
        <v>657</v>
      </c>
      <c r="F98" s="2" t="s">
        <v>30</v>
      </c>
      <c r="G98" s="2" t="s">
        <v>314</v>
      </c>
      <c r="H98" s="3">
        <v>43268.031007673613</v>
      </c>
    </row>
    <row r="99" spans="4:8" x14ac:dyDescent="0.25">
      <c r="D99">
        <v>94</v>
      </c>
      <c r="E99" s="2" t="s">
        <v>657</v>
      </c>
      <c r="F99" s="2" t="s">
        <v>31</v>
      </c>
      <c r="G99" s="2" t="s">
        <v>314</v>
      </c>
      <c r="H99" s="3">
        <v>43268.031007673613</v>
      </c>
    </row>
    <row r="100" spans="4:8" x14ac:dyDescent="0.25">
      <c r="D100">
        <v>95</v>
      </c>
      <c r="E100" s="2" t="s">
        <v>657</v>
      </c>
      <c r="F100" s="2" t="s">
        <v>29</v>
      </c>
      <c r="G100" s="2" t="s">
        <v>314</v>
      </c>
      <c r="H100" s="3">
        <v>43268.031007673613</v>
      </c>
    </row>
    <row r="101" spans="4:8" x14ac:dyDescent="0.25">
      <c r="D101">
        <v>96</v>
      </c>
      <c r="E101" s="2" t="s">
        <v>657</v>
      </c>
      <c r="F101" s="2" t="s">
        <v>32</v>
      </c>
      <c r="G101" s="2" t="s">
        <v>314</v>
      </c>
      <c r="H101" s="3">
        <v>43268.031007673613</v>
      </c>
    </row>
    <row r="102" spans="4:8" x14ac:dyDescent="0.25">
      <c r="D102">
        <v>97</v>
      </c>
      <c r="E102" s="2" t="s">
        <v>657</v>
      </c>
      <c r="F102" s="2" t="s">
        <v>28</v>
      </c>
      <c r="G102" s="2" t="s">
        <v>314</v>
      </c>
      <c r="H102" s="3">
        <v>43268.031007673613</v>
      </c>
    </row>
    <row r="103" spans="4:8" x14ac:dyDescent="0.25">
      <c r="D103">
        <v>98</v>
      </c>
      <c r="E103" s="2" t="s">
        <v>657</v>
      </c>
      <c r="F103" s="2" t="s">
        <v>24</v>
      </c>
      <c r="G103" s="2" t="s">
        <v>314</v>
      </c>
      <c r="H103" s="3">
        <v>43268.031007673613</v>
      </c>
    </row>
    <row r="104" spans="4:8" x14ac:dyDescent="0.25">
      <c r="D104">
        <v>99</v>
      </c>
      <c r="E104" s="2" t="s">
        <v>657</v>
      </c>
      <c r="F104" s="2" t="s">
        <v>25</v>
      </c>
      <c r="G104" s="2" t="s">
        <v>314</v>
      </c>
      <c r="H104" s="3">
        <v>43268.031007673613</v>
      </c>
    </row>
    <row r="105" spans="4:8" x14ac:dyDescent="0.25">
      <c r="D105">
        <v>100</v>
      </c>
      <c r="E105" s="2" t="s">
        <v>657</v>
      </c>
      <c r="F105" s="2" t="s">
        <v>537</v>
      </c>
      <c r="G105" s="2" t="s">
        <v>314</v>
      </c>
      <c r="H105" s="3">
        <v>43268.031007673613</v>
      </c>
    </row>
    <row r="106" spans="4:8" x14ac:dyDescent="0.25">
      <c r="D106">
        <v>101</v>
      </c>
      <c r="E106" s="2" t="s">
        <v>657</v>
      </c>
      <c r="F106" s="2" t="s">
        <v>21</v>
      </c>
      <c r="G106" s="2" t="s">
        <v>314</v>
      </c>
      <c r="H106" s="3">
        <v>43268.031007673613</v>
      </c>
    </row>
    <row r="107" spans="4:8" x14ac:dyDescent="0.25">
      <c r="D107">
        <v>102</v>
      </c>
      <c r="E107" s="2" t="s">
        <v>657</v>
      </c>
      <c r="F107" s="2" t="s">
        <v>33</v>
      </c>
      <c r="G107" s="2" t="s">
        <v>314</v>
      </c>
      <c r="H107" s="3">
        <v>43268.031007673613</v>
      </c>
    </row>
    <row r="108" spans="4:8" x14ac:dyDescent="0.25">
      <c r="D108">
        <v>103</v>
      </c>
      <c r="E108" s="2" t="s">
        <v>657</v>
      </c>
      <c r="F108" s="2" t="s">
        <v>23</v>
      </c>
      <c r="G108" s="2" t="s">
        <v>314</v>
      </c>
      <c r="H108" s="3">
        <v>43268.031007673613</v>
      </c>
    </row>
    <row r="109" spans="4:8" x14ac:dyDescent="0.25">
      <c r="D109">
        <v>104</v>
      </c>
      <c r="E109" s="2" t="s">
        <v>657</v>
      </c>
      <c r="F109" s="2" t="s">
        <v>89</v>
      </c>
      <c r="G109" s="2" t="s">
        <v>155</v>
      </c>
      <c r="H109" s="3">
        <v>43268.031007673613</v>
      </c>
    </row>
    <row r="110" spans="4:8" x14ac:dyDescent="0.25">
      <c r="D110">
        <v>105</v>
      </c>
      <c r="E110" s="2" t="s">
        <v>657</v>
      </c>
      <c r="F110" s="2" t="s">
        <v>91</v>
      </c>
      <c r="G110" s="2" t="s">
        <v>155</v>
      </c>
      <c r="H110" s="3">
        <v>43268.031007673613</v>
      </c>
    </row>
    <row r="111" spans="4:8" x14ac:dyDescent="0.25">
      <c r="D111">
        <v>106</v>
      </c>
      <c r="E111" s="2" t="s">
        <v>657</v>
      </c>
      <c r="F111" s="2" t="s">
        <v>90</v>
      </c>
      <c r="G111" s="2" t="s">
        <v>155</v>
      </c>
      <c r="H111" s="3">
        <v>43268.031007673613</v>
      </c>
    </row>
    <row r="112" spans="4:8" x14ac:dyDescent="0.25">
      <c r="D112">
        <v>107</v>
      </c>
      <c r="E112" s="2" t="s">
        <v>657</v>
      </c>
      <c r="F112" s="2" t="s">
        <v>87</v>
      </c>
      <c r="G112" s="2" t="s">
        <v>155</v>
      </c>
      <c r="H112" s="3">
        <v>43268.031007673613</v>
      </c>
    </row>
    <row r="113" spans="4:8" x14ac:dyDescent="0.25">
      <c r="D113">
        <v>108</v>
      </c>
      <c r="E113" s="2" t="s">
        <v>657</v>
      </c>
      <c r="F113" s="2" t="s">
        <v>100</v>
      </c>
      <c r="G113" s="2" t="s">
        <v>155</v>
      </c>
      <c r="H113" s="3">
        <v>43268.031007673613</v>
      </c>
    </row>
    <row r="114" spans="4:8" x14ac:dyDescent="0.25">
      <c r="D114">
        <v>109</v>
      </c>
      <c r="E114" s="2" t="s">
        <v>657</v>
      </c>
      <c r="F114" s="2" t="s">
        <v>101</v>
      </c>
      <c r="G114" s="2" t="s">
        <v>155</v>
      </c>
      <c r="H114" s="3">
        <v>43268.031007673613</v>
      </c>
    </row>
    <row r="115" spans="4:8" x14ac:dyDescent="0.25">
      <c r="D115">
        <v>110</v>
      </c>
      <c r="E115" s="2" t="s">
        <v>657</v>
      </c>
      <c r="F115" s="2" t="s">
        <v>88</v>
      </c>
      <c r="G115" s="2" t="s">
        <v>155</v>
      </c>
      <c r="H115" s="3">
        <v>43268.031007673613</v>
      </c>
    </row>
    <row r="116" spans="4:8" x14ac:dyDescent="0.25">
      <c r="D116">
        <v>111</v>
      </c>
      <c r="E116" s="2" t="s">
        <v>657</v>
      </c>
      <c r="F116" s="2" t="s">
        <v>27</v>
      </c>
      <c r="G116" s="2" t="s">
        <v>155</v>
      </c>
      <c r="H116" s="3">
        <v>43268.031007673613</v>
      </c>
    </row>
    <row r="117" spans="4:8" x14ac:dyDescent="0.25">
      <c r="D117">
        <v>112</v>
      </c>
      <c r="E117" s="2" t="s">
        <v>657</v>
      </c>
      <c r="F117" s="2" t="s">
        <v>86</v>
      </c>
      <c r="G117" s="2" t="s">
        <v>155</v>
      </c>
      <c r="H117" s="3">
        <v>43268.031007673613</v>
      </c>
    </row>
    <row r="118" spans="4:8" x14ac:dyDescent="0.25">
      <c r="D118">
        <v>113</v>
      </c>
      <c r="E118" s="2" t="s">
        <v>657</v>
      </c>
      <c r="F118" s="2" t="s">
        <v>103</v>
      </c>
      <c r="G118" s="2" t="s">
        <v>155</v>
      </c>
      <c r="H118" s="3">
        <v>43268.031007673613</v>
      </c>
    </row>
    <row r="119" spans="4:8" x14ac:dyDescent="0.25">
      <c r="D119">
        <v>114</v>
      </c>
      <c r="E119" s="2" t="s">
        <v>657</v>
      </c>
      <c r="F119" s="2" t="s">
        <v>295</v>
      </c>
      <c r="G119" s="2" t="s">
        <v>155</v>
      </c>
      <c r="H119" s="3">
        <v>43268.031007673613</v>
      </c>
    </row>
    <row r="120" spans="4:8" x14ac:dyDescent="0.25">
      <c r="D120">
        <v>115</v>
      </c>
      <c r="E120" s="2" t="s">
        <v>657</v>
      </c>
      <c r="F120" s="2" t="s">
        <v>94</v>
      </c>
      <c r="G120" s="2" t="s">
        <v>155</v>
      </c>
      <c r="H120" s="3">
        <v>43268.031007673613</v>
      </c>
    </row>
    <row r="121" spans="4:8" x14ac:dyDescent="0.25">
      <c r="D121">
        <v>116</v>
      </c>
      <c r="E121" s="2" t="s">
        <v>657</v>
      </c>
      <c r="F121" s="2" t="s">
        <v>96</v>
      </c>
      <c r="G121" s="2" t="s">
        <v>155</v>
      </c>
      <c r="H121" s="3">
        <v>43268.031007673613</v>
      </c>
    </row>
    <row r="122" spans="4:8" x14ac:dyDescent="0.25">
      <c r="D122">
        <v>117</v>
      </c>
      <c r="E122" s="2" t="s">
        <v>657</v>
      </c>
      <c r="F122" s="2" t="s">
        <v>104</v>
      </c>
      <c r="G122" s="2" t="s">
        <v>155</v>
      </c>
      <c r="H122" s="3">
        <v>43268.031007673613</v>
      </c>
    </row>
    <row r="123" spans="4:8" x14ac:dyDescent="0.25">
      <c r="D123">
        <v>118</v>
      </c>
      <c r="E123" s="2" t="s">
        <v>657</v>
      </c>
      <c r="F123" s="2" t="s">
        <v>95</v>
      </c>
      <c r="G123" s="2" t="s">
        <v>155</v>
      </c>
      <c r="H123" s="3">
        <v>43268.031007673613</v>
      </c>
    </row>
    <row r="124" spans="4:8" x14ac:dyDescent="0.25">
      <c r="D124">
        <v>119</v>
      </c>
      <c r="E124" s="2" t="s">
        <v>657</v>
      </c>
      <c r="F124" s="2" t="s">
        <v>98</v>
      </c>
      <c r="G124" s="2" t="s">
        <v>155</v>
      </c>
      <c r="H124" s="3">
        <v>43268.031007673613</v>
      </c>
    </row>
    <row r="125" spans="4:8" x14ac:dyDescent="0.25">
      <c r="D125">
        <v>120</v>
      </c>
      <c r="E125" s="2" t="s">
        <v>657</v>
      </c>
      <c r="F125" s="2" t="s">
        <v>97</v>
      </c>
      <c r="G125" s="2" t="s">
        <v>155</v>
      </c>
      <c r="H125" s="3">
        <v>43268.031007673613</v>
      </c>
    </row>
    <row r="126" spans="4:8" x14ac:dyDescent="0.25">
      <c r="D126">
        <v>121</v>
      </c>
      <c r="E126" s="2" t="s">
        <v>657</v>
      </c>
      <c r="F126" s="2" t="s">
        <v>99</v>
      </c>
      <c r="G126" s="2" t="s">
        <v>155</v>
      </c>
      <c r="H126" s="3">
        <v>43268.031007673613</v>
      </c>
    </row>
    <row r="127" spans="4:8" x14ac:dyDescent="0.25">
      <c r="D127">
        <v>122</v>
      </c>
      <c r="E127" s="2" t="s">
        <v>657</v>
      </c>
      <c r="F127" s="2" t="s">
        <v>105</v>
      </c>
      <c r="G127" s="2" t="s">
        <v>155</v>
      </c>
      <c r="H127" s="3">
        <v>43268.031007673613</v>
      </c>
    </row>
    <row r="128" spans="4:8" x14ac:dyDescent="0.25">
      <c r="D128">
        <v>123</v>
      </c>
      <c r="E128" s="2" t="s">
        <v>657</v>
      </c>
      <c r="F128" s="2" t="s">
        <v>92</v>
      </c>
      <c r="G128" s="2" t="s">
        <v>155</v>
      </c>
      <c r="H128" s="3">
        <v>43268.031007673613</v>
      </c>
    </row>
    <row r="129" spans="4:8" x14ac:dyDescent="0.25">
      <c r="D129">
        <v>124</v>
      </c>
      <c r="E129" s="2" t="s">
        <v>657</v>
      </c>
      <c r="F129" s="2" t="s">
        <v>93</v>
      </c>
      <c r="G129" s="2" t="s">
        <v>155</v>
      </c>
      <c r="H129" s="3">
        <v>43268.031007673613</v>
      </c>
    </row>
    <row r="130" spans="4:8" x14ac:dyDescent="0.25">
      <c r="D130">
        <v>125</v>
      </c>
      <c r="E130" s="2" t="s">
        <v>657</v>
      </c>
      <c r="F130" s="2" t="s">
        <v>102</v>
      </c>
      <c r="G130" s="2" t="s">
        <v>155</v>
      </c>
      <c r="H130" s="3">
        <v>43268.031007673613</v>
      </c>
    </row>
    <row r="131" spans="4:8" x14ac:dyDescent="0.25">
      <c r="D131">
        <v>126</v>
      </c>
      <c r="E131" s="2" t="s">
        <v>657</v>
      </c>
      <c r="F131" s="2" t="s">
        <v>26</v>
      </c>
      <c r="G131" s="2" t="s">
        <v>155</v>
      </c>
      <c r="H131" s="3">
        <v>43268.031007673613</v>
      </c>
    </row>
    <row r="132" spans="4:8" x14ac:dyDescent="0.25">
      <c r="D132">
        <v>127</v>
      </c>
      <c r="E132" s="2" t="s">
        <v>657</v>
      </c>
      <c r="F132" s="2" t="s">
        <v>79</v>
      </c>
      <c r="G132" s="2" t="s">
        <v>79</v>
      </c>
      <c r="H132" s="3">
        <v>43268.031007673613</v>
      </c>
    </row>
    <row r="133" spans="4:8" x14ac:dyDescent="0.25">
      <c r="D133">
        <v>128</v>
      </c>
      <c r="E133" s="2" t="s">
        <v>657</v>
      </c>
      <c r="F133" s="2" t="s">
        <v>80</v>
      </c>
      <c r="G133" s="2" t="s">
        <v>79</v>
      </c>
      <c r="H133" s="3">
        <v>43268.031007673613</v>
      </c>
    </row>
    <row r="134" spans="4:8" x14ac:dyDescent="0.25">
      <c r="D134">
        <v>129</v>
      </c>
      <c r="E134" s="2" t="s">
        <v>657</v>
      </c>
      <c r="F134" s="2" t="s">
        <v>84</v>
      </c>
      <c r="G134" s="2" t="s">
        <v>79</v>
      </c>
      <c r="H134" s="3">
        <v>43268.031007673613</v>
      </c>
    </row>
    <row r="135" spans="4:8" x14ac:dyDescent="0.25">
      <c r="D135">
        <v>130</v>
      </c>
      <c r="E135" s="2" t="s">
        <v>657</v>
      </c>
      <c r="F135" s="2" t="s">
        <v>29</v>
      </c>
      <c r="G135" s="2" t="s">
        <v>79</v>
      </c>
      <c r="H135" s="3">
        <v>43268.031007673613</v>
      </c>
    </row>
    <row r="136" spans="4:8" x14ac:dyDescent="0.25">
      <c r="D136">
        <v>131</v>
      </c>
      <c r="E136" s="2" t="s">
        <v>657</v>
      </c>
      <c r="F136" s="2" t="s">
        <v>82</v>
      </c>
      <c r="G136" s="2" t="s">
        <v>79</v>
      </c>
      <c r="H136" s="3">
        <v>43268.031007673613</v>
      </c>
    </row>
    <row r="137" spans="4:8" x14ac:dyDescent="0.25">
      <c r="D137">
        <v>132</v>
      </c>
      <c r="E137" s="2" t="s">
        <v>657</v>
      </c>
      <c r="F137" s="2" t="s">
        <v>83</v>
      </c>
      <c r="G137" s="2" t="s">
        <v>79</v>
      </c>
      <c r="H137" s="3">
        <v>43268.031007673613</v>
      </c>
    </row>
    <row r="138" spans="4:8" x14ac:dyDescent="0.25">
      <c r="D138">
        <v>133</v>
      </c>
      <c r="E138" s="2" t="s">
        <v>657</v>
      </c>
      <c r="F138" s="2" t="s">
        <v>78</v>
      </c>
      <c r="G138" s="2" t="s">
        <v>79</v>
      </c>
      <c r="H138" s="3">
        <v>43268.031007673613</v>
      </c>
    </row>
    <row r="139" spans="4:8" x14ac:dyDescent="0.25">
      <c r="D139">
        <v>134</v>
      </c>
      <c r="E139" s="2" t="s">
        <v>657</v>
      </c>
      <c r="F139" s="2" t="s">
        <v>81</v>
      </c>
      <c r="G139" s="2" t="s">
        <v>79</v>
      </c>
      <c r="H139" s="3">
        <v>43268.031007673613</v>
      </c>
    </row>
    <row r="140" spans="4:8" x14ac:dyDescent="0.25">
      <c r="D140">
        <v>135</v>
      </c>
      <c r="E140" s="2" t="s">
        <v>657</v>
      </c>
      <c r="F140" s="2" t="s">
        <v>153</v>
      </c>
      <c r="G140" s="2" t="s">
        <v>158</v>
      </c>
      <c r="H140" s="3">
        <v>43268.031007673613</v>
      </c>
    </row>
    <row r="141" spans="4:8" x14ac:dyDescent="0.25">
      <c r="D141">
        <v>136</v>
      </c>
      <c r="E141" s="2" t="s">
        <v>657</v>
      </c>
      <c r="F141" s="2" t="s">
        <v>151</v>
      </c>
      <c r="G141" s="2" t="s">
        <v>158</v>
      </c>
      <c r="H141" s="3">
        <v>43268.031007673613</v>
      </c>
    </row>
    <row r="142" spans="4:8" x14ac:dyDescent="0.25">
      <c r="D142">
        <v>137</v>
      </c>
      <c r="E142" s="2" t="s">
        <v>657</v>
      </c>
      <c r="F142" s="2" t="s">
        <v>152</v>
      </c>
      <c r="G142" s="2" t="s">
        <v>158</v>
      </c>
      <c r="H142" s="3">
        <v>43268.031007673613</v>
      </c>
    </row>
    <row r="143" spans="4:8" x14ac:dyDescent="0.25">
      <c r="D143">
        <v>138</v>
      </c>
      <c r="E143" s="2" t="s">
        <v>657</v>
      </c>
      <c r="F143" s="2" t="s">
        <v>30</v>
      </c>
      <c r="G143" s="2" t="s">
        <v>158</v>
      </c>
      <c r="H143" s="3">
        <v>43268.031007673613</v>
      </c>
    </row>
    <row r="144" spans="4:8" x14ac:dyDescent="0.25">
      <c r="D144">
        <v>139</v>
      </c>
      <c r="E144" s="2" t="s">
        <v>657</v>
      </c>
      <c r="F144" s="2" t="s">
        <v>150</v>
      </c>
      <c r="G144" s="2" t="s">
        <v>158</v>
      </c>
      <c r="H144" s="3">
        <v>43268.031007673613</v>
      </c>
    </row>
    <row r="145" spans="4:8" x14ac:dyDescent="0.25">
      <c r="D145">
        <v>140</v>
      </c>
      <c r="E145" s="2" t="s">
        <v>657</v>
      </c>
      <c r="F145" s="2" t="s">
        <v>577</v>
      </c>
      <c r="G145" s="2" t="s">
        <v>316</v>
      </c>
      <c r="H145" s="3">
        <v>43268.031007673613</v>
      </c>
    </row>
    <row r="146" spans="4:8" x14ac:dyDescent="0.25">
      <c r="D146">
        <v>141</v>
      </c>
      <c r="E146" s="2" t="s">
        <v>657</v>
      </c>
      <c r="F146" s="2" t="s">
        <v>38</v>
      </c>
      <c r="G146" s="2" t="s">
        <v>316</v>
      </c>
      <c r="H146" s="3">
        <v>43268.031007673613</v>
      </c>
    </row>
    <row r="147" spans="4:8" x14ac:dyDescent="0.25">
      <c r="D147">
        <v>142</v>
      </c>
      <c r="E147" s="2" t="s">
        <v>657</v>
      </c>
      <c r="F147" s="2" t="s">
        <v>579</v>
      </c>
      <c r="G147" s="2" t="s">
        <v>316</v>
      </c>
      <c r="H147" s="3">
        <v>43268.031007673613</v>
      </c>
    </row>
    <row r="148" spans="4:8" x14ac:dyDescent="0.25">
      <c r="D148">
        <v>143</v>
      </c>
      <c r="E148" s="2" t="s">
        <v>657</v>
      </c>
      <c r="F148" s="2" t="s">
        <v>580</v>
      </c>
      <c r="G148" s="2" t="s">
        <v>316</v>
      </c>
      <c r="H148" s="3">
        <v>43268.031007673613</v>
      </c>
    </row>
    <row r="149" spans="4:8" x14ac:dyDescent="0.25">
      <c r="D149">
        <v>144</v>
      </c>
      <c r="E149" s="2" t="s">
        <v>657</v>
      </c>
      <c r="F149" s="2" t="s">
        <v>152</v>
      </c>
      <c r="G149" s="2" t="s">
        <v>316</v>
      </c>
      <c r="H149" s="3">
        <v>43268.031007673613</v>
      </c>
    </row>
    <row r="150" spans="4:8" x14ac:dyDescent="0.25">
      <c r="D150">
        <v>145</v>
      </c>
      <c r="E150" s="2" t="s">
        <v>657</v>
      </c>
      <c r="F150" s="2" t="s">
        <v>95</v>
      </c>
      <c r="G150" s="2" t="s">
        <v>316</v>
      </c>
      <c r="H150" s="3">
        <v>43268.031007673613</v>
      </c>
    </row>
    <row r="151" spans="4:8" x14ac:dyDescent="0.25">
      <c r="D151">
        <v>146</v>
      </c>
      <c r="E151" s="2" t="s">
        <v>657</v>
      </c>
      <c r="F151" s="2" t="s">
        <v>373</v>
      </c>
      <c r="G151" s="2" t="s">
        <v>316</v>
      </c>
      <c r="H151" s="3">
        <v>43268.031007673613</v>
      </c>
    </row>
    <row r="152" spans="4:8" x14ac:dyDescent="0.25">
      <c r="D152">
        <v>147</v>
      </c>
      <c r="E152" s="2" t="s">
        <v>657</v>
      </c>
      <c r="F152" s="2" t="s">
        <v>578</v>
      </c>
      <c r="G152" s="2" t="s">
        <v>316</v>
      </c>
      <c r="H152" s="3">
        <v>43268.031007673613</v>
      </c>
    </row>
    <row r="153" spans="4:8" x14ac:dyDescent="0.25">
      <c r="D153">
        <v>148</v>
      </c>
      <c r="E153" s="2" t="s">
        <v>657</v>
      </c>
      <c r="F153" s="2" t="s">
        <v>582</v>
      </c>
      <c r="G153" s="2" t="s">
        <v>316</v>
      </c>
      <c r="H153" s="3">
        <v>43268.031007673613</v>
      </c>
    </row>
    <row r="154" spans="4:8" x14ac:dyDescent="0.25">
      <c r="D154">
        <v>149</v>
      </c>
      <c r="E154" s="2" t="s">
        <v>657</v>
      </c>
      <c r="F154" s="2" t="s">
        <v>445</v>
      </c>
      <c r="G154" s="2" t="s">
        <v>316</v>
      </c>
      <c r="H154" s="3">
        <v>43268.031007673613</v>
      </c>
    </row>
    <row r="155" spans="4:8" x14ac:dyDescent="0.25">
      <c r="D155">
        <v>150</v>
      </c>
      <c r="E155" s="2" t="s">
        <v>657</v>
      </c>
      <c r="F155" s="2" t="s">
        <v>581</v>
      </c>
      <c r="G155" s="2" t="s">
        <v>316</v>
      </c>
      <c r="H155" s="3">
        <v>43268.031007673613</v>
      </c>
    </row>
    <row r="156" spans="4:8" x14ac:dyDescent="0.25">
      <c r="D156">
        <v>151</v>
      </c>
      <c r="E156" s="2" t="s">
        <v>154</v>
      </c>
      <c r="F156" s="2" t="s">
        <v>38</v>
      </c>
      <c r="G156" s="2" t="s">
        <v>317</v>
      </c>
      <c r="H156" s="3">
        <v>43268.031007673613</v>
      </c>
    </row>
    <row r="157" spans="4:8" x14ac:dyDescent="0.25">
      <c r="D157">
        <v>152</v>
      </c>
      <c r="E157" s="2" t="s">
        <v>154</v>
      </c>
      <c r="F157" s="2" t="s">
        <v>95</v>
      </c>
      <c r="G157" s="2" t="s">
        <v>318</v>
      </c>
      <c r="H157" s="3">
        <v>43268.031007673613</v>
      </c>
    </row>
    <row r="158" spans="4:8" x14ac:dyDescent="0.25">
      <c r="D158">
        <v>153</v>
      </c>
      <c r="E158" s="2" t="s">
        <v>154</v>
      </c>
      <c r="F158" s="2" t="s">
        <v>152</v>
      </c>
      <c r="G158" s="2" t="s">
        <v>319</v>
      </c>
      <c r="H158" s="3">
        <v>43268.031007673613</v>
      </c>
    </row>
    <row r="159" spans="4:8" x14ac:dyDescent="0.25">
      <c r="D159">
        <v>154</v>
      </c>
      <c r="E159" s="2" t="s">
        <v>154</v>
      </c>
      <c r="F159" s="2" t="s">
        <v>28</v>
      </c>
      <c r="G159" s="2" t="s">
        <v>12</v>
      </c>
      <c r="H159" s="3">
        <v>43268.031007673613</v>
      </c>
    </row>
    <row r="160" spans="4:8" x14ac:dyDescent="0.25">
      <c r="D160">
        <v>155</v>
      </c>
      <c r="E160" s="2" t="s">
        <v>154</v>
      </c>
      <c r="F160" s="2" t="s">
        <v>12</v>
      </c>
      <c r="G160" s="2" t="s">
        <v>12</v>
      </c>
      <c r="H160" s="3">
        <v>43268.031007673613</v>
      </c>
    </row>
    <row r="161" spans="4:8" x14ac:dyDescent="0.25">
      <c r="D161">
        <v>156</v>
      </c>
      <c r="E161" s="2" t="s">
        <v>154</v>
      </c>
      <c r="F161" s="2" t="s">
        <v>85</v>
      </c>
      <c r="G161" s="2" t="s">
        <v>12</v>
      </c>
      <c r="H161" s="3">
        <v>43268.031007673613</v>
      </c>
    </row>
    <row r="162" spans="4:8" x14ac:dyDescent="0.25">
      <c r="D162">
        <v>157</v>
      </c>
      <c r="E162" s="2" t="s">
        <v>154</v>
      </c>
      <c r="F162" s="2" t="s">
        <v>7</v>
      </c>
      <c r="G162" s="2" t="s">
        <v>7</v>
      </c>
      <c r="H162" s="3">
        <v>43268.031007708334</v>
      </c>
    </row>
    <row r="163" spans="4:8" x14ac:dyDescent="0.25">
      <c r="D163">
        <v>158</v>
      </c>
      <c r="E163" s="2" t="s">
        <v>154</v>
      </c>
      <c r="F163" s="2" t="s">
        <v>559</v>
      </c>
      <c r="G163" s="2" t="s">
        <v>7</v>
      </c>
      <c r="H163" s="3">
        <v>43268.031007708334</v>
      </c>
    </row>
    <row r="164" spans="4:8" x14ac:dyDescent="0.25">
      <c r="D164">
        <v>159</v>
      </c>
      <c r="E164" s="2" t="s">
        <v>154</v>
      </c>
      <c r="F164" s="2" t="s">
        <v>556</v>
      </c>
      <c r="G164" s="2" t="s">
        <v>7</v>
      </c>
      <c r="H164" s="3">
        <v>43268.031007673613</v>
      </c>
    </row>
    <row r="165" spans="4:8" x14ac:dyDescent="0.25">
      <c r="D165">
        <v>160</v>
      </c>
      <c r="E165" s="2" t="s">
        <v>154</v>
      </c>
      <c r="F165" s="2" t="s">
        <v>63</v>
      </c>
      <c r="G165" s="2" t="s">
        <v>7</v>
      </c>
      <c r="H165" s="3">
        <v>43268.031007673613</v>
      </c>
    </row>
    <row r="166" spans="4:8" x14ac:dyDescent="0.25">
      <c r="D166">
        <v>161</v>
      </c>
      <c r="E166" s="2" t="s">
        <v>154</v>
      </c>
      <c r="F166" s="2" t="s">
        <v>40</v>
      </c>
      <c r="G166" s="2" t="s">
        <v>7</v>
      </c>
      <c r="H166" s="3">
        <v>43268.031007708334</v>
      </c>
    </row>
    <row r="167" spans="4:8" x14ac:dyDescent="0.25">
      <c r="D167">
        <v>162</v>
      </c>
      <c r="E167" s="2" t="s">
        <v>154</v>
      </c>
      <c r="F167" s="2" t="s">
        <v>59</v>
      </c>
      <c r="G167" s="2" t="s">
        <v>7</v>
      </c>
      <c r="H167" s="3">
        <v>43268.031007708334</v>
      </c>
    </row>
    <row r="168" spans="4:8" x14ac:dyDescent="0.25">
      <c r="D168">
        <v>163</v>
      </c>
      <c r="E168" s="2" t="s">
        <v>154</v>
      </c>
      <c r="F168" s="2" t="s">
        <v>66</v>
      </c>
      <c r="G168" s="2" t="s">
        <v>7</v>
      </c>
      <c r="H168" s="3">
        <v>43268.031007708334</v>
      </c>
    </row>
    <row r="169" spans="4:8" x14ac:dyDescent="0.25">
      <c r="D169">
        <v>164</v>
      </c>
      <c r="E169" s="2" t="s">
        <v>154</v>
      </c>
      <c r="F169" s="2" t="s">
        <v>67</v>
      </c>
      <c r="G169" s="2" t="s">
        <v>7</v>
      </c>
      <c r="H169" s="3">
        <v>43268.031007708334</v>
      </c>
    </row>
    <row r="170" spans="4:8" x14ac:dyDescent="0.25">
      <c r="D170">
        <v>165</v>
      </c>
      <c r="E170" s="2" t="s">
        <v>154</v>
      </c>
      <c r="F170" s="2" t="s">
        <v>44</v>
      </c>
      <c r="G170" s="2" t="s">
        <v>7</v>
      </c>
      <c r="H170" s="3">
        <v>43268.031007708334</v>
      </c>
    </row>
    <row r="171" spans="4:8" x14ac:dyDescent="0.25">
      <c r="D171">
        <v>166</v>
      </c>
      <c r="E171" s="2" t="s">
        <v>154</v>
      </c>
      <c r="F171" s="2" t="s">
        <v>60</v>
      </c>
      <c r="G171" s="2" t="s">
        <v>7</v>
      </c>
      <c r="H171" s="3">
        <v>43268.031007708334</v>
      </c>
    </row>
    <row r="172" spans="4:8" x14ac:dyDescent="0.25">
      <c r="D172">
        <v>167</v>
      </c>
      <c r="E172" s="2" t="s">
        <v>154</v>
      </c>
      <c r="F172" s="2" t="s">
        <v>45</v>
      </c>
      <c r="G172" s="2" t="s">
        <v>7</v>
      </c>
      <c r="H172" s="3">
        <v>43268.031007708334</v>
      </c>
    </row>
    <row r="173" spans="4:8" x14ac:dyDescent="0.25">
      <c r="D173">
        <v>168</v>
      </c>
      <c r="E173" s="2" t="s">
        <v>154</v>
      </c>
      <c r="F173" s="2" t="s">
        <v>75</v>
      </c>
      <c r="G173" s="2" t="s">
        <v>7</v>
      </c>
      <c r="H173" s="3">
        <v>43268.031007708334</v>
      </c>
    </row>
    <row r="174" spans="4:8" x14ac:dyDescent="0.25">
      <c r="D174">
        <v>169</v>
      </c>
      <c r="E174" s="2" t="s">
        <v>154</v>
      </c>
      <c r="F174" s="2" t="s">
        <v>554</v>
      </c>
      <c r="G174" s="2" t="s">
        <v>7</v>
      </c>
      <c r="H174" s="3">
        <v>43268.031007673613</v>
      </c>
    </row>
    <row r="175" spans="4:8" x14ac:dyDescent="0.25">
      <c r="D175">
        <v>170</v>
      </c>
      <c r="E175" s="2" t="s">
        <v>154</v>
      </c>
      <c r="F175" s="2" t="s">
        <v>68</v>
      </c>
      <c r="G175" s="2" t="s">
        <v>7</v>
      </c>
      <c r="H175" s="3">
        <v>43268.031007673613</v>
      </c>
    </row>
    <row r="176" spans="4:8" x14ac:dyDescent="0.25">
      <c r="D176">
        <v>171</v>
      </c>
      <c r="E176" s="2" t="s">
        <v>154</v>
      </c>
      <c r="F176" s="2" t="s">
        <v>69</v>
      </c>
      <c r="G176" s="2" t="s">
        <v>7</v>
      </c>
      <c r="H176" s="3">
        <v>43268.031007673613</v>
      </c>
    </row>
    <row r="177" spans="4:8" x14ac:dyDescent="0.25">
      <c r="D177">
        <v>172</v>
      </c>
      <c r="E177" s="2" t="s">
        <v>154</v>
      </c>
      <c r="F177" s="2" t="s">
        <v>48</v>
      </c>
      <c r="G177" s="2" t="s">
        <v>7</v>
      </c>
      <c r="H177" s="3">
        <v>43268.031007708334</v>
      </c>
    </row>
    <row r="178" spans="4:8" x14ac:dyDescent="0.25">
      <c r="D178">
        <v>173</v>
      </c>
      <c r="E178" s="2" t="s">
        <v>154</v>
      </c>
      <c r="F178" s="2" t="s">
        <v>77</v>
      </c>
      <c r="G178" s="2" t="s">
        <v>7</v>
      </c>
      <c r="H178" s="3">
        <v>43268.031007673613</v>
      </c>
    </row>
    <row r="179" spans="4:8" x14ac:dyDescent="0.25">
      <c r="D179">
        <v>174</v>
      </c>
      <c r="E179" s="2" t="s">
        <v>154</v>
      </c>
      <c r="F179" s="2" t="s">
        <v>57</v>
      </c>
      <c r="G179" s="2" t="s">
        <v>7</v>
      </c>
      <c r="H179" s="3">
        <v>43268.031007673613</v>
      </c>
    </row>
    <row r="180" spans="4:8" x14ac:dyDescent="0.25">
      <c r="D180">
        <v>175</v>
      </c>
      <c r="E180" s="2" t="s">
        <v>154</v>
      </c>
      <c r="F180" s="2" t="s">
        <v>73</v>
      </c>
      <c r="G180" s="2" t="s">
        <v>7</v>
      </c>
      <c r="H180" s="3">
        <v>43268.031007673613</v>
      </c>
    </row>
    <row r="181" spans="4:8" x14ac:dyDescent="0.25">
      <c r="D181">
        <v>176</v>
      </c>
      <c r="E181" s="2" t="s">
        <v>154</v>
      </c>
      <c r="F181" s="2" t="s">
        <v>10</v>
      </c>
      <c r="G181" s="2" t="s">
        <v>7</v>
      </c>
      <c r="H181" s="3">
        <v>43268.031007673613</v>
      </c>
    </row>
    <row r="182" spans="4:8" x14ac:dyDescent="0.25">
      <c r="D182">
        <v>177</v>
      </c>
      <c r="E182" s="2" t="s">
        <v>154</v>
      </c>
      <c r="F182" s="2" t="s">
        <v>58</v>
      </c>
      <c r="G182" s="2" t="s">
        <v>7</v>
      </c>
      <c r="H182" s="3">
        <v>43268.031007673613</v>
      </c>
    </row>
    <row r="183" spans="4:8" x14ac:dyDescent="0.25">
      <c r="D183">
        <v>178</v>
      </c>
      <c r="E183" s="2" t="s">
        <v>154</v>
      </c>
      <c r="F183" s="2" t="s">
        <v>64</v>
      </c>
      <c r="G183" s="2" t="s">
        <v>7</v>
      </c>
      <c r="H183" s="3">
        <v>43268.031007673613</v>
      </c>
    </row>
    <row r="184" spans="4:8" x14ac:dyDescent="0.25">
      <c r="D184">
        <v>179</v>
      </c>
      <c r="E184" s="2" t="s">
        <v>154</v>
      </c>
      <c r="F184" s="2" t="s">
        <v>72</v>
      </c>
      <c r="G184" s="2" t="s">
        <v>7</v>
      </c>
      <c r="H184" s="3">
        <v>43268.031007673613</v>
      </c>
    </row>
    <row r="185" spans="4:8" x14ac:dyDescent="0.25">
      <c r="D185">
        <v>180</v>
      </c>
      <c r="E185" s="2" t="s">
        <v>154</v>
      </c>
      <c r="F185" s="2" t="s">
        <v>62</v>
      </c>
      <c r="G185" s="2" t="s">
        <v>7</v>
      </c>
      <c r="H185" s="3">
        <v>43268.031007673613</v>
      </c>
    </row>
    <row r="186" spans="4:8" x14ac:dyDescent="0.25">
      <c r="D186">
        <v>181</v>
      </c>
      <c r="E186" s="2" t="s">
        <v>154</v>
      </c>
      <c r="F186" s="2" t="s">
        <v>555</v>
      </c>
      <c r="G186" s="2" t="s">
        <v>7</v>
      </c>
      <c r="H186" s="3">
        <v>43268.031007673613</v>
      </c>
    </row>
    <row r="187" spans="4:8" x14ac:dyDescent="0.25">
      <c r="D187">
        <v>182</v>
      </c>
      <c r="E187" s="2" t="s">
        <v>154</v>
      </c>
      <c r="F187" s="2" t="s">
        <v>76</v>
      </c>
      <c r="G187" s="2" t="s">
        <v>7</v>
      </c>
      <c r="H187" s="3">
        <v>43268.031007708334</v>
      </c>
    </row>
    <row r="188" spans="4:8" x14ac:dyDescent="0.25">
      <c r="D188">
        <v>183</v>
      </c>
      <c r="E188" s="2" t="s">
        <v>154</v>
      </c>
      <c r="F188" s="2" t="s">
        <v>11</v>
      </c>
      <c r="G188" s="2" t="s">
        <v>7</v>
      </c>
      <c r="H188" s="3">
        <v>43268.031007708334</v>
      </c>
    </row>
    <row r="189" spans="4:8" x14ac:dyDescent="0.25">
      <c r="D189">
        <v>184</v>
      </c>
      <c r="E189" s="2" t="s">
        <v>154</v>
      </c>
      <c r="F189" s="2" t="s">
        <v>74</v>
      </c>
      <c r="G189" s="2" t="s">
        <v>7</v>
      </c>
      <c r="H189" s="3">
        <v>43268.031007708334</v>
      </c>
    </row>
    <row r="190" spans="4:8" x14ac:dyDescent="0.25">
      <c r="D190">
        <v>185</v>
      </c>
      <c r="E190" s="2" t="s">
        <v>154</v>
      </c>
      <c r="F190" s="2" t="s">
        <v>37</v>
      </c>
      <c r="G190" s="2" t="s">
        <v>7</v>
      </c>
      <c r="H190" s="3">
        <v>43268.031007673613</v>
      </c>
    </row>
    <row r="191" spans="4:8" x14ac:dyDescent="0.25">
      <c r="D191">
        <v>186</v>
      </c>
      <c r="E191" s="2" t="s">
        <v>154</v>
      </c>
      <c r="F191" s="2" t="s">
        <v>558</v>
      </c>
      <c r="G191" s="2" t="s">
        <v>7</v>
      </c>
      <c r="H191" s="3">
        <v>43268.031007708334</v>
      </c>
    </row>
    <row r="192" spans="4:8" x14ac:dyDescent="0.25">
      <c r="D192">
        <v>187</v>
      </c>
      <c r="E192" s="2" t="s">
        <v>154</v>
      </c>
      <c r="F192" s="2" t="s">
        <v>61</v>
      </c>
      <c r="G192" s="2" t="s">
        <v>7</v>
      </c>
      <c r="H192" s="3">
        <v>43268.031007673613</v>
      </c>
    </row>
    <row r="193" spans="4:8" x14ac:dyDescent="0.25">
      <c r="D193">
        <v>188</v>
      </c>
      <c r="E193" s="2" t="s">
        <v>154</v>
      </c>
      <c r="F193" s="2" t="s">
        <v>56</v>
      </c>
      <c r="G193" s="2" t="s">
        <v>7</v>
      </c>
      <c r="H193" s="3">
        <v>43268.031007708334</v>
      </c>
    </row>
    <row r="194" spans="4:8" x14ac:dyDescent="0.25">
      <c r="D194">
        <v>189</v>
      </c>
      <c r="E194" s="2" t="s">
        <v>154</v>
      </c>
      <c r="F194" s="2" t="s">
        <v>51</v>
      </c>
      <c r="G194" s="2" t="s">
        <v>7</v>
      </c>
      <c r="H194" s="3">
        <v>43268.031007708334</v>
      </c>
    </row>
    <row r="195" spans="4:8" x14ac:dyDescent="0.25">
      <c r="D195">
        <v>190</v>
      </c>
      <c r="E195" s="2" t="s">
        <v>154</v>
      </c>
      <c r="F195" s="2" t="s">
        <v>46</v>
      </c>
      <c r="G195" s="2" t="s">
        <v>7</v>
      </c>
      <c r="H195" s="3">
        <v>43268.031007708334</v>
      </c>
    </row>
    <row r="196" spans="4:8" x14ac:dyDescent="0.25">
      <c r="D196">
        <v>191</v>
      </c>
      <c r="E196" s="2" t="s">
        <v>154</v>
      </c>
      <c r="F196" s="2" t="s">
        <v>65</v>
      </c>
      <c r="G196" s="2" t="s">
        <v>7</v>
      </c>
      <c r="H196" s="3">
        <v>43268.031007708334</v>
      </c>
    </row>
    <row r="197" spans="4:8" x14ac:dyDescent="0.25">
      <c r="D197">
        <v>192</v>
      </c>
      <c r="E197" s="2" t="s">
        <v>154</v>
      </c>
      <c r="F197" s="2" t="s">
        <v>52</v>
      </c>
      <c r="G197" s="2" t="s">
        <v>7</v>
      </c>
      <c r="H197" s="3">
        <v>43268.031007708334</v>
      </c>
    </row>
    <row r="198" spans="4:8" x14ac:dyDescent="0.25">
      <c r="D198">
        <v>193</v>
      </c>
      <c r="E198" s="2" t="s">
        <v>154</v>
      </c>
      <c r="F198" s="2" t="s">
        <v>47</v>
      </c>
      <c r="G198" s="2" t="s">
        <v>7</v>
      </c>
      <c r="H198" s="3">
        <v>43268.031007708334</v>
      </c>
    </row>
    <row r="199" spans="4:8" x14ac:dyDescent="0.25">
      <c r="D199">
        <v>194</v>
      </c>
      <c r="E199" s="2" t="s">
        <v>154</v>
      </c>
      <c r="F199" s="2" t="s">
        <v>557</v>
      </c>
      <c r="G199" s="2" t="s">
        <v>7</v>
      </c>
      <c r="H199" s="3">
        <v>43268.031007708334</v>
      </c>
    </row>
    <row r="200" spans="4:8" x14ac:dyDescent="0.25">
      <c r="D200">
        <v>195</v>
      </c>
      <c r="E200" s="2" t="s">
        <v>154</v>
      </c>
      <c r="F200" s="2" t="s">
        <v>49</v>
      </c>
      <c r="G200" s="2" t="s">
        <v>7</v>
      </c>
      <c r="H200" s="3">
        <v>43268.031007708334</v>
      </c>
    </row>
    <row r="201" spans="4:8" x14ac:dyDescent="0.25">
      <c r="D201">
        <v>196</v>
      </c>
      <c r="E201" s="2" t="s">
        <v>154</v>
      </c>
      <c r="F201" s="2" t="s">
        <v>71</v>
      </c>
      <c r="G201" s="2" t="s">
        <v>7</v>
      </c>
      <c r="H201" s="3">
        <v>43268.031007708334</v>
      </c>
    </row>
    <row r="202" spans="4:8" x14ac:dyDescent="0.25">
      <c r="D202">
        <v>197</v>
      </c>
      <c r="E202" s="2" t="s">
        <v>154</v>
      </c>
      <c r="F202" s="2" t="s">
        <v>50</v>
      </c>
      <c r="G202" s="2" t="s">
        <v>7</v>
      </c>
      <c r="H202" s="3">
        <v>43268.031007708334</v>
      </c>
    </row>
    <row r="203" spans="4:8" x14ac:dyDescent="0.25">
      <c r="D203">
        <v>198</v>
      </c>
      <c r="E203" s="2" t="s">
        <v>154</v>
      </c>
      <c r="F203" s="2" t="s">
        <v>55</v>
      </c>
      <c r="G203" s="2" t="s">
        <v>7</v>
      </c>
      <c r="H203" s="3">
        <v>43268.031007708334</v>
      </c>
    </row>
    <row r="204" spans="4:8" x14ac:dyDescent="0.25">
      <c r="D204">
        <v>199</v>
      </c>
      <c r="E204" s="2" t="s">
        <v>154</v>
      </c>
      <c r="F204" s="2" t="s">
        <v>38</v>
      </c>
      <c r="G204" s="2" t="s">
        <v>7</v>
      </c>
      <c r="H204" s="3">
        <v>43268.031007708334</v>
      </c>
    </row>
    <row r="205" spans="4:8" x14ac:dyDescent="0.25">
      <c r="D205">
        <v>200</v>
      </c>
      <c r="E205" s="2" t="s">
        <v>154</v>
      </c>
      <c r="F205" s="2" t="s">
        <v>54</v>
      </c>
      <c r="G205" s="2" t="s">
        <v>7</v>
      </c>
      <c r="H205" s="3">
        <v>43268.031007708334</v>
      </c>
    </row>
    <row r="206" spans="4:8" x14ac:dyDescent="0.25">
      <c r="D206">
        <v>201</v>
      </c>
      <c r="E206" s="2" t="s">
        <v>154</v>
      </c>
      <c r="F206" s="2" t="s">
        <v>70</v>
      </c>
      <c r="G206" s="2" t="s">
        <v>7</v>
      </c>
      <c r="H206" s="3">
        <v>43268.031007708334</v>
      </c>
    </row>
    <row r="207" spans="4:8" x14ac:dyDescent="0.25">
      <c r="D207">
        <v>202</v>
      </c>
      <c r="E207" s="2" t="s">
        <v>154</v>
      </c>
      <c r="F207" s="2" t="s">
        <v>43</v>
      </c>
      <c r="G207" s="2" t="s">
        <v>7</v>
      </c>
      <c r="H207" s="3">
        <v>43268.031007708334</v>
      </c>
    </row>
    <row r="208" spans="4:8" x14ac:dyDescent="0.25">
      <c r="D208">
        <v>203</v>
      </c>
      <c r="E208" s="2" t="s">
        <v>154</v>
      </c>
      <c r="F208" s="2" t="s">
        <v>53</v>
      </c>
      <c r="G208" s="2" t="s">
        <v>7</v>
      </c>
      <c r="H208" s="3">
        <v>43268.031007708334</v>
      </c>
    </row>
    <row r="209" spans="4:8" x14ac:dyDescent="0.25">
      <c r="D209">
        <v>204</v>
      </c>
      <c r="E209" s="2" t="s">
        <v>154</v>
      </c>
      <c r="F209" s="2" t="s">
        <v>39</v>
      </c>
      <c r="G209" s="2" t="s">
        <v>7</v>
      </c>
      <c r="H209" s="3">
        <v>43268.031007708334</v>
      </c>
    </row>
    <row r="210" spans="4:8" x14ac:dyDescent="0.25">
      <c r="D210">
        <v>205</v>
      </c>
      <c r="E210" s="2" t="s">
        <v>154</v>
      </c>
      <c r="F210" s="2" t="s">
        <v>41</v>
      </c>
      <c r="G210" s="2" t="s">
        <v>7</v>
      </c>
      <c r="H210" s="3">
        <v>43268.031007708334</v>
      </c>
    </row>
    <row r="211" spans="4:8" x14ac:dyDescent="0.25">
      <c r="D211">
        <v>206</v>
      </c>
      <c r="E211" s="2" t="s">
        <v>154</v>
      </c>
      <c r="F211" s="2" t="s">
        <v>42</v>
      </c>
      <c r="G211" s="2" t="s">
        <v>7</v>
      </c>
      <c r="H211" s="3">
        <v>43268.031007708334</v>
      </c>
    </row>
    <row r="212" spans="4:8" x14ac:dyDescent="0.25">
      <c r="D212">
        <v>207</v>
      </c>
      <c r="E212" s="2" t="s">
        <v>154</v>
      </c>
      <c r="F212" s="2" t="s">
        <v>560</v>
      </c>
      <c r="G212" s="2" t="s">
        <v>157</v>
      </c>
      <c r="H212" s="3">
        <v>43268.031007708334</v>
      </c>
    </row>
    <row r="213" spans="4:8" x14ac:dyDescent="0.25">
      <c r="D213">
        <v>208</v>
      </c>
      <c r="E213" s="2" t="s">
        <v>154</v>
      </c>
      <c r="F213" s="2" t="s">
        <v>137</v>
      </c>
      <c r="G213" s="2" t="s">
        <v>157</v>
      </c>
      <c r="H213" s="3">
        <v>43268.031007708334</v>
      </c>
    </row>
    <row r="214" spans="4:8" x14ac:dyDescent="0.25">
      <c r="D214">
        <v>209</v>
      </c>
      <c r="E214" s="2" t="s">
        <v>154</v>
      </c>
      <c r="F214" s="2" t="s">
        <v>568</v>
      </c>
      <c r="G214" s="2" t="s">
        <v>157</v>
      </c>
      <c r="H214" s="3">
        <v>43268.031007708334</v>
      </c>
    </row>
    <row r="215" spans="4:8" x14ac:dyDescent="0.25">
      <c r="D215">
        <v>210</v>
      </c>
      <c r="E215" s="2" t="s">
        <v>154</v>
      </c>
      <c r="F215" s="2" t="s">
        <v>147</v>
      </c>
      <c r="G215" s="2" t="s">
        <v>157</v>
      </c>
      <c r="H215" s="3">
        <v>43268.031007708334</v>
      </c>
    </row>
    <row r="216" spans="4:8" x14ac:dyDescent="0.25">
      <c r="D216">
        <v>211</v>
      </c>
      <c r="E216" s="2" t="s">
        <v>154</v>
      </c>
      <c r="F216" s="2" t="s">
        <v>130</v>
      </c>
      <c r="G216" s="2" t="s">
        <v>157</v>
      </c>
      <c r="H216" s="3">
        <v>43268.031007708334</v>
      </c>
    </row>
    <row r="217" spans="4:8" x14ac:dyDescent="0.25">
      <c r="D217">
        <v>212</v>
      </c>
      <c r="E217" s="2" t="s">
        <v>154</v>
      </c>
      <c r="F217" s="2" t="s">
        <v>138</v>
      </c>
      <c r="G217" s="2" t="s">
        <v>157</v>
      </c>
      <c r="H217" s="3">
        <v>43268.031007708334</v>
      </c>
    </row>
    <row r="218" spans="4:8" x14ac:dyDescent="0.25">
      <c r="D218">
        <v>213</v>
      </c>
      <c r="E218" s="2" t="s">
        <v>154</v>
      </c>
      <c r="F218" s="2" t="s">
        <v>135</v>
      </c>
      <c r="G218" s="2" t="s">
        <v>157</v>
      </c>
      <c r="H218" s="3">
        <v>43268.031007708334</v>
      </c>
    </row>
    <row r="219" spans="4:8" x14ac:dyDescent="0.25">
      <c r="D219">
        <v>214</v>
      </c>
      <c r="E219" s="2" t="s">
        <v>154</v>
      </c>
      <c r="F219" s="2" t="s">
        <v>149</v>
      </c>
      <c r="G219" s="2" t="s">
        <v>157</v>
      </c>
      <c r="H219" s="3">
        <v>43268.031007708334</v>
      </c>
    </row>
    <row r="220" spans="4:8" x14ac:dyDescent="0.25">
      <c r="D220">
        <v>215</v>
      </c>
      <c r="E220" s="2" t="s">
        <v>154</v>
      </c>
      <c r="F220" s="2" t="s">
        <v>134</v>
      </c>
      <c r="G220" s="2" t="s">
        <v>157</v>
      </c>
      <c r="H220" s="3">
        <v>43268.031007708334</v>
      </c>
    </row>
    <row r="221" spans="4:8" x14ac:dyDescent="0.25">
      <c r="D221">
        <v>216</v>
      </c>
      <c r="E221" s="2" t="s">
        <v>154</v>
      </c>
      <c r="F221" s="2" t="s">
        <v>564</v>
      </c>
      <c r="G221" s="2" t="s">
        <v>157</v>
      </c>
      <c r="H221" s="3">
        <v>43268.031007708334</v>
      </c>
    </row>
    <row r="222" spans="4:8" x14ac:dyDescent="0.25">
      <c r="D222">
        <v>217</v>
      </c>
      <c r="E222" s="2" t="s">
        <v>154</v>
      </c>
      <c r="F222" s="2" t="s">
        <v>566</v>
      </c>
      <c r="G222" s="2" t="s">
        <v>157</v>
      </c>
      <c r="H222" s="3">
        <v>43268.031007708334</v>
      </c>
    </row>
    <row r="223" spans="4:8" x14ac:dyDescent="0.25">
      <c r="D223">
        <v>218</v>
      </c>
      <c r="E223" s="2" t="s">
        <v>154</v>
      </c>
      <c r="F223" s="2" t="s">
        <v>571</v>
      </c>
      <c r="G223" s="2" t="s">
        <v>157</v>
      </c>
      <c r="H223" s="3">
        <v>43268.031007708334</v>
      </c>
    </row>
    <row r="224" spans="4:8" x14ac:dyDescent="0.25">
      <c r="D224">
        <v>219</v>
      </c>
      <c r="E224" s="2" t="s">
        <v>154</v>
      </c>
      <c r="F224" s="2" t="s">
        <v>139</v>
      </c>
      <c r="G224" s="2" t="s">
        <v>157</v>
      </c>
      <c r="H224" s="3">
        <v>43268.031007708334</v>
      </c>
    </row>
    <row r="225" spans="4:8" x14ac:dyDescent="0.25">
      <c r="D225">
        <v>220</v>
      </c>
      <c r="E225" s="2" t="s">
        <v>154</v>
      </c>
      <c r="F225" s="2" t="s">
        <v>144</v>
      </c>
      <c r="G225" s="2" t="s">
        <v>157</v>
      </c>
      <c r="H225" s="3">
        <v>43268.031007708334</v>
      </c>
    </row>
    <row r="226" spans="4:8" x14ac:dyDescent="0.25">
      <c r="D226">
        <v>221</v>
      </c>
      <c r="E226" s="2" t="s">
        <v>154</v>
      </c>
      <c r="F226" s="2" t="s">
        <v>126</v>
      </c>
      <c r="G226" s="2" t="s">
        <v>157</v>
      </c>
      <c r="H226" s="3">
        <v>43268.031007708334</v>
      </c>
    </row>
    <row r="227" spans="4:8" x14ac:dyDescent="0.25">
      <c r="D227">
        <v>222</v>
      </c>
      <c r="E227" s="2" t="s">
        <v>154</v>
      </c>
      <c r="F227" s="2" t="s">
        <v>128</v>
      </c>
      <c r="G227" s="2" t="s">
        <v>157</v>
      </c>
      <c r="H227" s="3">
        <v>43268.031007708334</v>
      </c>
    </row>
    <row r="228" spans="4:8" x14ac:dyDescent="0.25">
      <c r="D228">
        <v>223</v>
      </c>
      <c r="E228" s="2" t="s">
        <v>154</v>
      </c>
      <c r="F228" s="2" t="s">
        <v>127</v>
      </c>
      <c r="G228" s="2" t="s">
        <v>157</v>
      </c>
      <c r="H228" s="3">
        <v>43268.031007708334</v>
      </c>
    </row>
    <row r="229" spans="4:8" x14ac:dyDescent="0.25">
      <c r="D229">
        <v>224</v>
      </c>
      <c r="E229" s="2" t="s">
        <v>154</v>
      </c>
      <c r="F229" s="2" t="s">
        <v>124</v>
      </c>
      <c r="G229" s="2" t="s">
        <v>157</v>
      </c>
      <c r="H229" s="3">
        <v>43268.031007708334</v>
      </c>
    </row>
    <row r="230" spans="4:8" x14ac:dyDescent="0.25">
      <c r="D230">
        <v>225</v>
      </c>
      <c r="E230" s="2" t="s">
        <v>154</v>
      </c>
      <c r="F230" s="2" t="s">
        <v>35</v>
      </c>
      <c r="G230" s="2" t="s">
        <v>157</v>
      </c>
      <c r="H230" s="3">
        <v>43268.031007708334</v>
      </c>
    </row>
    <row r="231" spans="4:8" x14ac:dyDescent="0.25">
      <c r="D231">
        <v>226</v>
      </c>
      <c r="E231" s="2" t="s">
        <v>154</v>
      </c>
      <c r="F231" s="2" t="s">
        <v>125</v>
      </c>
      <c r="G231" s="2" t="s">
        <v>157</v>
      </c>
      <c r="H231" s="3">
        <v>43268.031007708334</v>
      </c>
    </row>
    <row r="232" spans="4:8" x14ac:dyDescent="0.25">
      <c r="D232">
        <v>227</v>
      </c>
      <c r="E232" s="2" t="s">
        <v>154</v>
      </c>
      <c r="F232" s="2" t="s">
        <v>143</v>
      </c>
      <c r="G232" s="2" t="s">
        <v>157</v>
      </c>
      <c r="H232" s="3">
        <v>43268.031007708334</v>
      </c>
    </row>
    <row r="233" spans="4:8" x14ac:dyDescent="0.25">
      <c r="D233">
        <v>228</v>
      </c>
      <c r="E233" s="2" t="s">
        <v>154</v>
      </c>
      <c r="F233" s="2" t="s">
        <v>142</v>
      </c>
      <c r="G233" s="2" t="s">
        <v>157</v>
      </c>
      <c r="H233" s="3">
        <v>43268.031007708334</v>
      </c>
    </row>
    <row r="234" spans="4:8" x14ac:dyDescent="0.25">
      <c r="D234">
        <v>229</v>
      </c>
      <c r="E234" s="2" t="s">
        <v>154</v>
      </c>
      <c r="F234" s="2" t="s">
        <v>140</v>
      </c>
      <c r="G234" s="2" t="s">
        <v>157</v>
      </c>
      <c r="H234" s="3">
        <v>43268.031007708334</v>
      </c>
    </row>
    <row r="235" spans="4:8" x14ac:dyDescent="0.25">
      <c r="D235">
        <v>230</v>
      </c>
      <c r="E235" s="2" t="s">
        <v>154</v>
      </c>
      <c r="F235" s="2" t="s">
        <v>133</v>
      </c>
      <c r="G235" s="2" t="s">
        <v>157</v>
      </c>
      <c r="H235" s="3">
        <v>43268.031007708334</v>
      </c>
    </row>
    <row r="236" spans="4:8" x14ac:dyDescent="0.25">
      <c r="D236">
        <v>231</v>
      </c>
      <c r="E236" s="2" t="s">
        <v>154</v>
      </c>
      <c r="F236" s="2" t="s">
        <v>141</v>
      </c>
      <c r="G236" s="2" t="s">
        <v>157</v>
      </c>
      <c r="H236" s="3">
        <v>43268.031007708334</v>
      </c>
    </row>
    <row r="237" spans="4:8" x14ac:dyDescent="0.25">
      <c r="D237">
        <v>232</v>
      </c>
      <c r="E237" s="2" t="s">
        <v>154</v>
      </c>
      <c r="F237" s="2" t="s">
        <v>148</v>
      </c>
      <c r="G237" s="2" t="s">
        <v>157</v>
      </c>
      <c r="H237" s="3">
        <v>43268.031007708334</v>
      </c>
    </row>
    <row r="238" spans="4:8" x14ac:dyDescent="0.25">
      <c r="D238">
        <v>233</v>
      </c>
      <c r="E238" s="2" t="s">
        <v>154</v>
      </c>
      <c r="F238" s="2" t="s">
        <v>136</v>
      </c>
      <c r="G238" s="2" t="s">
        <v>157</v>
      </c>
      <c r="H238" s="3">
        <v>43268.031007708334</v>
      </c>
    </row>
    <row r="239" spans="4:8" x14ac:dyDescent="0.25">
      <c r="D239">
        <v>234</v>
      </c>
      <c r="E239" s="2" t="s">
        <v>154</v>
      </c>
      <c r="F239" s="2" t="s">
        <v>129</v>
      </c>
      <c r="G239" s="2" t="s">
        <v>157</v>
      </c>
      <c r="H239" s="3">
        <v>43268.031007708334</v>
      </c>
    </row>
    <row r="240" spans="4:8" x14ac:dyDescent="0.25">
      <c r="D240">
        <v>235</v>
      </c>
      <c r="E240" s="2" t="s">
        <v>154</v>
      </c>
      <c r="F240" s="2" t="s">
        <v>145</v>
      </c>
      <c r="G240" s="2" t="s">
        <v>157</v>
      </c>
      <c r="H240" s="3">
        <v>43268.031007708334</v>
      </c>
    </row>
    <row r="241" spans="4:8" x14ac:dyDescent="0.25">
      <c r="D241">
        <v>236</v>
      </c>
      <c r="E241" s="2" t="s">
        <v>154</v>
      </c>
      <c r="F241" s="2" t="s">
        <v>146</v>
      </c>
      <c r="G241" s="2" t="s">
        <v>157</v>
      </c>
      <c r="H241" s="3">
        <v>43268.031007708334</v>
      </c>
    </row>
    <row r="242" spans="4:8" x14ac:dyDescent="0.25">
      <c r="D242">
        <v>237</v>
      </c>
      <c r="E242" s="2" t="s">
        <v>154</v>
      </c>
      <c r="F242" s="2" t="s">
        <v>132</v>
      </c>
      <c r="G242" s="2" t="s">
        <v>157</v>
      </c>
      <c r="H242" s="3">
        <v>43268.031007708334</v>
      </c>
    </row>
    <row r="243" spans="4:8" x14ac:dyDescent="0.25">
      <c r="D243">
        <v>238</v>
      </c>
      <c r="E243" s="2" t="s">
        <v>154</v>
      </c>
      <c r="F243" s="2" t="s">
        <v>131</v>
      </c>
      <c r="G243" s="2" t="s">
        <v>157</v>
      </c>
      <c r="H243" s="3">
        <v>43268.031007708334</v>
      </c>
    </row>
    <row r="244" spans="4:8" x14ac:dyDescent="0.25">
      <c r="D244">
        <v>239</v>
      </c>
      <c r="E244" s="2" t="s">
        <v>154</v>
      </c>
      <c r="F244" s="2" t="s">
        <v>97</v>
      </c>
      <c r="G244" s="2" t="s">
        <v>155</v>
      </c>
      <c r="H244" s="3">
        <v>43268.031007708334</v>
      </c>
    </row>
    <row r="245" spans="4:8" x14ac:dyDescent="0.25">
      <c r="D245">
        <v>240</v>
      </c>
      <c r="E245" s="2" t="s">
        <v>154</v>
      </c>
      <c r="F245" s="2" t="s">
        <v>295</v>
      </c>
      <c r="G245" s="2" t="s">
        <v>155</v>
      </c>
      <c r="H245" s="3">
        <v>43268.031007708334</v>
      </c>
    </row>
    <row r="246" spans="4:8" x14ac:dyDescent="0.25">
      <c r="D246">
        <v>241</v>
      </c>
      <c r="E246" s="2" t="s">
        <v>154</v>
      </c>
      <c r="F246" s="2" t="s">
        <v>91</v>
      </c>
      <c r="G246" s="2" t="s">
        <v>155</v>
      </c>
      <c r="H246" s="3">
        <v>43268.031007708334</v>
      </c>
    </row>
    <row r="247" spans="4:8" x14ac:dyDescent="0.25">
      <c r="D247">
        <v>242</v>
      </c>
      <c r="E247" s="2" t="s">
        <v>154</v>
      </c>
      <c r="F247" s="2" t="s">
        <v>103</v>
      </c>
      <c r="G247" s="2" t="s">
        <v>155</v>
      </c>
      <c r="H247" s="3">
        <v>43268.031007708334</v>
      </c>
    </row>
    <row r="248" spans="4:8" x14ac:dyDescent="0.25">
      <c r="D248">
        <v>243</v>
      </c>
      <c r="E248" s="2" t="s">
        <v>154</v>
      </c>
      <c r="F248" s="2" t="s">
        <v>92</v>
      </c>
      <c r="G248" s="2" t="s">
        <v>155</v>
      </c>
      <c r="H248" s="3">
        <v>43268.031007708334</v>
      </c>
    </row>
    <row r="249" spans="4:8" x14ac:dyDescent="0.25">
      <c r="D249">
        <v>244</v>
      </c>
      <c r="E249" s="2" t="s">
        <v>154</v>
      </c>
      <c r="F249" s="2" t="s">
        <v>26</v>
      </c>
      <c r="G249" s="2" t="s">
        <v>155</v>
      </c>
      <c r="H249" s="3">
        <v>43268.031007708334</v>
      </c>
    </row>
    <row r="250" spans="4:8" x14ac:dyDescent="0.25">
      <c r="D250">
        <v>245</v>
      </c>
      <c r="E250" s="2" t="s">
        <v>154</v>
      </c>
      <c r="F250" s="2" t="s">
        <v>95</v>
      </c>
      <c r="G250" s="2" t="s">
        <v>155</v>
      </c>
      <c r="H250" s="3">
        <v>43268.031007708334</v>
      </c>
    </row>
    <row r="251" spans="4:8" x14ac:dyDescent="0.25">
      <c r="D251">
        <v>246</v>
      </c>
      <c r="E251" s="2" t="s">
        <v>154</v>
      </c>
      <c r="F251" s="2" t="s">
        <v>93</v>
      </c>
      <c r="G251" s="2" t="s">
        <v>155</v>
      </c>
      <c r="H251" s="3">
        <v>43268.031007708334</v>
      </c>
    </row>
    <row r="252" spans="4:8" x14ac:dyDescent="0.25">
      <c r="D252">
        <v>247</v>
      </c>
      <c r="E252" s="2" t="s">
        <v>154</v>
      </c>
      <c r="F252" s="2" t="s">
        <v>105</v>
      </c>
      <c r="G252" s="2" t="s">
        <v>155</v>
      </c>
      <c r="H252" s="3">
        <v>43268.031007708334</v>
      </c>
    </row>
    <row r="253" spans="4:8" x14ac:dyDescent="0.25">
      <c r="D253">
        <v>248</v>
      </c>
      <c r="E253" s="2" t="s">
        <v>154</v>
      </c>
      <c r="F253" s="2" t="s">
        <v>88</v>
      </c>
      <c r="G253" s="2" t="s">
        <v>155</v>
      </c>
      <c r="H253" s="3">
        <v>43268.031007708334</v>
      </c>
    </row>
    <row r="254" spans="4:8" x14ac:dyDescent="0.25">
      <c r="D254">
        <v>249</v>
      </c>
      <c r="E254" s="2" t="s">
        <v>154</v>
      </c>
      <c r="F254" s="2" t="s">
        <v>94</v>
      </c>
      <c r="G254" s="2" t="s">
        <v>155</v>
      </c>
      <c r="H254" s="3">
        <v>43268.031007708334</v>
      </c>
    </row>
    <row r="255" spans="4:8" x14ac:dyDescent="0.25">
      <c r="D255">
        <v>250</v>
      </c>
      <c r="E255" s="2" t="s">
        <v>154</v>
      </c>
      <c r="F255" s="2" t="s">
        <v>104</v>
      </c>
      <c r="G255" s="2" t="s">
        <v>155</v>
      </c>
      <c r="H255" s="3">
        <v>43268.031007708334</v>
      </c>
    </row>
    <row r="256" spans="4:8" x14ac:dyDescent="0.25">
      <c r="D256">
        <v>251</v>
      </c>
      <c r="E256" s="2" t="s">
        <v>154</v>
      </c>
      <c r="F256" s="2" t="s">
        <v>86</v>
      </c>
      <c r="G256" s="2" t="s">
        <v>155</v>
      </c>
      <c r="H256" s="3">
        <v>43268.031007708334</v>
      </c>
    </row>
    <row r="257" spans="4:8" x14ac:dyDescent="0.25">
      <c r="D257">
        <v>252</v>
      </c>
      <c r="E257" s="2" t="s">
        <v>154</v>
      </c>
      <c r="F257" s="2" t="s">
        <v>87</v>
      </c>
      <c r="G257" s="2" t="s">
        <v>155</v>
      </c>
      <c r="H257" s="3">
        <v>43268.031007708334</v>
      </c>
    </row>
    <row r="258" spans="4:8" x14ac:dyDescent="0.25">
      <c r="D258">
        <v>253</v>
      </c>
      <c r="E258" s="2" t="s">
        <v>154</v>
      </c>
      <c r="F258" s="2" t="s">
        <v>98</v>
      </c>
      <c r="G258" s="2" t="s">
        <v>155</v>
      </c>
      <c r="H258" s="3">
        <v>43268.031007708334</v>
      </c>
    </row>
    <row r="259" spans="4:8" x14ac:dyDescent="0.25">
      <c r="D259">
        <v>254</v>
      </c>
      <c r="E259" s="2" t="s">
        <v>154</v>
      </c>
      <c r="F259" s="2" t="s">
        <v>99</v>
      </c>
      <c r="G259" s="2" t="s">
        <v>155</v>
      </c>
      <c r="H259" s="3">
        <v>43268.031007708334</v>
      </c>
    </row>
    <row r="260" spans="4:8" x14ac:dyDescent="0.25">
      <c r="D260">
        <v>255</v>
      </c>
      <c r="E260" s="2" t="s">
        <v>154</v>
      </c>
      <c r="F260" s="2" t="s">
        <v>96</v>
      </c>
      <c r="G260" s="2" t="s">
        <v>155</v>
      </c>
      <c r="H260" s="3">
        <v>43268.031007708334</v>
      </c>
    </row>
    <row r="261" spans="4:8" x14ac:dyDescent="0.25">
      <c r="D261">
        <v>256</v>
      </c>
      <c r="E261" s="2" t="s">
        <v>154</v>
      </c>
      <c r="F261" s="2" t="s">
        <v>100</v>
      </c>
      <c r="G261" s="2" t="s">
        <v>155</v>
      </c>
      <c r="H261" s="3">
        <v>43268.031007708334</v>
      </c>
    </row>
    <row r="262" spans="4:8" x14ac:dyDescent="0.25">
      <c r="D262">
        <v>257</v>
      </c>
      <c r="E262" s="2" t="s">
        <v>154</v>
      </c>
      <c r="F262" s="2" t="s">
        <v>102</v>
      </c>
      <c r="G262" s="2" t="s">
        <v>155</v>
      </c>
      <c r="H262" s="3">
        <v>43268.031007708334</v>
      </c>
    </row>
    <row r="263" spans="4:8" x14ac:dyDescent="0.25">
      <c r="D263">
        <v>258</v>
      </c>
      <c r="E263" s="2" t="s">
        <v>154</v>
      </c>
      <c r="F263" s="2" t="s">
        <v>27</v>
      </c>
      <c r="G263" s="2" t="s">
        <v>155</v>
      </c>
      <c r="H263" s="3">
        <v>43268.031007708334</v>
      </c>
    </row>
    <row r="264" spans="4:8" x14ac:dyDescent="0.25">
      <c r="D264">
        <v>259</v>
      </c>
      <c r="E264" s="2" t="s">
        <v>154</v>
      </c>
      <c r="F264" s="2" t="s">
        <v>89</v>
      </c>
      <c r="G264" s="2" t="s">
        <v>155</v>
      </c>
      <c r="H264" s="3">
        <v>43268.031007708334</v>
      </c>
    </row>
    <row r="265" spans="4:8" x14ac:dyDescent="0.25">
      <c r="D265">
        <v>260</v>
      </c>
      <c r="E265" s="2" t="s">
        <v>154</v>
      </c>
      <c r="F265" s="2" t="s">
        <v>101</v>
      </c>
      <c r="G265" s="2" t="s">
        <v>155</v>
      </c>
      <c r="H265" s="3">
        <v>43268.031007708334</v>
      </c>
    </row>
    <row r="266" spans="4:8" x14ac:dyDescent="0.25">
      <c r="D266">
        <v>261</v>
      </c>
      <c r="E266" s="2" t="s">
        <v>154</v>
      </c>
      <c r="F266" s="2" t="s">
        <v>90</v>
      </c>
      <c r="G266" s="2" t="s">
        <v>155</v>
      </c>
      <c r="H266" s="3">
        <v>43268.031007708334</v>
      </c>
    </row>
    <row r="267" spans="4:8" x14ac:dyDescent="0.25">
      <c r="D267">
        <v>262</v>
      </c>
      <c r="E267" s="2" t="s">
        <v>154</v>
      </c>
      <c r="F267" s="2" t="s">
        <v>29</v>
      </c>
      <c r="G267" s="2" t="s">
        <v>79</v>
      </c>
      <c r="H267" s="3">
        <v>43268.031007708334</v>
      </c>
    </row>
    <row r="268" spans="4:8" x14ac:dyDescent="0.25">
      <c r="D268">
        <v>263</v>
      </c>
      <c r="E268" s="2" t="s">
        <v>154</v>
      </c>
      <c r="F268" s="2" t="s">
        <v>79</v>
      </c>
      <c r="G268" s="2" t="s">
        <v>79</v>
      </c>
      <c r="H268" s="3">
        <v>43268.031007708334</v>
      </c>
    </row>
    <row r="269" spans="4:8" x14ac:dyDescent="0.25">
      <c r="D269">
        <v>264</v>
      </c>
      <c r="E269" s="2" t="s">
        <v>154</v>
      </c>
      <c r="F269" s="2" t="s">
        <v>81</v>
      </c>
      <c r="G269" s="2" t="s">
        <v>79</v>
      </c>
      <c r="H269" s="3">
        <v>43268.031007708334</v>
      </c>
    </row>
    <row r="270" spans="4:8" x14ac:dyDescent="0.25">
      <c r="D270">
        <v>265</v>
      </c>
      <c r="E270" s="2" t="s">
        <v>154</v>
      </c>
      <c r="F270" s="2" t="s">
        <v>80</v>
      </c>
      <c r="G270" s="2" t="s">
        <v>79</v>
      </c>
      <c r="H270" s="3">
        <v>43268.031007708334</v>
      </c>
    </row>
    <row r="271" spans="4:8" x14ac:dyDescent="0.25">
      <c r="D271">
        <v>266</v>
      </c>
      <c r="E271" s="2" t="s">
        <v>154</v>
      </c>
      <c r="F271" s="2" t="s">
        <v>82</v>
      </c>
      <c r="G271" s="2" t="s">
        <v>79</v>
      </c>
      <c r="H271" s="3">
        <v>43268.031007708334</v>
      </c>
    </row>
    <row r="272" spans="4:8" x14ac:dyDescent="0.25">
      <c r="D272">
        <v>267</v>
      </c>
      <c r="E272" s="2" t="s">
        <v>154</v>
      </c>
      <c r="F272" s="2" t="s">
        <v>78</v>
      </c>
      <c r="G272" s="2" t="s">
        <v>79</v>
      </c>
      <c r="H272" s="3">
        <v>43268.031007708334</v>
      </c>
    </row>
    <row r="273" spans="4:8" x14ac:dyDescent="0.25">
      <c r="D273">
        <v>268</v>
      </c>
      <c r="E273" s="2" t="s">
        <v>154</v>
      </c>
      <c r="F273" s="2" t="s">
        <v>84</v>
      </c>
      <c r="G273" s="2" t="s">
        <v>79</v>
      </c>
      <c r="H273" s="3">
        <v>43268.031007708334</v>
      </c>
    </row>
    <row r="274" spans="4:8" x14ac:dyDescent="0.25">
      <c r="D274">
        <v>269</v>
      </c>
      <c r="E274" s="2" t="s">
        <v>154</v>
      </c>
      <c r="F274" s="2" t="s">
        <v>83</v>
      </c>
      <c r="G274" s="2" t="s">
        <v>79</v>
      </c>
      <c r="H274" s="3">
        <v>43268.031007708334</v>
      </c>
    </row>
    <row r="275" spans="4:8" x14ac:dyDescent="0.25">
      <c r="D275">
        <v>270</v>
      </c>
      <c r="E275" s="2" t="s">
        <v>154</v>
      </c>
      <c r="F275" s="2" t="s">
        <v>114</v>
      </c>
      <c r="G275" s="2" t="s">
        <v>156</v>
      </c>
      <c r="H275" s="3">
        <v>43268.031007708334</v>
      </c>
    </row>
    <row r="276" spans="4:8" x14ac:dyDescent="0.25">
      <c r="D276">
        <v>271</v>
      </c>
      <c r="E276" s="2" t="s">
        <v>154</v>
      </c>
      <c r="F276" s="2" t="s">
        <v>112</v>
      </c>
      <c r="G276" s="2" t="s">
        <v>156</v>
      </c>
      <c r="H276" s="3">
        <v>43268.031007708334</v>
      </c>
    </row>
    <row r="277" spans="4:8" x14ac:dyDescent="0.25">
      <c r="D277">
        <v>272</v>
      </c>
      <c r="E277" s="2" t="s">
        <v>154</v>
      </c>
      <c r="F277" s="2" t="s">
        <v>296</v>
      </c>
      <c r="G277" s="2" t="s">
        <v>156</v>
      </c>
      <c r="H277" s="3">
        <v>43275.680828888886</v>
      </c>
    </row>
    <row r="278" spans="4:8" x14ac:dyDescent="0.25">
      <c r="D278">
        <v>273</v>
      </c>
      <c r="E278" s="2" t="s">
        <v>154</v>
      </c>
      <c r="F278" s="2" t="s">
        <v>119</v>
      </c>
      <c r="G278" s="2" t="s">
        <v>156</v>
      </c>
      <c r="H278" s="3">
        <v>43268.031007708334</v>
      </c>
    </row>
    <row r="279" spans="4:8" x14ac:dyDescent="0.25">
      <c r="D279">
        <v>274</v>
      </c>
      <c r="E279" s="2" t="s">
        <v>154</v>
      </c>
      <c r="F279" s="2" t="s">
        <v>120</v>
      </c>
      <c r="G279" s="2" t="s">
        <v>156</v>
      </c>
      <c r="H279" s="3">
        <v>43268.031007708334</v>
      </c>
    </row>
    <row r="280" spans="4:8" x14ac:dyDescent="0.25">
      <c r="D280">
        <v>275</v>
      </c>
      <c r="E280" s="2" t="s">
        <v>154</v>
      </c>
      <c r="F280" s="2" t="s">
        <v>113</v>
      </c>
      <c r="G280" s="2" t="s">
        <v>156</v>
      </c>
      <c r="H280" s="3">
        <v>43268.031007708334</v>
      </c>
    </row>
    <row r="281" spans="4:8" x14ac:dyDescent="0.25">
      <c r="D281">
        <v>276</v>
      </c>
      <c r="E281" s="2" t="s">
        <v>154</v>
      </c>
      <c r="F281" s="2" t="s">
        <v>297</v>
      </c>
      <c r="G281" s="2" t="s">
        <v>156</v>
      </c>
      <c r="H281" s="3">
        <v>43275.680828888886</v>
      </c>
    </row>
    <row r="282" spans="4:8" x14ac:dyDescent="0.25">
      <c r="D282">
        <v>277</v>
      </c>
      <c r="E282" s="2" t="s">
        <v>154</v>
      </c>
      <c r="F282" s="2" t="s">
        <v>300</v>
      </c>
      <c r="G282" s="2" t="s">
        <v>156</v>
      </c>
      <c r="H282" s="3">
        <v>43275.680828888886</v>
      </c>
    </row>
    <row r="283" spans="4:8" x14ac:dyDescent="0.25">
      <c r="D283">
        <v>278</v>
      </c>
      <c r="E283" s="2" t="s">
        <v>154</v>
      </c>
      <c r="F283" s="2" t="s">
        <v>301</v>
      </c>
      <c r="G283" s="2" t="s">
        <v>156</v>
      </c>
      <c r="H283" s="3">
        <v>43275.680828888886</v>
      </c>
    </row>
    <row r="284" spans="4:8" x14ac:dyDescent="0.25">
      <c r="D284">
        <v>279</v>
      </c>
      <c r="E284" s="2" t="s">
        <v>154</v>
      </c>
      <c r="F284" s="2" t="s">
        <v>303</v>
      </c>
      <c r="G284" s="2" t="s">
        <v>156</v>
      </c>
      <c r="H284" s="3">
        <v>43275.680828888886</v>
      </c>
    </row>
    <row r="285" spans="4:8" x14ac:dyDescent="0.25">
      <c r="D285">
        <v>280</v>
      </c>
      <c r="E285" s="2" t="s">
        <v>154</v>
      </c>
      <c r="F285" s="2" t="s">
        <v>298</v>
      </c>
      <c r="G285" s="2" t="s">
        <v>156</v>
      </c>
      <c r="H285" s="3">
        <v>43275.680828888886</v>
      </c>
    </row>
    <row r="286" spans="4:8" x14ac:dyDescent="0.25">
      <c r="D286">
        <v>281</v>
      </c>
      <c r="E286" s="2" t="s">
        <v>154</v>
      </c>
      <c r="F286" s="2" t="s">
        <v>302</v>
      </c>
      <c r="G286" s="2" t="s">
        <v>156</v>
      </c>
      <c r="H286" s="3">
        <v>43275.680828888886</v>
      </c>
    </row>
    <row r="287" spans="4:8" x14ac:dyDescent="0.25">
      <c r="D287">
        <v>282</v>
      </c>
      <c r="E287" s="2" t="s">
        <v>154</v>
      </c>
      <c r="F287" s="2" t="s">
        <v>299</v>
      </c>
      <c r="G287" s="2" t="s">
        <v>156</v>
      </c>
      <c r="H287" s="3">
        <v>43275.680828888886</v>
      </c>
    </row>
    <row r="288" spans="4:8" x14ac:dyDescent="0.25">
      <c r="D288">
        <v>283</v>
      </c>
      <c r="E288" s="2" t="s">
        <v>154</v>
      </c>
      <c r="F288" s="2" t="s">
        <v>118</v>
      </c>
      <c r="G288" s="2" t="s">
        <v>156</v>
      </c>
      <c r="H288" s="3">
        <v>43268.031007708334</v>
      </c>
    </row>
    <row r="289" spans="4:8" x14ac:dyDescent="0.25">
      <c r="D289">
        <v>284</v>
      </c>
      <c r="E289" s="2" t="s">
        <v>154</v>
      </c>
      <c r="F289" s="2" t="s">
        <v>109</v>
      </c>
      <c r="G289" s="2" t="s">
        <v>156</v>
      </c>
      <c r="H289" s="3">
        <v>43268.031007708334</v>
      </c>
    </row>
    <row r="290" spans="4:8" x14ac:dyDescent="0.25">
      <c r="D290">
        <v>285</v>
      </c>
      <c r="E290" s="2" t="s">
        <v>154</v>
      </c>
      <c r="F290" s="2" t="s">
        <v>122</v>
      </c>
      <c r="G290" s="2" t="s">
        <v>156</v>
      </c>
      <c r="H290" s="3">
        <v>43268.031007708334</v>
      </c>
    </row>
    <row r="291" spans="4:8" x14ac:dyDescent="0.25">
      <c r="D291">
        <v>286</v>
      </c>
      <c r="E291" s="2" t="s">
        <v>154</v>
      </c>
      <c r="F291" s="2" t="s">
        <v>111</v>
      </c>
      <c r="G291" s="2" t="s">
        <v>156</v>
      </c>
      <c r="H291" s="3">
        <v>43268.031007708334</v>
      </c>
    </row>
    <row r="292" spans="4:8" x14ac:dyDescent="0.25">
      <c r="D292">
        <v>287</v>
      </c>
      <c r="E292" s="2" t="s">
        <v>154</v>
      </c>
      <c r="F292" s="2" t="s">
        <v>108</v>
      </c>
      <c r="G292" s="2" t="s">
        <v>156</v>
      </c>
      <c r="H292" s="3">
        <v>43268.031007708334</v>
      </c>
    </row>
    <row r="293" spans="4:8" x14ac:dyDescent="0.25">
      <c r="D293">
        <v>288</v>
      </c>
      <c r="E293" s="2" t="s">
        <v>154</v>
      </c>
      <c r="F293" s="2" t="s">
        <v>121</v>
      </c>
      <c r="G293" s="2" t="s">
        <v>156</v>
      </c>
      <c r="H293" s="3">
        <v>43268.031007708334</v>
      </c>
    </row>
    <row r="294" spans="4:8" x14ac:dyDescent="0.25">
      <c r="D294">
        <v>289</v>
      </c>
      <c r="E294" s="2" t="s">
        <v>154</v>
      </c>
      <c r="F294" s="2" t="s">
        <v>106</v>
      </c>
      <c r="G294" s="2" t="s">
        <v>156</v>
      </c>
      <c r="H294" s="3">
        <v>43268.031007708334</v>
      </c>
    </row>
    <row r="295" spans="4:8" x14ac:dyDescent="0.25">
      <c r="D295">
        <v>290</v>
      </c>
      <c r="E295" s="2" t="s">
        <v>154</v>
      </c>
      <c r="F295" s="2" t="s">
        <v>110</v>
      </c>
      <c r="G295" s="2" t="s">
        <v>156</v>
      </c>
      <c r="H295" s="3">
        <v>43268.031007708334</v>
      </c>
    </row>
    <row r="296" spans="4:8" x14ac:dyDescent="0.25">
      <c r="D296">
        <v>291</v>
      </c>
      <c r="E296" s="2" t="s">
        <v>154</v>
      </c>
      <c r="F296" s="2" t="s">
        <v>117</v>
      </c>
      <c r="G296" s="2" t="s">
        <v>156</v>
      </c>
      <c r="H296" s="3">
        <v>43268.031007708334</v>
      </c>
    </row>
    <row r="297" spans="4:8" x14ac:dyDescent="0.25">
      <c r="D297">
        <v>292</v>
      </c>
      <c r="E297" s="2" t="s">
        <v>154</v>
      </c>
      <c r="F297" s="2" t="s">
        <v>107</v>
      </c>
      <c r="G297" s="2" t="s">
        <v>156</v>
      </c>
      <c r="H297" s="3">
        <v>43268.031007708334</v>
      </c>
    </row>
    <row r="298" spans="4:8" x14ac:dyDescent="0.25">
      <c r="D298">
        <v>293</v>
      </c>
      <c r="E298" s="2" t="s">
        <v>154</v>
      </c>
      <c r="F298" s="2" t="s">
        <v>115</v>
      </c>
      <c r="G298" s="2" t="s">
        <v>156</v>
      </c>
      <c r="H298" s="3">
        <v>43268.031007708334</v>
      </c>
    </row>
    <row r="299" spans="4:8" x14ac:dyDescent="0.25">
      <c r="D299">
        <v>294</v>
      </c>
      <c r="E299" s="2" t="s">
        <v>154</v>
      </c>
      <c r="F299" s="2" t="s">
        <v>36</v>
      </c>
      <c r="G299" s="2" t="s">
        <v>156</v>
      </c>
      <c r="H299" s="3">
        <v>43268.031007708334</v>
      </c>
    </row>
    <row r="300" spans="4:8" x14ac:dyDescent="0.25">
      <c r="D300">
        <v>295</v>
      </c>
      <c r="E300" s="2" t="s">
        <v>154</v>
      </c>
      <c r="F300" s="2" t="s">
        <v>123</v>
      </c>
      <c r="G300" s="2" t="s">
        <v>156</v>
      </c>
      <c r="H300" s="3">
        <v>43268.031007708334</v>
      </c>
    </row>
    <row r="301" spans="4:8" x14ac:dyDescent="0.25">
      <c r="D301">
        <v>296</v>
      </c>
      <c r="E301" s="2" t="s">
        <v>154</v>
      </c>
      <c r="F301" s="2" t="s">
        <v>116</v>
      </c>
      <c r="G301" s="2" t="s">
        <v>156</v>
      </c>
      <c r="H301" s="3">
        <v>43268.031007708334</v>
      </c>
    </row>
    <row r="302" spans="4:8" x14ac:dyDescent="0.25">
      <c r="D302">
        <v>297</v>
      </c>
      <c r="E302" s="2" t="s">
        <v>154</v>
      </c>
      <c r="F302" s="2" t="s">
        <v>36</v>
      </c>
      <c r="G302" s="2" t="s">
        <v>154</v>
      </c>
      <c r="H302" s="3">
        <v>43268.031007708334</v>
      </c>
    </row>
    <row r="303" spans="4:8" x14ac:dyDescent="0.25">
      <c r="D303">
        <v>298</v>
      </c>
      <c r="E303" s="2" t="s">
        <v>154</v>
      </c>
      <c r="F303" s="2" t="s">
        <v>30</v>
      </c>
      <c r="G303" s="2" t="s">
        <v>154</v>
      </c>
      <c r="H303" s="3">
        <v>43268.031007708334</v>
      </c>
    </row>
    <row r="304" spans="4:8" x14ac:dyDescent="0.25">
      <c r="D304">
        <v>299</v>
      </c>
      <c r="E304" s="2" t="s">
        <v>154</v>
      </c>
      <c r="F304" s="2" t="s">
        <v>26</v>
      </c>
      <c r="G304" s="2" t="s">
        <v>154</v>
      </c>
      <c r="H304" s="3">
        <v>43268.031007708334</v>
      </c>
    </row>
    <row r="305" spans="4:8" x14ac:dyDescent="0.25">
      <c r="D305">
        <v>300</v>
      </c>
      <c r="E305" s="2" t="s">
        <v>154</v>
      </c>
      <c r="F305" s="2" t="s">
        <v>29</v>
      </c>
      <c r="G305" s="2" t="s">
        <v>154</v>
      </c>
      <c r="H305" s="3">
        <v>43268.031007708334</v>
      </c>
    </row>
    <row r="306" spans="4:8" x14ac:dyDescent="0.25">
      <c r="D306">
        <v>301</v>
      </c>
      <c r="E306" s="2" t="s">
        <v>154</v>
      </c>
      <c r="F306" s="2" t="s">
        <v>24</v>
      </c>
      <c r="G306" s="2" t="s">
        <v>154</v>
      </c>
      <c r="H306" s="3">
        <v>43268.031007708334</v>
      </c>
    </row>
    <row r="307" spans="4:8" x14ac:dyDescent="0.25">
      <c r="D307">
        <v>302</v>
      </c>
      <c r="E307" s="2" t="s">
        <v>154</v>
      </c>
      <c r="F307" s="2" t="s">
        <v>25</v>
      </c>
      <c r="G307" s="2" t="s">
        <v>154</v>
      </c>
      <c r="H307" s="3">
        <v>43268.031007708334</v>
      </c>
    </row>
    <row r="308" spans="4:8" x14ac:dyDescent="0.25">
      <c r="D308">
        <v>303</v>
      </c>
      <c r="E308" s="2" t="s">
        <v>154</v>
      </c>
      <c r="F308" s="2" t="s">
        <v>34</v>
      </c>
      <c r="G308" s="2" t="s">
        <v>154</v>
      </c>
      <c r="H308" s="3">
        <v>43268.031007708334</v>
      </c>
    </row>
    <row r="309" spans="4:8" x14ac:dyDescent="0.25">
      <c r="D309">
        <v>304</v>
      </c>
      <c r="E309" s="2" t="s">
        <v>154</v>
      </c>
      <c r="F309" s="2" t="s">
        <v>32</v>
      </c>
      <c r="G309" s="2" t="s">
        <v>154</v>
      </c>
      <c r="H309" s="3">
        <v>43268.031007708334</v>
      </c>
    </row>
    <row r="310" spans="4:8" x14ac:dyDescent="0.25">
      <c r="D310">
        <v>305</v>
      </c>
      <c r="E310" s="2" t="s">
        <v>154</v>
      </c>
      <c r="F310" s="2" t="s">
        <v>27</v>
      </c>
      <c r="G310" s="2" t="s">
        <v>154</v>
      </c>
      <c r="H310" s="3">
        <v>43268.031007708334</v>
      </c>
    </row>
    <row r="311" spans="4:8" x14ac:dyDescent="0.25">
      <c r="D311">
        <v>306</v>
      </c>
      <c r="E311" s="2" t="s">
        <v>154</v>
      </c>
      <c r="F311" s="2" t="s">
        <v>23</v>
      </c>
      <c r="G311" s="2" t="s">
        <v>154</v>
      </c>
      <c r="H311" s="3">
        <v>43268.031007708334</v>
      </c>
    </row>
    <row r="312" spans="4:8" x14ac:dyDescent="0.25">
      <c r="D312">
        <v>307</v>
      </c>
      <c r="E312" s="2" t="s">
        <v>154</v>
      </c>
      <c r="F312" s="2" t="s">
        <v>33</v>
      </c>
      <c r="G312" s="2" t="s">
        <v>154</v>
      </c>
      <c r="H312" s="3">
        <v>43268.031007708334</v>
      </c>
    </row>
    <row r="313" spans="4:8" x14ac:dyDescent="0.25">
      <c r="D313">
        <v>308</v>
      </c>
      <c r="E313" s="2" t="s">
        <v>154</v>
      </c>
      <c r="F313" s="2" t="s">
        <v>28</v>
      </c>
      <c r="G313" s="2" t="s">
        <v>154</v>
      </c>
      <c r="H313" s="3">
        <v>43268.031007708334</v>
      </c>
    </row>
    <row r="314" spans="4:8" x14ac:dyDescent="0.25">
      <c r="D314">
        <v>309</v>
      </c>
      <c r="E314" s="2" t="s">
        <v>154</v>
      </c>
      <c r="F314" s="2" t="s">
        <v>576</v>
      </c>
      <c r="G314" s="2" t="s">
        <v>154</v>
      </c>
      <c r="H314" s="3">
        <v>43268.031007708334</v>
      </c>
    </row>
    <row r="315" spans="4:8" x14ac:dyDescent="0.25">
      <c r="D315">
        <v>310</v>
      </c>
      <c r="E315" s="2" t="s">
        <v>154</v>
      </c>
      <c r="F315" s="2" t="s">
        <v>31</v>
      </c>
      <c r="G315" s="2" t="s">
        <v>154</v>
      </c>
      <c r="H315" s="3">
        <v>43268.031007708334</v>
      </c>
    </row>
    <row r="316" spans="4:8" x14ac:dyDescent="0.25">
      <c r="D316">
        <v>311</v>
      </c>
      <c r="E316" s="2" t="s">
        <v>154</v>
      </c>
      <c r="F316" s="2" t="s">
        <v>22</v>
      </c>
      <c r="G316" s="2" t="s">
        <v>154</v>
      </c>
      <c r="H316" s="3">
        <v>43268.031007708334</v>
      </c>
    </row>
    <row r="317" spans="4:8" x14ac:dyDescent="0.25">
      <c r="D317">
        <v>312</v>
      </c>
      <c r="E317" s="2" t="s">
        <v>154</v>
      </c>
      <c r="F317" s="2" t="s">
        <v>35</v>
      </c>
      <c r="G317" s="2" t="s">
        <v>154</v>
      </c>
      <c r="H317" s="3">
        <v>43268.031007708334</v>
      </c>
    </row>
    <row r="318" spans="4:8" x14ac:dyDescent="0.25">
      <c r="D318">
        <v>313</v>
      </c>
      <c r="E318" s="2" t="s">
        <v>154</v>
      </c>
      <c r="F318" s="2" t="s">
        <v>21</v>
      </c>
      <c r="G318" s="2" t="s">
        <v>154</v>
      </c>
      <c r="H318" s="3">
        <v>43268.031007708334</v>
      </c>
    </row>
    <row r="319" spans="4:8" x14ac:dyDescent="0.25">
      <c r="D319">
        <v>314</v>
      </c>
      <c r="E319" s="2" t="s">
        <v>154</v>
      </c>
      <c r="F319" s="2" t="s">
        <v>150</v>
      </c>
      <c r="G319" s="2" t="s">
        <v>158</v>
      </c>
      <c r="H319" s="3">
        <v>43268.031007708334</v>
      </c>
    </row>
    <row r="320" spans="4:8" x14ac:dyDescent="0.25">
      <c r="D320">
        <v>315</v>
      </c>
      <c r="E320" s="2" t="s">
        <v>154</v>
      </c>
      <c r="F320" s="2" t="s">
        <v>151</v>
      </c>
      <c r="G320" s="2" t="s">
        <v>158</v>
      </c>
      <c r="H320" s="3">
        <v>43268.031007708334</v>
      </c>
    </row>
    <row r="321" spans="4:8" x14ac:dyDescent="0.25">
      <c r="D321">
        <v>316</v>
      </c>
      <c r="E321" s="2" t="s">
        <v>154</v>
      </c>
      <c r="F321" s="2" t="s">
        <v>152</v>
      </c>
      <c r="G321" s="2" t="s">
        <v>158</v>
      </c>
      <c r="H321" s="3">
        <v>43268.031007708334</v>
      </c>
    </row>
    <row r="322" spans="4:8" x14ac:dyDescent="0.25">
      <c r="D322">
        <v>317</v>
      </c>
      <c r="E322" s="2" t="s">
        <v>154</v>
      </c>
      <c r="F322" s="2" t="s">
        <v>30</v>
      </c>
      <c r="G322" s="2" t="s">
        <v>158</v>
      </c>
      <c r="H322" s="3">
        <v>43268.031007708334</v>
      </c>
    </row>
    <row r="323" spans="4:8" x14ac:dyDescent="0.25">
      <c r="D323">
        <v>318</v>
      </c>
      <c r="E323" s="2" t="s">
        <v>154</v>
      </c>
      <c r="F323" s="2" t="s">
        <v>153</v>
      </c>
      <c r="G323" s="2" t="s">
        <v>158</v>
      </c>
      <c r="H323" s="3">
        <v>43268.031007708334</v>
      </c>
    </row>
    <row r="324" spans="4:8" x14ac:dyDescent="0.25">
      <c r="D324">
        <v>319</v>
      </c>
      <c r="E324" s="2" t="s">
        <v>154</v>
      </c>
      <c r="F324" s="2" t="s">
        <v>578</v>
      </c>
      <c r="G324" s="2" t="s">
        <v>316</v>
      </c>
      <c r="H324" s="3">
        <v>43268.031007708334</v>
      </c>
    </row>
    <row r="325" spans="4:8" x14ac:dyDescent="0.25">
      <c r="D325">
        <v>320</v>
      </c>
      <c r="E325" s="2" t="s">
        <v>154</v>
      </c>
      <c r="F325" s="2" t="s">
        <v>582</v>
      </c>
      <c r="G325" s="2" t="s">
        <v>316</v>
      </c>
      <c r="H325" s="3">
        <v>43268.031007708334</v>
      </c>
    </row>
    <row r="326" spans="4:8" x14ac:dyDescent="0.25">
      <c r="D326">
        <v>321</v>
      </c>
      <c r="E326" s="2" t="s">
        <v>154</v>
      </c>
      <c r="F326" s="2" t="s">
        <v>373</v>
      </c>
      <c r="G326" s="2" t="s">
        <v>316</v>
      </c>
      <c r="H326" s="3">
        <v>43268.031007708334</v>
      </c>
    </row>
    <row r="327" spans="4:8" x14ac:dyDescent="0.25">
      <c r="D327">
        <v>322</v>
      </c>
      <c r="E327" s="2" t="s">
        <v>154</v>
      </c>
      <c r="F327" s="2" t="s">
        <v>38</v>
      </c>
      <c r="G327" s="2" t="s">
        <v>316</v>
      </c>
      <c r="H327" s="3">
        <v>43268.031007708334</v>
      </c>
    </row>
    <row r="328" spans="4:8" x14ac:dyDescent="0.25">
      <c r="D328">
        <v>323</v>
      </c>
      <c r="E328" s="2" t="s">
        <v>154</v>
      </c>
      <c r="F328" s="2" t="s">
        <v>577</v>
      </c>
      <c r="G328" s="2" t="s">
        <v>316</v>
      </c>
      <c r="H328" s="3">
        <v>43268.031007708334</v>
      </c>
    </row>
    <row r="329" spans="4:8" x14ac:dyDescent="0.25">
      <c r="D329">
        <v>324</v>
      </c>
      <c r="E329" s="2" t="s">
        <v>154</v>
      </c>
      <c r="F329" s="2" t="s">
        <v>580</v>
      </c>
      <c r="G329" s="2" t="s">
        <v>316</v>
      </c>
      <c r="H329" s="3">
        <v>43268.031007708334</v>
      </c>
    </row>
    <row r="330" spans="4:8" x14ac:dyDescent="0.25">
      <c r="D330">
        <v>325</v>
      </c>
      <c r="E330" s="2" t="s">
        <v>154</v>
      </c>
      <c r="F330" s="2" t="s">
        <v>95</v>
      </c>
      <c r="G330" s="2" t="s">
        <v>316</v>
      </c>
      <c r="H330" s="3">
        <v>43268.031007708334</v>
      </c>
    </row>
    <row r="331" spans="4:8" x14ac:dyDescent="0.25">
      <c r="D331">
        <v>326</v>
      </c>
      <c r="E331" s="2" t="s">
        <v>154</v>
      </c>
      <c r="F331" s="2" t="s">
        <v>579</v>
      </c>
      <c r="G331" s="2" t="s">
        <v>316</v>
      </c>
      <c r="H331" s="3">
        <v>43268.031007708334</v>
      </c>
    </row>
    <row r="332" spans="4:8" x14ac:dyDescent="0.25">
      <c r="D332">
        <v>327</v>
      </c>
      <c r="E332" s="2" t="s">
        <v>154</v>
      </c>
      <c r="F332" s="2" t="s">
        <v>152</v>
      </c>
      <c r="G332" s="2" t="s">
        <v>316</v>
      </c>
      <c r="H332" s="3">
        <v>43268.031007708334</v>
      </c>
    </row>
    <row r="333" spans="4:8" x14ac:dyDescent="0.25">
      <c r="D333">
        <v>328</v>
      </c>
      <c r="E333" s="2" t="s">
        <v>154</v>
      </c>
      <c r="F333" s="2" t="s">
        <v>581</v>
      </c>
      <c r="G333" s="2" t="s">
        <v>316</v>
      </c>
      <c r="H333" s="3">
        <v>43268.031007708334</v>
      </c>
    </row>
    <row r="334" spans="4:8" x14ac:dyDescent="0.25">
      <c r="D334">
        <v>329</v>
      </c>
      <c r="E334" s="2" t="s">
        <v>154</v>
      </c>
      <c r="F334" s="2" t="s">
        <v>445</v>
      </c>
      <c r="G334" s="2" t="s">
        <v>316</v>
      </c>
      <c r="H334" s="3">
        <v>43268.031007708334</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D5:I13"/>
  <sheetViews>
    <sheetView showGridLines="0" workbookViewId="0">
      <selection activeCell="F20" sqref="F20"/>
    </sheetView>
  </sheetViews>
  <sheetFormatPr defaultRowHeight="15" x14ac:dyDescent="0.25"/>
  <cols>
    <col min="4" max="4" width="19.7109375" bestFit="1" customWidth="1"/>
    <col min="5" max="5" width="13.85546875" bestFit="1" customWidth="1"/>
    <col min="6" max="6" width="31.5703125" bestFit="1" customWidth="1"/>
    <col min="7" max="7" width="22" bestFit="1" customWidth="1"/>
    <col min="8" max="8" width="16.140625" bestFit="1" customWidth="1"/>
    <col min="9" max="9" width="24.5703125" customWidth="1"/>
    <col min="10" max="11" width="22" bestFit="1" customWidth="1"/>
    <col min="12" max="12" width="7.85546875" bestFit="1" customWidth="1"/>
    <col min="13" max="13" width="20.5703125" bestFit="1" customWidth="1"/>
    <col min="14" max="14" width="16.140625" bestFit="1" customWidth="1"/>
    <col min="15" max="15" width="24.5703125" bestFit="1" customWidth="1"/>
    <col min="16" max="16" width="17" customWidth="1"/>
    <col min="17" max="17" width="15.5703125" bestFit="1" customWidth="1"/>
    <col min="18" max="18" width="16.140625" bestFit="1" customWidth="1"/>
    <col min="19" max="19" width="15.5703125" bestFit="1" customWidth="1"/>
    <col min="20" max="21" width="16.140625" bestFit="1" customWidth="1"/>
    <col min="22" max="22" width="21.85546875" bestFit="1" customWidth="1"/>
    <col min="23" max="23" width="20.42578125" bestFit="1" customWidth="1"/>
    <col min="24" max="24" width="25.5703125" bestFit="1" customWidth="1"/>
    <col min="25" max="25" width="13.85546875" bestFit="1" customWidth="1"/>
    <col min="26" max="26" width="15.85546875" bestFit="1" customWidth="1"/>
    <col min="27" max="27" width="16.5703125" bestFit="1" customWidth="1"/>
    <col min="28" max="28" width="11.5703125" bestFit="1" customWidth="1"/>
    <col min="29" max="29" width="13.42578125" bestFit="1" customWidth="1"/>
    <col min="30" max="30" width="14.140625" bestFit="1" customWidth="1"/>
    <col min="31" max="31" width="7.42578125" bestFit="1" customWidth="1"/>
    <col min="32" max="32" width="21.85546875" bestFit="1" customWidth="1"/>
    <col min="33" max="33" width="22.85546875" bestFit="1" customWidth="1"/>
    <col min="34" max="34" width="14.7109375" bestFit="1" customWidth="1"/>
    <col min="35" max="35" width="15.7109375" bestFit="1" customWidth="1"/>
    <col min="36" max="36" width="24.140625" bestFit="1" customWidth="1"/>
  </cols>
  <sheetData>
    <row r="5" spans="4:9" x14ac:dyDescent="0.25">
      <c r="D5" t="s">
        <v>210</v>
      </c>
      <c r="E5" t="s">
        <v>16</v>
      </c>
      <c r="F5" t="s">
        <v>182</v>
      </c>
      <c r="G5" t="s">
        <v>193</v>
      </c>
      <c r="H5" t="s">
        <v>3</v>
      </c>
      <c r="I5" t="s">
        <v>4</v>
      </c>
    </row>
    <row r="6" spans="4:9" x14ac:dyDescent="0.25">
      <c r="D6">
        <v>1</v>
      </c>
      <c r="E6" s="2" t="s">
        <v>315</v>
      </c>
      <c r="F6" s="2" t="s">
        <v>658</v>
      </c>
      <c r="G6" s="2" t="s">
        <v>308</v>
      </c>
      <c r="H6" s="3">
        <v>43285.447613495373</v>
      </c>
      <c r="I6" s="3">
        <v>43268.031007673613</v>
      </c>
    </row>
    <row r="7" spans="4:9" x14ac:dyDescent="0.25">
      <c r="D7">
        <v>2</v>
      </c>
      <c r="E7" s="2" t="s">
        <v>7</v>
      </c>
      <c r="F7" s="2" t="s">
        <v>659</v>
      </c>
      <c r="G7" s="2" t="s">
        <v>308</v>
      </c>
      <c r="H7" s="3">
        <v>43285.447613113429</v>
      </c>
      <c r="I7" s="3">
        <v>43268.031007673613</v>
      </c>
    </row>
    <row r="8" spans="4:9" x14ac:dyDescent="0.25">
      <c r="D8">
        <v>3</v>
      </c>
      <c r="E8" s="2" t="s">
        <v>157</v>
      </c>
      <c r="F8" s="2" t="s">
        <v>660</v>
      </c>
      <c r="G8" s="2" t="s">
        <v>308</v>
      </c>
      <c r="H8" s="3">
        <v>43285.447612962962</v>
      </c>
      <c r="I8" s="3">
        <v>43110.763948414351</v>
      </c>
    </row>
    <row r="9" spans="4:9" x14ac:dyDescent="0.25">
      <c r="D9">
        <v>4</v>
      </c>
      <c r="E9" s="2" t="s">
        <v>157</v>
      </c>
      <c r="F9" s="2" t="s">
        <v>661</v>
      </c>
      <c r="G9" s="2" t="s">
        <v>309</v>
      </c>
      <c r="H9" s="3">
        <v>43285.447675069445</v>
      </c>
      <c r="I9" s="3">
        <v>43110.763948414351</v>
      </c>
    </row>
    <row r="10" spans="4:9" x14ac:dyDescent="0.25">
      <c r="D10">
        <v>5</v>
      </c>
      <c r="E10" s="2" t="s">
        <v>155</v>
      </c>
      <c r="F10" s="2" t="s">
        <v>662</v>
      </c>
      <c r="G10" s="2" t="s">
        <v>308</v>
      </c>
      <c r="H10" s="3">
        <v>43285.447612962962</v>
      </c>
      <c r="I10" s="3">
        <v>43268.031007673613</v>
      </c>
    </row>
    <row r="11" spans="4:9" x14ac:dyDescent="0.25">
      <c r="D11">
        <v>6</v>
      </c>
      <c r="E11" s="2" t="s">
        <v>79</v>
      </c>
      <c r="F11" s="2" t="s">
        <v>663</v>
      </c>
      <c r="G11" s="2" t="s">
        <v>308</v>
      </c>
      <c r="H11" s="3">
        <v>43285.447612962962</v>
      </c>
      <c r="I11" s="3">
        <v>43268.031007673613</v>
      </c>
    </row>
    <row r="12" spans="4:9" x14ac:dyDescent="0.25">
      <c r="D12">
        <v>7</v>
      </c>
      <c r="E12" s="2" t="s">
        <v>156</v>
      </c>
      <c r="F12" s="2" t="s">
        <v>664</v>
      </c>
      <c r="G12" s="2" t="s">
        <v>308</v>
      </c>
      <c r="H12" s="3">
        <v>43285.447612916665</v>
      </c>
      <c r="I12" s="3">
        <v>43268.031007673613</v>
      </c>
    </row>
    <row r="13" spans="4:9" x14ac:dyDescent="0.25">
      <c r="D13">
        <v>8</v>
      </c>
      <c r="E13" s="2" t="s">
        <v>158</v>
      </c>
      <c r="F13" s="2" t="s">
        <v>665</v>
      </c>
      <c r="G13" s="2" t="s">
        <v>308</v>
      </c>
      <c r="H13" s="3">
        <v>43285.447612916665</v>
      </c>
      <c r="I13" s="3">
        <v>43268.031007673613</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E5:J33"/>
  <sheetViews>
    <sheetView showGridLines="0" workbookViewId="0">
      <selection activeCell="E5" sqref="E5:J5"/>
    </sheetView>
  </sheetViews>
  <sheetFormatPr defaultRowHeight="15" x14ac:dyDescent="0.25"/>
  <cols>
    <col min="4" max="4" width="4.5703125" customWidth="1"/>
    <col min="5" max="5" width="25" bestFit="1" customWidth="1"/>
    <col min="6" max="6" width="31.5703125" bestFit="1" customWidth="1"/>
    <col min="7" max="7" width="24.5703125" bestFit="1" customWidth="1"/>
    <col min="8" max="8" width="17" bestFit="1" customWidth="1"/>
    <col min="9" max="9" width="13.85546875" bestFit="1" customWidth="1"/>
    <col min="10" max="10" width="16.140625" bestFit="1" customWidth="1"/>
  </cols>
  <sheetData>
    <row r="5" spans="5:10" x14ac:dyDescent="0.25">
      <c r="E5" t="s">
        <v>216</v>
      </c>
      <c r="F5" t="s">
        <v>182</v>
      </c>
      <c r="G5" t="s">
        <v>217</v>
      </c>
      <c r="H5" t="s">
        <v>218</v>
      </c>
      <c r="I5" t="s">
        <v>16</v>
      </c>
      <c r="J5" t="s">
        <v>3</v>
      </c>
    </row>
    <row r="6" spans="5:10" x14ac:dyDescent="0.25">
      <c r="E6">
        <v>1</v>
      </c>
      <c r="F6" s="2" t="s">
        <v>659</v>
      </c>
      <c r="G6" s="2" t="s">
        <v>10</v>
      </c>
      <c r="H6">
        <v>0</v>
      </c>
      <c r="I6" s="2" t="s">
        <v>7</v>
      </c>
      <c r="J6" s="3">
        <v>43268.031007673613</v>
      </c>
    </row>
    <row r="7" spans="5:10" x14ac:dyDescent="0.25">
      <c r="E7">
        <v>2</v>
      </c>
      <c r="F7" s="2" t="s">
        <v>659</v>
      </c>
      <c r="G7" s="2" t="s">
        <v>39</v>
      </c>
      <c r="H7">
        <v>1</v>
      </c>
      <c r="I7" s="2" t="s">
        <v>7</v>
      </c>
      <c r="J7" s="3">
        <v>43268.031007673613</v>
      </c>
    </row>
    <row r="8" spans="5:10" x14ac:dyDescent="0.25">
      <c r="E8">
        <v>3</v>
      </c>
      <c r="F8" s="2" t="s">
        <v>659</v>
      </c>
      <c r="G8" s="2" t="s">
        <v>38</v>
      </c>
      <c r="H8">
        <v>2</v>
      </c>
      <c r="I8" s="2" t="s">
        <v>7</v>
      </c>
      <c r="J8" s="3">
        <v>43268.031007673613</v>
      </c>
    </row>
    <row r="9" spans="5:10" x14ac:dyDescent="0.25">
      <c r="E9">
        <v>4</v>
      </c>
      <c r="F9" s="2" t="s">
        <v>659</v>
      </c>
      <c r="G9" s="2" t="s">
        <v>40</v>
      </c>
      <c r="H9">
        <v>3</v>
      </c>
      <c r="I9" s="2" t="s">
        <v>7</v>
      </c>
      <c r="J9" s="3">
        <v>43268.031007673613</v>
      </c>
    </row>
    <row r="10" spans="5:10" x14ac:dyDescent="0.25">
      <c r="E10">
        <v>5</v>
      </c>
      <c r="F10" s="2" t="s">
        <v>659</v>
      </c>
      <c r="G10" s="2" t="s">
        <v>7</v>
      </c>
      <c r="H10">
        <v>4</v>
      </c>
      <c r="I10" s="2" t="s">
        <v>7</v>
      </c>
      <c r="J10" s="3">
        <v>43268.031007673613</v>
      </c>
    </row>
    <row r="11" spans="5:10" x14ac:dyDescent="0.25">
      <c r="E11">
        <v>6</v>
      </c>
      <c r="F11" s="2" t="s">
        <v>658</v>
      </c>
      <c r="G11" s="2" t="s">
        <v>523</v>
      </c>
      <c r="H11">
        <v>0</v>
      </c>
      <c r="I11" s="2" t="s">
        <v>315</v>
      </c>
      <c r="J11" s="3">
        <v>43268.031007673613</v>
      </c>
    </row>
    <row r="12" spans="5:10" x14ac:dyDescent="0.25">
      <c r="E12">
        <v>7</v>
      </c>
      <c r="F12" s="2" t="s">
        <v>658</v>
      </c>
      <c r="G12" s="2" t="s">
        <v>549</v>
      </c>
      <c r="H12">
        <v>1</v>
      </c>
      <c r="I12" s="2" t="s">
        <v>315</v>
      </c>
      <c r="J12" s="3">
        <v>43268.031007673613</v>
      </c>
    </row>
    <row r="13" spans="5:10" x14ac:dyDescent="0.25">
      <c r="E13">
        <v>8</v>
      </c>
      <c r="F13" s="2" t="s">
        <v>658</v>
      </c>
      <c r="G13" s="2" t="s">
        <v>520</v>
      </c>
      <c r="H13">
        <v>2</v>
      </c>
      <c r="I13" s="2" t="s">
        <v>315</v>
      </c>
      <c r="J13" s="3">
        <v>43268.031007673613</v>
      </c>
    </row>
    <row r="14" spans="5:10" x14ac:dyDescent="0.25">
      <c r="E14">
        <v>9</v>
      </c>
      <c r="F14" s="2" t="s">
        <v>658</v>
      </c>
      <c r="G14" s="2" t="s">
        <v>540</v>
      </c>
      <c r="H14">
        <v>3</v>
      </c>
      <c r="I14" s="2" t="s">
        <v>315</v>
      </c>
      <c r="J14" s="3">
        <v>43268.031007673613</v>
      </c>
    </row>
    <row r="15" spans="5:10" x14ac:dyDescent="0.25">
      <c r="E15">
        <v>10</v>
      </c>
      <c r="F15" s="2" t="s">
        <v>660</v>
      </c>
      <c r="G15" s="2" t="s">
        <v>143</v>
      </c>
      <c r="H15">
        <v>0</v>
      </c>
      <c r="I15" s="2" t="s">
        <v>157</v>
      </c>
      <c r="J15" s="3">
        <v>43110.763948414351</v>
      </c>
    </row>
    <row r="16" spans="5:10" x14ac:dyDescent="0.25">
      <c r="E16">
        <v>11</v>
      </c>
      <c r="F16" s="2" t="s">
        <v>660</v>
      </c>
      <c r="G16" s="2" t="s">
        <v>125</v>
      </c>
      <c r="H16">
        <v>1</v>
      </c>
      <c r="I16" s="2" t="s">
        <v>157</v>
      </c>
      <c r="J16" s="3">
        <v>43110.763948414351</v>
      </c>
    </row>
    <row r="17" spans="5:10" x14ac:dyDescent="0.25">
      <c r="E17">
        <v>12</v>
      </c>
      <c r="F17" s="2" t="s">
        <v>661</v>
      </c>
      <c r="G17" s="2" t="s">
        <v>560</v>
      </c>
      <c r="H17">
        <v>0</v>
      </c>
      <c r="I17" s="2" t="s">
        <v>157</v>
      </c>
      <c r="J17" s="3">
        <v>43110.763948414351</v>
      </c>
    </row>
    <row r="18" spans="5:10" x14ac:dyDescent="0.25">
      <c r="E18">
        <v>13</v>
      </c>
      <c r="F18" s="2" t="s">
        <v>661</v>
      </c>
      <c r="G18" s="2" t="s">
        <v>564</v>
      </c>
      <c r="H18">
        <v>1</v>
      </c>
      <c r="I18" s="2" t="s">
        <v>157</v>
      </c>
      <c r="J18" s="3">
        <v>43110.763948414351</v>
      </c>
    </row>
    <row r="19" spans="5:10" x14ac:dyDescent="0.25">
      <c r="E19">
        <v>14</v>
      </c>
      <c r="F19" s="2" t="s">
        <v>661</v>
      </c>
      <c r="G19" s="2" t="s">
        <v>566</v>
      </c>
      <c r="H19">
        <v>2</v>
      </c>
      <c r="I19" s="2" t="s">
        <v>157</v>
      </c>
      <c r="J19" s="3">
        <v>43110.763948414351</v>
      </c>
    </row>
    <row r="20" spans="5:10" x14ac:dyDescent="0.25">
      <c r="E20">
        <v>15</v>
      </c>
      <c r="F20" s="2" t="s">
        <v>661</v>
      </c>
      <c r="G20" s="2" t="s">
        <v>568</v>
      </c>
      <c r="H20">
        <v>3</v>
      </c>
      <c r="I20" s="2" t="s">
        <v>157</v>
      </c>
      <c r="J20" s="3">
        <v>43110.763948414351</v>
      </c>
    </row>
    <row r="21" spans="5:10" x14ac:dyDescent="0.25">
      <c r="E21">
        <v>16</v>
      </c>
      <c r="F21" s="2" t="s">
        <v>662</v>
      </c>
      <c r="G21" s="2" t="s">
        <v>98</v>
      </c>
      <c r="H21">
        <v>0</v>
      </c>
      <c r="I21" s="2" t="s">
        <v>155</v>
      </c>
      <c r="J21" s="3">
        <v>43268.031007673613</v>
      </c>
    </row>
    <row r="22" spans="5:10" x14ac:dyDescent="0.25">
      <c r="E22">
        <v>17</v>
      </c>
      <c r="F22" s="2" t="s">
        <v>662</v>
      </c>
      <c r="G22" s="2" t="s">
        <v>96</v>
      </c>
      <c r="H22">
        <v>1</v>
      </c>
      <c r="I22" s="2" t="s">
        <v>155</v>
      </c>
      <c r="J22" s="3">
        <v>43268.031007673613</v>
      </c>
    </row>
    <row r="23" spans="5:10" x14ac:dyDescent="0.25">
      <c r="E23">
        <v>18</v>
      </c>
      <c r="F23" s="2" t="s">
        <v>662</v>
      </c>
      <c r="G23" s="2" t="s">
        <v>95</v>
      </c>
      <c r="H23">
        <v>2</v>
      </c>
      <c r="I23" s="2" t="s">
        <v>155</v>
      </c>
      <c r="J23" s="3">
        <v>43268.031007673613</v>
      </c>
    </row>
    <row r="24" spans="5:10" x14ac:dyDescent="0.25">
      <c r="E24">
        <v>19</v>
      </c>
      <c r="F24" s="2" t="s">
        <v>662</v>
      </c>
      <c r="G24" s="2" t="s">
        <v>91</v>
      </c>
      <c r="H24">
        <v>3</v>
      </c>
      <c r="I24" s="2" t="s">
        <v>155</v>
      </c>
      <c r="J24" s="3">
        <v>43268.031007673613</v>
      </c>
    </row>
    <row r="25" spans="5:10" x14ac:dyDescent="0.25">
      <c r="E25">
        <v>20</v>
      </c>
      <c r="F25" s="2" t="s">
        <v>663</v>
      </c>
      <c r="G25" s="2" t="s">
        <v>80</v>
      </c>
      <c r="H25">
        <v>0</v>
      </c>
      <c r="I25" s="2" t="s">
        <v>79</v>
      </c>
      <c r="J25" s="3">
        <v>43268.031007673613</v>
      </c>
    </row>
    <row r="26" spans="5:10" x14ac:dyDescent="0.25">
      <c r="E26">
        <v>21</v>
      </c>
      <c r="F26" s="2" t="s">
        <v>663</v>
      </c>
      <c r="G26" s="2" t="s">
        <v>79</v>
      </c>
      <c r="H26">
        <v>1</v>
      </c>
      <c r="I26" s="2" t="s">
        <v>79</v>
      </c>
      <c r="J26" s="3">
        <v>43268.031007673613</v>
      </c>
    </row>
    <row r="27" spans="5:10" x14ac:dyDescent="0.25">
      <c r="E27">
        <v>22</v>
      </c>
      <c r="F27" s="2" t="s">
        <v>664</v>
      </c>
      <c r="G27" s="2" t="s">
        <v>111</v>
      </c>
      <c r="H27">
        <v>0</v>
      </c>
      <c r="I27" s="2" t="s">
        <v>156</v>
      </c>
      <c r="J27" s="3">
        <v>43268.031007673613</v>
      </c>
    </row>
    <row r="28" spans="5:10" x14ac:dyDescent="0.25">
      <c r="E28">
        <v>23</v>
      </c>
      <c r="F28" s="2" t="s">
        <v>664</v>
      </c>
      <c r="G28" s="2" t="s">
        <v>113</v>
      </c>
      <c r="H28">
        <v>1</v>
      </c>
      <c r="I28" s="2" t="s">
        <v>156</v>
      </c>
      <c r="J28" s="3">
        <v>43268.031007673613</v>
      </c>
    </row>
    <row r="29" spans="5:10" x14ac:dyDescent="0.25">
      <c r="E29">
        <v>24</v>
      </c>
      <c r="F29" s="2" t="s">
        <v>664</v>
      </c>
      <c r="G29" s="2" t="s">
        <v>109</v>
      </c>
      <c r="H29">
        <v>2</v>
      </c>
      <c r="I29" s="2" t="s">
        <v>156</v>
      </c>
      <c r="J29" s="3">
        <v>43268.031007673613</v>
      </c>
    </row>
    <row r="30" spans="5:10" x14ac:dyDescent="0.25">
      <c r="E30">
        <v>25</v>
      </c>
      <c r="F30" s="2" t="s">
        <v>664</v>
      </c>
      <c r="G30" s="2" t="s">
        <v>123</v>
      </c>
      <c r="H30">
        <v>3</v>
      </c>
      <c r="I30" s="2" t="s">
        <v>156</v>
      </c>
      <c r="J30" s="3">
        <v>43268.031007673613</v>
      </c>
    </row>
    <row r="31" spans="5:10" x14ac:dyDescent="0.25">
      <c r="E31">
        <v>26</v>
      </c>
      <c r="F31" s="2" t="s">
        <v>665</v>
      </c>
      <c r="G31" s="2" t="s">
        <v>150</v>
      </c>
      <c r="H31">
        <v>0</v>
      </c>
      <c r="I31" s="2" t="s">
        <v>158</v>
      </c>
      <c r="J31" s="3">
        <v>43268.031007673613</v>
      </c>
    </row>
    <row r="32" spans="5:10" x14ac:dyDescent="0.25">
      <c r="E32">
        <v>27</v>
      </c>
      <c r="F32" s="2" t="s">
        <v>665</v>
      </c>
      <c r="G32" s="2" t="s">
        <v>151</v>
      </c>
      <c r="H32">
        <v>1</v>
      </c>
      <c r="I32" s="2" t="s">
        <v>158</v>
      </c>
      <c r="J32" s="3">
        <v>43268.031007673613</v>
      </c>
    </row>
    <row r="33" spans="5:10" x14ac:dyDescent="0.25">
      <c r="E33">
        <v>28</v>
      </c>
      <c r="F33" s="2" t="s">
        <v>665</v>
      </c>
      <c r="G33" s="2" t="s">
        <v>152</v>
      </c>
      <c r="H33">
        <v>2</v>
      </c>
      <c r="I33" s="2" t="s">
        <v>158</v>
      </c>
      <c r="J33" s="3">
        <v>43268.031007673613</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D6:I111"/>
  <sheetViews>
    <sheetView showGridLines="0" workbookViewId="0">
      <selection activeCell="D6" sqref="D6:I6"/>
    </sheetView>
  </sheetViews>
  <sheetFormatPr defaultRowHeight="15" x14ac:dyDescent="0.25"/>
  <cols>
    <col min="2" max="2" width="13.28515625" customWidth="1"/>
    <col min="3" max="3" width="11.42578125" customWidth="1"/>
    <col min="4" max="4" width="20.85546875" bestFit="1" customWidth="1"/>
    <col min="5" max="5" width="38.7109375" customWidth="1"/>
    <col min="6" max="6" width="26" customWidth="1"/>
    <col min="7" max="7" width="43.7109375" bestFit="1" customWidth="1"/>
    <col min="8" max="8" width="20.42578125" bestFit="1" customWidth="1"/>
    <col min="9" max="9" width="32.42578125" customWidth="1"/>
    <col min="10" max="10" width="81.140625" customWidth="1"/>
    <col min="11" max="11" width="11" bestFit="1" customWidth="1"/>
    <col min="12" max="12" width="13.42578125" bestFit="1" customWidth="1"/>
    <col min="13" max="13" width="81.140625" bestFit="1" customWidth="1"/>
    <col min="14" max="14" width="16.140625" bestFit="1" customWidth="1"/>
    <col min="15" max="15" width="7.85546875" bestFit="1" customWidth="1"/>
    <col min="16" max="16" width="15.5703125" bestFit="1" customWidth="1"/>
    <col min="17" max="17" width="17.42578125" bestFit="1" customWidth="1"/>
    <col min="18" max="18" width="46" bestFit="1" customWidth="1"/>
    <col min="19" max="19" width="16.85546875" bestFit="1" customWidth="1"/>
    <col min="20" max="20" width="14.28515625" bestFit="1" customWidth="1"/>
    <col min="21" max="21" width="14.7109375" bestFit="1" customWidth="1"/>
  </cols>
  <sheetData>
    <row r="6" spans="4:9" x14ac:dyDescent="0.25">
      <c r="D6" t="s">
        <v>248</v>
      </c>
      <c r="E6" t="s">
        <v>194</v>
      </c>
      <c r="F6" t="s">
        <v>195</v>
      </c>
      <c r="G6" t="s">
        <v>159</v>
      </c>
      <c r="H6" t="s">
        <v>162</v>
      </c>
      <c r="I6" t="s">
        <v>16</v>
      </c>
    </row>
    <row r="7" spans="4:9" ht="15" customHeight="1" x14ac:dyDescent="0.25">
      <c r="D7">
        <v>1</v>
      </c>
      <c r="E7" s="2" t="s">
        <v>666</v>
      </c>
      <c r="F7" s="4" t="s">
        <v>667</v>
      </c>
      <c r="G7" s="2"/>
      <c r="H7" s="2"/>
      <c r="I7" s="2" t="s">
        <v>314</v>
      </c>
    </row>
    <row r="8" spans="4:9" ht="15" customHeight="1" x14ac:dyDescent="0.25">
      <c r="D8">
        <v>2</v>
      </c>
      <c r="E8" s="2" t="s">
        <v>666</v>
      </c>
      <c r="F8" s="4" t="s">
        <v>668</v>
      </c>
      <c r="G8" s="2"/>
      <c r="H8" s="2"/>
      <c r="I8" s="2" t="s">
        <v>154</v>
      </c>
    </row>
    <row r="9" spans="4:9" ht="15" customHeight="1" x14ac:dyDescent="0.25">
      <c r="D9">
        <v>3</v>
      </c>
      <c r="E9" s="2" t="s">
        <v>666</v>
      </c>
      <c r="F9" s="4" t="s">
        <v>669</v>
      </c>
      <c r="G9" s="2"/>
      <c r="H9" s="2"/>
      <c r="I9" s="2" t="s">
        <v>316</v>
      </c>
    </row>
    <row r="10" spans="4:9" ht="15" customHeight="1" x14ac:dyDescent="0.25">
      <c r="D10">
        <v>4</v>
      </c>
      <c r="E10" s="2" t="s">
        <v>670</v>
      </c>
      <c r="F10" s="4" t="s">
        <v>671</v>
      </c>
      <c r="G10" s="2" t="s">
        <v>486</v>
      </c>
      <c r="H10" s="2"/>
      <c r="I10" s="2"/>
    </row>
    <row r="11" spans="4:9" ht="15" customHeight="1" x14ac:dyDescent="0.25">
      <c r="D11">
        <v>5</v>
      </c>
      <c r="E11" s="2" t="s">
        <v>670</v>
      </c>
      <c r="F11" s="4" t="s">
        <v>672</v>
      </c>
      <c r="G11" s="2" t="s">
        <v>484</v>
      </c>
      <c r="H11" s="2"/>
      <c r="I11" s="2"/>
    </row>
    <row r="12" spans="4:9" ht="15" customHeight="1" x14ac:dyDescent="0.25">
      <c r="D12">
        <v>6</v>
      </c>
      <c r="E12" s="2" t="s">
        <v>670</v>
      </c>
      <c r="F12" s="4" t="s">
        <v>673</v>
      </c>
      <c r="G12" s="2" t="s">
        <v>367</v>
      </c>
      <c r="H12" s="2" t="s">
        <v>368</v>
      </c>
      <c r="I12" s="2"/>
    </row>
    <row r="13" spans="4:9" ht="15" customHeight="1" x14ac:dyDescent="0.25"/>
    <row r="14" spans="4:9" ht="15" customHeight="1" x14ac:dyDescent="0.25"/>
    <row r="15" spans="4:9" ht="15" customHeight="1" x14ac:dyDescent="0.25"/>
    <row r="16" spans="4:9"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E5:I8"/>
  <sheetViews>
    <sheetView showGridLines="0" workbookViewId="0">
      <selection activeCell="E5" sqref="E5:I5"/>
    </sheetView>
  </sheetViews>
  <sheetFormatPr defaultRowHeight="15" x14ac:dyDescent="0.25"/>
  <cols>
    <col min="4" max="4" width="6.7109375" customWidth="1"/>
    <col min="5" max="5" width="23.140625" bestFit="1" customWidth="1"/>
    <col min="6" max="6" width="21.140625" bestFit="1" customWidth="1"/>
    <col min="7" max="7" width="26.140625" bestFit="1" customWidth="1"/>
    <col min="8" max="8" width="81.140625" bestFit="1" customWidth="1"/>
    <col min="9" max="9" width="16.140625" bestFit="1" customWidth="1"/>
    <col min="10" max="10" width="81.140625" bestFit="1" customWidth="1"/>
    <col min="11" max="11" width="16.140625" bestFit="1" customWidth="1"/>
  </cols>
  <sheetData>
    <row r="5" spans="5:9" x14ac:dyDescent="0.25">
      <c r="E5" t="s">
        <v>212</v>
      </c>
      <c r="F5" t="s">
        <v>214</v>
      </c>
      <c r="G5" t="s">
        <v>215</v>
      </c>
      <c r="H5" t="s">
        <v>213</v>
      </c>
      <c r="I5" t="s">
        <v>3</v>
      </c>
    </row>
    <row r="6" spans="5:9" x14ac:dyDescent="0.25">
      <c r="E6">
        <v>1</v>
      </c>
      <c r="F6" s="2" t="s">
        <v>674</v>
      </c>
      <c r="G6" s="2"/>
      <c r="H6" s="2" t="s">
        <v>675</v>
      </c>
      <c r="I6" s="3">
        <v>43110.763948414351</v>
      </c>
    </row>
    <row r="7" spans="5:9" x14ac:dyDescent="0.25">
      <c r="E7">
        <v>2</v>
      </c>
      <c r="F7" s="2" t="s">
        <v>676</v>
      </c>
      <c r="G7" s="2"/>
      <c r="H7" s="2" t="s">
        <v>677</v>
      </c>
      <c r="I7" s="3">
        <v>43275.934117627316</v>
      </c>
    </row>
    <row r="8" spans="5:9" x14ac:dyDescent="0.25">
      <c r="E8">
        <v>3</v>
      </c>
      <c r="F8" s="2" t="s">
        <v>306</v>
      </c>
      <c r="G8" s="2"/>
      <c r="H8" s="2" t="s">
        <v>678</v>
      </c>
      <c r="I8" s="3">
        <v>43275.934117627316</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4"/>
  <sheetViews>
    <sheetView showGridLines="0" showRowColHeaders="0" tabSelected="1" zoomScaleNormal="100" workbookViewId="0">
      <selection activeCell="Q18" sqref="Q18"/>
    </sheetView>
  </sheetViews>
  <sheetFormatPr defaultRowHeight="15" x14ac:dyDescent="0.25"/>
  <cols>
    <col min="1" max="1" width="5" customWidth="1"/>
    <col min="2" max="2" width="19.85546875" bestFit="1" customWidth="1"/>
    <col min="5" max="5" width="4.85546875" customWidth="1"/>
    <col min="6" max="6" width="9.140625" customWidth="1"/>
  </cols>
  <sheetData>
    <row r="1" spans="1:5" ht="9.75" customHeight="1" thickBot="1" x14ac:dyDescent="0.4">
      <c r="A1" s="1"/>
    </row>
    <row r="2" spans="1:5" ht="23.25" x14ac:dyDescent="0.35">
      <c r="A2" s="1"/>
      <c r="B2" s="6" t="s">
        <v>189</v>
      </c>
      <c r="C2" s="7" t="str">
        <f>CatalogTbl[Server]</f>
        <v>ATLAS</v>
      </c>
      <c r="D2" s="8"/>
      <c r="E2" s="9"/>
    </row>
    <row r="3" spans="1:5" ht="21" x14ac:dyDescent="0.35">
      <c r="B3" s="10" t="s">
        <v>190</v>
      </c>
      <c r="C3" s="11" t="str">
        <f>CatalogTbl[Database]</f>
        <v>AdWorksImport</v>
      </c>
      <c r="D3" s="12"/>
      <c r="E3" s="13"/>
    </row>
    <row r="4" spans="1:5" ht="21.75" thickBot="1" x14ac:dyDescent="0.4">
      <c r="B4" s="14" t="s">
        <v>221</v>
      </c>
      <c r="C4" s="15" t="str">
        <f>Schema_Overview[Storage Mode]</f>
        <v>Import</v>
      </c>
      <c r="D4" s="16"/>
      <c r="E4" s="17"/>
    </row>
  </sheetData>
  <pageMargins left="0.7" right="0.7" top="0.75" bottom="0.75" header="0.3" footer="0.3"/>
  <pageSetup orientation="portrait" horizontalDpi="4294967293"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D6:O8"/>
  <sheetViews>
    <sheetView showGridLines="0" topLeftCell="H1" workbookViewId="0">
      <selection activeCell="D6" sqref="D6:O6"/>
    </sheetView>
  </sheetViews>
  <sheetFormatPr defaultRowHeight="15" x14ac:dyDescent="0.25"/>
  <cols>
    <col min="1" max="2" width="0" hidden="1" customWidth="1"/>
    <col min="4" max="4" width="13.85546875" bestFit="1" customWidth="1"/>
    <col min="5" max="5" width="28.5703125" customWidth="1"/>
    <col min="6" max="6" width="23" bestFit="1" customWidth="1"/>
    <col min="7" max="7" width="40.140625" bestFit="1" customWidth="1"/>
    <col min="8" max="8" width="19" bestFit="1" customWidth="1"/>
    <col min="9" max="9" width="19.5703125" bestFit="1" customWidth="1"/>
    <col min="10" max="10" width="22.85546875" bestFit="1" customWidth="1"/>
    <col min="11" max="11" width="23.42578125" customWidth="1"/>
    <col min="12" max="12" width="25.140625" bestFit="1" customWidth="1"/>
    <col min="13" max="13" width="30.140625" bestFit="1" customWidth="1"/>
    <col min="14" max="14" width="27.140625" bestFit="1" customWidth="1"/>
    <col min="15" max="15" width="27.140625" customWidth="1"/>
    <col min="16" max="16" width="16.140625" bestFit="1" customWidth="1"/>
  </cols>
  <sheetData>
    <row r="6" spans="4:15" x14ac:dyDescent="0.25">
      <c r="D6" t="s">
        <v>222</v>
      </c>
      <c r="E6" t="s">
        <v>230</v>
      </c>
      <c r="F6" t="s">
        <v>225</v>
      </c>
      <c r="G6" t="s">
        <v>223</v>
      </c>
      <c r="H6" t="s">
        <v>229</v>
      </c>
      <c r="I6" t="s">
        <v>227</v>
      </c>
      <c r="J6" t="s">
        <v>224</v>
      </c>
      <c r="K6" t="s">
        <v>226</v>
      </c>
      <c r="L6" t="s">
        <v>228</v>
      </c>
      <c r="M6" t="s">
        <v>231</v>
      </c>
      <c r="N6" t="s">
        <v>232</v>
      </c>
      <c r="O6" t="s">
        <v>3</v>
      </c>
    </row>
    <row r="7" spans="4:15" x14ac:dyDescent="0.25">
      <c r="D7">
        <v>1</v>
      </c>
      <c r="E7" s="2" t="s">
        <v>383</v>
      </c>
      <c r="F7" s="2" t="s">
        <v>679</v>
      </c>
      <c r="G7" s="2" t="s">
        <v>680</v>
      </c>
      <c r="H7" s="2" t="s">
        <v>681</v>
      </c>
      <c r="I7" s="2" t="s">
        <v>682</v>
      </c>
      <c r="J7" s="2" t="s">
        <v>683</v>
      </c>
      <c r="K7" s="2" t="s">
        <v>334</v>
      </c>
      <c r="L7" s="2" t="s">
        <v>684</v>
      </c>
      <c r="M7" s="2" t="s">
        <v>384</v>
      </c>
      <c r="N7" s="2" t="s">
        <v>314</v>
      </c>
      <c r="O7" s="3">
        <v>43276.015842824076</v>
      </c>
    </row>
    <row r="8" spans="4:15" x14ac:dyDescent="0.25">
      <c r="D8">
        <v>2</v>
      </c>
      <c r="E8" s="2" t="s">
        <v>464</v>
      </c>
      <c r="F8" s="2" t="s">
        <v>685</v>
      </c>
      <c r="G8" s="2" t="s">
        <v>686</v>
      </c>
      <c r="H8" s="2" t="s">
        <v>687</v>
      </c>
      <c r="I8" s="2" t="s">
        <v>682</v>
      </c>
      <c r="J8" s="2" t="s">
        <v>688</v>
      </c>
      <c r="K8" s="2" t="s">
        <v>334</v>
      </c>
      <c r="L8" s="2" t="s">
        <v>689</v>
      </c>
      <c r="M8" s="2" t="s">
        <v>465</v>
      </c>
      <c r="N8" s="2" t="s">
        <v>154</v>
      </c>
      <c r="O8" s="3">
        <v>43276.015842824076</v>
      </c>
    </row>
  </sheetData>
  <pageMargins left="0.7" right="0.7" top="0.75" bottom="0.75" header="0.3" footer="0.3"/>
  <drawing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D5:F6"/>
  <sheetViews>
    <sheetView showGridLines="0" topLeftCell="B1" workbookViewId="0">
      <selection activeCell="F13" sqref="F13"/>
    </sheetView>
  </sheetViews>
  <sheetFormatPr defaultRowHeight="15" x14ac:dyDescent="0.25"/>
  <cols>
    <col min="1" max="1" width="0" hidden="1" customWidth="1"/>
    <col min="3" max="3" width="0" hidden="1" customWidth="1"/>
    <col min="4" max="4" width="21.140625" bestFit="1" customWidth="1"/>
    <col min="5" max="5" width="22.140625" bestFit="1" customWidth="1"/>
    <col min="6" max="6" width="16.140625" bestFit="1" customWidth="1"/>
  </cols>
  <sheetData>
    <row r="5" spans="4:6" x14ac:dyDescent="0.25">
      <c r="D5" t="s">
        <v>219</v>
      </c>
      <c r="E5" t="s">
        <v>220</v>
      </c>
      <c r="F5" t="s">
        <v>3</v>
      </c>
    </row>
    <row r="6" spans="4:6" x14ac:dyDescent="0.25">
      <c r="D6">
        <v>1</v>
      </c>
      <c r="E6" s="2" t="s">
        <v>690</v>
      </c>
      <c r="F6" s="3">
        <v>43150.929097638887</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D4:I28"/>
  <sheetViews>
    <sheetView showGridLines="0" topLeftCell="C1" workbookViewId="0"/>
  </sheetViews>
  <sheetFormatPr defaultRowHeight="15" x14ac:dyDescent="0.25"/>
  <cols>
    <col min="1" max="2" width="0" hidden="1" customWidth="1"/>
    <col min="3" max="3" width="4.5703125" customWidth="1"/>
    <col min="4" max="4" width="36.28515625" customWidth="1"/>
    <col min="5" max="5" width="15.140625" bestFit="1" customWidth="1"/>
    <col min="6" max="6" width="16.85546875" bestFit="1" customWidth="1"/>
    <col min="7" max="7" width="25.7109375" bestFit="1" customWidth="1"/>
    <col min="8" max="8" width="24.5703125" bestFit="1" customWidth="1"/>
    <col min="9" max="9" width="14.7109375" bestFit="1" customWidth="1"/>
  </cols>
  <sheetData>
    <row r="4" spans="4:9" x14ac:dyDescent="0.25">
      <c r="D4" t="s">
        <v>291</v>
      </c>
      <c r="E4" t="s">
        <v>287</v>
      </c>
      <c r="F4" t="s">
        <v>288</v>
      </c>
      <c r="G4" t="s">
        <v>289</v>
      </c>
      <c r="H4" t="s">
        <v>290</v>
      </c>
    </row>
    <row r="5" spans="4:9" x14ac:dyDescent="0.25">
      <c r="D5" s="2" t="s">
        <v>293</v>
      </c>
      <c r="E5" s="2" t="s">
        <v>312</v>
      </c>
      <c r="F5" s="2" t="s">
        <v>313</v>
      </c>
      <c r="G5" s="3">
        <v>43291.620738611113</v>
      </c>
      <c r="H5">
        <v>1400</v>
      </c>
    </row>
    <row r="7" spans="4:9" x14ac:dyDescent="0.25">
      <c r="D7" t="s">
        <v>249</v>
      </c>
      <c r="E7" t="s">
        <v>250</v>
      </c>
      <c r="F7" t="s">
        <v>251</v>
      </c>
      <c r="G7" t="s">
        <v>3</v>
      </c>
      <c r="H7" t="s">
        <v>4</v>
      </c>
      <c r="I7" t="s">
        <v>252</v>
      </c>
    </row>
    <row r="8" spans="4:9" x14ac:dyDescent="0.25">
      <c r="D8" s="2" t="s">
        <v>253</v>
      </c>
      <c r="E8" s="2" t="s">
        <v>254</v>
      </c>
      <c r="F8" s="2" t="s">
        <v>255</v>
      </c>
      <c r="G8" s="3">
        <v>43110.763948414351</v>
      </c>
      <c r="H8" s="3">
        <v>43275.537788576388</v>
      </c>
      <c r="I8">
        <v>4</v>
      </c>
    </row>
    <row r="9" spans="4:9" ht="3.75" customHeight="1" x14ac:dyDescent="0.25"/>
    <row r="10" spans="4:9" ht="7.5" customHeight="1" x14ac:dyDescent="0.25"/>
    <row r="11" spans="4:9" ht="7.5" customHeight="1" thickBot="1" x14ac:dyDescent="0.3"/>
    <row r="12" spans="4:9" ht="24" thickBot="1" x14ac:dyDescent="0.4">
      <c r="D12" s="18" t="s">
        <v>271</v>
      </c>
      <c r="E12" s="19" t="s">
        <v>272</v>
      </c>
      <c r="G12" s="24" t="s">
        <v>276</v>
      </c>
      <c r="H12" s="24" t="s">
        <v>277</v>
      </c>
      <c r="I12" s="24" t="s">
        <v>264</v>
      </c>
    </row>
    <row r="13" spans="4:9" ht="23.25" x14ac:dyDescent="0.35">
      <c r="D13" s="20" t="s">
        <v>262</v>
      </c>
      <c r="E13" s="21">
        <f>COUNT(DataSourcesTbl[Data Source Index ID])</f>
        <v>2</v>
      </c>
      <c r="G13" s="2" t="s">
        <v>154</v>
      </c>
      <c r="H13" s="28">
        <v>51030</v>
      </c>
      <c r="I13">
        <v>4</v>
      </c>
    </row>
    <row r="14" spans="4:9" ht="23.25" x14ac:dyDescent="0.35">
      <c r="D14" s="20" t="s">
        <v>256</v>
      </c>
      <c r="E14" s="21">
        <f>COUNT(TablesTbl[Table Index ID])</f>
        <v>15</v>
      </c>
      <c r="G14" s="2" t="s">
        <v>314</v>
      </c>
      <c r="H14" s="28">
        <v>49311</v>
      </c>
      <c r="I14">
        <v>4</v>
      </c>
    </row>
    <row r="15" spans="4:9" ht="23.25" x14ac:dyDescent="0.35">
      <c r="D15" s="20" t="s">
        <v>257</v>
      </c>
      <c r="E15" s="21">
        <f>COUNT(MeasuresTbl[Measure Index ID])</f>
        <v>80</v>
      </c>
      <c r="G15" s="2" t="s">
        <v>315</v>
      </c>
      <c r="H15" s="28">
        <v>18484</v>
      </c>
      <c r="I15">
        <v>1</v>
      </c>
    </row>
    <row r="16" spans="4:9" ht="23.25" x14ac:dyDescent="0.35">
      <c r="D16" s="20" t="s">
        <v>258</v>
      </c>
      <c r="E16" s="21">
        <f>COUNT(RelationshipsTbl[Relationship Index ID])</f>
        <v>23</v>
      </c>
      <c r="G16" s="2" t="s">
        <v>316</v>
      </c>
      <c r="H16" s="28">
        <v>8880</v>
      </c>
      <c r="I16">
        <v>1</v>
      </c>
    </row>
    <row r="17" spans="4:9" ht="23.25" x14ac:dyDescent="0.35">
      <c r="D17" s="20" t="s">
        <v>259</v>
      </c>
      <c r="E17" s="21">
        <f>COUNT(ColumnsTbl[Column Index ID])</f>
        <v>229</v>
      </c>
      <c r="G17" s="2" t="s">
        <v>7</v>
      </c>
      <c r="H17" s="28">
        <v>1411</v>
      </c>
      <c r="I17">
        <v>1</v>
      </c>
    </row>
    <row r="18" spans="4:9" ht="23.25" x14ac:dyDescent="0.35">
      <c r="D18" s="20" t="s">
        <v>260</v>
      </c>
      <c r="E18" s="21">
        <f>COUNT(RolesTbl[Role Index ID])</f>
        <v>10</v>
      </c>
      <c r="G18" s="2" t="s">
        <v>156</v>
      </c>
      <c r="H18" s="28">
        <v>701</v>
      </c>
      <c r="I18">
        <v>1</v>
      </c>
    </row>
    <row r="19" spans="4:9" ht="23.25" x14ac:dyDescent="0.35">
      <c r="D19" s="20" t="s">
        <v>267</v>
      </c>
      <c r="E19" s="21">
        <f>COUNT(Role_Memberships[Role Membership Index ID])</f>
        <v>8</v>
      </c>
      <c r="G19" s="2" t="s">
        <v>155</v>
      </c>
      <c r="H19" s="28">
        <v>606</v>
      </c>
      <c r="I19">
        <v>1</v>
      </c>
    </row>
    <row r="20" spans="4:9" ht="23.25" x14ac:dyDescent="0.35">
      <c r="D20" s="20" t="s">
        <v>270</v>
      </c>
      <c r="E20" s="21">
        <f>COUNT(Table_Permissions[Table Permission Index ID])</f>
        <v>10</v>
      </c>
      <c r="G20" s="2" t="s">
        <v>157</v>
      </c>
      <c r="H20" s="28">
        <v>299</v>
      </c>
      <c r="I20">
        <v>1</v>
      </c>
    </row>
    <row r="21" spans="4:9" ht="23.25" x14ac:dyDescent="0.35">
      <c r="D21" s="20" t="s">
        <v>261</v>
      </c>
      <c r="E21" s="21">
        <f>COUNT(HierarchiesTbl[Hierarchy Index ID])</f>
        <v>8</v>
      </c>
      <c r="G21" s="2" t="s">
        <v>12</v>
      </c>
      <c r="H21" s="28">
        <v>105</v>
      </c>
      <c r="I21">
        <v>1</v>
      </c>
    </row>
    <row r="22" spans="4:9" ht="23.25" x14ac:dyDescent="0.35">
      <c r="D22" s="20" t="s">
        <v>263</v>
      </c>
      <c r="E22" s="21">
        <f>COUNT(DetailRowsTbl[Detail Row Index ID])</f>
        <v>6</v>
      </c>
      <c r="G22" s="2" t="s">
        <v>317</v>
      </c>
      <c r="H22" s="28">
        <v>47</v>
      </c>
      <c r="I22">
        <v>1</v>
      </c>
    </row>
    <row r="23" spans="4:9" ht="23.25" x14ac:dyDescent="0.35">
      <c r="D23" s="20" t="s">
        <v>264</v>
      </c>
      <c r="E23" s="21">
        <f>COUNT(Partitions[Partition Index ID])</f>
        <v>21</v>
      </c>
      <c r="G23" s="2" t="s">
        <v>318</v>
      </c>
      <c r="H23" s="28">
        <v>38</v>
      </c>
      <c r="I23">
        <v>1</v>
      </c>
    </row>
    <row r="24" spans="4:9" ht="23.25" x14ac:dyDescent="0.35">
      <c r="D24" s="20" t="s">
        <v>265</v>
      </c>
      <c r="E24" s="21">
        <f>COUNT(KPIs[KPI Index ID])</f>
        <v>2</v>
      </c>
      <c r="G24" s="2" t="s">
        <v>79</v>
      </c>
      <c r="H24" s="28">
        <v>16</v>
      </c>
      <c r="I24">
        <v>1</v>
      </c>
    </row>
    <row r="25" spans="4:9" ht="23.25" x14ac:dyDescent="0.35">
      <c r="D25" s="20" t="s">
        <v>273</v>
      </c>
      <c r="E25" s="21">
        <f>COUNT(M_Expressions[M Expression Index ID])</f>
        <v>3</v>
      </c>
      <c r="G25" s="2" t="s">
        <v>158</v>
      </c>
      <c r="H25" s="28">
        <v>10</v>
      </c>
      <c r="I25">
        <v>1</v>
      </c>
    </row>
    <row r="26" spans="4:9" ht="23.25" x14ac:dyDescent="0.35">
      <c r="D26" s="20" t="s">
        <v>266</v>
      </c>
      <c r="E26" s="21">
        <f>COUNT(Translations[Translation Index ID])</f>
        <v>1</v>
      </c>
      <c r="G26" s="2" t="s">
        <v>319</v>
      </c>
      <c r="H26" s="28">
        <v>10</v>
      </c>
      <c r="I26">
        <v>1</v>
      </c>
    </row>
    <row r="27" spans="4:9" ht="23.25" x14ac:dyDescent="0.35">
      <c r="D27" s="20" t="s">
        <v>268</v>
      </c>
      <c r="E27" s="21">
        <f>COUNT(Perspective_Columns[Perspective Column Index ID])</f>
        <v>329</v>
      </c>
      <c r="G27" s="2" t="s">
        <v>320</v>
      </c>
      <c r="H27" s="28">
        <v>1</v>
      </c>
      <c r="I27">
        <v>1</v>
      </c>
    </row>
    <row r="28" spans="4:9" ht="24" thickBot="1" x14ac:dyDescent="0.4">
      <c r="D28" s="22" t="s">
        <v>269</v>
      </c>
      <c r="E28" s="23">
        <f>COUNT(Perspective_Measures[Perspective Measure Index ID])</f>
        <v>77</v>
      </c>
    </row>
  </sheetData>
  <hyperlinks>
    <hyperlink ref="D13" location="'Data Sources'!A1" display="Data Sources"/>
    <hyperlink ref="D14" location="Tables!A1" display="Tables"/>
    <hyperlink ref="D15" location="Measures!A1" display="Measures"/>
    <hyperlink ref="D16" location="Relationships!A1" display="Relationships"/>
    <hyperlink ref="D17" location="Columns!A1" display="Columns"/>
    <hyperlink ref="D18" location="Roles!A1" display="Roles"/>
    <hyperlink ref="D19" location="'Role Members'!A1" display="Role Members"/>
    <hyperlink ref="D20" location="'Table Permissions'!A1" display="Permissions"/>
    <hyperlink ref="D21" location="Hierarchies!A1" display="Hierarchies"/>
    <hyperlink ref="D22" location="'Detail Rows'!A1" display="Detail Row Definitions"/>
    <hyperlink ref="D23" location="Partitions!A1" display="Partitions"/>
    <hyperlink ref="D24" location="KPIs!A1" display="KPIs"/>
    <hyperlink ref="D26" location="Translations!A1" display="Translations"/>
    <hyperlink ref="D27" location="'Perspective Columns'!A1" display="Perspective Columns"/>
    <hyperlink ref="D28" location="'Perspective Measures'!A1" display="Perspective Measures"/>
    <hyperlink ref="D25" location="'M Expressions'!A1" display="M Expressions"/>
  </hyperlinks>
  <pageMargins left="0.7" right="0.7" top="0.75" bottom="0.75" header="0.3" footer="0.3"/>
  <pageSetup orientation="portrait" horizontalDpi="4294967293" verticalDpi="0" r:id="rId1"/>
  <drawing r:id="rId2"/>
  <tableParts count="3">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5:B8"/>
  <sheetViews>
    <sheetView showGridLines="0" showRowColHeaders="0" workbookViewId="0">
      <selection activeCell="B20" sqref="B20"/>
    </sheetView>
  </sheetViews>
  <sheetFormatPr defaultRowHeight="15" x14ac:dyDescent="0.25"/>
  <cols>
    <col min="1" max="1" width="1.85546875" customWidth="1"/>
    <col min="4" max="4" width="25.7109375" bestFit="1" customWidth="1"/>
    <col min="5" max="5" width="24" bestFit="1" customWidth="1"/>
    <col min="6" max="6" width="23" bestFit="1" customWidth="1"/>
    <col min="7" max="7" width="17.42578125" bestFit="1" customWidth="1"/>
    <col min="8" max="8" width="25" bestFit="1" customWidth="1"/>
    <col min="12" max="12" width="20.42578125" bestFit="1" customWidth="1"/>
    <col min="13" max="13" width="28.42578125" bestFit="1" customWidth="1"/>
  </cols>
  <sheetData>
    <row r="5" spans="2:2" x14ac:dyDescent="0.25">
      <c r="B5" s="27" t="s">
        <v>256</v>
      </c>
    </row>
    <row r="6" spans="2:2" x14ac:dyDescent="0.25">
      <c r="B6" s="27" t="s">
        <v>259</v>
      </c>
    </row>
    <row r="7" spans="2:2" x14ac:dyDescent="0.25">
      <c r="B7" s="27" t="s">
        <v>257</v>
      </c>
    </row>
    <row r="8" spans="2:2" x14ac:dyDescent="0.25">
      <c r="B8" s="27" t="s">
        <v>258</v>
      </c>
    </row>
  </sheetData>
  <hyperlinks>
    <hyperlink ref="B5" location="Tables!A1" display="Tables"/>
    <hyperlink ref="B6" location="Columns!A1" display="Columns"/>
    <hyperlink ref="B7" location="Measures!A1" display="Measures"/>
    <hyperlink ref="B8" location="Relationships!A1" display="Relationships"/>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E5:Q85"/>
  <sheetViews>
    <sheetView showGridLines="0" workbookViewId="0">
      <selection activeCell="G16" sqref="G16"/>
    </sheetView>
  </sheetViews>
  <sheetFormatPr defaultRowHeight="15" x14ac:dyDescent="0.25"/>
  <cols>
    <col min="2" max="2" width="13.85546875" customWidth="1"/>
    <col min="3" max="3" width="6.140625" customWidth="1"/>
    <col min="4" max="4" width="1.5703125" customWidth="1"/>
    <col min="5" max="5" width="19" bestFit="1" customWidth="1"/>
    <col min="6" max="6" width="21.85546875" bestFit="1" customWidth="1"/>
    <col min="7" max="7" width="23.5703125" bestFit="1" customWidth="1"/>
    <col min="8" max="8" width="30.5703125" bestFit="1" customWidth="1"/>
    <col min="9" max="9" width="21.7109375" customWidth="1"/>
    <col min="10" max="10" width="81.140625" bestFit="1" customWidth="1"/>
    <col min="11" max="11" width="25" bestFit="1" customWidth="1"/>
    <col min="12" max="12" width="81.140625" bestFit="1" customWidth="1"/>
    <col min="13" max="13" width="11.140625" bestFit="1" customWidth="1"/>
    <col min="14" max="14" width="16.140625" bestFit="1" customWidth="1"/>
    <col min="15" max="15" width="16.140625" customWidth="1"/>
    <col min="16" max="16" width="18.28515625" bestFit="1" customWidth="1"/>
    <col min="17" max="17" width="19" bestFit="1" customWidth="1"/>
    <col min="18" max="19" width="16.140625" bestFit="1" customWidth="1"/>
    <col min="20" max="20" width="23.5703125" bestFit="1" customWidth="1"/>
    <col min="21" max="21" width="7.85546875" bestFit="1" customWidth="1"/>
    <col min="22" max="22" width="16.140625" bestFit="1" customWidth="1"/>
    <col min="23" max="23" width="24.5703125" bestFit="1" customWidth="1"/>
    <col min="24" max="24" width="8" bestFit="1" customWidth="1"/>
    <col min="25" max="25" width="18.85546875" bestFit="1" customWidth="1"/>
    <col min="26" max="26" width="15.5703125" bestFit="1" customWidth="1"/>
    <col min="27" max="27" width="23.5703125" customWidth="1"/>
    <col min="28" max="29" width="24.5703125" bestFit="1" customWidth="1"/>
    <col min="30" max="30" width="15.5703125" bestFit="1" customWidth="1"/>
    <col min="31" max="32" width="24.5703125" bestFit="1" customWidth="1"/>
  </cols>
  <sheetData>
    <row r="5" spans="5:17" x14ac:dyDescent="0.25">
      <c r="E5" t="s">
        <v>203</v>
      </c>
      <c r="F5" t="s">
        <v>16</v>
      </c>
      <c r="G5" t="s">
        <v>167</v>
      </c>
      <c r="H5" t="s">
        <v>159</v>
      </c>
      <c r="I5" t="s">
        <v>162</v>
      </c>
      <c r="J5" t="s">
        <v>160</v>
      </c>
      <c r="K5" t="s">
        <v>283</v>
      </c>
      <c r="L5" t="s">
        <v>192</v>
      </c>
      <c r="M5" t="s">
        <v>161</v>
      </c>
      <c r="N5" t="s">
        <v>2</v>
      </c>
      <c r="O5" t="s">
        <v>3</v>
      </c>
      <c r="P5" t="s">
        <v>310</v>
      </c>
      <c r="Q5" t="s">
        <v>311</v>
      </c>
    </row>
    <row r="6" spans="5:17" x14ac:dyDescent="0.25">
      <c r="E6">
        <v>1</v>
      </c>
      <c r="F6" s="2" t="s">
        <v>320</v>
      </c>
      <c r="G6" s="2" t="s">
        <v>321</v>
      </c>
      <c r="H6" s="2" t="s">
        <v>322</v>
      </c>
      <c r="I6" s="2"/>
      <c r="J6" s="2" t="s">
        <v>323</v>
      </c>
      <c r="K6" s="2" t="s">
        <v>324</v>
      </c>
      <c r="L6" t="s">
        <v>5</v>
      </c>
      <c r="M6" s="2"/>
      <c r="N6" t="b">
        <v>0</v>
      </c>
      <c r="O6" s="3">
        <v>43205.928475266206</v>
      </c>
      <c r="P6" s="2" t="s">
        <v>308</v>
      </c>
      <c r="Q6" s="2" t="s">
        <v>308</v>
      </c>
    </row>
    <row r="7" spans="5:17" x14ac:dyDescent="0.25">
      <c r="E7">
        <v>2</v>
      </c>
      <c r="F7" s="2" t="s">
        <v>320</v>
      </c>
      <c r="G7" s="2" t="s">
        <v>321</v>
      </c>
      <c r="H7" s="2" t="s">
        <v>325</v>
      </c>
      <c r="I7" s="2"/>
      <c r="J7" s="2" t="s">
        <v>326</v>
      </c>
      <c r="K7" s="2" t="s">
        <v>324</v>
      </c>
      <c r="L7" t="s">
        <v>5</v>
      </c>
      <c r="M7" s="2"/>
      <c r="N7" t="b">
        <v>0</v>
      </c>
      <c r="O7" s="3">
        <v>43205.928475266206</v>
      </c>
      <c r="P7" s="2" t="s">
        <v>308</v>
      </c>
      <c r="Q7" s="2" t="s">
        <v>308</v>
      </c>
    </row>
    <row r="8" spans="5:17" x14ac:dyDescent="0.25">
      <c r="E8">
        <v>3</v>
      </c>
      <c r="F8" s="2" t="s">
        <v>320</v>
      </c>
      <c r="G8" s="2" t="s">
        <v>321</v>
      </c>
      <c r="H8" s="2" t="s">
        <v>327</v>
      </c>
      <c r="I8" s="2"/>
      <c r="J8" s="2" t="s">
        <v>328</v>
      </c>
      <c r="K8" s="2" t="s">
        <v>324</v>
      </c>
      <c r="L8" t="s">
        <v>5</v>
      </c>
      <c r="M8" s="2"/>
      <c r="N8" t="b">
        <v>0</v>
      </c>
      <c r="O8" s="3">
        <v>43205.928475266206</v>
      </c>
      <c r="P8" s="2" t="s">
        <v>308</v>
      </c>
      <c r="Q8" s="2" t="s">
        <v>308</v>
      </c>
    </row>
    <row r="9" spans="5:17" x14ac:dyDescent="0.25">
      <c r="E9">
        <v>4</v>
      </c>
      <c r="F9" s="2" t="s">
        <v>320</v>
      </c>
      <c r="G9" s="2" t="s">
        <v>321</v>
      </c>
      <c r="H9" s="2" t="s">
        <v>329</v>
      </c>
      <c r="I9" s="2"/>
      <c r="J9" s="2" t="s">
        <v>330</v>
      </c>
      <c r="K9" s="2" t="s">
        <v>324</v>
      </c>
      <c r="L9" t="s">
        <v>5</v>
      </c>
      <c r="M9" s="2"/>
      <c r="N9" t="b">
        <v>0</v>
      </c>
      <c r="O9" s="3">
        <v>43205.928475266206</v>
      </c>
      <c r="P9" s="2" t="s">
        <v>308</v>
      </c>
      <c r="Q9" s="2" t="s">
        <v>308</v>
      </c>
    </row>
    <row r="10" spans="5:17" x14ac:dyDescent="0.25">
      <c r="E10">
        <v>5</v>
      </c>
      <c r="F10" s="2" t="s">
        <v>320</v>
      </c>
      <c r="G10" s="2" t="s">
        <v>331</v>
      </c>
      <c r="H10" s="2" t="s">
        <v>332</v>
      </c>
      <c r="I10" s="2"/>
      <c r="J10" s="2" t="s">
        <v>333</v>
      </c>
      <c r="K10" s="2" t="s">
        <v>286</v>
      </c>
      <c r="L10" t="s">
        <v>334</v>
      </c>
      <c r="M10" s="2"/>
      <c r="N10" t="b">
        <v>0</v>
      </c>
      <c r="O10" s="3">
        <v>43206.874856550923</v>
      </c>
      <c r="P10" s="2" t="s">
        <v>309</v>
      </c>
      <c r="Q10" s="2" t="s">
        <v>308</v>
      </c>
    </row>
    <row r="11" spans="5:17" x14ac:dyDescent="0.25">
      <c r="E11">
        <v>6</v>
      </c>
      <c r="F11" s="2" t="s">
        <v>320</v>
      </c>
      <c r="G11" s="2" t="s">
        <v>331</v>
      </c>
      <c r="H11" s="2" t="s">
        <v>335</v>
      </c>
      <c r="I11" s="2"/>
      <c r="J11" s="2" t="s">
        <v>336</v>
      </c>
      <c r="K11" s="2" t="s">
        <v>286</v>
      </c>
      <c r="L11" t="s">
        <v>334</v>
      </c>
      <c r="M11" s="2"/>
      <c r="N11" t="b">
        <v>0</v>
      </c>
      <c r="O11" s="3">
        <v>43206.874856550923</v>
      </c>
      <c r="P11" s="2" t="s">
        <v>309</v>
      </c>
      <c r="Q11" s="2" t="s">
        <v>308</v>
      </c>
    </row>
    <row r="12" spans="5:17" x14ac:dyDescent="0.25">
      <c r="E12">
        <v>7</v>
      </c>
      <c r="F12" s="2" t="s">
        <v>320</v>
      </c>
      <c r="G12" s="2" t="s">
        <v>321</v>
      </c>
      <c r="H12" s="2" t="s">
        <v>337</v>
      </c>
      <c r="I12" s="2"/>
      <c r="J12" s="2" t="s">
        <v>338</v>
      </c>
      <c r="K12" s="2" t="s">
        <v>324</v>
      </c>
      <c r="L12" t="s">
        <v>334</v>
      </c>
      <c r="M12" s="2"/>
      <c r="N12" t="b">
        <v>0</v>
      </c>
      <c r="O12" s="3">
        <v>43205.928475266206</v>
      </c>
      <c r="P12" s="2" t="s">
        <v>308</v>
      </c>
      <c r="Q12" s="2" t="s">
        <v>308</v>
      </c>
    </row>
    <row r="13" spans="5:17" x14ac:dyDescent="0.25">
      <c r="E13">
        <v>8</v>
      </c>
      <c r="F13" s="2" t="s">
        <v>320</v>
      </c>
      <c r="G13" s="2" t="s">
        <v>331</v>
      </c>
      <c r="H13" s="2" t="s">
        <v>339</v>
      </c>
      <c r="I13" s="2"/>
      <c r="J13" s="2" t="s">
        <v>340</v>
      </c>
      <c r="K13" s="2" t="s">
        <v>286</v>
      </c>
      <c r="L13" t="s">
        <v>5</v>
      </c>
      <c r="M13" s="2"/>
      <c r="N13" t="b">
        <v>0</v>
      </c>
      <c r="O13" s="3">
        <v>43206.751963773146</v>
      </c>
      <c r="P13" s="2" t="s">
        <v>309</v>
      </c>
      <c r="Q13" s="2" t="s">
        <v>308</v>
      </c>
    </row>
    <row r="14" spans="5:17" x14ac:dyDescent="0.25">
      <c r="E14">
        <v>9</v>
      </c>
      <c r="F14" s="2" t="s">
        <v>314</v>
      </c>
      <c r="G14" s="2" t="s">
        <v>331</v>
      </c>
      <c r="H14" s="2" t="s">
        <v>341</v>
      </c>
      <c r="I14" s="2"/>
      <c r="J14" s="2" t="s">
        <v>342</v>
      </c>
      <c r="K14" s="2" t="s">
        <v>343</v>
      </c>
      <c r="L14" t="s">
        <v>334</v>
      </c>
      <c r="M14" s="2" t="s">
        <v>344</v>
      </c>
      <c r="N14" t="b">
        <v>0</v>
      </c>
      <c r="O14" s="3">
        <v>43110.763949687498</v>
      </c>
      <c r="P14" s="2" t="s">
        <v>308</v>
      </c>
      <c r="Q14" s="2" t="s">
        <v>308</v>
      </c>
    </row>
    <row r="15" spans="5:17" x14ac:dyDescent="0.25">
      <c r="E15">
        <v>10</v>
      </c>
      <c r="F15" s="2" t="s">
        <v>314</v>
      </c>
      <c r="G15" s="2" t="s">
        <v>331</v>
      </c>
      <c r="H15" s="2" t="s">
        <v>345</v>
      </c>
      <c r="I15" s="2"/>
      <c r="J15" s="2" t="s">
        <v>346</v>
      </c>
      <c r="K15" s="2" t="s">
        <v>343</v>
      </c>
      <c r="L15" t="s">
        <v>334</v>
      </c>
      <c r="M15" s="2" t="s">
        <v>344</v>
      </c>
      <c r="N15" t="b">
        <v>0</v>
      </c>
      <c r="O15" s="3">
        <v>43110.763949687498</v>
      </c>
      <c r="P15" s="2" t="s">
        <v>308</v>
      </c>
      <c r="Q15" s="2" t="s">
        <v>308</v>
      </c>
    </row>
    <row r="16" spans="5:17" x14ac:dyDescent="0.25">
      <c r="E16">
        <v>11</v>
      </c>
      <c r="F16" s="2" t="s">
        <v>314</v>
      </c>
      <c r="G16" s="2" t="s">
        <v>331</v>
      </c>
      <c r="H16" s="2" t="s">
        <v>347</v>
      </c>
      <c r="I16" s="2"/>
      <c r="J16" s="2" t="s">
        <v>348</v>
      </c>
      <c r="K16" s="2" t="s">
        <v>324</v>
      </c>
      <c r="L16" t="s">
        <v>5</v>
      </c>
      <c r="M16" s="2" t="s">
        <v>344</v>
      </c>
      <c r="N16" t="b">
        <v>0</v>
      </c>
      <c r="O16" s="3">
        <v>43110.763949687498</v>
      </c>
      <c r="P16" s="2" t="s">
        <v>308</v>
      </c>
      <c r="Q16" s="2" t="s">
        <v>308</v>
      </c>
    </row>
    <row r="17" spans="5:17" x14ac:dyDescent="0.25">
      <c r="E17">
        <v>12</v>
      </c>
      <c r="F17" s="2" t="s">
        <v>314</v>
      </c>
      <c r="G17" s="2" t="s">
        <v>331</v>
      </c>
      <c r="H17" s="2" t="s">
        <v>349</v>
      </c>
      <c r="I17" s="2"/>
      <c r="J17" s="2" t="s">
        <v>350</v>
      </c>
      <c r="K17" s="2" t="s">
        <v>324</v>
      </c>
      <c r="L17" t="s">
        <v>5</v>
      </c>
      <c r="M17" s="2" t="s">
        <v>344</v>
      </c>
      <c r="N17" t="b">
        <v>0</v>
      </c>
      <c r="O17" s="3">
        <v>43110.763949687498</v>
      </c>
      <c r="P17" s="2" t="s">
        <v>308</v>
      </c>
      <c r="Q17" s="2" t="s">
        <v>308</v>
      </c>
    </row>
    <row r="18" spans="5:17" x14ac:dyDescent="0.25">
      <c r="E18">
        <v>13</v>
      </c>
      <c r="F18" s="2" t="s">
        <v>314</v>
      </c>
      <c r="G18" s="2" t="s">
        <v>351</v>
      </c>
      <c r="H18" s="2" t="s">
        <v>352</v>
      </c>
      <c r="I18" s="2"/>
      <c r="J18" s="2" t="s">
        <v>353</v>
      </c>
      <c r="K18" s="2" t="s">
        <v>284</v>
      </c>
      <c r="L18" t="s">
        <v>6</v>
      </c>
      <c r="M18" s="2" t="s">
        <v>344</v>
      </c>
      <c r="N18" t="b">
        <v>0</v>
      </c>
      <c r="O18" s="3">
        <v>43180.596083796299</v>
      </c>
      <c r="P18" s="2" t="s">
        <v>308</v>
      </c>
      <c r="Q18" s="2" t="s">
        <v>308</v>
      </c>
    </row>
    <row r="19" spans="5:17" x14ac:dyDescent="0.25">
      <c r="E19">
        <v>14</v>
      </c>
      <c r="F19" s="2" t="s">
        <v>314</v>
      </c>
      <c r="G19" s="2" t="s">
        <v>331</v>
      </c>
      <c r="H19" s="2" t="s">
        <v>354</v>
      </c>
      <c r="I19" s="2"/>
      <c r="J19" s="2" t="s">
        <v>355</v>
      </c>
      <c r="K19" s="2" t="s">
        <v>286</v>
      </c>
      <c r="L19" t="s">
        <v>334</v>
      </c>
      <c r="M19" s="2" t="s">
        <v>344</v>
      </c>
      <c r="N19" t="b">
        <v>0</v>
      </c>
      <c r="O19" s="3">
        <v>43275.956931898145</v>
      </c>
      <c r="P19" s="2" t="s">
        <v>309</v>
      </c>
      <c r="Q19" s="2" t="s">
        <v>308</v>
      </c>
    </row>
    <row r="20" spans="5:17" x14ac:dyDescent="0.25">
      <c r="E20">
        <v>15</v>
      </c>
      <c r="F20" s="2" t="s">
        <v>314</v>
      </c>
      <c r="G20" s="2" t="s">
        <v>314</v>
      </c>
      <c r="H20" s="2" t="s">
        <v>356</v>
      </c>
      <c r="I20" s="2"/>
      <c r="J20" s="2" t="s">
        <v>357</v>
      </c>
      <c r="K20" s="2" t="s">
        <v>286</v>
      </c>
      <c r="L20" t="s">
        <v>5</v>
      </c>
      <c r="M20" s="2" t="s">
        <v>344</v>
      </c>
      <c r="N20" t="b">
        <v>0</v>
      </c>
      <c r="O20" s="3">
        <v>43110.763949687498</v>
      </c>
      <c r="P20" s="2" t="s">
        <v>309</v>
      </c>
      <c r="Q20" s="2" t="s">
        <v>308</v>
      </c>
    </row>
    <row r="21" spans="5:17" x14ac:dyDescent="0.25">
      <c r="E21">
        <v>16</v>
      </c>
      <c r="F21" s="2" t="s">
        <v>314</v>
      </c>
      <c r="G21" s="2" t="s">
        <v>314</v>
      </c>
      <c r="H21" s="2" t="s">
        <v>358</v>
      </c>
      <c r="I21" s="2" t="s">
        <v>359</v>
      </c>
      <c r="J21" s="2" t="s">
        <v>360</v>
      </c>
      <c r="K21" s="2" t="s">
        <v>343</v>
      </c>
      <c r="L21" t="s">
        <v>6</v>
      </c>
      <c r="M21" s="2" t="s">
        <v>344</v>
      </c>
      <c r="N21" t="b">
        <v>0</v>
      </c>
      <c r="O21" s="3">
        <v>43110.763949687498</v>
      </c>
      <c r="P21" s="2" t="s">
        <v>308</v>
      </c>
      <c r="Q21" s="2" t="s">
        <v>308</v>
      </c>
    </row>
    <row r="22" spans="5:17" x14ac:dyDescent="0.25">
      <c r="E22">
        <v>17</v>
      </c>
      <c r="F22" s="2" t="s">
        <v>314</v>
      </c>
      <c r="G22" s="2" t="s">
        <v>314</v>
      </c>
      <c r="H22" s="2" t="s">
        <v>361</v>
      </c>
      <c r="I22" s="2"/>
      <c r="J22" s="2" t="s">
        <v>362</v>
      </c>
      <c r="K22" s="2" t="s">
        <v>324</v>
      </c>
      <c r="L22" t="s">
        <v>6</v>
      </c>
      <c r="M22" s="2" t="s">
        <v>344</v>
      </c>
      <c r="N22" t="b">
        <v>0</v>
      </c>
      <c r="O22" s="3">
        <v>43189.010883287039</v>
      </c>
      <c r="P22" s="2" t="s">
        <v>308</v>
      </c>
      <c r="Q22" s="2" t="s">
        <v>308</v>
      </c>
    </row>
    <row r="23" spans="5:17" x14ac:dyDescent="0.25">
      <c r="E23">
        <v>18</v>
      </c>
      <c r="F23" s="2" t="s">
        <v>314</v>
      </c>
      <c r="G23" s="2" t="s">
        <v>331</v>
      </c>
      <c r="H23" s="2" t="s">
        <v>363</v>
      </c>
      <c r="I23" s="2"/>
      <c r="J23" s="2" t="s">
        <v>364</v>
      </c>
      <c r="K23" s="2" t="s">
        <v>286</v>
      </c>
      <c r="L23" t="s">
        <v>5</v>
      </c>
      <c r="M23" s="2" t="s">
        <v>344</v>
      </c>
      <c r="N23" t="b">
        <v>0</v>
      </c>
      <c r="O23" s="3">
        <v>43110.763949687498</v>
      </c>
      <c r="P23" s="2" t="s">
        <v>309</v>
      </c>
      <c r="Q23" s="2" t="s">
        <v>308</v>
      </c>
    </row>
    <row r="24" spans="5:17" x14ac:dyDescent="0.25">
      <c r="E24">
        <v>19</v>
      </c>
      <c r="F24" s="2" t="s">
        <v>314</v>
      </c>
      <c r="G24" s="2" t="s">
        <v>314</v>
      </c>
      <c r="H24" s="2" t="s">
        <v>365</v>
      </c>
      <c r="I24" s="2"/>
      <c r="J24" s="2" t="s">
        <v>366</v>
      </c>
      <c r="K24" s="2" t="s">
        <v>286</v>
      </c>
      <c r="L24" t="s">
        <v>5</v>
      </c>
      <c r="M24" s="2" t="s">
        <v>344</v>
      </c>
      <c r="N24" t="b">
        <v>0</v>
      </c>
      <c r="O24" s="3">
        <v>43110.763949687498</v>
      </c>
      <c r="P24" s="2" t="s">
        <v>309</v>
      </c>
      <c r="Q24" s="2" t="s">
        <v>308</v>
      </c>
    </row>
    <row r="25" spans="5:17" x14ac:dyDescent="0.25">
      <c r="E25">
        <v>20</v>
      </c>
      <c r="F25" s="2" t="s">
        <v>314</v>
      </c>
      <c r="G25" s="2" t="s">
        <v>314</v>
      </c>
      <c r="H25" s="2" t="s">
        <v>367</v>
      </c>
      <c r="I25" s="2" t="s">
        <v>368</v>
      </c>
      <c r="J25" s="2" t="s">
        <v>369</v>
      </c>
      <c r="K25" s="2" t="s">
        <v>284</v>
      </c>
      <c r="L25" t="s">
        <v>5</v>
      </c>
      <c r="M25" s="2" t="s">
        <v>344</v>
      </c>
      <c r="N25" t="b">
        <v>0</v>
      </c>
      <c r="O25" s="3">
        <v>43110.898558287037</v>
      </c>
      <c r="P25" s="2" t="s">
        <v>308</v>
      </c>
      <c r="Q25" s="2" t="s">
        <v>308</v>
      </c>
    </row>
    <row r="26" spans="5:17" x14ac:dyDescent="0.25">
      <c r="E26">
        <v>21</v>
      </c>
      <c r="F26" s="2" t="s">
        <v>314</v>
      </c>
      <c r="G26" s="2" t="s">
        <v>314</v>
      </c>
      <c r="H26" s="2" t="s">
        <v>370</v>
      </c>
      <c r="I26" s="2"/>
      <c r="J26" s="2" t="s">
        <v>371</v>
      </c>
      <c r="K26" s="2" t="s">
        <v>284</v>
      </c>
      <c r="L26" t="s">
        <v>372</v>
      </c>
      <c r="M26" s="2" t="s">
        <v>344</v>
      </c>
      <c r="N26" t="b">
        <v>0</v>
      </c>
      <c r="O26" s="3">
        <v>43110.763949687498</v>
      </c>
      <c r="P26" s="2" t="s">
        <v>308</v>
      </c>
      <c r="Q26" s="2" t="s">
        <v>308</v>
      </c>
    </row>
    <row r="27" spans="5:17" x14ac:dyDescent="0.25">
      <c r="E27">
        <v>22</v>
      </c>
      <c r="F27" s="2" t="s">
        <v>314</v>
      </c>
      <c r="G27" s="2" t="s">
        <v>314</v>
      </c>
      <c r="H27" s="2" t="s">
        <v>373</v>
      </c>
      <c r="I27" s="2"/>
      <c r="J27" s="2" t="s">
        <v>374</v>
      </c>
      <c r="K27" s="2" t="s">
        <v>324</v>
      </c>
      <c r="L27" t="s">
        <v>5</v>
      </c>
      <c r="M27" s="2" t="s">
        <v>344</v>
      </c>
      <c r="N27" t="b">
        <v>0</v>
      </c>
      <c r="O27" s="3">
        <v>43110.763949687498</v>
      </c>
      <c r="P27" s="2" t="s">
        <v>308</v>
      </c>
      <c r="Q27" s="2" t="s">
        <v>308</v>
      </c>
    </row>
    <row r="28" spans="5:17" x14ac:dyDescent="0.25">
      <c r="E28">
        <v>23</v>
      </c>
      <c r="F28" s="2" t="s">
        <v>314</v>
      </c>
      <c r="G28" s="2" t="s">
        <v>314</v>
      </c>
      <c r="H28" s="2" t="s">
        <v>375</v>
      </c>
      <c r="I28" s="2"/>
      <c r="J28" s="2" t="s">
        <v>376</v>
      </c>
      <c r="K28" s="2" t="s">
        <v>343</v>
      </c>
      <c r="L28" t="s">
        <v>334</v>
      </c>
      <c r="M28" s="2" t="s">
        <v>344</v>
      </c>
      <c r="N28" t="b">
        <v>0</v>
      </c>
      <c r="O28" s="3">
        <v>43110.763949687498</v>
      </c>
      <c r="P28" s="2" t="s">
        <v>308</v>
      </c>
      <c r="Q28" s="2" t="s">
        <v>308</v>
      </c>
    </row>
    <row r="29" spans="5:17" x14ac:dyDescent="0.25">
      <c r="E29">
        <v>24</v>
      </c>
      <c r="F29" s="2" t="s">
        <v>314</v>
      </c>
      <c r="G29" s="2" t="s">
        <v>314</v>
      </c>
      <c r="H29" s="2" t="s">
        <v>377</v>
      </c>
      <c r="I29" s="2"/>
      <c r="J29" s="2" t="s">
        <v>378</v>
      </c>
      <c r="K29" s="2" t="s">
        <v>324</v>
      </c>
      <c r="L29" t="s">
        <v>5</v>
      </c>
      <c r="M29" s="2" t="s">
        <v>344</v>
      </c>
      <c r="N29" t="b">
        <v>0</v>
      </c>
      <c r="O29" s="3">
        <v>43110.763949687498</v>
      </c>
      <c r="P29" s="2" t="s">
        <v>308</v>
      </c>
      <c r="Q29" s="2" t="s">
        <v>308</v>
      </c>
    </row>
    <row r="30" spans="5:17" x14ac:dyDescent="0.25">
      <c r="E30">
        <v>25</v>
      </c>
      <c r="F30" s="2" t="s">
        <v>314</v>
      </c>
      <c r="G30" s="2" t="s">
        <v>314</v>
      </c>
      <c r="H30" s="2" t="s">
        <v>379</v>
      </c>
      <c r="I30" s="2"/>
      <c r="J30" s="2" t="s">
        <v>380</v>
      </c>
      <c r="K30" s="2" t="s">
        <v>324</v>
      </c>
      <c r="L30" t="s">
        <v>5</v>
      </c>
      <c r="M30" s="2" t="s">
        <v>344</v>
      </c>
      <c r="N30" t="b">
        <v>0</v>
      </c>
      <c r="O30" s="3">
        <v>43110.763949687498</v>
      </c>
      <c r="P30" s="2" t="s">
        <v>308</v>
      </c>
      <c r="Q30" s="2" t="s">
        <v>308</v>
      </c>
    </row>
    <row r="31" spans="5:17" x14ac:dyDescent="0.25">
      <c r="E31">
        <v>26</v>
      </c>
      <c r="F31" s="2" t="s">
        <v>314</v>
      </c>
      <c r="G31" s="2" t="s">
        <v>314</v>
      </c>
      <c r="H31" s="2" t="s">
        <v>381</v>
      </c>
      <c r="I31" s="2"/>
      <c r="J31" s="2" t="s">
        <v>382</v>
      </c>
      <c r="K31" s="2" t="s">
        <v>324</v>
      </c>
      <c r="L31" t="s">
        <v>5</v>
      </c>
      <c r="M31" s="2" t="s">
        <v>344</v>
      </c>
      <c r="N31" t="b">
        <v>0</v>
      </c>
      <c r="O31" s="3">
        <v>43110.763949687498</v>
      </c>
      <c r="P31" s="2" t="s">
        <v>308</v>
      </c>
      <c r="Q31" s="2" t="s">
        <v>308</v>
      </c>
    </row>
    <row r="32" spans="5:17" x14ac:dyDescent="0.25">
      <c r="E32">
        <v>27</v>
      </c>
      <c r="F32" s="2" t="s">
        <v>314</v>
      </c>
      <c r="G32" s="2" t="s">
        <v>314</v>
      </c>
      <c r="H32" s="2" t="s">
        <v>383</v>
      </c>
      <c r="I32" s="2" t="s">
        <v>384</v>
      </c>
      <c r="J32" s="2" t="s">
        <v>385</v>
      </c>
      <c r="K32" s="2" t="s">
        <v>324</v>
      </c>
      <c r="L32" t="s">
        <v>334</v>
      </c>
      <c r="M32" s="2" t="s">
        <v>344</v>
      </c>
      <c r="N32" t="b">
        <v>0</v>
      </c>
      <c r="O32" s="3">
        <v>43276.015842824076</v>
      </c>
      <c r="P32" s="2" t="s">
        <v>308</v>
      </c>
      <c r="Q32" s="2" t="s">
        <v>308</v>
      </c>
    </row>
    <row r="33" spans="5:17" x14ac:dyDescent="0.25">
      <c r="E33">
        <v>28</v>
      </c>
      <c r="F33" s="2" t="s">
        <v>314</v>
      </c>
      <c r="G33" s="2" t="s">
        <v>314</v>
      </c>
      <c r="H33" s="2" t="s">
        <v>386</v>
      </c>
      <c r="I33" s="2"/>
      <c r="J33" s="2" t="s">
        <v>387</v>
      </c>
      <c r="K33" s="2" t="s">
        <v>324</v>
      </c>
      <c r="L33" t="s">
        <v>334</v>
      </c>
      <c r="M33" s="2" t="s">
        <v>344</v>
      </c>
      <c r="N33" t="b">
        <v>0</v>
      </c>
      <c r="O33" s="3">
        <v>43110.763949687498</v>
      </c>
      <c r="P33" s="2" t="s">
        <v>308</v>
      </c>
      <c r="Q33" s="2" t="s">
        <v>308</v>
      </c>
    </row>
    <row r="34" spans="5:17" x14ac:dyDescent="0.25">
      <c r="E34">
        <v>29</v>
      </c>
      <c r="F34" s="2" t="s">
        <v>314</v>
      </c>
      <c r="G34" s="2" t="s">
        <v>331</v>
      </c>
      <c r="H34" s="2" t="s">
        <v>388</v>
      </c>
      <c r="I34" s="2"/>
      <c r="J34" s="2" t="s">
        <v>389</v>
      </c>
      <c r="K34" s="2" t="s">
        <v>286</v>
      </c>
      <c r="L34" t="s">
        <v>5</v>
      </c>
      <c r="M34" s="2" t="s">
        <v>344</v>
      </c>
      <c r="N34" t="b">
        <v>0</v>
      </c>
      <c r="O34" s="3">
        <v>43110.763949687498</v>
      </c>
      <c r="P34" s="2" t="s">
        <v>309</v>
      </c>
      <c r="Q34" s="2" t="s">
        <v>308</v>
      </c>
    </row>
    <row r="35" spans="5:17" x14ac:dyDescent="0.25">
      <c r="E35">
        <v>30</v>
      </c>
      <c r="F35" s="2" t="s">
        <v>314</v>
      </c>
      <c r="G35" s="2" t="s">
        <v>331</v>
      </c>
      <c r="H35" s="2" t="s">
        <v>390</v>
      </c>
      <c r="I35" s="2"/>
      <c r="J35" s="2" t="s">
        <v>391</v>
      </c>
      <c r="K35" s="2" t="s">
        <v>286</v>
      </c>
      <c r="L35" t="s">
        <v>5</v>
      </c>
      <c r="M35" s="2" t="s">
        <v>344</v>
      </c>
      <c r="N35" t="b">
        <v>0</v>
      </c>
      <c r="O35" s="3">
        <v>43110.763949687498</v>
      </c>
      <c r="P35" s="2" t="s">
        <v>309</v>
      </c>
      <c r="Q35" s="2" t="s">
        <v>308</v>
      </c>
    </row>
    <row r="36" spans="5:17" x14ac:dyDescent="0.25">
      <c r="E36">
        <v>31</v>
      </c>
      <c r="F36" s="2" t="s">
        <v>314</v>
      </c>
      <c r="G36" s="2" t="s">
        <v>314</v>
      </c>
      <c r="H36" s="2" t="s">
        <v>392</v>
      </c>
      <c r="I36" s="2"/>
      <c r="J36" s="2" t="s">
        <v>393</v>
      </c>
      <c r="K36" s="2" t="s">
        <v>324</v>
      </c>
      <c r="L36" t="s">
        <v>334</v>
      </c>
      <c r="M36" s="2" t="s">
        <v>344</v>
      </c>
      <c r="N36" t="b">
        <v>0</v>
      </c>
      <c r="O36" s="3">
        <v>43110.763949687498</v>
      </c>
      <c r="P36" s="2" t="s">
        <v>308</v>
      </c>
      <c r="Q36" s="2" t="s">
        <v>308</v>
      </c>
    </row>
    <row r="37" spans="5:17" x14ac:dyDescent="0.25">
      <c r="E37">
        <v>32</v>
      </c>
      <c r="F37" s="2" t="s">
        <v>314</v>
      </c>
      <c r="G37" s="2" t="s">
        <v>331</v>
      </c>
      <c r="H37" s="2" t="s">
        <v>394</v>
      </c>
      <c r="I37" s="2"/>
      <c r="J37" s="2" t="s">
        <v>395</v>
      </c>
      <c r="K37" s="2" t="s">
        <v>286</v>
      </c>
      <c r="L37" t="s">
        <v>5</v>
      </c>
      <c r="M37" s="2" t="s">
        <v>344</v>
      </c>
      <c r="N37" t="b">
        <v>0</v>
      </c>
      <c r="O37" s="3">
        <v>43110.763949687498</v>
      </c>
      <c r="P37" s="2" t="s">
        <v>309</v>
      </c>
      <c r="Q37" s="2" t="s">
        <v>308</v>
      </c>
    </row>
    <row r="38" spans="5:17" x14ac:dyDescent="0.25">
      <c r="E38">
        <v>33</v>
      </c>
      <c r="F38" s="2" t="s">
        <v>314</v>
      </c>
      <c r="G38" s="2" t="s">
        <v>314</v>
      </c>
      <c r="H38" s="2" t="s">
        <v>396</v>
      </c>
      <c r="I38" s="2"/>
      <c r="J38" s="2" t="s">
        <v>397</v>
      </c>
      <c r="K38" s="2" t="s">
        <v>324</v>
      </c>
      <c r="L38" t="s">
        <v>5</v>
      </c>
      <c r="M38" s="2" t="s">
        <v>344</v>
      </c>
      <c r="N38" t="b">
        <v>0</v>
      </c>
      <c r="O38" s="3">
        <v>43110.763949687498</v>
      </c>
      <c r="P38" s="2" t="s">
        <v>308</v>
      </c>
      <c r="Q38" s="2" t="s">
        <v>308</v>
      </c>
    </row>
    <row r="39" spans="5:17" x14ac:dyDescent="0.25">
      <c r="E39">
        <v>34</v>
      </c>
      <c r="F39" s="2" t="s">
        <v>314</v>
      </c>
      <c r="G39" s="2" t="s">
        <v>314</v>
      </c>
      <c r="H39" s="2" t="s">
        <v>398</v>
      </c>
      <c r="I39" s="2"/>
      <c r="J39" s="2" t="s">
        <v>399</v>
      </c>
      <c r="K39" s="2" t="s">
        <v>324</v>
      </c>
      <c r="L39" t="s">
        <v>5</v>
      </c>
      <c r="M39" s="2" t="s">
        <v>344</v>
      </c>
      <c r="N39" t="b">
        <v>0</v>
      </c>
      <c r="O39" s="3">
        <v>43110.763949687498</v>
      </c>
      <c r="P39" s="2" t="s">
        <v>308</v>
      </c>
      <c r="Q39" s="2" t="s">
        <v>308</v>
      </c>
    </row>
    <row r="40" spans="5:17" x14ac:dyDescent="0.25">
      <c r="E40">
        <v>35</v>
      </c>
      <c r="F40" s="2" t="s">
        <v>154</v>
      </c>
      <c r="G40" s="2" t="s">
        <v>154</v>
      </c>
      <c r="H40" s="2" t="s">
        <v>400</v>
      </c>
      <c r="I40" s="2"/>
      <c r="J40" s="2" t="s">
        <v>401</v>
      </c>
      <c r="K40" s="2" t="s">
        <v>324</v>
      </c>
      <c r="L40" t="s">
        <v>6</v>
      </c>
      <c r="M40" s="2" t="s">
        <v>402</v>
      </c>
      <c r="N40" t="b">
        <v>0</v>
      </c>
      <c r="O40" s="3">
        <v>43202.876880902775</v>
      </c>
      <c r="P40" s="2" t="s">
        <v>308</v>
      </c>
      <c r="Q40" s="2" t="s">
        <v>308</v>
      </c>
    </row>
    <row r="41" spans="5:17" x14ac:dyDescent="0.25">
      <c r="E41">
        <v>36</v>
      </c>
      <c r="F41" s="2" t="s">
        <v>154</v>
      </c>
      <c r="G41" s="2" t="s">
        <v>331</v>
      </c>
      <c r="H41" s="2" t="s">
        <v>403</v>
      </c>
      <c r="I41" s="2"/>
      <c r="J41" s="2" t="s">
        <v>404</v>
      </c>
      <c r="K41" s="2" t="s">
        <v>286</v>
      </c>
      <c r="L41" t="s">
        <v>6</v>
      </c>
      <c r="M41" s="2" t="s">
        <v>402</v>
      </c>
      <c r="N41" t="b">
        <v>0</v>
      </c>
      <c r="O41" s="3">
        <v>43204.537705856485</v>
      </c>
      <c r="P41" s="2" t="s">
        <v>309</v>
      </c>
      <c r="Q41" s="2" t="s">
        <v>308</v>
      </c>
    </row>
    <row r="42" spans="5:17" x14ac:dyDescent="0.25">
      <c r="E42">
        <v>37</v>
      </c>
      <c r="F42" s="2" t="s">
        <v>154</v>
      </c>
      <c r="G42" s="2" t="s">
        <v>331</v>
      </c>
      <c r="H42" s="2" t="s">
        <v>405</v>
      </c>
      <c r="I42" s="2"/>
      <c r="J42" s="2" t="s">
        <v>406</v>
      </c>
      <c r="K42" s="2" t="s">
        <v>343</v>
      </c>
      <c r="L42" t="s">
        <v>334</v>
      </c>
      <c r="M42" s="2" t="s">
        <v>402</v>
      </c>
      <c r="N42" t="b">
        <v>0</v>
      </c>
      <c r="O42" s="3">
        <v>43110.763949687498</v>
      </c>
      <c r="P42" s="2" t="s">
        <v>308</v>
      </c>
      <c r="Q42" s="2" t="s">
        <v>308</v>
      </c>
    </row>
    <row r="43" spans="5:17" x14ac:dyDescent="0.25">
      <c r="E43">
        <v>38</v>
      </c>
      <c r="F43" s="2" t="s">
        <v>154</v>
      </c>
      <c r="G43" s="2" t="s">
        <v>331</v>
      </c>
      <c r="H43" s="2" t="s">
        <v>407</v>
      </c>
      <c r="I43" s="2"/>
      <c r="J43" s="2" t="s">
        <v>408</v>
      </c>
      <c r="K43" s="2" t="s">
        <v>324</v>
      </c>
      <c r="L43" t="s">
        <v>5</v>
      </c>
      <c r="M43" s="2" t="s">
        <v>402</v>
      </c>
      <c r="N43" t="b">
        <v>0</v>
      </c>
      <c r="O43" s="3">
        <v>43110.763949687498</v>
      </c>
      <c r="P43" s="2" t="s">
        <v>308</v>
      </c>
      <c r="Q43" s="2" t="s">
        <v>308</v>
      </c>
    </row>
    <row r="44" spans="5:17" x14ac:dyDescent="0.25">
      <c r="E44">
        <v>39</v>
      </c>
      <c r="F44" s="2" t="s">
        <v>154</v>
      </c>
      <c r="G44" s="2" t="s">
        <v>331</v>
      </c>
      <c r="H44" s="2" t="s">
        <v>409</v>
      </c>
      <c r="I44" s="2"/>
      <c r="J44" s="2" t="s">
        <v>410</v>
      </c>
      <c r="K44" s="2" t="s">
        <v>343</v>
      </c>
      <c r="L44" t="s">
        <v>334</v>
      </c>
      <c r="M44" s="2" t="s">
        <v>402</v>
      </c>
      <c r="N44" t="b">
        <v>0</v>
      </c>
      <c r="O44" s="3">
        <v>43110.763949687498</v>
      </c>
      <c r="P44" s="2" t="s">
        <v>308</v>
      </c>
      <c r="Q44" s="2" t="s">
        <v>308</v>
      </c>
    </row>
    <row r="45" spans="5:17" x14ac:dyDescent="0.25">
      <c r="E45">
        <v>40</v>
      </c>
      <c r="F45" s="2" t="s">
        <v>154</v>
      </c>
      <c r="G45" s="2" t="s">
        <v>411</v>
      </c>
      <c r="H45" s="2" t="s">
        <v>412</v>
      </c>
      <c r="I45" s="2"/>
      <c r="J45" s="2" t="s">
        <v>292</v>
      </c>
      <c r="K45" s="2" t="s">
        <v>284</v>
      </c>
      <c r="L45" t="s">
        <v>6</v>
      </c>
      <c r="M45" s="2" t="s">
        <v>402</v>
      </c>
      <c r="N45" t="b">
        <v>0</v>
      </c>
      <c r="O45" s="3">
        <v>43268.031007754631</v>
      </c>
      <c r="P45" s="2" t="s">
        <v>308</v>
      </c>
      <c r="Q45" s="2" t="s">
        <v>308</v>
      </c>
    </row>
    <row r="46" spans="5:17" x14ac:dyDescent="0.25">
      <c r="E46">
        <v>41</v>
      </c>
      <c r="F46" s="2" t="s">
        <v>154</v>
      </c>
      <c r="G46" s="2" t="s">
        <v>154</v>
      </c>
      <c r="H46" s="2" t="s">
        <v>413</v>
      </c>
      <c r="I46" s="2"/>
      <c r="J46" s="2" t="s">
        <v>414</v>
      </c>
      <c r="K46" s="2" t="s">
        <v>343</v>
      </c>
      <c r="L46" t="s">
        <v>415</v>
      </c>
      <c r="M46" s="2" t="s">
        <v>402</v>
      </c>
      <c r="N46" t="b">
        <v>0</v>
      </c>
      <c r="O46" s="3">
        <v>43205.905073101851</v>
      </c>
      <c r="P46" s="2" t="s">
        <v>308</v>
      </c>
      <c r="Q46" s="2" t="s">
        <v>308</v>
      </c>
    </row>
    <row r="47" spans="5:17" x14ac:dyDescent="0.25">
      <c r="E47">
        <v>42</v>
      </c>
      <c r="F47" s="2" t="s">
        <v>154</v>
      </c>
      <c r="G47" s="2"/>
      <c r="H47" s="2" t="s">
        <v>416</v>
      </c>
      <c r="I47" s="2"/>
      <c r="J47" s="2" t="s">
        <v>417</v>
      </c>
      <c r="K47" s="2" t="s">
        <v>284</v>
      </c>
      <c r="M47" s="2" t="s">
        <v>402</v>
      </c>
      <c r="N47" t="b">
        <v>0</v>
      </c>
      <c r="O47" s="3">
        <v>43291.620734872682</v>
      </c>
      <c r="P47" s="2" t="s">
        <v>309</v>
      </c>
      <c r="Q47" s="2" t="s">
        <v>308</v>
      </c>
    </row>
    <row r="48" spans="5:17" x14ac:dyDescent="0.25">
      <c r="E48">
        <v>43</v>
      </c>
      <c r="F48" s="2" t="s">
        <v>154</v>
      </c>
      <c r="G48" s="2"/>
      <c r="H48" s="2" t="s">
        <v>418</v>
      </c>
      <c r="I48" s="2"/>
      <c r="J48" s="2" t="s">
        <v>419</v>
      </c>
      <c r="K48" s="2" t="s">
        <v>420</v>
      </c>
      <c r="M48" s="2" t="s">
        <v>402</v>
      </c>
      <c r="N48" t="b">
        <v>0</v>
      </c>
      <c r="O48" s="3">
        <v>43291.620734872682</v>
      </c>
      <c r="P48" s="2" t="s">
        <v>309</v>
      </c>
      <c r="Q48" s="2" t="s">
        <v>308</v>
      </c>
    </row>
    <row r="49" spans="5:17" x14ac:dyDescent="0.25">
      <c r="E49">
        <v>44</v>
      </c>
      <c r="F49" s="2" t="s">
        <v>154</v>
      </c>
      <c r="G49" s="2" t="s">
        <v>154</v>
      </c>
      <c r="H49" s="2" t="s">
        <v>421</v>
      </c>
      <c r="I49" s="2"/>
      <c r="J49" s="2" t="s">
        <v>422</v>
      </c>
      <c r="K49" s="2" t="s">
        <v>343</v>
      </c>
      <c r="L49" t="s">
        <v>334</v>
      </c>
      <c r="M49" s="2" t="s">
        <v>402</v>
      </c>
      <c r="N49" t="b">
        <v>0</v>
      </c>
      <c r="O49" s="3">
        <v>43110.763949687498</v>
      </c>
      <c r="P49" s="2" t="s">
        <v>308</v>
      </c>
      <c r="Q49" s="2" t="s">
        <v>308</v>
      </c>
    </row>
    <row r="50" spans="5:17" x14ac:dyDescent="0.25">
      <c r="E50">
        <v>45</v>
      </c>
      <c r="F50" s="2" t="s">
        <v>154</v>
      </c>
      <c r="G50" s="2" t="s">
        <v>331</v>
      </c>
      <c r="H50" s="2" t="s">
        <v>423</v>
      </c>
      <c r="I50" s="2"/>
      <c r="J50" s="2" t="s">
        <v>424</v>
      </c>
      <c r="K50" s="2" t="s">
        <v>286</v>
      </c>
      <c r="L50" t="s">
        <v>334</v>
      </c>
      <c r="M50" s="2" t="s">
        <v>402</v>
      </c>
      <c r="N50" t="b">
        <v>0</v>
      </c>
      <c r="O50" s="3">
        <v>43206.874856550923</v>
      </c>
      <c r="P50" s="2" t="s">
        <v>309</v>
      </c>
      <c r="Q50" s="2" t="s">
        <v>308</v>
      </c>
    </row>
    <row r="51" spans="5:17" x14ac:dyDescent="0.25">
      <c r="E51">
        <v>46</v>
      </c>
      <c r="F51" s="2" t="s">
        <v>154</v>
      </c>
      <c r="G51" s="2" t="s">
        <v>331</v>
      </c>
      <c r="H51" s="2" t="s">
        <v>425</v>
      </c>
      <c r="I51" s="2"/>
      <c r="J51" s="2" t="s">
        <v>426</v>
      </c>
      <c r="K51" s="2" t="s">
        <v>286</v>
      </c>
      <c r="L51" t="s">
        <v>334</v>
      </c>
      <c r="M51" s="2" t="s">
        <v>402</v>
      </c>
      <c r="N51" t="b">
        <v>0</v>
      </c>
      <c r="O51" s="3">
        <v>43206.874856550923</v>
      </c>
      <c r="P51" s="2" t="s">
        <v>309</v>
      </c>
      <c r="Q51" s="2" t="s">
        <v>308</v>
      </c>
    </row>
    <row r="52" spans="5:17" x14ac:dyDescent="0.25">
      <c r="E52">
        <v>47</v>
      </c>
      <c r="F52" s="2" t="s">
        <v>154</v>
      </c>
      <c r="G52" s="2" t="s">
        <v>331</v>
      </c>
      <c r="H52" s="2" t="s">
        <v>427</v>
      </c>
      <c r="I52" s="2"/>
      <c r="J52" s="2" t="s">
        <v>428</v>
      </c>
      <c r="K52" s="2" t="s">
        <v>286</v>
      </c>
      <c r="L52" t="s">
        <v>334</v>
      </c>
      <c r="M52" s="2" t="s">
        <v>402</v>
      </c>
      <c r="N52" t="b">
        <v>0</v>
      </c>
      <c r="O52" s="3">
        <v>43275.956931898145</v>
      </c>
      <c r="P52" s="2" t="s">
        <v>309</v>
      </c>
      <c r="Q52" s="2" t="s">
        <v>308</v>
      </c>
    </row>
    <row r="53" spans="5:17" x14ac:dyDescent="0.25">
      <c r="E53">
        <v>48</v>
      </c>
      <c r="F53" s="2" t="s">
        <v>154</v>
      </c>
      <c r="G53" s="2" t="s">
        <v>331</v>
      </c>
      <c r="H53" s="2" t="s">
        <v>429</v>
      </c>
      <c r="I53" s="2"/>
      <c r="J53" s="2" t="s">
        <v>430</v>
      </c>
      <c r="K53" s="2" t="s">
        <v>324</v>
      </c>
      <c r="L53" t="s">
        <v>5</v>
      </c>
      <c r="M53" s="2" t="s">
        <v>402</v>
      </c>
      <c r="N53" t="b">
        <v>0</v>
      </c>
      <c r="O53" s="3">
        <v>43110.763949687498</v>
      </c>
      <c r="P53" s="2" t="s">
        <v>308</v>
      </c>
      <c r="Q53" s="2" t="s">
        <v>308</v>
      </c>
    </row>
    <row r="54" spans="5:17" x14ac:dyDescent="0.25">
      <c r="E54">
        <v>49</v>
      </c>
      <c r="F54" s="2" t="s">
        <v>154</v>
      </c>
      <c r="G54" s="2" t="s">
        <v>154</v>
      </c>
      <c r="H54" s="2" t="s">
        <v>431</v>
      </c>
      <c r="I54" s="2"/>
      <c r="J54" s="2" t="s">
        <v>432</v>
      </c>
      <c r="K54" s="2" t="s">
        <v>343</v>
      </c>
      <c r="L54" t="s">
        <v>5</v>
      </c>
      <c r="M54" s="2" t="s">
        <v>402</v>
      </c>
      <c r="N54" t="b">
        <v>0</v>
      </c>
      <c r="O54" s="3">
        <v>43110.763949687498</v>
      </c>
      <c r="P54" s="2" t="s">
        <v>308</v>
      </c>
      <c r="Q54" s="2" t="s">
        <v>308</v>
      </c>
    </row>
    <row r="55" spans="5:17" x14ac:dyDescent="0.25">
      <c r="E55">
        <v>50</v>
      </c>
      <c r="F55" s="2" t="s">
        <v>154</v>
      </c>
      <c r="G55" s="2" t="s">
        <v>154</v>
      </c>
      <c r="H55" s="2" t="s">
        <v>433</v>
      </c>
      <c r="I55" s="2"/>
      <c r="J55" s="2" t="s">
        <v>434</v>
      </c>
      <c r="K55" s="2" t="s">
        <v>324</v>
      </c>
      <c r="L55" t="s">
        <v>5</v>
      </c>
      <c r="M55" s="2" t="s">
        <v>402</v>
      </c>
      <c r="N55" t="b">
        <v>0</v>
      </c>
      <c r="O55" s="3">
        <v>43110.763949687498</v>
      </c>
      <c r="P55" s="2" t="s">
        <v>308</v>
      </c>
      <c r="Q55" s="2" t="s">
        <v>308</v>
      </c>
    </row>
    <row r="56" spans="5:17" x14ac:dyDescent="0.25">
      <c r="E56">
        <v>51</v>
      </c>
      <c r="F56" s="2" t="s">
        <v>154</v>
      </c>
      <c r="G56" s="2" t="s">
        <v>154</v>
      </c>
      <c r="H56" s="2" t="s">
        <v>435</v>
      </c>
      <c r="I56" s="2"/>
      <c r="J56" s="2" t="s">
        <v>436</v>
      </c>
      <c r="K56" s="2" t="s">
        <v>286</v>
      </c>
      <c r="L56" t="s">
        <v>5</v>
      </c>
      <c r="M56" s="2" t="s">
        <v>402</v>
      </c>
      <c r="N56" t="b">
        <v>0</v>
      </c>
      <c r="O56" s="3">
        <v>43110.763949687498</v>
      </c>
      <c r="P56" s="2" t="s">
        <v>309</v>
      </c>
      <c r="Q56" s="2" t="s">
        <v>308</v>
      </c>
    </row>
    <row r="57" spans="5:17" x14ac:dyDescent="0.25">
      <c r="E57">
        <v>52</v>
      </c>
      <c r="F57" s="2" t="s">
        <v>154</v>
      </c>
      <c r="G57" s="2" t="s">
        <v>154</v>
      </c>
      <c r="H57" s="2" t="s">
        <v>437</v>
      </c>
      <c r="I57" s="2"/>
      <c r="J57" s="2" t="s">
        <v>438</v>
      </c>
      <c r="K57" s="2" t="s">
        <v>324</v>
      </c>
      <c r="L57" t="s">
        <v>5</v>
      </c>
      <c r="M57" s="2" t="s">
        <v>402</v>
      </c>
      <c r="N57" t="b">
        <v>0</v>
      </c>
      <c r="O57" s="3">
        <v>43110.763949687498</v>
      </c>
      <c r="P57" s="2" t="s">
        <v>308</v>
      </c>
      <c r="Q57" s="2" t="s">
        <v>308</v>
      </c>
    </row>
    <row r="58" spans="5:17" x14ac:dyDescent="0.25">
      <c r="E58">
        <v>53</v>
      </c>
      <c r="F58" s="2" t="s">
        <v>154</v>
      </c>
      <c r="G58" s="2" t="s">
        <v>154</v>
      </c>
      <c r="H58" s="2" t="s">
        <v>439</v>
      </c>
      <c r="I58" s="2"/>
      <c r="J58" s="2" t="s">
        <v>440</v>
      </c>
      <c r="K58" s="2" t="s">
        <v>324</v>
      </c>
      <c r="L58" t="s">
        <v>334</v>
      </c>
      <c r="M58" s="2" t="s">
        <v>402</v>
      </c>
      <c r="N58" t="b">
        <v>0</v>
      </c>
      <c r="O58" s="3">
        <v>43110.763949687498</v>
      </c>
      <c r="P58" s="2" t="s">
        <v>308</v>
      </c>
      <c r="Q58" s="2" t="s">
        <v>308</v>
      </c>
    </row>
    <row r="59" spans="5:17" x14ac:dyDescent="0.25">
      <c r="E59">
        <v>54</v>
      </c>
      <c r="F59" s="2" t="s">
        <v>154</v>
      </c>
      <c r="G59" s="2" t="s">
        <v>154</v>
      </c>
      <c r="H59" s="2" t="s">
        <v>441</v>
      </c>
      <c r="I59" s="2"/>
      <c r="J59" s="2" t="s">
        <v>442</v>
      </c>
      <c r="K59" s="2" t="s">
        <v>284</v>
      </c>
      <c r="L59" t="s">
        <v>5</v>
      </c>
      <c r="M59" s="2" t="s">
        <v>402</v>
      </c>
      <c r="N59" t="b">
        <v>0</v>
      </c>
      <c r="O59" s="3">
        <v>43110.763949687498</v>
      </c>
      <c r="P59" s="2" t="s">
        <v>308</v>
      </c>
      <c r="Q59" s="2" t="s">
        <v>308</v>
      </c>
    </row>
    <row r="60" spans="5:17" x14ac:dyDescent="0.25">
      <c r="E60">
        <v>55</v>
      </c>
      <c r="F60" s="2" t="s">
        <v>154</v>
      </c>
      <c r="G60" s="2" t="s">
        <v>154</v>
      </c>
      <c r="H60" s="2" t="s">
        <v>443</v>
      </c>
      <c r="I60" s="2"/>
      <c r="J60" s="2" t="s">
        <v>444</v>
      </c>
      <c r="K60" s="2" t="s">
        <v>284</v>
      </c>
      <c r="L60" t="s">
        <v>5</v>
      </c>
      <c r="M60" s="2" t="s">
        <v>402</v>
      </c>
      <c r="N60" t="b">
        <v>0</v>
      </c>
      <c r="O60" s="3">
        <v>43110.763949687498</v>
      </c>
      <c r="P60" s="2" t="s">
        <v>308</v>
      </c>
      <c r="Q60" s="2" t="s">
        <v>308</v>
      </c>
    </row>
    <row r="61" spans="5:17" x14ac:dyDescent="0.25">
      <c r="E61">
        <v>56</v>
      </c>
      <c r="F61" s="2" t="s">
        <v>154</v>
      </c>
      <c r="G61" s="2" t="s">
        <v>154</v>
      </c>
      <c r="H61" s="2" t="s">
        <v>445</v>
      </c>
      <c r="I61" s="2"/>
      <c r="J61" s="2" t="s">
        <v>446</v>
      </c>
      <c r="K61" s="2" t="s">
        <v>324</v>
      </c>
      <c r="L61" t="s">
        <v>5</v>
      </c>
      <c r="M61" s="2" t="s">
        <v>402</v>
      </c>
      <c r="N61" t="b">
        <v>0</v>
      </c>
      <c r="O61" s="3">
        <v>43110.763949687498</v>
      </c>
      <c r="P61" s="2" t="s">
        <v>308</v>
      </c>
      <c r="Q61" s="2" t="s">
        <v>308</v>
      </c>
    </row>
    <row r="62" spans="5:17" x14ac:dyDescent="0.25">
      <c r="E62">
        <v>57</v>
      </c>
      <c r="F62" s="2" t="s">
        <v>154</v>
      </c>
      <c r="G62" s="2" t="s">
        <v>154</v>
      </c>
      <c r="H62" s="2" t="s">
        <v>447</v>
      </c>
      <c r="I62" s="2"/>
      <c r="J62" s="2" t="s">
        <v>448</v>
      </c>
      <c r="K62" s="2" t="s">
        <v>286</v>
      </c>
      <c r="L62" t="s">
        <v>5</v>
      </c>
      <c r="M62" s="2" t="s">
        <v>402</v>
      </c>
      <c r="N62" t="b">
        <v>0</v>
      </c>
      <c r="O62" s="3">
        <v>43110.763949687498</v>
      </c>
      <c r="P62" s="2" t="s">
        <v>309</v>
      </c>
      <c r="Q62" s="2" t="s">
        <v>308</v>
      </c>
    </row>
    <row r="63" spans="5:17" x14ac:dyDescent="0.25">
      <c r="E63">
        <v>58</v>
      </c>
      <c r="F63" s="2" t="s">
        <v>154</v>
      </c>
      <c r="G63" s="2" t="s">
        <v>154</v>
      </c>
      <c r="H63" s="2" t="s">
        <v>449</v>
      </c>
      <c r="I63" s="2" t="s">
        <v>450</v>
      </c>
      <c r="J63" s="2" t="s">
        <v>451</v>
      </c>
      <c r="K63" s="2" t="s">
        <v>284</v>
      </c>
      <c r="L63" t="s">
        <v>5</v>
      </c>
      <c r="M63" s="2" t="s">
        <v>402</v>
      </c>
      <c r="N63" t="b">
        <v>0</v>
      </c>
      <c r="O63" s="3">
        <v>43110.763949687498</v>
      </c>
      <c r="P63" s="2" t="s">
        <v>308</v>
      </c>
      <c r="Q63" s="2" t="s">
        <v>308</v>
      </c>
    </row>
    <row r="64" spans="5:17" x14ac:dyDescent="0.25">
      <c r="E64">
        <v>59</v>
      </c>
      <c r="F64" s="2" t="s">
        <v>154</v>
      </c>
      <c r="G64" s="2" t="s">
        <v>331</v>
      </c>
      <c r="H64" s="2" t="s">
        <v>452</v>
      </c>
      <c r="I64" s="2"/>
      <c r="J64" s="2" t="s">
        <v>453</v>
      </c>
      <c r="K64" s="2" t="s">
        <v>286</v>
      </c>
      <c r="L64" t="s">
        <v>5</v>
      </c>
      <c r="M64" s="2" t="s">
        <v>402</v>
      </c>
      <c r="N64" t="b">
        <v>0</v>
      </c>
      <c r="O64" s="3">
        <v>43110.763949687498</v>
      </c>
      <c r="P64" s="2" t="s">
        <v>309</v>
      </c>
      <c r="Q64" s="2" t="s">
        <v>308</v>
      </c>
    </row>
    <row r="65" spans="5:17" x14ac:dyDescent="0.25">
      <c r="E65">
        <v>60</v>
      </c>
      <c r="F65" s="2" t="s">
        <v>154</v>
      </c>
      <c r="G65" s="2" t="s">
        <v>331</v>
      </c>
      <c r="H65" s="2" t="s">
        <v>454</v>
      </c>
      <c r="I65" s="2"/>
      <c r="J65" s="2" t="s">
        <v>455</v>
      </c>
      <c r="K65" s="2" t="s">
        <v>286</v>
      </c>
      <c r="L65" t="s">
        <v>5</v>
      </c>
      <c r="M65" s="2" t="s">
        <v>402</v>
      </c>
      <c r="N65" t="b">
        <v>0</v>
      </c>
      <c r="O65" s="3">
        <v>43110.763949687498</v>
      </c>
      <c r="P65" s="2" t="s">
        <v>309</v>
      </c>
      <c r="Q65" s="2" t="s">
        <v>308</v>
      </c>
    </row>
    <row r="66" spans="5:17" x14ac:dyDescent="0.25">
      <c r="E66">
        <v>61</v>
      </c>
      <c r="F66" s="2" t="s">
        <v>154</v>
      </c>
      <c r="G66" s="2" t="s">
        <v>154</v>
      </c>
      <c r="H66" s="2" t="s">
        <v>456</v>
      </c>
      <c r="I66" s="2"/>
      <c r="J66" s="2" t="s">
        <v>457</v>
      </c>
      <c r="K66" s="2" t="s">
        <v>324</v>
      </c>
      <c r="L66" t="s">
        <v>334</v>
      </c>
      <c r="M66" s="2" t="s">
        <v>402</v>
      </c>
      <c r="N66" t="b">
        <v>0</v>
      </c>
      <c r="O66" s="3">
        <v>43110.763949687498</v>
      </c>
      <c r="P66" s="2" t="s">
        <v>308</v>
      </c>
      <c r="Q66" s="2" t="s">
        <v>308</v>
      </c>
    </row>
    <row r="67" spans="5:17" x14ac:dyDescent="0.25">
      <c r="E67">
        <v>62</v>
      </c>
      <c r="F67" s="2" t="s">
        <v>154</v>
      </c>
      <c r="G67" s="2" t="s">
        <v>154</v>
      </c>
      <c r="H67" s="2" t="s">
        <v>458</v>
      </c>
      <c r="I67" s="2"/>
      <c r="J67" s="2" t="s">
        <v>459</v>
      </c>
      <c r="K67" s="2" t="s">
        <v>324</v>
      </c>
      <c r="L67" t="s">
        <v>334</v>
      </c>
      <c r="M67" s="2" t="s">
        <v>402</v>
      </c>
      <c r="N67" t="b">
        <v>0</v>
      </c>
      <c r="O67" s="3">
        <v>43110.763949687498</v>
      </c>
      <c r="P67" s="2" t="s">
        <v>308</v>
      </c>
      <c r="Q67" s="2" t="s">
        <v>308</v>
      </c>
    </row>
    <row r="68" spans="5:17" x14ac:dyDescent="0.25">
      <c r="E68">
        <v>63</v>
      </c>
      <c r="F68" s="2" t="s">
        <v>154</v>
      </c>
      <c r="G68" s="2" t="s">
        <v>154</v>
      </c>
      <c r="H68" s="2" t="s">
        <v>460</v>
      </c>
      <c r="I68" s="2"/>
      <c r="J68" s="2" t="s">
        <v>461</v>
      </c>
      <c r="K68" s="2" t="s">
        <v>286</v>
      </c>
      <c r="M68" s="2" t="s">
        <v>402</v>
      </c>
      <c r="N68" t="b">
        <v>1</v>
      </c>
      <c r="O68" s="3">
        <v>43268.031007754631</v>
      </c>
      <c r="P68" s="2" t="s">
        <v>309</v>
      </c>
      <c r="Q68" s="2" t="s">
        <v>309</v>
      </c>
    </row>
    <row r="69" spans="5:17" x14ac:dyDescent="0.25">
      <c r="E69">
        <v>64</v>
      </c>
      <c r="F69" s="2" t="s">
        <v>154</v>
      </c>
      <c r="G69" s="2" t="s">
        <v>154</v>
      </c>
      <c r="H69" s="2" t="s">
        <v>462</v>
      </c>
      <c r="I69" s="2"/>
      <c r="J69" s="2" t="s">
        <v>463</v>
      </c>
      <c r="K69" s="2" t="s">
        <v>324</v>
      </c>
      <c r="L69" t="s">
        <v>5</v>
      </c>
      <c r="M69" s="2" t="s">
        <v>402</v>
      </c>
      <c r="N69" t="b">
        <v>0</v>
      </c>
      <c r="O69" s="3">
        <v>43110.763949687498</v>
      </c>
      <c r="P69" s="2" t="s">
        <v>308</v>
      </c>
      <c r="Q69" s="2" t="s">
        <v>308</v>
      </c>
    </row>
    <row r="70" spans="5:17" x14ac:dyDescent="0.25">
      <c r="E70">
        <v>65</v>
      </c>
      <c r="F70" s="2" t="s">
        <v>154</v>
      </c>
      <c r="G70" s="2" t="s">
        <v>154</v>
      </c>
      <c r="H70" s="2" t="s">
        <v>464</v>
      </c>
      <c r="I70" s="2" t="s">
        <v>465</v>
      </c>
      <c r="J70" s="2" t="s">
        <v>466</v>
      </c>
      <c r="K70" s="2" t="s">
        <v>324</v>
      </c>
      <c r="L70" t="s">
        <v>334</v>
      </c>
      <c r="M70" s="2" t="s">
        <v>402</v>
      </c>
      <c r="N70" t="b">
        <v>0</v>
      </c>
      <c r="O70" s="3">
        <v>43276.015842824076</v>
      </c>
      <c r="P70" s="2" t="s">
        <v>308</v>
      </c>
      <c r="Q70" s="2" t="s">
        <v>308</v>
      </c>
    </row>
    <row r="71" spans="5:17" x14ac:dyDescent="0.25">
      <c r="E71">
        <v>66</v>
      </c>
      <c r="F71" s="2" t="s">
        <v>154</v>
      </c>
      <c r="G71" s="2" t="s">
        <v>154</v>
      </c>
      <c r="H71" s="2" t="s">
        <v>467</v>
      </c>
      <c r="I71" s="2"/>
      <c r="J71" s="2" t="s">
        <v>468</v>
      </c>
      <c r="K71" s="2" t="s">
        <v>324</v>
      </c>
      <c r="L71" t="s">
        <v>5</v>
      </c>
      <c r="M71" s="2" t="s">
        <v>402</v>
      </c>
      <c r="N71" t="b">
        <v>0</v>
      </c>
      <c r="O71" s="3">
        <v>43110.763949687498</v>
      </c>
      <c r="P71" s="2" t="s">
        <v>308</v>
      </c>
      <c r="Q71" s="2" t="s">
        <v>308</v>
      </c>
    </row>
    <row r="72" spans="5:17" x14ac:dyDescent="0.25">
      <c r="E72">
        <v>67</v>
      </c>
      <c r="F72" s="2" t="s">
        <v>154</v>
      </c>
      <c r="G72" s="2" t="s">
        <v>331</v>
      </c>
      <c r="H72" s="2" t="s">
        <v>469</v>
      </c>
      <c r="I72" s="2"/>
      <c r="J72" s="2" t="s">
        <v>470</v>
      </c>
      <c r="K72" s="2" t="s">
        <v>286</v>
      </c>
      <c r="L72" t="s">
        <v>5</v>
      </c>
      <c r="M72" s="2" t="s">
        <v>402</v>
      </c>
      <c r="N72" t="b">
        <v>0</v>
      </c>
      <c r="O72" s="3">
        <v>43110.763949687498</v>
      </c>
      <c r="P72" s="2" t="s">
        <v>309</v>
      </c>
      <c r="Q72" s="2" t="s">
        <v>308</v>
      </c>
    </row>
    <row r="73" spans="5:17" x14ac:dyDescent="0.25">
      <c r="E73">
        <v>68</v>
      </c>
      <c r="F73" s="2" t="s">
        <v>154</v>
      </c>
      <c r="G73" s="2" t="s">
        <v>331</v>
      </c>
      <c r="H73" s="2" t="s">
        <v>471</v>
      </c>
      <c r="I73" s="2"/>
      <c r="J73" s="2" t="s">
        <v>472</v>
      </c>
      <c r="K73" s="2" t="s">
        <v>286</v>
      </c>
      <c r="L73" t="s">
        <v>5</v>
      </c>
      <c r="M73" s="2" t="s">
        <v>402</v>
      </c>
      <c r="N73" t="b">
        <v>0</v>
      </c>
      <c r="O73" s="3">
        <v>43110.763949687498</v>
      </c>
      <c r="P73" s="2" t="s">
        <v>309</v>
      </c>
      <c r="Q73" s="2" t="s">
        <v>308</v>
      </c>
    </row>
    <row r="74" spans="5:17" x14ac:dyDescent="0.25">
      <c r="E74">
        <v>69</v>
      </c>
      <c r="F74" s="2" t="s">
        <v>316</v>
      </c>
      <c r="G74" s="2" t="s">
        <v>316</v>
      </c>
      <c r="H74" s="2" t="s">
        <v>473</v>
      </c>
      <c r="I74" s="2"/>
      <c r="J74" s="2" t="s">
        <v>474</v>
      </c>
      <c r="K74" s="2" t="s">
        <v>343</v>
      </c>
      <c r="L74" t="s">
        <v>334</v>
      </c>
      <c r="M74" s="2" t="s">
        <v>475</v>
      </c>
      <c r="N74" t="b">
        <v>0</v>
      </c>
      <c r="O74" s="3">
        <v>43206.878571064815</v>
      </c>
      <c r="P74" s="2" t="s">
        <v>308</v>
      </c>
      <c r="Q74" s="2" t="s">
        <v>308</v>
      </c>
    </row>
    <row r="75" spans="5:17" x14ac:dyDescent="0.25">
      <c r="E75">
        <v>70</v>
      </c>
      <c r="F75" s="2" t="s">
        <v>316</v>
      </c>
      <c r="G75" s="2" t="s">
        <v>331</v>
      </c>
      <c r="H75" s="2" t="s">
        <v>476</v>
      </c>
      <c r="I75" s="2"/>
      <c r="J75" s="2" t="s">
        <v>477</v>
      </c>
      <c r="K75" s="2" t="s">
        <v>286</v>
      </c>
      <c r="L75" t="s">
        <v>5</v>
      </c>
      <c r="M75" s="2" t="s">
        <v>475</v>
      </c>
      <c r="N75" t="b">
        <v>0</v>
      </c>
      <c r="O75" s="3">
        <v>43206.758900694447</v>
      </c>
      <c r="P75" s="2" t="s">
        <v>309</v>
      </c>
      <c r="Q75" s="2" t="s">
        <v>308</v>
      </c>
    </row>
    <row r="76" spans="5:17" x14ac:dyDescent="0.25">
      <c r="E76">
        <v>71</v>
      </c>
      <c r="F76" s="2" t="s">
        <v>316</v>
      </c>
      <c r="G76" s="2" t="s">
        <v>316</v>
      </c>
      <c r="H76" s="2" t="s">
        <v>478</v>
      </c>
      <c r="I76" s="2"/>
      <c r="J76" s="2" t="s">
        <v>479</v>
      </c>
      <c r="K76" s="2" t="s">
        <v>324</v>
      </c>
      <c r="L76" t="s">
        <v>334</v>
      </c>
      <c r="M76" s="2" t="s">
        <v>475</v>
      </c>
      <c r="N76" t="b">
        <v>0</v>
      </c>
      <c r="O76" s="3">
        <v>43206.878571064815</v>
      </c>
      <c r="P76" s="2" t="s">
        <v>308</v>
      </c>
      <c r="Q76" s="2" t="s">
        <v>308</v>
      </c>
    </row>
    <row r="77" spans="5:17" x14ac:dyDescent="0.25">
      <c r="E77">
        <v>72</v>
      </c>
      <c r="F77" s="2" t="s">
        <v>316</v>
      </c>
      <c r="G77" s="2" t="s">
        <v>316</v>
      </c>
      <c r="H77" s="2" t="s">
        <v>480</v>
      </c>
      <c r="I77" s="2"/>
      <c r="J77" s="2" t="s">
        <v>481</v>
      </c>
      <c r="K77" s="2" t="s">
        <v>324</v>
      </c>
      <c r="L77" t="s">
        <v>5</v>
      </c>
      <c r="M77" s="2" t="s">
        <v>475</v>
      </c>
      <c r="N77" t="b">
        <v>0</v>
      </c>
      <c r="O77" s="3">
        <v>43114.67461357639</v>
      </c>
      <c r="P77" s="2" t="s">
        <v>308</v>
      </c>
      <c r="Q77" s="2" t="s">
        <v>308</v>
      </c>
    </row>
    <row r="78" spans="5:17" x14ac:dyDescent="0.25">
      <c r="E78">
        <v>73</v>
      </c>
      <c r="F78" s="2" t="s">
        <v>316</v>
      </c>
      <c r="G78" s="2" t="s">
        <v>331</v>
      </c>
      <c r="H78" s="2" t="s">
        <v>482</v>
      </c>
      <c r="I78" s="2"/>
      <c r="J78" s="2" t="s">
        <v>483</v>
      </c>
      <c r="K78" s="2" t="s">
        <v>286</v>
      </c>
      <c r="L78" t="s">
        <v>5</v>
      </c>
      <c r="M78" s="2" t="s">
        <v>475</v>
      </c>
      <c r="N78" t="b">
        <v>0</v>
      </c>
      <c r="O78" s="3">
        <v>43206.758900694447</v>
      </c>
      <c r="P78" s="2" t="s">
        <v>309</v>
      </c>
      <c r="Q78" s="2" t="s">
        <v>308</v>
      </c>
    </row>
    <row r="79" spans="5:17" x14ac:dyDescent="0.25">
      <c r="E79">
        <v>74</v>
      </c>
      <c r="F79" s="2" t="s">
        <v>316</v>
      </c>
      <c r="G79" s="2" t="s">
        <v>316</v>
      </c>
      <c r="H79" s="2" t="s">
        <v>484</v>
      </c>
      <c r="I79" s="2"/>
      <c r="J79" s="2" t="s">
        <v>485</v>
      </c>
      <c r="K79" s="2" t="s">
        <v>324</v>
      </c>
      <c r="L79" t="s">
        <v>5</v>
      </c>
      <c r="M79" s="2" t="s">
        <v>475</v>
      </c>
      <c r="N79" t="b">
        <v>0</v>
      </c>
      <c r="O79" s="3">
        <v>43114.67461357639</v>
      </c>
      <c r="P79" s="2" t="s">
        <v>308</v>
      </c>
      <c r="Q79" s="2" t="s">
        <v>308</v>
      </c>
    </row>
    <row r="80" spans="5:17" x14ac:dyDescent="0.25">
      <c r="E80">
        <v>75</v>
      </c>
      <c r="F80" s="2" t="s">
        <v>316</v>
      </c>
      <c r="G80" s="2" t="s">
        <v>316</v>
      </c>
      <c r="H80" s="2" t="s">
        <v>486</v>
      </c>
      <c r="I80" s="2"/>
      <c r="J80" s="2" t="s">
        <v>487</v>
      </c>
      <c r="K80" s="2" t="s">
        <v>324</v>
      </c>
      <c r="L80" t="s">
        <v>5</v>
      </c>
      <c r="M80" s="2" t="s">
        <v>475</v>
      </c>
      <c r="N80" t="b">
        <v>0</v>
      </c>
      <c r="O80" s="3">
        <v>43114.67461357639</v>
      </c>
      <c r="P80" s="2" t="s">
        <v>308</v>
      </c>
      <c r="Q80" s="2" t="s">
        <v>308</v>
      </c>
    </row>
    <row r="81" spans="5:17" x14ac:dyDescent="0.25">
      <c r="E81">
        <v>76</v>
      </c>
      <c r="F81" s="2" t="s">
        <v>316</v>
      </c>
      <c r="G81" s="2" t="s">
        <v>331</v>
      </c>
      <c r="H81" s="2" t="s">
        <v>488</v>
      </c>
      <c r="I81" s="2"/>
      <c r="J81" s="2" t="s">
        <v>489</v>
      </c>
      <c r="K81" s="2" t="s">
        <v>286</v>
      </c>
      <c r="L81" t="s">
        <v>5</v>
      </c>
      <c r="M81" s="2" t="s">
        <v>475</v>
      </c>
      <c r="N81" t="b">
        <v>0</v>
      </c>
      <c r="O81" s="3">
        <v>43206.758900694447</v>
      </c>
      <c r="P81" s="2" t="s">
        <v>309</v>
      </c>
      <c r="Q81" s="2" t="s">
        <v>308</v>
      </c>
    </row>
    <row r="82" spans="5:17" x14ac:dyDescent="0.25">
      <c r="E82">
        <v>77</v>
      </c>
      <c r="F82" s="2" t="s">
        <v>316</v>
      </c>
      <c r="G82" s="2" t="s">
        <v>316</v>
      </c>
      <c r="H82" s="2" t="s">
        <v>490</v>
      </c>
      <c r="I82" s="2"/>
      <c r="J82" s="2" t="s">
        <v>491</v>
      </c>
      <c r="K82" s="2" t="s">
        <v>324</v>
      </c>
      <c r="L82" t="s">
        <v>5</v>
      </c>
      <c r="M82" s="2" t="s">
        <v>475</v>
      </c>
      <c r="N82" t="b">
        <v>0</v>
      </c>
      <c r="O82" s="3">
        <v>43206.874856550923</v>
      </c>
      <c r="P82" s="2" t="s">
        <v>308</v>
      </c>
      <c r="Q82" s="2" t="s">
        <v>308</v>
      </c>
    </row>
    <row r="83" spans="5:17" x14ac:dyDescent="0.25">
      <c r="E83">
        <v>78</v>
      </c>
      <c r="F83" s="2" t="s">
        <v>316</v>
      </c>
      <c r="G83" s="2" t="s">
        <v>316</v>
      </c>
      <c r="H83" s="2" t="s">
        <v>492</v>
      </c>
      <c r="I83" s="2"/>
      <c r="J83" s="2" t="s">
        <v>493</v>
      </c>
      <c r="K83" s="2" t="s">
        <v>343</v>
      </c>
      <c r="L83" t="s">
        <v>334</v>
      </c>
      <c r="M83" s="2" t="s">
        <v>475</v>
      </c>
      <c r="N83" t="b">
        <v>0</v>
      </c>
      <c r="O83" s="3">
        <v>43206.874856550923</v>
      </c>
      <c r="P83" s="2" t="s">
        <v>308</v>
      </c>
      <c r="Q83" s="2" t="s">
        <v>308</v>
      </c>
    </row>
    <row r="84" spans="5:17" x14ac:dyDescent="0.25">
      <c r="E84">
        <v>79</v>
      </c>
      <c r="F84" s="2" t="s">
        <v>316</v>
      </c>
      <c r="G84" s="2" t="s">
        <v>316</v>
      </c>
      <c r="H84" s="2" t="s">
        <v>494</v>
      </c>
      <c r="I84" s="2"/>
      <c r="J84" s="2" t="s">
        <v>495</v>
      </c>
      <c r="K84" s="2" t="s">
        <v>324</v>
      </c>
      <c r="L84" t="s">
        <v>5</v>
      </c>
      <c r="M84" s="2" t="s">
        <v>475</v>
      </c>
      <c r="N84" t="b">
        <v>0</v>
      </c>
      <c r="O84" s="3">
        <v>43206.874856550923</v>
      </c>
      <c r="P84" s="2" t="s">
        <v>308</v>
      </c>
      <c r="Q84" s="2" t="s">
        <v>308</v>
      </c>
    </row>
    <row r="85" spans="5:17" x14ac:dyDescent="0.25">
      <c r="E85">
        <v>80</v>
      </c>
      <c r="F85" s="2" t="s">
        <v>316</v>
      </c>
      <c r="G85" s="2" t="s">
        <v>316</v>
      </c>
      <c r="H85" s="2" t="s">
        <v>496</v>
      </c>
      <c r="I85" s="2"/>
      <c r="J85" s="2" t="s">
        <v>497</v>
      </c>
      <c r="K85" s="2" t="s">
        <v>324</v>
      </c>
      <c r="L85" t="s">
        <v>5</v>
      </c>
      <c r="M85" s="2" t="s">
        <v>475</v>
      </c>
      <c r="N85" t="b">
        <v>0</v>
      </c>
      <c r="O85" s="3">
        <v>43206.874856550923</v>
      </c>
      <c r="P85" s="2" t="s">
        <v>308</v>
      </c>
      <c r="Q85" s="2" t="s">
        <v>308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E5:J20"/>
  <sheetViews>
    <sheetView showGridLines="0" workbookViewId="0"/>
  </sheetViews>
  <sheetFormatPr defaultRowHeight="15" x14ac:dyDescent="0.25"/>
  <cols>
    <col min="1" max="1" width="4.7109375" customWidth="1"/>
    <col min="3" max="3" width="5.85546875" customWidth="1"/>
    <col min="4" max="4" width="4.140625" customWidth="1"/>
    <col min="5" max="5" width="16" bestFit="1" customWidth="1"/>
    <col min="6" max="6" width="25.7109375" bestFit="1" customWidth="1"/>
    <col min="7" max="7" width="81.140625" bestFit="1" customWidth="1"/>
    <col min="8" max="8" width="11.140625" bestFit="1" customWidth="1"/>
    <col min="9" max="9" width="16.140625" bestFit="1" customWidth="1"/>
    <col min="10" max="10" width="24.5703125" bestFit="1" customWidth="1"/>
    <col min="11" max="11" width="11.140625" bestFit="1" customWidth="1"/>
    <col min="12" max="12" width="16.85546875" bestFit="1" customWidth="1"/>
    <col min="13" max="13" width="16.140625" bestFit="1" customWidth="1"/>
    <col min="14" max="14" width="24.5703125" bestFit="1" customWidth="1"/>
    <col min="15" max="15" width="14.140625" bestFit="1" customWidth="1"/>
    <col min="16" max="16" width="23.85546875" bestFit="1" customWidth="1"/>
    <col min="17" max="17" width="11" bestFit="1" customWidth="1"/>
    <col min="18" max="18" width="31.28515625" bestFit="1" customWidth="1"/>
    <col min="19" max="19" width="11" bestFit="1" customWidth="1"/>
    <col min="20" max="20" width="31.28515625" bestFit="1" customWidth="1"/>
    <col min="21" max="21" width="21.42578125" bestFit="1" customWidth="1"/>
    <col min="22" max="22" width="10.42578125" bestFit="1" customWidth="1"/>
    <col min="23" max="23" width="7.42578125" bestFit="1" customWidth="1"/>
    <col min="24" max="24" width="14.7109375" bestFit="1" customWidth="1"/>
    <col min="25" max="25" width="22.7109375" bestFit="1" customWidth="1"/>
    <col min="26" max="26" width="7.5703125" bestFit="1" customWidth="1"/>
    <col min="27" max="27" width="17.42578125" bestFit="1" customWidth="1"/>
    <col min="28" max="28" width="14.5703125" bestFit="1" customWidth="1"/>
    <col min="29" max="29" width="32.85546875" bestFit="1" customWidth="1"/>
    <col min="30" max="30" width="22.7109375" bestFit="1" customWidth="1"/>
  </cols>
  <sheetData>
    <row r="5" spans="5:10" x14ac:dyDescent="0.25">
      <c r="E5" t="s">
        <v>201</v>
      </c>
      <c r="F5" t="s">
        <v>16</v>
      </c>
      <c r="G5" t="s">
        <v>161</v>
      </c>
      <c r="H5" t="s">
        <v>2</v>
      </c>
      <c r="I5" t="s">
        <v>3</v>
      </c>
      <c r="J5" t="s">
        <v>4</v>
      </c>
    </row>
    <row r="6" spans="5:10" x14ac:dyDescent="0.25">
      <c r="E6">
        <v>1</v>
      </c>
      <c r="F6" s="2" t="s">
        <v>155</v>
      </c>
      <c r="G6" s="2" t="s">
        <v>498</v>
      </c>
      <c r="H6" t="b">
        <v>0</v>
      </c>
      <c r="I6" s="3">
        <v>43274.910942199072</v>
      </c>
      <c r="J6" s="3">
        <v>43268.031007673613</v>
      </c>
    </row>
    <row r="7" spans="5:10" x14ac:dyDescent="0.25">
      <c r="E7">
        <v>2</v>
      </c>
      <c r="F7" s="2" t="s">
        <v>79</v>
      </c>
      <c r="G7" s="2" t="s">
        <v>499</v>
      </c>
      <c r="H7" t="b">
        <v>0</v>
      </c>
      <c r="I7" s="3">
        <v>43274.910942199072</v>
      </c>
      <c r="J7" s="3">
        <v>43268.031007673613</v>
      </c>
    </row>
    <row r="8" spans="5:10" x14ac:dyDescent="0.25">
      <c r="E8">
        <v>3</v>
      </c>
      <c r="F8" s="2" t="s">
        <v>12</v>
      </c>
      <c r="G8" s="2" t="s">
        <v>500</v>
      </c>
      <c r="H8" t="b">
        <v>0</v>
      </c>
      <c r="I8" s="3">
        <v>43274.910942199072</v>
      </c>
      <c r="J8" s="3">
        <v>43110.763948414351</v>
      </c>
    </row>
    <row r="9" spans="5:10" x14ac:dyDescent="0.25">
      <c r="E9">
        <v>4</v>
      </c>
      <c r="F9" s="2" t="s">
        <v>315</v>
      </c>
      <c r="G9" s="2" t="s">
        <v>501</v>
      </c>
      <c r="H9" t="b">
        <v>0</v>
      </c>
      <c r="I9" s="3">
        <v>43274.910942199072</v>
      </c>
      <c r="J9" s="3">
        <v>43268.031007673613</v>
      </c>
    </row>
    <row r="10" spans="5:10" x14ac:dyDescent="0.25">
      <c r="E10">
        <v>5</v>
      </c>
      <c r="F10" s="2" t="s">
        <v>7</v>
      </c>
      <c r="G10" s="2" t="s">
        <v>502</v>
      </c>
      <c r="H10" t="b">
        <v>0</v>
      </c>
      <c r="I10" s="3">
        <v>43274.910942199072</v>
      </c>
      <c r="J10" s="3">
        <v>43268.031007673613</v>
      </c>
    </row>
    <row r="11" spans="5:10" x14ac:dyDescent="0.25">
      <c r="E11">
        <v>6</v>
      </c>
      <c r="F11" s="2" t="s">
        <v>157</v>
      </c>
      <c r="G11" s="2" t="s">
        <v>503</v>
      </c>
      <c r="H11" t="b">
        <v>0</v>
      </c>
      <c r="I11" s="3">
        <v>43274.910942199072</v>
      </c>
      <c r="J11" s="3">
        <v>43110.763948414351</v>
      </c>
    </row>
    <row r="12" spans="5:10" x14ac:dyDescent="0.25">
      <c r="E12">
        <v>7</v>
      </c>
      <c r="F12" s="2" t="s">
        <v>156</v>
      </c>
      <c r="G12" s="2" t="s">
        <v>504</v>
      </c>
      <c r="H12" t="b">
        <v>0</v>
      </c>
      <c r="I12" s="3">
        <v>43274.910942199072</v>
      </c>
      <c r="J12" s="3">
        <v>43275.680828888886</v>
      </c>
    </row>
    <row r="13" spans="5:10" x14ac:dyDescent="0.25">
      <c r="E13">
        <v>8</v>
      </c>
      <c r="F13" s="2" t="s">
        <v>158</v>
      </c>
      <c r="G13" s="2" t="s">
        <v>505</v>
      </c>
      <c r="H13" t="b">
        <v>0</v>
      </c>
      <c r="I13" s="3">
        <v>43274.910942199072</v>
      </c>
      <c r="J13" s="3">
        <v>43268.031007673613</v>
      </c>
    </row>
    <row r="14" spans="5:10" x14ac:dyDescent="0.25">
      <c r="E14">
        <v>9</v>
      </c>
      <c r="F14" s="2" t="s">
        <v>314</v>
      </c>
      <c r="G14" s="2" t="s">
        <v>344</v>
      </c>
      <c r="H14" t="b">
        <v>0</v>
      </c>
      <c r="I14" s="3">
        <v>43274.910942199072</v>
      </c>
      <c r="J14" s="3">
        <v>43275.956929166663</v>
      </c>
    </row>
    <row r="15" spans="5:10" x14ac:dyDescent="0.25">
      <c r="E15">
        <v>10</v>
      </c>
      <c r="F15" s="2" t="s">
        <v>154</v>
      </c>
      <c r="G15" s="2" t="s">
        <v>402</v>
      </c>
      <c r="H15" t="b">
        <v>0</v>
      </c>
      <c r="I15" s="3">
        <v>43274.910942199072</v>
      </c>
      <c r="J15" s="3">
        <v>43291.620732129632</v>
      </c>
    </row>
    <row r="16" spans="5:10" x14ac:dyDescent="0.25">
      <c r="E16">
        <v>11</v>
      </c>
      <c r="F16" s="2" t="s">
        <v>316</v>
      </c>
      <c r="G16" s="2" t="s">
        <v>475</v>
      </c>
      <c r="H16" t="b">
        <v>0</v>
      </c>
      <c r="I16" s="3">
        <v>43274.910942199072</v>
      </c>
      <c r="J16" s="3">
        <v>43206.878568472224</v>
      </c>
    </row>
    <row r="17" spans="5:10" x14ac:dyDescent="0.25">
      <c r="E17">
        <v>12</v>
      </c>
      <c r="F17" s="2" t="s">
        <v>319</v>
      </c>
      <c r="G17" s="2"/>
      <c r="H17" t="b">
        <v>1</v>
      </c>
      <c r="I17" s="3">
        <v>43110.763948414351</v>
      </c>
      <c r="J17" s="3">
        <v>43110.763948414351</v>
      </c>
    </row>
    <row r="18" spans="5:10" x14ac:dyDescent="0.25">
      <c r="E18">
        <v>13</v>
      </c>
      <c r="F18" s="2" t="s">
        <v>317</v>
      </c>
      <c r="G18" s="2"/>
      <c r="H18" t="b">
        <v>1</v>
      </c>
      <c r="I18" s="3">
        <v>43110.763948414351</v>
      </c>
      <c r="J18" s="3">
        <v>43110.763948414351</v>
      </c>
    </row>
    <row r="19" spans="5:10" x14ac:dyDescent="0.25">
      <c r="E19">
        <v>14</v>
      </c>
      <c r="F19" s="2" t="s">
        <v>318</v>
      </c>
      <c r="G19" s="2"/>
      <c r="H19" t="b">
        <v>1</v>
      </c>
      <c r="I19" s="3">
        <v>43110.763948414351</v>
      </c>
      <c r="J19" s="3">
        <v>43110.763948414351</v>
      </c>
    </row>
    <row r="20" spans="5:10" x14ac:dyDescent="0.25">
      <c r="E20">
        <v>15</v>
      </c>
      <c r="F20" s="2" t="s">
        <v>320</v>
      </c>
      <c r="G20" s="2"/>
      <c r="H20" t="b">
        <v>0</v>
      </c>
      <c r="I20" s="3">
        <v>43205.927250300927</v>
      </c>
      <c r="J20" s="3">
        <v>43276.142163229168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C6:U235"/>
  <sheetViews>
    <sheetView showGridLines="0" workbookViewId="0"/>
  </sheetViews>
  <sheetFormatPr defaultRowHeight="15" x14ac:dyDescent="0.25"/>
  <cols>
    <col min="1" max="1" width="20.42578125" customWidth="1"/>
    <col min="3" max="3" width="19.85546875" customWidth="1"/>
    <col min="4" max="4" width="34.7109375" bestFit="1" customWidth="1"/>
    <col min="5" max="5" width="21.5703125" bestFit="1" customWidth="1"/>
    <col min="6" max="6" width="25.7109375" bestFit="1" customWidth="1"/>
    <col min="7" max="7" width="21" bestFit="1" customWidth="1"/>
    <col min="8" max="8" width="11.140625" bestFit="1" customWidth="1"/>
    <col min="9" max="9" width="34.7109375" bestFit="1" customWidth="1"/>
    <col min="10" max="10" width="16.85546875" bestFit="1" customWidth="1"/>
    <col min="11" max="11" width="15.42578125" bestFit="1" customWidth="1"/>
    <col min="12" max="12" width="7.5703125" bestFit="1" customWidth="1"/>
    <col min="13" max="13" width="34.7109375" bestFit="1" customWidth="1"/>
    <col min="14" max="14" width="81.140625" bestFit="1" customWidth="1"/>
    <col min="15" max="15" width="17" bestFit="1" customWidth="1"/>
    <col min="16" max="16" width="19.140625" bestFit="1" customWidth="1"/>
    <col min="17" max="17" width="16.140625" bestFit="1" customWidth="1"/>
    <col min="18" max="18" width="24.5703125" bestFit="1" customWidth="1"/>
    <col min="19" max="19" width="16" bestFit="1" customWidth="1"/>
    <col min="20" max="20" width="15" bestFit="1" customWidth="1"/>
    <col min="21" max="21" width="34.7109375" bestFit="1" customWidth="1"/>
    <col min="22" max="28" width="34.7109375" customWidth="1"/>
    <col min="29" max="29" width="81.140625" bestFit="1" customWidth="1"/>
    <col min="30" max="31" width="81.140625" customWidth="1"/>
    <col min="32" max="33" width="18" bestFit="1" customWidth="1"/>
    <col min="34" max="34" width="18.85546875" bestFit="1" customWidth="1"/>
    <col min="35" max="35" width="7.5703125" bestFit="1" customWidth="1"/>
    <col min="36" max="36" width="34.7109375" bestFit="1" customWidth="1"/>
    <col min="37" max="37" width="17.5703125" bestFit="1" customWidth="1"/>
    <col min="38" max="38" width="81.140625" bestFit="1" customWidth="1"/>
    <col min="39" max="39" width="17" bestFit="1" customWidth="1"/>
    <col min="40" max="40" width="19.140625" bestFit="1" customWidth="1"/>
    <col min="41" max="41" width="17.85546875" bestFit="1" customWidth="1"/>
    <col min="42" max="42" width="22" bestFit="1" customWidth="1"/>
    <col min="43" max="43" width="16.140625" bestFit="1" customWidth="1"/>
    <col min="44" max="44" width="24.5703125" bestFit="1" customWidth="1"/>
    <col min="45" max="45" width="17" bestFit="1" customWidth="1"/>
    <col min="46" max="46" width="14.140625" bestFit="1" customWidth="1"/>
    <col min="47" max="47" width="19.28515625" bestFit="1" customWidth="1"/>
    <col min="48" max="48" width="16.42578125" bestFit="1" customWidth="1"/>
    <col min="49" max="49" width="15.5703125" bestFit="1" customWidth="1"/>
    <col min="50" max="50" width="21.42578125" bestFit="1" customWidth="1"/>
    <col min="51" max="51" width="16" bestFit="1" customWidth="1"/>
    <col min="52" max="52" width="15" bestFit="1" customWidth="1"/>
    <col min="53" max="53" width="34.7109375" bestFit="1" customWidth="1"/>
    <col min="54" max="54" width="81.140625" bestFit="1" customWidth="1"/>
    <col min="55" max="55" width="15" bestFit="1" customWidth="1"/>
    <col min="56" max="56" width="34.7109375" bestFit="1" customWidth="1"/>
    <col min="57" max="57" width="15.5703125" bestFit="1" customWidth="1"/>
    <col min="58" max="58" width="15" bestFit="1" customWidth="1"/>
    <col min="59" max="60" width="25.42578125" bestFit="1" customWidth="1"/>
    <col min="61" max="61" width="14.7109375" bestFit="1" customWidth="1"/>
    <col min="62" max="62" width="22.7109375" bestFit="1" customWidth="1"/>
    <col min="63" max="63" width="13.140625" bestFit="1" customWidth="1"/>
    <col min="64" max="64" width="22.140625" bestFit="1" customWidth="1"/>
    <col min="65" max="65" width="10.42578125" bestFit="1" customWidth="1"/>
    <col min="66" max="66" width="29.140625" bestFit="1" customWidth="1"/>
  </cols>
  <sheetData>
    <row r="6" spans="3:21" x14ac:dyDescent="0.25">
      <c r="C6" t="s">
        <v>206</v>
      </c>
      <c r="D6" t="s">
        <v>163</v>
      </c>
      <c r="E6" t="s">
        <v>164</v>
      </c>
      <c r="F6" t="s">
        <v>16</v>
      </c>
      <c r="G6" t="s">
        <v>208</v>
      </c>
      <c r="H6" t="s">
        <v>2</v>
      </c>
      <c r="I6" t="s">
        <v>166</v>
      </c>
      <c r="J6" t="s">
        <v>0</v>
      </c>
      <c r="K6" t="s">
        <v>1</v>
      </c>
      <c r="L6" t="s">
        <v>8</v>
      </c>
      <c r="M6" t="s">
        <v>247</v>
      </c>
      <c r="N6" t="s">
        <v>3</v>
      </c>
      <c r="O6" t="s">
        <v>4</v>
      </c>
      <c r="P6" t="s">
        <v>167</v>
      </c>
      <c r="Q6" t="s">
        <v>165</v>
      </c>
      <c r="R6" t="s">
        <v>161</v>
      </c>
      <c r="S6" t="s">
        <v>168</v>
      </c>
      <c r="T6" t="s">
        <v>244</v>
      </c>
      <c r="U6" t="s">
        <v>245</v>
      </c>
    </row>
    <row r="7" spans="3:21" x14ac:dyDescent="0.25">
      <c r="C7">
        <v>1</v>
      </c>
      <c r="D7" s="2" t="s">
        <v>506</v>
      </c>
      <c r="E7" s="2"/>
      <c r="F7" s="2" t="s">
        <v>320</v>
      </c>
      <c r="G7" s="2"/>
      <c r="H7" t="b">
        <v>1</v>
      </c>
      <c r="I7" s="2" t="s">
        <v>506</v>
      </c>
      <c r="J7" s="2"/>
      <c r="K7" s="2"/>
      <c r="L7" t="b">
        <v>1</v>
      </c>
      <c r="M7" t="s">
        <v>294</v>
      </c>
      <c r="N7" s="3">
        <v>43276.142163229168</v>
      </c>
      <c r="O7" s="3">
        <v>43276.142163229168</v>
      </c>
      <c r="P7" s="2"/>
      <c r="Q7" s="2"/>
      <c r="R7" s="2"/>
      <c r="S7" s="2" t="s">
        <v>170</v>
      </c>
      <c r="T7" t="s">
        <v>246</v>
      </c>
      <c r="U7" t="s">
        <v>181</v>
      </c>
    </row>
    <row r="8" spans="3:21" x14ac:dyDescent="0.25">
      <c r="C8">
        <v>2</v>
      </c>
      <c r="D8" s="2" t="s">
        <v>507</v>
      </c>
      <c r="E8" s="2"/>
      <c r="F8" s="2" t="s">
        <v>320</v>
      </c>
      <c r="G8" s="2"/>
      <c r="H8" t="b">
        <v>1</v>
      </c>
      <c r="I8" s="2" t="s">
        <v>507</v>
      </c>
      <c r="J8" s="2"/>
      <c r="K8" s="2"/>
      <c r="L8" t="b">
        <v>1</v>
      </c>
      <c r="M8" t="s">
        <v>294</v>
      </c>
      <c r="N8" s="3">
        <v>43276.142163229168</v>
      </c>
      <c r="O8" s="3">
        <v>43276.142163229168</v>
      </c>
      <c r="P8" s="2"/>
      <c r="Q8" s="2"/>
      <c r="R8" s="2"/>
      <c r="S8" s="2" t="s">
        <v>170</v>
      </c>
      <c r="T8" t="s">
        <v>246</v>
      </c>
      <c r="U8" t="s">
        <v>181</v>
      </c>
    </row>
    <row r="9" spans="3:21" x14ac:dyDescent="0.25">
      <c r="C9">
        <v>3</v>
      </c>
      <c r="D9" s="2" t="s">
        <v>508</v>
      </c>
      <c r="E9" s="2"/>
      <c r="F9" s="2" t="s">
        <v>320</v>
      </c>
      <c r="G9" s="2"/>
      <c r="H9" t="b">
        <v>1</v>
      </c>
      <c r="I9" s="2" t="s">
        <v>508</v>
      </c>
      <c r="J9" s="2"/>
      <c r="K9" s="2"/>
      <c r="L9" t="b">
        <v>1</v>
      </c>
      <c r="M9" t="s">
        <v>294</v>
      </c>
      <c r="N9" s="3">
        <v>43276.142163229168</v>
      </c>
      <c r="O9" s="3">
        <v>43276.142163229168</v>
      </c>
      <c r="P9" s="2"/>
      <c r="Q9" s="2"/>
      <c r="R9" s="2"/>
      <c r="S9" s="2" t="s">
        <v>170</v>
      </c>
      <c r="T9" t="s">
        <v>246</v>
      </c>
      <c r="U9" t="s">
        <v>181</v>
      </c>
    </row>
    <row r="10" spans="3:21" x14ac:dyDescent="0.25">
      <c r="C10">
        <v>4</v>
      </c>
      <c r="D10" s="2" t="s">
        <v>38</v>
      </c>
      <c r="E10" s="2"/>
      <c r="F10" s="2" t="s">
        <v>317</v>
      </c>
      <c r="G10" s="2"/>
      <c r="H10" t="b">
        <v>0</v>
      </c>
      <c r="I10" s="2" t="s">
        <v>38</v>
      </c>
      <c r="J10" s="2"/>
      <c r="K10" s="2"/>
      <c r="L10" t="b">
        <v>1</v>
      </c>
      <c r="M10" t="s">
        <v>294</v>
      </c>
      <c r="N10" s="3">
        <v>43110.763948414351</v>
      </c>
      <c r="O10" s="3">
        <v>43110.763948414351</v>
      </c>
      <c r="P10" s="2"/>
      <c r="Q10" s="2"/>
      <c r="R10" s="2"/>
      <c r="S10" s="2" t="s">
        <v>169</v>
      </c>
      <c r="T10" t="s">
        <v>246</v>
      </c>
      <c r="U10" t="s">
        <v>181</v>
      </c>
    </row>
    <row r="11" spans="3:21" x14ac:dyDescent="0.25">
      <c r="C11">
        <v>5</v>
      </c>
      <c r="D11" s="2" t="s">
        <v>95</v>
      </c>
      <c r="E11" s="2"/>
      <c r="F11" s="2" t="s">
        <v>318</v>
      </c>
      <c r="G11" s="2"/>
      <c r="H11" t="b">
        <v>0</v>
      </c>
      <c r="I11" s="2" t="s">
        <v>95</v>
      </c>
      <c r="J11" s="2"/>
      <c r="K11" s="2"/>
      <c r="L11" t="b">
        <v>1</v>
      </c>
      <c r="M11" t="s">
        <v>294</v>
      </c>
      <c r="N11" s="3">
        <v>43110.763948414351</v>
      </c>
      <c r="O11" s="3">
        <v>43110.763948414351</v>
      </c>
      <c r="P11" s="2"/>
      <c r="Q11" s="2"/>
      <c r="R11" s="2"/>
      <c r="S11" s="2" t="s">
        <v>169</v>
      </c>
      <c r="T11" t="s">
        <v>246</v>
      </c>
      <c r="U11" t="s">
        <v>181</v>
      </c>
    </row>
    <row r="12" spans="3:21" x14ac:dyDescent="0.25">
      <c r="C12">
        <v>6</v>
      </c>
      <c r="D12" s="2" t="s">
        <v>152</v>
      </c>
      <c r="E12" s="2"/>
      <c r="F12" s="2" t="s">
        <v>319</v>
      </c>
      <c r="G12" s="2"/>
      <c r="H12" t="b">
        <v>0</v>
      </c>
      <c r="I12" s="2" t="s">
        <v>152</v>
      </c>
      <c r="J12" s="2"/>
      <c r="K12" s="2"/>
      <c r="L12" t="b">
        <v>1</v>
      </c>
      <c r="M12" t="s">
        <v>294</v>
      </c>
      <c r="N12" s="3">
        <v>43110.763948414351</v>
      </c>
      <c r="O12" s="3">
        <v>43110.763948414351</v>
      </c>
      <c r="P12" s="2"/>
      <c r="Q12" s="2"/>
      <c r="R12" s="2"/>
      <c r="S12" s="2" t="s">
        <v>169</v>
      </c>
      <c r="T12" t="s">
        <v>246</v>
      </c>
      <c r="U12" t="s">
        <v>181</v>
      </c>
    </row>
    <row r="13" spans="3:21" x14ac:dyDescent="0.25">
      <c r="C13">
        <v>7</v>
      </c>
      <c r="D13" s="2" t="s">
        <v>12</v>
      </c>
      <c r="E13" s="2" t="s">
        <v>509</v>
      </c>
      <c r="F13" s="2" t="s">
        <v>12</v>
      </c>
      <c r="G13" s="2"/>
      <c r="H13" t="b">
        <v>0</v>
      </c>
      <c r="I13" s="2" t="s">
        <v>12</v>
      </c>
      <c r="J13" s="2"/>
      <c r="K13" s="2"/>
      <c r="L13" t="b">
        <v>1</v>
      </c>
      <c r="M13" t="s">
        <v>294</v>
      </c>
      <c r="N13" s="3">
        <v>43276.867644328704</v>
      </c>
      <c r="O13" s="3">
        <v>43110.763948414351</v>
      </c>
      <c r="P13" s="2"/>
      <c r="Q13" s="2"/>
      <c r="R13" s="2" t="s">
        <v>500</v>
      </c>
      <c r="S13" s="2" t="s">
        <v>169</v>
      </c>
      <c r="T13" t="s">
        <v>246</v>
      </c>
      <c r="U13" t="s">
        <v>181</v>
      </c>
    </row>
    <row r="14" spans="3:21" x14ac:dyDescent="0.25">
      <c r="C14">
        <v>8</v>
      </c>
      <c r="D14" s="2" t="s">
        <v>85</v>
      </c>
      <c r="E14" s="2" t="s">
        <v>510</v>
      </c>
      <c r="F14" s="2" t="s">
        <v>12</v>
      </c>
      <c r="G14" s="2"/>
      <c r="H14" t="b">
        <v>0</v>
      </c>
      <c r="I14" s="2" t="s">
        <v>85</v>
      </c>
      <c r="J14" s="2"/>
      <c r="K14" s="2"/>
      <c r="L14" t="b">
        <v>1</v>
      </c>
      <c r="M14" t="s">
        <v>294</v>
      </c>
      <c r="N14" s="3">
        <v>43276.867644328704</v>
      </c>
      <c r="O14" s="3">
        <v>43110.763948414351</v>
      </c>
      <c r="P14" s="2"/>
      <c r="Q14" s="2"/>
      <c r="R14" s="2" t="s">
        <v>500</v>
      </c>
      <c r="S14" s="2" t="s">
        <v>169</v>
      </c>
      <c r="T14" t="s">
        <v>246</v>
      </c>
      <c r="U14" t="s">
        <v>181</v>
      </c>
    </row>
    <row r="15" spans="3:21" x14ac:dyDescent="0.25">
      <c r="C15">
        <v>9</v>
      </c>
      <c r="D15" s="2" t="s">
        <v>28</v>
      </c>
      <c r="E15" s="2"/>
      <c r="F15" s="2" t="s">
        <v>12</v>
      </c>
      <c r="G15" s="2"/>
      <c r="H15" t="b">
        <v>1</v>
      </c>
      <c r="I15" s="2" t="s">
        <v>28</v>
      </c>
      <c r="J15" s="2"/>
      <c r="K15" s="2"/>
      <c r="L15" t="b">
        <v>1</v>
      </c>
      <c r="M15" t="s">
        <v>511</v>
      </c>
      <c r="N15" s="3">
        <v>43276.080677083337</v>
      </c>
      <c r="O15" s="3">
        <v>43110.763948414351</v>
      </c>
      <c r="P15" s="2"/>
      <c r="Q15" s="2"/>
      <c r="R15" s="2" t="s">
        <v>500</v>
      </c>
      <c r="S15" s="2" t="s">
        <v>170</v>
      </c>
      <c r="T15" t="s">
        <v>246</v>
      </c>
      <c r="U15" t="s">
        <v>181</v>
      </c>
    </row>
    <row r="16" spans="3:21" x14ac:dyDescent="0.25">
      <c r="C16">
        <v>10</v>
      </c>
      <c r="D16" s="2" t="s">
        <v>512</v>
      </c>
      <c r="E16" s="2" t="s">
        <v>513</v>
      </c>
      <c r="F16" s="2" t="s">
        <v>315</v>
      </c>
      <c r="G16" s="2"/>
      <c r="H16" t="b">
        <v>0</v>
      </c>
      <c r="I16" s="2" t="s">
        <v>512</v>
      </c>
      <c r="J16" s="2"/>
      <c r="K16" s="2"/>
      <c r="L16" t="b">
        <v>1</v>
      </c>
      <c r="M16" t="s">
        <v>294</v>
      </c>
      <c r="N16" s="3">
        <v>43276.867644328704</v>
      </c>
      <c r="O16" s="3">
        <v>43110.763948414351</v>
      </c>
      <c r="P16" s="2"/>
      <c r="Q16" s="2"/>
      <c r="R16" s="2" t="s">
        <v>501</v>
      </c>
      <c r="S16" s="2" t="s">
        <v>169</v>
      </c>
      <c r="T16" t="s">
        <v>246</v>
      </c>
      <c r="U16" t="s">
        <v>181</v>
      </c>
    </row>
    <row r="17" spans="3:21" x14ac:dyDescent="0.25">
      <c r="C17">
        <v>11</v>
      </c>
      <c r="D17" s="2" t="s">
        <v>514</v>
      </c>
      <c r="E17" s="2"/>
      <c r="F17" s="2" t="s">
        <v>315</v>
      </c>
      <c r="G17" s="2"/>
      <c r="H17" t="b">
        <v>0</v>
      </c>
      <c r="I17" s="2" t="s">
        <v>514</v>
      </c>
      <c r="J17" s="2"/>
      <c r="K17" s="2" t="s">
        <v>5</v>
      </c>
      <c r="L17" t="b">
        <v>1</v>
      </c>
      <c r="M17" t="s">
        <v>515</v>
      </c>
      <c r="N17" s="3">
        <v>43276.07324247685</v>
      </c>
      <c r="O17" s="3">
        <v>43110.763948414351</v>
      </c>
      <c r="P17" s="2"/>
      <c r="Q17" s="2"/>
      <c r="R17" s="2" t="s">
        <v>501</v>
      </c>
      <c r="S17" s="2" t="s">
        <v>171</v>
      </c>
      <c r="T17" t="s">
        <v>246</v>
      </c>
      <c r="U17" t="s">
        <v>516</v>
      </c>
    </row>
    <row r="18" spans="3:21" x14ac:dyDescent="0.25">
      <c r="C18">
        <v>12</v>
      </c>
      <c r="D18" s="2" t="s">
        <v>517</v>
      </c>
      <c r="E18" s="2"/>
      <c r="F18" s="2" t="s">
        <v>315</v>
      </c>
      <c r="G18" s="2"/>
      <c r="H18" t="b">
        <v>0</v>
      </c>
      <c r="I18" s="2" t="s">
        <v>517</v>
      </c>
      <c r="J18" s="2"/>
      <c r="K18" s="2"/>
      <c r="L18" t="b">
        <v>1</v>
      </c>
      <c r="M18" t="s">
        <v>515</v>
      </c>
      <c r="N18" s="3">
        <v>43276.07324247685</v>
      </c>
      <c r="O18" s="3">
        <v>43110.763948414351</v>
      </c>
      <c r="P18" s="2"/>
      <c r="Q18" s="2"/>
      <c r="R18" s="2" t="s">
        <v>501</v>
      </c>
      <c r="S18" s="2" t="s">
        <v>170</v>
      </c>
      <c r="T18" t="s">
        <v>246</v>
      </c>
      <c r="U18" t="s">
        <v>181</v>
      </c>
    </row>
    <row r="19" spans="3:21" x14ac:dyDescent="0.25">
      <c r="C19">
        <v>13</v>
      </c>
      <c r="D19" s="2" t="s">
        <v>518</v>
      </c>
      <c r="E19" s="2"/>
      <c r="F19" s="2" t="s">
        <v>315</v>
      </c>
      <c r="G19" s="2"/>
      <c r="H19" t="b">
        <v>0</v>
      </c>
      <c r="I19" s="2" t="s">
        <v>518</v>
      </c>
      <c r="J19" s="2"/>
      <c r="K19" s="2"/>
      <c r="L19" t="b">
        <v>1</v>
      </c>
      <c r="M19" t="s">
        <v>515</v>
      </c>
      <c r="N19" s="3">
        <v>43276.07324247685</v>
      </c>
      <c r="O19" s="3">
        <v>43110.763948414351</v>
      </c>
      <c r="P19" s="2"/>
      <c r="Q19" s="2"/>
      <c r="R19" s="2" t="s">
        <v>501</v>
      </c>
      <c r="S19" s="2" t="s">
        <v>170</v>
      </c>
      <c r="T19" t="s">
        <v>246</v>
      </c>
      <c r="U19" t="s">
        <v>181</v>
      </c>
    </row>
    <row r="20" spans="3:21" x14ac:dyDescent="0.25">
      <c r="C20">
        <v>14</v>
      </c>
      <c r="D20" s="2" t="s">
        <v>519</v>
      </c>
      <c r="E20" s="2"/>
      <c r="F20" s="2" t="s">
        <v>315</v>
      </c>
      <c r="G20" s="2"/>
      <c r="H20" t="b">
        <v>0</v>
      </c>
      <c r="I20" s="2" t="s">
        <v>519</v>
      </c>
      <c r="J20" s="2"/>
      <c r="K20" s="2"/>
      <c r="L20" t="b">
        <v>1</v>
      </c>
      <c r="M20" t="s">
        <v>294</v>
      </c>
      <c r="N20" s="3">
        <v>43110.763948414351</v>
      </c>
      <c r="O20" s="3">
        <v>43110.763948414351</v>
      </c>
      <c r="P20" s="2"/>
      <c r="Q20" s="2"/>
      <c r="R20" s="2" t="s">
        <v>501</v>
      </c>
      <c r="S20" s="2" t="s">
        <v>169</v>
      </c>
      <c r="T20" t="s">
        <v>246</v>
      </c>
      <c r="U20" t="s">
        <v>181</v>
      </c>
    </row>
    <row r="21" spans="3:21" x14ac:dyDescent="0.25">
      <c r="C21">
        <v>15</v>
      </c>
      <c r="D21" s="2" t="s">
        <v>520</v>
      </c>
      <c r="E21" s="2"/>
      <c r="F21" s="2" t="s">
        <v>315</v>
      </c>
      <c r="G21" s="2" t="s">
        <v>521</v>
      </c>
      <c r="H21" t="b">
        <v>0</v>
      </c>
      <c r="I21" s="2" t="s">
        <v>520</v>
      </c>
      <c r="J21" s="2"/>
      <c r="K21" s="2"/>
      <c r="L21" t="b">
        <v>1</v>
      </c>
      <c r="M21" t="s">
        <v>294</v>
      </c>
      <c r="N21" s="3">
        <v>43275.680828888886</v>
      </c>
      <c r="O21" s="3">
        <v>43110.763948414351</v>
      </c>
      <c r="P21" s="2"/>
      <c r="Q21" s="2"/>
      <c r="R21" s="2" t="s">
        <v>501</v>
      </c>
      <c r="S21" s="2" t="s">
        <v>169</v>
      </c>
      <c r="T21" t="s">
        <v>246</v>
      </c>
      <c r="U21" t="s">
        <v>181</v>
      </c>
    </row>
    <row r="22" spans="3:21" x14ac:dyDescent="0.25">
      <c r="C22">
        <v>16</v>
      </c>
      <c r="D22" s="2" t="s">
        <v>522</v>
      </c>
      <c r="E22" s="2"/>
      <c r="F22" s="2" t="s">
        <v>315</v>
      </c>
      <c r="G22" s="2"/>
      <c r="H22" t="b">
        <v>0</v>
      </c>
      <c r="I22" s="2" t="s">
        <v>522</v>
      </c>
      <c r="J22" s="2"/>
      <c r="K22" s="2"/>
      <c r="L22" t="b">
        <v>1</v>
      </c>
      <c r="M22" t="s">
        <v>294</v>
      </c>
      <c r="N22" s="3">
        <v>43110.763948414351</v>
      </c>
      <c r="O22" s="3">
        <v>43110.763948414351</v>
      </c>
      <c r="P22" s="2"/>
      <c r="Q22" s="2"/>
      <c r="R22" s="2" t="s">
        <v>501</v>
      </c>
      <c r="S22" s="2" t="s">
        <v>169</v>
      </c>
      <c r="T22" t="s">
        <v>246</v>
      </c>
      <c r="U22" t="s">
        <v>181</v>
      </c>
    </row>
    <row r="23" spans="3:21" x14ac:dyDescent="0.25">
      <c r="C23">
        <v>17</v>
      </c>
      <c r="D23" s="2" t="s">
        <v>523</v>
      </c>
      <c r="E23" s="2"/>
      <c r="F23" s="2" t="s">
        <v>315</v>
      </c>
      <c r="G23" s="2" t="s">
        <v>524</v>
      </c>
      <c r="H23" t="b">
        <v>0</v>
      </c>
      <c r="I23" s="2" t="s">
        <v>523</v>
      </c>
      <c r="J23" s="2"/>
      <c r="K23" s="2"/>
      <c r="L23" t="b">
        <v>1</v>
      </c>
      <c r="M23" t="s">
        <v>294</v>
      </c>
      <c r="N23" s="3">
        <v>43275.680828888886</v>
      </c>
      <c r="O23" s="3">
        <v>43110.763948414351</v>
      </c>
      <c r="P23" s="2"/>
      <c r="Q23" s="2"/>
      <c r="R23" s="2" t="s">
        <v>501</v>
      </c>
      <c r="S23" s="2" t="s">
        <v>169</v>
      </c>
      <c r="T23" t="s">
        <v>246</v>
      </c>
      <c r="U23" t="s">
        <v>181</v>
      </c>
    </row>
    <row r="24" spans="3:21" x14ac:dyDescent="0.25">
      <c r="C24">
        <v>18</v>
      </c>
      <c r="D24" s="2" t="s">
        <v>525</v>
      </c>
      <c r="E24" s="2"/>
      <c r="F24" s="2" t="s">
        <v>315</v>
      </c>
      <c r="G24" s="2"/>
      <c r="H24" t="b">
        <v>0</v>
      </c>
      <c r="I24" s="2" t="s">
        <v>525</v>
      </c>
      <c r="J24" s="2"/>
      <c r="K24" s="2"/>
      <c r="L24" t="b">
        <v>1</v>
      </c>
      <c r="M24" t="s">
        <v>294</v>
      </c>
      <c r="N24" s="3">
        <v>43110.763948414351</v>
      </c>
      <c r="O24" s="3">
        <v>43110.763948414351</v>
      </c>
      <c r="P24" s="2"/>
      <c r="Q24" s="2"/>
      <c r="R24" s="2" t="s">
        <v>501</v>
      </c>
      <c r="S24" s="2" t="s">
        <v>169</v>
      </c>
      <c r="T24" t="s">
        <v>246</v>
      </c>
      <c r="U24" t="s">
        <v>181</v>
      </c>
    </row>
    <row r="25" spans="3:21" x14ac:dyDescent="0.25">
      <c r="C25">
        <v>19</v>
      </c>
      <c r="D25" s="2" t="s">
        <v>526</v>
      </c>
      <c r="E25" s="2"/>
      <c r="F25" s="2" t="s">
        <v>315</v>
      </c>
      <c r="G25" s="2"/>
      <c r="H25" t="b">
        <v>0</v>
      </c>
      <c r="I25" s="2" t="s">
        <v>526</v>
      </c>
      <c r="J25" s="2"/>
      <c r="K25" s="2" t="s">
        <v>527</v>
      </c>
      <c r="L25" t="b">
        <v>1</v>
      </c>
      <c r="M25" t="s">
        <v>294</v>
      </c>
      <c r="N25" s="3">
        <v>43110.763948414351</v>
      </c>
      <c r="O25" s="3">
        <v>43110.763948414351</v>
      </c>
      <c r="P25" s="2"/>
      <c r="Q25" s="2"/>
      <c r="R25" s="2" t="s">
        <v>501</v>
      </c>
      <c r="S25" s="2" t="s">
        <v>7</v>
      </c>
      <c r="T25" t="s">
        <v>246</v>
      </c>
      <c r="U25" t="s">
        <v>181</v>
      </c>
    </row>
    <row r="26" spans="3:21" x14ac:dyDescent="0.25">
      <c r="C26">
        <v>20</v>
      </c>
      <c r="D26" s="2" t="s">
        <v>528</v>
      </c>
      <c r="E26" s="2"/>
      <c r="F26" s="2" t="s">
        <v>315</v>
      </c>
      <c r="G26" s="2"/>
      <c r="H26" t="b">
        <v>0</v>
      </c>
      <c r="I26" s="2" t="s">
        <v>528</v>
      </c>
      <c r="J26" s="2"/>
      <c r="K26" s="2"/>
      <c r="L26" t="b">
        <v>1</v>
      </c>
      <c r="M26" t="s">
        <v>294</v>
      </c>
      <c r="N26" s="3">
        <v>43110.763948414351</v>
      </c>
      <c r="O26" s="3">
        <v>43110.763948414351</v>
      </c>
      <c r="P26" s="2"/>
      <c r="Q26" s="2"/>
      <c r="R26" s="2" t="s">
        <v>501</v>
      </c>
      <c r="S26" s="2" t="s">
        <v>169</v>
      </c>
      <c r="T26" t="s">
        <v>246</v>
      </c>
      <c r="U26" t="s">
        <v>181</v>
      </c>
    </row>
    <row r="27" spans="3:21" x14ac:dyDescent="0.25">
      <c r="C27">
        <v>21</v>
      </c>
      <c r="D27" s="2" t="s">
        <v>529</v>
      </c>
      <c r="E27" s="2"/>
      <c r="F27" s="2" t="s">
        <v>315</v>
      </c>
      <c r="G27" s="2"/>
      <c r="H27" t="b">
        <v>0</v>
      </c>
      <c r="I27" s="2" t="s">
        <v>529</v>
      </c>
      <c r="J27" s="2"/>
      <c r="K27" s="2"/>
      <c r="L27" t="b">
        <v>1</v>
      </c>
      <c r="M27" t="s">
        <v>294</v>
      </c>
      <c r="N27" s="3">
        <v>43110.763948414351</v>
      </c>
      <c r="O27" s="3">
        <v>43110.763948414351</v>
      </c>
      <c r="P27" s="2"/>
      <c r="Q27" s="2"/>
      <c r="R27" s="2" t="s">
        <v>501</v>
      </c>
      <c r="S27" s="2" t="s">
        <v>169</v>
      </c>
      <c r="T27" t="s">
        <v>246</v>
      </c>
      <c r="U27" t="s">
        <v>181</v>
      </c>
    </row>
    <row r="28" spans="3:21" x14ac:dyDescent="0.25">
      <c r="C28">
        <v>22</v>
      </c>
      <c r="D28" s="2" t="s">
        <v>530</v>
      </c>
      <c r="E28" s="2"/>
      <c r="F28" s="2" t="s">
        <v>315</v>
      </c>
      <c r="G28" s="2"/>
      <c r="H28" t="b">
        <v>0</v>
      </c>
      <c r="I28" s="2" t="s">
        <v>530</v>
      </c>
      <c r="J28" s="2"/>
      <c r="K28" s="2" t="s">
        <v>527</v>
      </c>
      <c r="L28" t="b">
        <v>1</v>
      </c>
      <c r="M28" t="s">
        <v>294</v>
      </c>
      <c r="N28" s="3">
        <v>43110.763948414351</v>
      </c>
      <c r="O28" s="3">
        <v>43110.763948414351</v>
      </c>
      <c r="P28" s="2"/>
      <c r="Q28" s="2"/>
      <c r="R28" s="2" t="s">
        <v>501</v>
      </c>
      <c r="S28" s="2" t="s">
        <v>7</v>
      </c>
      <c r="T28" t="s">
        <v>246</v>
      </c>
      <c r="U28" t="s">
        <v>181</v>
      </c>
    </row>
    <row r="29" spans="3:21" x14ac:dyDescent="0.25">
      <c r="C29">
        <v>23</v>
      </c>
      <c r="D29" s="2" t="s">
        <v>531</v>
      </c>
      <c r="E29" s="2"/>
      <c r="F29" s="2" t="s">
        <v>315</v>
      </c>
      <c r="G29" s="2" t="s">
        <v>532</v>
      </c>
      <c r="H29" t="b">
        <v>0</v>
      </c>
      <c r="I29" s="2" t="s">
        <v>531</v>
      </c>
      <c r="J29" s="2"/>
      <c r="K29" s="2"/>
      <c r="L29" t="b">
        <v>1</v>
      </c>
      <c r="M29" t="s">
        <v>294</v>
      </c>
      <c r="N29" s="3">
        <v>43275.680828888886</v>
      </c>
      <c r="O29" s="3">
        <v>43110.763948414351</v>
      </c>
      <c r="P29" s="2"/>
      <c r="Q29" s="2"/>
      <c r="R29" s="2" t="s">
        <v>501</v>
      </c>
      <c r="S29" s="2" t="s">
        <v>169</v>
      </c>
      <c r="T29" t="s">
        <v>246</v>
      </c>
      <c r="U29" t="s">
        <v>181</v>
      </c>
    </row>
    <row r="30" spans="3:21" x14ac:dyDescent="0.25">
      <c r="C30">
        <v>24</v>
      </c>
      <c r="D30" s="2" t="s">
        <v>533</v>
      </c>
      <c r="E30" s="2"/>
      <c r="F30" s="2" t="s">
        <v>315</v>
      </c>
      <c r="G30" s="2"/>
      <c r="H30" t="b">
        <v>0</v>
      </c>
      <c r="I30" s="2" t="s">
        <v>533</v>
      </c>
      <c r="J30" s="2"/>
      <c r="K30" s="2"/>
      <c r="L30" t="b">
        <v>1</v>
      </c>
      <c r="M30" t="s">
        <v>294</v>
      </c>
      <c r="N30" s="3">
        <v>43110.763948414351</v>
      </c>
      <c r="O30" s="3">
        <v>43110.763948414351</v>
      </c>
      <c r="P30" s="2"/>
      <c r="Q30" s="2"/>
      <c r="R30" s="2" t="s">
        <v>501</v>
      </c>
      <c r="S30" s="2" t="s">
        <v>169</v>
      </c>
      <c r="T30" t="s">
        <v>246</v>
      </c>
      <c r="U30" t="s">
        <v>181</v>
      </c>
    </row>
    <row r="31" spans="3:21" x14ac:dyDescent="0.25">
      <c r="C31">
        <v>25</v>
      </c>
      <c r="D31" s="2" t="s">
        <v>534</v>
      </c>
      <c r="E31" s="2"/>
      <c r="F31" s="2" t="s">
        <v>315</v>
      </c>
      <c r="G31" s="2"/>
      <c r="H31" t="b">
        <v>0</v>
      </c>
      <c r="I31" s="2" t="s">
        <v>534</v>
      </c>
      <c r="J31" s="2"/>
      <c r="K31" s="2"/>
      <c r="L31" t="b">
        <v>1</v>
      </c>
      <c r="M31" t="s">
        <v>294</v>
      </c>
      <c r="N31" s="3">
        <v>43268.509063726851</v>
      </c>
      <c r="O31" s="3">
        <v>43110.763948414351</v>
      </c>
      <c r="P31" s="2"/>
      <c r="Q31" s="2" t="s">
        <v>535</v>
      </c>
      <c r="R31" s="2" t="s">
        <v>501</v>
      </c>
      <c r="S31" s="2" t="s">
        <v>169</v>
      </c>
      <c r="T31" t="s">
        <v>246</v>
      </c>
      <c r="U31" t="s">
        <v>181</v>
      </c>
    </row>
    <row r="32" spans="3:21" x14ac:dyDescent="0.25">
      <c r="C32">
        <v>26</v>
      </c>
      <c r="D32" s="2" t="s">
        <v>535</v>
      </c>
      <c r="E32" s="2"/>
      <c r="F32" s="2" t="s">
        <v>315</v>
      </c>
      <c r="G32" s="2"/>
      <c r="H32" t="b">
        <v>1</v>
      </c>
      <c r="I32" s="2" t="s">
        <v>535</v>
      </c>
      <c r="J32" s="2"/>
      <c r="K32" s="2"/>
      <c r="L32" t="b">
        <v>1</v>
      </c>
      <c r="M32" t="s">
        <v>294</v>
      </c>
      <c r="N32" s="3">
        <v>43110.763948414351</v>
      </c>
      <c r="O32" s="3">
        <v>43110.763948414351</v>
      </c>
      <c r="P32" s="2"/>
      <c r="Q32" s="2"/>
      <c r="R32" s="2" t="s">
        <v>501</v>
      </c>
      <c r="S32" s="2" t="s">
        <v>170</v>
      </c>
      <c r="T32" t="s">
        <v>246</v>
      </c>
      <c r="U32" t="s">
        <v>181</v>
      </c>
    </row>
    <row r="33" spans="3:21" x14ac:dyDescent="0.25">
      <c r="C33">
        <v>27</v>
      </c>
      <c r="D33" s="2" t="s">
        <v>536</v>
      </c>
      <c r="E33" s="2"/>
      <c r="F33" s="2" t="s">
        <v>315</v>
      </c>
      <c r="G33" s="2"/>
      <c r="H33" t="b">
        <v>0</v>
      </c>
      <c r="I33" s="2" t="s">
        <v>536</v>
      </c>
      <c r="J33" s="2"/>
      <c r="K33" s="2"/>
      <c r="L33" t="b">
        <v>1</v>
      </c>
      <c r="M33" t="s">
        <v>294</v>
      </c>
      <c r="N33" s="3">
        <v>43110.763948414351</v>
      </c>
      <c r="O33" s="3">
        <v>43110.763948414351</v>
      </c>
      <c r="P33" s="2"/>
      <c r="Q33" s="2"/>
      <c r="R33" s="2" t="s">
        <v>501</v>
      </c>
      <c r="S33" s="2" t="s">
        <v>169</v>
      </c>
      <c r="T33" t="s">
        <v>246</v>
      </c>
      <c r="U33" t="s">
        <v>181</v>
      </c>
    </row>
    <row r="34" spans="3:21" x14ac:dyDescent="0.25">
      <c r="C34">
        <v>28</v>
      </c>
      <c r="D34" s="2" t="s">
        <v>537</v>
      </c>
      <c r="E34" s="2" t="s">
        <v>538</v>
      </c>
      <c r="F34" s="2" t="s">
        <v>315</v>
      </c>
      <c r="G34" s="2"/>
      <c r="H34" t="b">
        <v>1</v>
      </c>
      <c r="I34" s="2" t="s">
        <v>537</v>
      </c>
      <c r="J34" s="2"/>
      <c r="K34" s="2"/>
      <c r="L34" t="b">
        <v>1</v>
      </c>
      <c r="M34" t="s">
        <v>515</v>
      </c>
      <c r="N34" s="3">
        <v>43276.867644328704</v>
      </c>
      <c r="O34" s="3">
        <v>43110.763948414351</v>
      </c>
      <c r="P34" s="2"/>
      <c r="Q34" s="2"/>
      <c r="R34" s="2" t="s">
        <v>501</v>
      </c>
      <c r="S34" s="2" t="s">
        <v>170</v>
      </c>
      <c r="T34" t="s">
        <v>246</v>
      </c>
      <c r="U34" t="s">
        <v>181</v>
      </c>
    </row>
    <row r="35" spans="3:21" x14ac:dyDescent="0.25">
      <c r="C35">
        <v>29</v>
      </c>
      <c r="D35" s="2" t="s">
        <v>539</v>
      </c>
      <c r="E35" s="2"/>
      <c r="F35" s="2" t="s">
        <v>315</v>
      </c>
      <c r="G35" s="2"/>
      <c r="H35" t="b">
        <v>0</v>
      </c>
      <c r="I35" s="2" t="s">
        <v>539</v>
      </c>
      <c r="J35" s="2"/>
      <c r="K35" s="2"/>
      <c r="L35" t="b">
        <v>1</v>
      </c>
      <c r="M35" t="s">
        <v>294</v>
      </c>
      <c r="N35" s="3">
        <v>43110.763948414351</v>
      </c>
      <c r="O35" s="3">
        <v>43110.763948414351</v>
      </c>
      <c r="P35" s="2"/>
      <c r="Q35" s="2"/>
      <c r="R35" s="2" t="s">
        <v>501</v>
      </c>
      <c r="S35" s="2" t="s">
        <v>169</v>
      </c>
      <c r="T35" t="s">
        <v>246</v>
      </c>
      <c r="U35" t="s">
        <v>181</v>
      </c>
    </row>
    <row r="36" spans="3:21" x14ac:dyDescent="0.25">
      <c r="C36">
        <v>30</v>
      </c>
      <c r="D36" s="2" t="s">
        <v>540</v>
      </c>
      <c r="E36" s="2" t="s">
        <v>541</v>
      </c>
      <c r="F36" s="2" t="s">
        <v>315</v>
      </c>
      <c r="G36" s="2"/>
      <c r="H36" t="b">
        <v>0</v>
      </c>
      <c r="I36" s="2" t="s">
        <v>540</v>
      </c>
      <c r="J36" s="2"/>
      <c r="K36" s="2"/>
      <c r="L36" t="b">
        <v>1</v>
      </c>
      <c r="M36" t="s">
        <v>294</v>
      </c>
      <c r="N36" s="3">
        <v>43276.867644328704</v>
      </c>
      <c r="O36" s="3">
        <v>43110.763948414351</v>
      </c>
      <c r="P36" s="2"/>
      <c r="Q36" s="2"/>
      <c r="R36" s="2" t="s">
        <v>501</v>
      </c>
      <c r="S36" s="2" t="s">
        <v>169</v>
      </c>
      <c r="T36" t="s">
        <v>246</v>
      </c>
      <c r="U36" t="s">
        <v>181</v>
      </c>
    </row>
    <row r="37" spans="3:21" x14ac:dyDescent="0.25">
      <c r="C37">
        <v>31</v>
      </c>
      <c r="D37" s="2" t="s">
        <v>542</v>
      </c>
      <c r="E37" s="2"/>
      <c r="F37" s="2" t="s">
        <v>315</v>
      </c>
      <c r="G37" s="2"/>
      <c r="H37" t="b">
        <v>0</v>
      </c>
      <c r="I37" s="2" t="s">
        <v>542</v>
      </c>
      <c r="J37" s="2"/>
      <c r="K37" s="2"/>
      <c r="L37" t="b">
        <v>1</v>
      </c>
      <c r="M37" t="s">
        <v>294</v>
      </c>
      <c r="N37" s="3">
        <v>43110.763948414351</v>
      </c>
      <c r="O37" s="3">
        <v>43110.763948414351</v>
      </c>
      <c r="P37" s="2"/>
      <c r="Q37" s="2"/>
      <c r="R37" s="2" t="s">
        <v>501</v>
      </c>
      <c r="S37" s="2" t="s">
        <v>169</v>
      </c>
      <c r="T37" t="s">
        <v>246</v>
      </c>
      <c r="U37" t="s">
        <v>181</v>
      </c>
    </row>
    <row r="38" spans="3:21" x14ac:dyDescent="0.25">
      <c r="C38">
        <v>32</v>
      </c>
      <c r="D38" s="2" t="s">
        <v>543</v>
      </c>
      <c r="E38" s="2"/>
      <c r="F38" s="2" t="s">
        <v>315</v>
      </c>
      <c r="G38" s="2"/>
      <c r="H38" t="b">
        <v>0</v>
      </c>
      <c r="I38" s="2" t="s">
        <v>543</v>
      </c>
      <c r="J38" s="2"/>
      <c r="K38" s="2"/>
      <c r="L38" t="b">
        <v>1</v>
      </c>
      <c r="M38" t="s">
        <v>294</v>
      </c>
      <c r="N38" s="3">
        <v>43110.763948414351</v>
      </c>
      <c r="O38" s="3">
        <v>43110.763948414351</v>
      </c>
      <c r="P38" s="2"/>
      <c r="Q38" s="2"/>
      <c r="R38" s="2" t="s">
        <v>501</v>
      </c>
      <c r="S38" s="2" t="s">
        <v>169</v>
      </c>
      <c r="T38" t="s">
        <v>246</v>
      </c>
      <c r="U38" t="s">
        <v>181</v>
      </c>
    </row>
    <row r="39" spans="3:21" x14ac:dyDescent="0.25">
      <c r="C39">
        <v>33</v>
      </c>
      <c r="D39" s="2" t="s">
        <v>544</v>
      </c>
      <c r="E39" s="2"/>
      <c r="F39" s="2" t="s">
        <v>315</v>
      </c>
      <c r="G39" s="2" t="s">
        <v>545</v>
      </c>
      <c r="H39" t="b">
        <v>0</v>
      </c>
      <c r="I39" s="2" t="s">
        <v>544</v>
      </c>
      <c r="J39" s="2"/>
      <c r="K39" s="2"/>
      <c r="L39" t="b">
        <v>1</v>
      </c>
      <c r="M39" t="s">
        <v>294</v>
      </c>
      <c r="N39" s="3">
        <v>43275.680828888886</v>
      </c>
      <c r="O39" s="3">
        <v>43110.763948414351</v>
      </c>
      <c r="P39" s="2"/>
      <c r="Q39" s="2"/>
      <c r="R39" s="2" t="s">
        <v>501</v>
      </c>
      <c r="S39" s="2" t="s">
        <v>169</v>
      </c>
      <c r="T39" t="s">
        <v>246</v>
      </c>
      <c r="U39" t="s">
        <v>181</v>
      </c>
    </row>
    <row r="40" spans="3:21" x14ac:dyDescent="0.25">
      <c r="C40">
        <v>34</v>
      </c>
      <c r="D40" s="2" t="s">
        <v>546</v>
      </c>
      <c r="E40" s="2"/>
      <c r="F40" s="2" t="s">
        <v>315</v>
      </c>
      <c r="G40" s="2" t="s">
        <v>524</v>
      </c>
      <c r="H40" t="b">
        <v>0</v>
      </c>
      <c r="I40" s="2" t="s">
        <v>546</v>
      </c>
      <c r="J40" s="2"/>
      <c r="K40" s="2"/>
      <c r="L40" t="b">
        <v>1</v>
      </c>
      <c r="M40" t="s">
        <v>294</v>
      </c>
      <c r="N40" s="3">
        <v>43275.680828888886</v>
      </c>
      <c r="O40" s="3">
        <v>43110.763948414351</v>
      </c>
      <c r="P40" s="2"/>
      <c r="Q40" s="2"/>
      <c r="R40" s="2" t="s">
        <v>501</v>
      </c>
      <c r="S40" s="2" t="s">
        <v>169</v>
      </c>
      <c r="T40" t="s">
        <v>246</v>
      </c>
      <c r="U40" t="s">
        <v>181</v>
      </c>
    </row>
    <row r="41" spans="3:21" x14ac:dyDescent="0.25">
      <c r="C41">
        <v>35</v>
      </c>
      <c r="D41" s="2" t="s">
        <v>547</v>
      </c>
      <c r="E41" s="2"/>
      <c r="F41" s="2" t="s">
        <v>315</v>
      </c>
      <c r="G41" s="2"/>
      <c r="H41" t="b">
        <v>0</v>
      </c>
      <c r="I41" s="2" t="s">
        <v>547</v>
      </c>
      <c r="J41" s="2"/>
      <c r="K41" s="2"/>
      <c r="L41" t="b">
        <v>1</v>
      </c>
      <c r="M41" t="s">
        <v>294</v>
      </c>
      <c r="N41" s="3">
        <v>43110.763948414351</v>
      </c>
      <c r="O41" s="3">
        <v>43110.763948414351</v>
      </c>
      <c r="P41" s="2"/>
      <c r="Q41" s="2"/>
      <c r="R41" s="2" t="s">
        <v>501</v>
      </c>
      <c r="S41" s="2" t="s">
        <v>169</v>
      </c>
      <c r="T41" t="s">
        <v>246</v>
      </c>
      <c r="U41" t="s">
        <v>181</v>
      </c>
    </row>
    <row r="42" spans="3:21" x14ac:dyDescent="0.25">
      <c r="C42">
        <v>36</v>
      </c>
      <c r="D42" s="2" t="s">
        <v>548</v>
      </c>
      <c r="E42" s="2"/>
      <c r="F42" s="2" t="s">
        <v>315</v>
      </c>
      <c r="G42" s="2"/>
      <c r="H42" t="b">
        <v>0</v>
      </c>
      <c r="I42" s="2" t="s">
        <v>548</v>
      </c>
      <c r="J42" s="2"/>
      <c r="K42" s="2"/>
      <c r="L42" t="b">
        <v>1</v>
      </c>
      <c r="M42" t="s">
        <v>294</v>
      </c>
      <c r="N42" s="3">
        <v>43110.763948414351</v>
      </c>
      <c r="O42" s="3">
        <v>43110.763948414351</v>
      </c>
      <c r="P42" s="2"/>
      <c r="Q42" s="2"/>
      <c r="R42" s="2" t="s">
        <v>501</v>
      </c>
      <c r="S42" s="2" t="s">
        <v>169</v>
      </c>
      <c r="T42" t="s">
        <v>246</v>
      </c>
      <c r="U42" t="s">
        <v>181</v>
      </c>
    </row>
    <row r="43" spans="3:21" x14ac:dyDescent="0.25">
      <c r="C43">
        <v>37</v>
      </c>
      <c r="D43" s="2" t="s">
        <v>549</v>
      </c>
      <c r="E43" s="2"/>
      <c r="F43" s="2" t="s">
        <v>315</v>
      </c>
      <c r="G43" s="2" t="s">
        <v>550</v>
      </c>
      <c r="H43" t="b">
        <v>0</v>
      </c>
      <c r="I43" s="2" t="s">
        <v>549</v>
      </c>
      <c r="J43" s="2"/>
      <c r="K43" s="2"/>
      <c r="L43" t="b">
        <v>1</v>
      </c>
      <c r="M43" t="s">
        <v>294</v>
      </c>
      <c r="N43" s="3">
        <v>43275.680828888886</v>
      </c>
      <c r="O43" s="3">
        <v>43110.763948414351</v>
      </c>
      <c r="P43" s="2"/>
      <c r="Q43" s="2"/>
      <c r="R43" s="2" t="s">
        <v>501</v>
      </c>
      <c r="S43" s="2" t="s">
        <v>169</v>
      </c>
      <c r="T43" t="s">
        <v>246</v>
      </c>
      <c r="U43" t="s">
        <v>181</v>
      </c>
    </row>
    <row r="44" spans="3:21" x14ac:dyDescent="0.25">
      <c r="C44">
        <v>38</v>
      </c>
      <c r="D44" s="2" t="s">
        <v>551</v>
      </c>
      <c r="E44" s="2"/>
      <c r="F44" s="2" t="s">
        <v>315</v>
      </c>
      <c r="G44" s="2" t="s">
        <v>550</v>
      </c>
      <c r="H44" t="b">
        <v>0</v>
      </c>
      <c r="I44" s="2" t="s">
        <v>551</v>
      </c>
      <c r="J44" s="2"/>
      <c r="K44" s="2"/>
      <c r="L44" t="b">
        <v>1</v>
      </c>
      <c r="M44" t="s">
        <v>294</v>
      </c>
      <c r="N44" s="3">
        <v>43275.680828888886</v>
      </c>
      <c r="O44" s="3">
        <v>43110.763948414351</v>
      </c>
      <c r="P44" s="2"/>
      <c r="Q44" s="2"/>
      <c r="R44" s="2" t="s">
        <v>501</v>
      </c>
      <c r="S44" s="2" t="s">
        <v>169</v>
      </c>
      <c r="T44" t="s">
        <v>246</v>
      </c>
      <c r="U44" t="s">
        <v>181</v>
      </c>
    </row>
    <row r="45" spans="3:21" x14ac:dyDescent="0.25">
      <c r="C45">
        <v>39</v>
      </c>
      <c r="D45" s="2" t="s">
        <v>552</v>
      </c>
      <c r="E45" s="2"/>
      <c r="F45" s="2" t="s">
        <v>315</v>
      </c>
      <c r="G45" s="2" t="s">
        <v>532</v>
      </c>
      <c r="H45" t="b">
        <v>0</v>
      </c>
      <c r="I45" s="2" t="s">
        <v>552</v>
      </c>
      <c r="J45" s="2"/>
      <c r="K45" s="2"/>
      <c r="L45" t="b">
        <v>1</v>
      </c>
      <c r="M45" t="s">
        <v>294</v>
      </c>
      <c r="N45" s="3">
        <v>43275.680828888886</v>
      </c>
      <c r="O45" s="3">
        <v>43110.763948414351</v>
      </c>
      <c r="P45" s="2"/>
      <c r="Q45" s="2"/>
      <c r="R45" s="2" t="s">
        <v>501</v>
      </c>
      <c r="S45" s="2" t="s">
        <v>169</v>
      </c>
      <c r="T45" t="s">
        <v>246</v>
      </c>
      <c r="U45" t="s">
        <v>181</v>
      </c>
    </row>
    <row r="46" spans="3:21" x14ac:dyDescent="0.25">
      <c r="C46">
        <v>40</v>
      </c>
      <c r="D46" s="2" t="s">
        <v>553</v>
      </c>
      <c r="E46" s="2"/>
      <c r="F46" s="2" t="s">
        <v>315</v>
      </c>
      <c r="G46" s="2"/>
      <c r="H46" t="b">
        <v>0</v>
      </c>
      <c r="I46" s="2" t="s">
        <v>553</v>
      </c>
      <c r="J46" s="2"/>
      <c r="K46" s="2"/>
      <c r="L46" t="b">
        <v>1</v>
      </c>
      <c r="M46" t="s">
        <v>294</v>
      </c>
      <c r="N46" s="3">
        <v>43110.763948414351</v>
      </c>
      <c r="O46" s="3">
        <v>43110.763948414351</v>
      </c>
      <c r="P46" s="2"/>
      <c r="Q46" s="2"/>
      <c r="R46" s="2" t="s">
        <v>501</v>
      </c>
      <c r="S46" s="2" t="s">
        <v>169</v>
      </c>
      <c r="T46" t="s">
        <v>246</v>
      </c>
      <c r="U46" t="s">
        <v>181</v>
      </c>
    </row>
    <row r="47" spans="3:21" x14ac:dyDescent="0.25">
      <c r="C47">
        <v>41</v>
      </c>
      <c r="D47" s="2" t="s">
        <v>37</v>
      </c>
      <c r="E47" s="2"/>
      <c r="F47" s="2" t="s">
        <v>7</v>
      </c>
      <c r="G47" s="2"/>
      <c r="H47" t="b">
        <v>0</v>
      </c>
      <c r="I47" s="2" t="s">
        <v>37</v>
      </c>
      <c r="J47" s="2"/>
      <c r="K47" s="2"/>
      <c r="L47" t="b">
        <v>1</v>
      </c>
      <c r="M47" t="s">
        <v>294</v>
      </c>
      <c r="N47" s="3">
        <v>43110.763948414351</v>
      </c>
      <c r="O47" s="3">
        <v>43110.763948414351</v>
      </c>
      <c r="P47" s="2"/>
      <c r="Q47" s="2" t="s">
        <v>57</v>
      </c>
      <c r="R47" s="2" t="s">
        <v>502</v>
      </c>
      <c r="S47" s="2" t="s">
        <v>169</v>
      </c>
      <c r="T47" t="s">
        <v>246</v>
      </c>
      <c r="U47" t="s">
        <v>181</v>
      </c>
    </row>
    <row r="48" spans="3:21" x14ac:dyDescent="0.25">
      <c r="C48">
        <v>42</v>
      </c>
      <c r="D48" s="2" t="s">
        <v>77</v>
      </c>
      <c r="E48" s="2"/>
      <c r="F48" s="2" t="s">
        <v>7</v>
      </c>
      <c r="G48" s="2"/>
      <c r="H48" t="b">
        <v>0</v>
      </c>
      <c r="I48" s="2" t="s">
        <v>77</v>
      </c>
      <c r="J48" s="2"/>
      <c r="K48" s="2" t="s">
        <v>527</v>
      </c>
      <c r="L48" t="b">
        <v>1</v>
      </c>
      <c r="M48" t="s">
        <v>294</v>
      </c>
      <c r="N48" s="3">
        <v>43110.763948414351</v>
      </c>
      <c r="O48" s="3">
        <v>43110.763948414351</v>
      </c>
      <c r="P48" s="2"/>
      <c r="Q48" s="2"/>
      <c r="R48" s="2" t="s">
        <v>502</v>
      </c>
      <c r="S48" s="2" t="s">
        <v>7</v>
      </c>
      <c r="T48" t="s">
        <v>246</v>
      </c>
      <c r="U48" t="s">
        <v>181</v>
      </c>
    </row>
    <row r="49" spans="3:21" x14ac:dyDescent="0.25">
      <c r="C49">
        <v>43</v>
      </c>
      <c r="D49" s="2" t="s">
        <v>57</v>
      </c>
      <c r="E49" s="2"/>
      <c r="F49" s="2" t="s">
        <v>7</v>
      </c>
      <c r="G49" s="2"/>
      <c r="H49" t="b">
        <v>1</v>
      </c>
      <c r="I49" s="2" t="s">
        <v>57</v>
      </c>
      <c r="J49" s="2"/>
      <c r="K49" s="2"/>
      <c r="L49" t="b">
        <v>1</v>
      </c>
      <c r="M49" t="s">
        <v>515</v>
      </c>
      <c r="N49" s="3">
        <v>43276.07324247685</v>
      </c>
      <c r="O49" s="3">
        <v>43110.763948414351</v>
      </c>
      <c r="P49" s="2"/>
      <c r="Q49" s="2"/>
      <c r="R49" s="2" t="s">
        <v>502</v>
      </c>
      <c r="S49" s="2" t="s">
        <v>170</v>
      </c>
      <c r="T49" t="s">
        <v>246</v>
      </c>
      <c r="U49" t="s">
        <v>181</v>
      </c>
    </row>
    <row r="50" spans="3:21" x14ac:dyDescent="0.25">
      <c r="C50">
        <v>44</v>
      </c>
      <c r="D50" s="2" t="s">
        <v>554</v>
      </c>
      <c r="E50" s="2"/>
      <c r="F50" s="2" t="s">
        <v>7</v>
      </c>
      <c r="G50" s="2"/>
      <c r="H50" t="b">
        <v>0</v>
      </c>
      <c r="I50" s="2" t="s">
        <v>554</v>
      </c>
      <c r="J50" s="2"/>
      <c r="K50" s="2"/>
      <c r="L50" t="b">
        <v>1</v>
      </c>
      <c r="M50" t="s">
        <v>294</v>
      </c>
      <c r="N50" s="3">
        <v>43110.763948414351</v>
      </c>
      <c r="O50" s="3">
        <v>43110.763948414351</v>
      </c>
      <c r="P50" s="2"/>
      <c r="Q50" s="2"/>
      <c r="R50" s="2" t="s">
        <v>502</v>
      </c>
      <c r="S50" s="2" t="s">
        <v>169</v>
      </c>
      <c r="T50" t="s">
        <v>246</v>
      </c>
      <c r="U50" t="s">
        <v>181</v>
      </c>
    </row>
    <row r="51" spans="3:21" x14ac:dyDescent="0.25">
      <c r="C51">
        <v>45</v>
      </c>
      <c r="D51" s="2" t="s">
        <v>69</v>
      </c>
      <c r="E51" s="2"/>
      <c r="F51" s="2" t="s">
        <v>7</v>
      </c>
      <c r="G51" s="2"/>
      <c r="H51" t="b">
        <v>1</v>
      </c>
      <c r="I51" s="2" t="s">
        <v>69</v>
      </c>
      <c r="J51" s="2"/>
      <c r="K51" s="2"/>
      <c r="L51" t="b">
        <v>1</v>
      </c>
      <c r="M51" t="s">
        <v>294</v>
      </c>
      <c r="N51" s="3">
        <v>43110.763948414351</v>
      </c>
      <c r="O51" s="3">
        <v>43110.763948414351</v>
      </c>
      <c r="P51" s="2"/>
      <c r="Q51" s="2"/>
      <c r="R51" s="2" t="s">
        <v>502</v>
      </c>
      <c r="S51" s="2" t="s">
        <v>170</v>
      </c>
      <c r="T51" t="s">
        <v>246</v>
      </c>
      <c r="U51" t="s">
        <v>181</v>
      </c>
    </row>
    <row r="52" spans="3:21" x14ac:dyDescent="0.25">
      <c r="C52">
        <v>46</v>
      </c>
      <c r="D52" s="2" t="s">
        <v>68</v>
      </c>
      <c r="E52" s="2"/>
      <c r="F52" s="2" t="s">
        <v>7</v>
      </c>
      <c r="G52" s="2"/>
      <c r="H52" t="b">
        <v>0</v>
      </c>
      <c r="I52" s="2" t="s">
        <v>68</v>
      </c>
      <c r="J52" s="2"/>
      <c r="K52" s="2"/>
      <c r="L52" t="b">
        <v>1</v>
      </c>
      <c r="M52" t="s">
        <v>294</v>
      </c>
      <c r="N52" s="3">
        <v>43110.763948414351</v>
      </c>
      <c r="O52" s="3">
        <v>43110.763948414351</v>
      </c>
      <c r="P52" s="2"/>
      <c r="Q52" s="2"/>
      <c r="R52" s="2" t="s">
        <v>502</v>
      </c>
      <c r="S52" s="2" t="s">
        <v>169</v>
      </c>
      <c r="T52" t="s">
        <v>246</v>
      </c>
      <c r="U52" t="s">
        <v>181</v>
      </c>
    </row>
    <row r="53" spans="3:21" x14ac:dyDescent="0.25">
      <c r="C53">
        <v>47</v>
      </c>
      <c r="D53" s="2" t="s">
        <v>73</v>
      </c>
      <c r="E53" s="2"/>
      <c r="F53" s="2" t="s">
        <v>7</v>
      </c>
      <c r="G53" s="2"/>
      <c r="H53" t="b">
        <v>0</v>
      </c>
      <c r="I53" s="2" t="s">
        <v>73</v>
      </c>
      <c r="J53" s="2"/>
      <c r="K53" s="2" t="s">
        <v>527</v>
      </c>
      <c r="L53" t="b">
        <v>1</v>
      </c>
      <c r="M53" t="s">
        <v>294</v>
      </c>
      <c r="N53" s="3">
        <v>43110.763948414351</v>
      </c>
      <c r="O53" s="3">
        <v>43110.763948414351</v>
      </c>
      <c r="P53" s="2"/>
      <c r="Q53" s="2"/>
      <c r="R53" s="2" t="s">
        <v>502</v>
      </c>
      <c r="S53" s="2" t="s">
        <v>7</v>
      </c>
      <c r="T53" t="s">
        <v>246</v>
      </c>
      <c r="U53" t="s">
        <v>181</v>
      </c>
    </row>
    <row r="54" spans="3:21" x14ac:dyDescent="0.25">
      <c r="C54">
        <v>48</v>
      </c>
      <c r="D54" s="2" t="s">
        <v>62</v>
      </c>
      <c r="E54" s="2"/>
      <c r="F54" s="2" t="s">
        <v>7</v>
      </c>
      <c r="G54" s="2"/>
      <c r="H54" t="b">
        <v>1</v>
      </c>
      <c r="I54" s="2" t="s">
        <v>62</v>
      </c>
      <c r="J54" s="2"/>
      <c r="K54" s="2"/>
      <c r="L54" t="b">
        <v>1</v>
      </c>
      <c r="M54" t="s">
        <v>515</v>
      </c>
      <c r="N54" s="3">
        <v>43276.07324247685</v>
      </c>
      <c r="O54" s="3">
        <v>43110.763948414351</v>
      </c>
      <c r="P54" s="2"/>
      <c r="Q54" s="2"/>
      <c r="R54" s="2" t="s">
        <v>502</v>
      </c>
      <c r="S54" s="2" t="s">
        <v>170</v>
      </c>
      <c r="T54" t="s">
        <v>246</v>
      </c>
      <c r="U54" t="s">
        <v>181</v>
      </c>
    </row>
    <row r="55" spans="3:21" x14ac:dyDescent="0.25">
      <c r="C55">
        <v>49</v>
      </c>
      <c r="D55" s="2" t="s">
        <v>555</v>
      </c>
      <c r="E55" s="2"/>
      <c r="F55" s="2" t="s">
        <v>7</v>
      </c>
      <c r="G55" s="2"/>
      <c r="H55" t="b">
        <v>0</v>
      </c>
      <c r="I55" s="2" t="s">
        <v>555</v>
      </c>
      <c r="J55" s="2"/>
      <c r="K55" s="2"/>
      <c r="L55" t="b">
        <v>1</v>
      </c>
      <c r="M55" t="s">
        <v>294</v>
      </c>
      <c r="N55" s="3">
        <v>43110.763948414351</v>
      </c>
      <c r="O55" s="3">
        <v>43110.763948414351</v>
      </c>
      <c r="P55" s="2"/>
      <c r="Q55" s="2"/>
      <c r="R55" s="2" t="s">
        <v>502</v>
      </c>
      <c r="S55" s="2" t="s">
        <v>169</v>
      </c>
      <c r="T55" t="s">
        <v>246</v>
      </c>
      <c r="U55" t="s">
        <v>181</v>
      </c>
    </row>
    <row r="56" spans="3:21" x14ac:dyDescent="0.25">
      <c r="C56">
        <v>50</v>
      </c>
      <c r="D56" s="2" t="s">
        <v>72</v>
      </c>
      <c r="E56" s="2"/>
      <c r="F56" s="2" t="s">
        <v>7</v>
      </c>
      <c r="G56" s="2"/>
      <c r="H56" t="b">
        <v>1</v>
      </c>
      <c r="I56" s="2" t="s">
        <v>72</v>
      </c>
      <c r="J56" s="2"/>
      <c r="K56" s="2"/>
      <c r="L56" t="b">
        <v>1</v>
      </c>
      <c r="M56" t="s">
        <v>294</v>
      </c>
      <c r="N56" s="3">
        <v>43110.763948414351</v>
      </c>
      <c r="O56" s="3">
        <v>43110.763948414351</v>
      </c>
      <c r="P56" s="2"/>
      <c r="Q56" s="2"/>
      <c r="R56" s="2" t="s">
        <v>502</v>
      </c>
      <c r="S56" s="2" t="s">
        <v>170</v>
      </c>
      <c r="T56" t="s">
        <v>246</v>
      </c>
      <c r="U56" t="s">
        <v>181</v>
      </c>
    </row>
    <row r="57" spans="3:21" x14ac:dyDescent="0.25">
      <c r="C57">
        <v>51</v>
      </c>
      <c r="D57" s="2" t="s">
        <v>61</v>
      </c>
      <c r="E57" s="2"/>
      <c r="F57" s="2" t="s">
        <v>7</v>
      </c>
      <c r="G57" s="2"/>
      <c r="H57" t="b">
        <v>0</v>
      </c>
      <c r="I57" s="2" t="s">
        <v>61</v>
      </c>
      <c r="J57" s="2"/>
      <c r="K57" s="2"/>
      <c r="L57" t="b">
        <v>1</v>
      </c>
      <c r="M57" t="s">
        <v>294</v>
      </c>
      <c r="N57" s="3">
        <v>43110.763948414351</v>
      </c>
      <c r="O57" s="3">
        <v>43110.763948414351</v>
      </c>
      <c r="P57" s="2"/>
      <c r="Q57" s="2" t="s">
        <v>62</v>
      </c>
      <c r="R57" s="2" t="s">
        <v>502</v>
      </c>
      <c r="S57" s="2" t="s">
        <v>169</v>
      </c>
      <c r="T57" t="s">
        <v>246</v>
      </c>
      <c r="U57" t="s">
        <v>181</v>
      </c>
    </row>
    <row r="58" spans="3:21" x14ac:dyDescent="0.25">
      <c r="C58">
        <v>52</v>
      </c>
      <c r="D58" s="2" t="s">
        <v>10</v>
      </c>
      <c r="E58" s="2"/>
      <c r="F58" s="2" t="s">
        <v>7</v>
      </c>
      <c r="G58" s="2"/>
      <c r="H58" t="b">
        <v>0</v>
      </c>
      <c r="I58" s="2" t="s">
        <v>10</v>
      </c>
      <c r="J58" s="2"/>
      <c r="K58" s="2"/>
      <c r="L58" t="b">
        <v>1</v>
      </c>
      <c r="M58" t="s">
        <v>515</v>
      </c>
      <c r="N58" s="3">
        <v>43110.763948414351</v>
      </c>
      <c r="O58" s="3">
        <v>43110.763948414351</v>
      </c>
      <c r="P58" s="2"/>
      <c r="Q58" s="2"/>
      <c r="R58" s="2" t="s">
        <v>502</v>
      </c>
      <c r="S58" s="2" t="s">
        <v>170</v>
      </c>
      <c r="T58" t="s">
        <v>246</v>
      </c>
      <c r="U58" t="s">
        <v>516</v>
      </c>
    </row>
    <row r="59" spans="3:21" x14ac:dyDescent="0.25">
      <c r="C59">
        <v>53</v>
      </c>
      <c r="D59" s="2" t="s">
        <v>58</v>
      </c>
      <c r="E59" s="2"/>
      <c r="F59" s="2" t="s">
        <v>7</v>
      </c>
      <c r="G59" s="2"/>
      <c r="H59" t="b">
        <v>0</v>
      </c>
      <c r="I59" s="2" t="s">
        <v>58</v>
      </c>
      <c r="J59" s="2"/>
      <c r="K59" s="2"/>
      <c r="L59" t="b">
        <v>1</v>
      </c>
      <c r="M59" t="s">
        <v>294</v>
      </c>
      <c r="N59" s="3">
        <v>43189.769213113424</v>
      </c>
      <c r="O59" s="3">
        <v>43110.763948414351</v>
      </c>
      <c r="P59" s="2"/>
      <c r="Q59" s="2"/>
      <c r="R59" s="2" t="s">
        <v>502</v>
      </c>
      <c r="S59" s="2" t="s">
        <v>170</v>
      </c>
      <c r="T59" t="s">
        <v>246</v>
      </c>
      <c r="U59" t="s">
        <v>181</v>
      </c>
    </row>
    <row r="60" spans="3:21" x14ac:dyDescent="0.25">
      <c r="C60">
        <v>54</v>
      </c>
      <c r="D60" s="2" t="s">
        <v>64</v>
      </c>
      <c r="E60" s="2"/>
      <c r="F60" s="2" t="s">
        <v>7</v>
      </c>
      <c r="G60" s="2"/>
      <c r="H60" t="b">
        <v>0</v>
      </c>
      <c r="I60" s="2" t="s">
        <v>64</v>
      </c>
      <c r="J60" s="2"/>
      <c r="K60" s="2"/>
      <c r="L60" t="b">
        <v>1</v>
      </c>
      <c r="M60" t="s">
        <v>294</v>
      </c>
      <c r="N60" s="3">
        <v>43189.797956168979</v>
      </c>
      <c r="O60" s="3">
        <v>43110.763948414351</v>
      </c>
      <c r="P60" s="2"/>
      <c r="Q60" s="2"/>
      <c r="R60" s="2" t="s">
        <v>502</v>
      </c>
      <c r="S60" s="2" t="s">
        <v>170</v>
      </c>
      <c r="T60" t="s">
        <v>246</v>
      </c>
      <c r="U60" t="s">
        <v>181</v>
      </c>
    </row>
    <row r="61" spans="3:21" x14ac:dyDescent="0.25">
      <c r="C61">
        <v>55</v>
      </c>
      <c r="D61" s="2" t="s">
        <v>556</v>
      </c>
      <c r="E61" s="2"/>
      <c r="F61" s="2" t="s">
        <v>7</v>
      </c>
      <c r="G61" s="2"/>
      <c r="H61" t="b">
        <v>0</v>
      </c>
      <c r="I61" s="2" t="s">
        <v>556</v>
      </c>
      <c r="J61" s="2"/>
      <c r="K61" s="2"/>
      <c r="L61" t="b">
        <v>1</v>
      </c>
      <c r="M61" t="s">
        <v>294</v>
      </c>
      <c r="N61" s="3">
        <v>43110.763948414351</v>
      </c>
      <c r="O61" s="3">
        <v>43110.763948414351</v>
      </c>
      <c r="P61" s="2"/>
      <c r="Q61" s="2"/>
      <c r="R61" s="2" t="s">
        <v>502</v>
      </c>
      <c r="S61" s="2" t="s">
        <v>169</v>
      </c>
      <c r="T61" t="s">
        <v>246</v>
      </c>
      <c r="U61" t="s">
        <v>181</v>
      </c>
    </row>
    <row r="62" spans="3:21" x14ac:dyDescent="0.25">
      <c r="C62">
        <v>56</v>
      </c>
      <c r="D62" s="2" t="s">
        <v>63</v>
      </c>
      <c r="E62" s="2"/>
      <c r="F62" s="2" t="s">
        <v>7</v>
      </c>
      <c r="G62" s="2"/>
      <c r="H62" t="b">
        <v>1</v>
      </c>
      <c r="I62" s="2" t="s">
        <v>63</v>
      </c>
      <c r="J62" s="2"/>
      <c r="K62" s="2"/>
      <c r="L62" t="b">
        <v>1</v>
      </c>
      <c r="M62" t="s">
        <v>294</v>
      </c>
      <c r="N62" s="3">
        <v>43110.763948414351</v>
      </c>
      <c r="O62" s="3">
        <v>43110.763948414351</v>
      </c>
      <c r="P62" s="2"/>
      <c r="Q62" s="2"/>
      <c r="R62" s="2" t="s">
        <v>502</v>
      </c>
      <c r="S62" s="2" t="s">
        <v>170</v>
      </c>
      <c r="T62" t="s">
        <v>246</v>
      </c>
      <c r="U62" t="s">
        <v>181</v>
      </c>
    </row>
    <row r="63" spans="3:21" x14ac:dyDescent="0.25">
      <c r="C63">
        <v>57</v>
      </c>
      <c r="D63" s="2" t="s">
        <v>38</v>
      </c>
      <c r="E63" s="2"/>
      <c r="F63" s="2" t="s">
        <v>7</v>
      </c>
      <c r="G63" s="2"/>
      <c r="H63" t="b">
        <v>0</v>
      </c>
      <c r="I63" s="2" t="s">
        <v>38</v>
      </c>
      <c r="J63" s="2"/>
      <c r="K63" s="2"/>
      <c r="L63" t="b">
        <v>1</v>
      </c>
      <c r="M63" t="s">
        <v>294</v>
      </c>
      <c r="N63" s="3">
        <v>43110.763948414351</v>
      </c>
      <c r="O63" s="3">
        <v>43110.763948414351</v>
      </c>
      <c r="P63" s="2"/>
      <c r="Q63" s="2" t="s">
        <v>58</v>
      </c>
      <c r="R63" s="2" t="s">
        <v>502</v>
      </c>
      <c r="S63" s="2" t="s">
        <v>169</v>
      </c>
      <c r="T63" t="s">
        <v>246</v>
      </c>
      <c r="U63" t="s">
        <v>181</v>
      </c>
    </row>
    <row r="64" spans="3:21" x14ac:dyDescent="0.25">
      <c r="C64">
        <v>58</v>
      </c>
      <c r="D64" s="2" t="s">
        <v>39</v>
      </c>
      <c r="E64" s="2"/>
      <c r="F64" s="2" t="s">
        <v>7</v>
      </c>
      <c r="G64" s="2"/>
      <c r="H64" t="b">
        <v>0</v>
      </c>
      <c r="I64" s="2" t="s">
        <v>39</v>
      </c>
      <c r="J64" s="2"/>
      <c r="K64" s="2"/>
      <c r="L64" t="b">
        <v>1</v>
      </c>
      <c r="M64" t="s">
        <v>294</v>
      </c>
      <c r="N64" s="3">
        <v>43110.763948414351</v>
      </c>
      <c r="O64" s="3">
        <v>43110.763948414351</v>
      </c>
      <c r="P64" s="2"/>
      <c r="Q64" s="2" t="s">
        <v>64</v>
      </c>
      <c r="R64" s="2" t="s">
        <v>502</v>
      </c>
      <c r="S64" s="2" t="s">
        <v>169</v>
      </c>
      <c r="T64" t="s">
        <v>246</v>
      </c>
      <c r="U64" t="s">
        <v>181</v>
      </c>
    </row>
    <row r="65" spans="3:21" x14ac:dyDescent="0.25">
      <c r="C65">
        <v>59</v>
      </c>
      <c r="D65" s="2" t="s">
        <v>40</v>
      </c>
      <c r="E65" s="2"/>
      <c r="F65" s="2" t="s">
        <v>7</v>
      </c>
      <c r="G65" s="2"/>
      <c r="H65" t="b">
        <v>0</v>
      </c>
      <c r="I65" s="2" t="s">
        <v>40</v>
      </c>
      <c r="J65" s="2"/>
      <c r="K65" s="2"/>
      <c r="L65" t="b">
        <v>1</v>
      </c>
      <c r="M65" t="s">
        <v>294</v>
      </c>
      <c r="N65" s="3">
        <v>43110.763948414351</v>
      </c>
      <c r="O65" s="3">
        <v>43110.763948414351</v>
      </c>
      <c r="P65" s="2"/>
      <c r="Q65" s="2"/>
      <c r="R65" s="2" t="s">
        <v>502</v>
      </c>
      <c r="S65" s="2" t="s">
        <v>169</v>
      </c>
      <c r="T65" t="s">
        <v>246</v>
      </c>
      <c r="U65" t="s">
        <v>181</v>
      </c>
    </row>
    <row r="66" spans="3:21" x14ac:dyDescent="0.25">
      <c r="C66">
        <v>60</v>
      </c>
      <c r="D66" s="2" t="s">
        <v>75</v>
      </c>
      <c r="E66" s="2"/>
      <c r="F66" s="2" t="s">
        <v>7</v>
      </c>
      <c r="G66" s="2"/>
      <c r="H66" t="b">
        <v>0</v>
      </c>
      <c r="I66" s="2" t="s">
        <v>75</v>
      </c>
      <c r="J66" s="2"/>
      <c r="K66" s="2"/>
      <c r="L66" t="b">
        <v>1</v>
      </c>
      <c r="M66" t="s">
        <v>294</v>
      </c>
      <c r="N66" s="3">
        <v>43110.763948414351</v>
      </c>
      <c r="O66" s="3">
        <v>43110.763948414351</v>
      </c>
      <c r="P66" s="2"/>
      <c r="Q66" s="2"/>
      <c r="R66" s="2" t="s">
        <v>502</v>
      </c>
      <c r="S66" s="2" t="s">
        <v>169</v>
      </c>
      <c r="T66" t="s">
        <v>246</v>
      </c>
      <c r="U66" t="s">
        <v>181</v>
      </c>
    </row>
    <row r="67" spans="3:21" x14ac:dyDescent="0.25">
      <c r="C67">
        <v>61</v>
      </c>
      <c r="D67" s="2" t="s">
        <v>7</v>
      </c>
      <c r="E67" s="2"/>
      <c r="F67" s="2" t="s">
        <v>7</v>
      </c>
      <c r="G67" s="2"/>
      <c r="H67" t="b">
        <v>0</v>
      </c>
      <c r="I67" s="2" t="s">
        <v>7</v>
      </c>
      <c r="J67" s="2"/>
      <c r="K67" s="2" t="s">
        <v>527</v>
      </c>
      <c r="L67" t="b">
        <v>1</v>
      </c>
      <c r="M67" t="s">
        <v>294</v>
      </c>
      <c r="N67" s="3">
        <v>43110.763948414351</v>
      </c>
      <c r="O67" s="3">
        <v>43110.763948414351</v>
      </c>
      <c r="P67" s="2"/>
      <c r="Q67" s="2"/>
      <c r="R67" s="2" t="s">
        <v>502</v>
      </c>
      <c r="S67" s="2" t="s">
        <v>7</v>
      </c>
      <c r="T67" t="s">
        <v>246</v>
      </c>
      <c r="U67" t="s">
        <v>181</v>
      </c>
    </row>
    <row r="68" spans="3:21" x14ac:dyDescent="0.25">
      <c r="C68">
        <v>62</v>
      </c>
      <c r="D68" s="2" t="s">
        <v>59</v>
      </c>
      <c r="E68" s="2"/>
      <c r="F68" s="2" t="s">
        <v>7</v>
      </c>
      <c r="G68" s="2"/>
      <c r="H68" t="b">
        <v>1</v>
      </c>
      <c r="I68" s="2" t="s">
        <v>59</v>
      </c>
      <c r="J68" s="2"/>
      <c r="K68" s="2"/>
      <c r="L68" t="b">
        <v>1</v>
      </c>
      <c r="M68" t="s">
        <v>294</v>
      </c>
      <c r="N68" s="3">
        <v>43110.763948414351</v>
      </c>
      <c r="O68" s="3">
        <v>43110.763948414351</v>
      </c>
      <c r="P68" s="2"/>
      <c r="Q68" s="2"/>
      <c r="R68" s="2" t="s">
        <v>502</v>
      </c>
      <c r="S68" s="2" t="s">
        <v>170</v>
      </c>
      <c r="T68" t="s">
        <v>246</v>
      </c>
      <c r="U68" t="s">
        <v>181</v>
      </c>
    </row>
    <row r="69" spans="3:21" x14ac:dyDescent="0.25">
      <c r="C69">
        <v>63</v>
      </c>
      <c r="D69" s="2" t="s">
        <v>60</v>
      </c>
      <c r="E69" s="2"/>
      <c r="F69" s="2" t="s">
        <v>7</v>
      </c>
      <c r="G69" s="2"/>
      <c r="H69" t="b">
        <v>0</v>
      </c>
      <c r="I69" s="2" t="s">
        <v>60</v>
      </c>
      <c r="J69" s="2"/>
      <c r="K69" s="2"/>
      <c r="L69" t="b">
        <v>1</v>
      </c>
      <c r="M69" t="s">
        <v>294</v>
      </c>
      <c r="N69" s="3">
        <v>43110.763948414351</v>
      </c>
      <c r="O69" s="3">
        <v>43110.763948414351</v>
      </c>
      <c r="P69" s="2"/>
      <c r="Q69" s="2"/>
      <c r="R69" s="2" t="s">
        <v>502</v>
      </c>
      <c r="S69" s="2" t="s">
        <v>170</v>
      </c>
      <c r="T69" t="s">
        <v>246</v>
      </c>
      <c r="U69" t="s">
        <v>181</v>
      </c>
    </row>
    <row r="70" spans="3:21" x14ac:dyDescent="0.25">
      <c r="C70">
        <v>64</v>
      </c>
      <c r="D70" s="2" t="s">
        <v>66</v>
      </c>
      <c r="E70" s="2"/>
      <c r="F70" s="2" t="s">
        <v>7</v>
      </c>
      <c r="G70" s="2"/>
      <c r="H70" t="b">
        <v>0</v>
      </c>
      <c r="I70" s="2" t="s">
        <v>66</v>
      </c>
      <c r="J70" s="2"/>
      <c r="K70" s="2"/>
      <c r="L70" t="b">
        <v>1</v>
      </c>
      <c r="M70" t="s">
        <v>294</v>
      </c>
      <c r="N70" s="3">
        <v>43110.763948414351</v>
      </c>
      <c r="O70" s="3">
        <v>43110.763948414351</v>
      </c>
      <c r="P70" s="2"/>
      <c r="Q70" s="2"/>
      <c r="R70" s="2" t="s">
        <v>502</v>
      </c>
      <c r="S70" s="2" t="s">
        <v>170</v>
      </c>
      <c r="T70" t="s">
        <v>246</v>
      </c>
      <c r="U70" t="s">
        <v>181</v>
      </c>
    </row>
    <row r="71" spans="3:21" x14ac:dyDescent="0.25">
      <c r="C71">
        <v>65</v>
      </c>
      <c r="D71" s="2" t="s">
        <v>67</v>
      </c>
      <c r="E71" s="2"/>
      <c r="F71" s="2" t="s">
        <v>7</v>
      </c>
      <c r="G71" s="2"/>
      <c r="H71" t="b">
        <v>0</v>
      </c>
      <c r="I71" s="2" t="s">
        <v>67</v>
      </c>
      <c r="J71" s="2"/>
      <c r="K71" s="2"/>
      <c r="L71" t="b">
        <v>1</v>
      </c>
      <c r="M71" t="s">
        <v>294</v>
      </c>
      <c r="N71" s="3">
        <v>43110.763948414351</v>
      </c>
      <c r="O71" s="3">
        <v>43110.763948414351</v>
      </c>
      <c r="P71" s="2"/>
      <c r="Q71" s="2"/>
      <c r="R71" s="2" t="s">
        <v>502</v>
      </c>
      <c r="S71" s="2" t="s">
        <v>170</v>
      </c>
      <c r="T71" t="s">
        <v>246</v>
      </c>
      <c r="U71" t="s">
        <v>181</v>
      </c>
    </row>
    <row r="72" spans="3:21" x14ac:dyDescent="0.25">
      <c r="C72">
        <v>66</v>
      </c>
      <c r="D72" s="2" t="s">
        <v>53</v>
      </c>
      <c r="E72" s="2"/>
      <c r="F72" s="2" t="s">
        <v>7</v>
      </c>
      <c r="G72" s="2"/>
      <c r="H72" t="b">
        <v>1</v>
      </c>
      <c r="I72" s="2" t="s">
        <v>53</v>
      </c>
      <c r="J72" s="2"/>
      <c r="K72" s="2" t="s">
        <v>527</v>
      </c>
      <c r="L72" t="b">
        <v>1</v>
      </c>
      <c r="M72" t="s">
        <v>294</v>
      </c>
      <c r="N72" s="3">
        <v>43110.763948414351</v>
      </c>
      <c r="O72" s="3">
        <v>43110.763948414351</v>
      </c>
      <c r="P72" s="2"/>
      <c r="Q72" s="2"/>
      <c r="R72" s="2" t="s">
        <v>502</v>
      </c>
      <c r="S72" s="2" t="s">
        <v>7</v>
      </c>
      <c r="T72" t="s">
        <v>246</v>
      </c>
      <c r="U72" t="s">
        <v>181</v>
      </c>
    </row>
    <row r="73" spans="3:21" x14ac:dyDescent="0.25">
      <c r="C73">
        <v>67</v>
      </c>
      <c r="D73" s="2" t="s">
        <v>42</v>
      </c>
      <c r="E73" s="2"/>
      <c r="F73" s="2" t="s">
        <v>7</v>
      </c>
      <c r="G73" s="2"/>
      <c r="H73" t="b">
        <v>1</v>
      </c>
      <c r="I73" s="2" t="s">
        <v>42</v>
      </c>
      <c r="J73" s="2"/>
      <c r="K73" s="2"/>
      <c r="L73" t="b">
        <v>1</v>
      </c>
      <c r="M73" t="s">
        <v>294</v>
      </c>
      <c r="N73" s="3">
        <v>43110.763948414351</v>
      </c>
      <c r="O73" s="3">
        <v>43110.763948414351</v>
      </c>
      <c r="P73" s="2"/>
      <c r="Q73" s="2"/>
      <c r="R73" s="2" t="s">
        <v>502</v>
      </c>
      <c r="S73" s="2" t="s">
        <v>170</v>
      </c>
      <c r="T73" t="s">
        <v>246</v>
      </c>
      <c r="U73" t="s">
        <v>181</v>
      </c>
    </row>
    <row r="74" spans="3:21" x14ac:dyDescent="0.25">
      <c r="C74">
        <v>68</v>
      </c>
      <c r="D74" s="2" t="s">
        <v>41</v>
      </c>
      <c r="E74" s="2"/>
      <c r="F74" s="2" t="s">
        <v>7</v>
      </c>
      <c r="G74" s="2"/>
      <c r="H74" t="b">
        <v>1</v>
      </c>
      <c r="I74" s="2" t="s">
        <v>41</v>
      </c>
      <c r="J74" s="2"/>
      <c r="K74" s="2"/>
      <c r="L74" t="b">
        <v>1</v>
      </c>
      <c r="M74" t="s">
        <v>294</v>
      </c>
      <c r="N74" s="3">
        <v>43110.763948414351</v>
      </c>
      <c r="O74" s="3">
        <v>43110.763948414351</v>
      </c>
      <c r="P74" s="2"/>
      <c r="Q74" s="2"/>
      <c r="R74" s="2" t="s">
        <v>502</v>
      </c>
      <c r="S74" s="2" t="s">
        <v>169</v>
      </c>
      <c r="T74" t="s">
        <v>246</v>
      </c>
      <c r="U74" t="s">
        <v>181</v>
      </c>
    </row>
    <row r="75" spans="3:21" x14ac:dyDescent="0.25">
      <c r="C75">
        <v>69</v>
      </c>
      <c r="D75" s="2" t="s">
        <v>54</v>
      </c>
      <c r="E75" s="2"/>
      <c r="F75" s="2" t="s">
        <v>7</v>
      </c>
      <c r="G75" s="2"/>
      <c r="H75" t="b">
        <v>1</v>
      </c>
      <c r="I75" s="2" t="s">
        <v>54</v>
      </c>
      <c r="J75" s="2"/>
      <c r="K75" s="2"/>
      <c r="L75" t="b">
        <v>1</v>
      </c>
      <c r="M75" t="s">
        <v>294</v>
      </c>
      <c r="N75" s="3">
        <v>43110.763948414351</v>
      </c>
      <c r="O75" s="3">
        <v>43110.763948414351</v>
      </c>
      <c r="P75" s="2"/>
      <c r="Q75" s="2"/>
      <c r="R75" s="2" t="s">
        <v>502</v>
      </c>
      <c r="S75" s="2" t="s">
        <v>170</v>
      </c>
      <c r="T75" t="s">
        <v>246</v>
      </c>
      <c r="U75" t="s">
        <v>181</v>
      </c>
    </row>
    <row r="76" spans="3:21" x14ac:dyDescent="0.25">
      <c r="C76">
        <v>70</v>
      </c>
      <c r="D76" s="2" t="s">
        <v>51</v>
      </c>
      <c r="E76" s="2"/>
      <c r="F76" s="2" t="s">
        <v>7</v>
      </c>
      <c r="G76" s="2"/>
      <c r="H76" t="b">
        <v>1</v>
      </c>
      <c r="I76" s="2" t="s">
        <v>51</v>
      </c>
      <c r="J76" s="2"/>
      <c r="K76" s="2"/>
      <c r="L76" t="b">
        <v>1</v>
      </c>
      <c r="M76" t="s">
        <v>294</v>
      </c>
      <c r="N76" s="3">
        <v>43110.763948414351</v>
      </c>
      <c r="O76" s="3">
        <v>43110.763948414351</v>
      </c>
      <c r="P76" s="2"/>
      <c r="Q76" s="2"/>
      <c r="R76" s="2" t="s">
        <v>502</v>
      </c>
      <c r="S76" s="2" t="s">
        <v>170</v>
      </c>
      <c r="T76" t="s">
        <v>246</v>
      </c>
      <c r="U76" t="s">
        <v>181</v>
      </c>
    </row>
    <row r="77" spans="3:21" x14ac:dyDescent="0.25">
      <c r="C77">
        <v>71</v>
      </c>
      <c r="D77" s="2" t="s">
        <v>55</v>
      </c>
      <c r="E77" s="2"/>
      <c r="F77" s="2" t="s">
        <v>7</v>
      </c>
      <c r="G77" s="2"/>
      <c r="H77" t="b">
        <v>1</v>
      </c>
      <c r="I77" s="2" t="s">
        <v>55</v>
      </c>
      <c r="J77" s="2"/>
      <c r="K77" s="2"/>
      <c r="L77" t="b">
        <v>1</v>
      </c>
      <c r="M77" t="s">
        <v>294</v>
      </c>
      <c r="N77" s="3">
        <v>43110.763948414351</v>
      </c>
      <c r="O77" s="3">
        <v>43110.763948414351</v>
      </c>
      <c r="P77" s="2"/>
      <c r="Q77" s="2"/>
      <c r="R77" s="2" t="s">
        <v>502</v>
      </c>
      <c r="S77" s="2" t="s">
        <v>170</v>
      </c>
      <c r="T77" t="s">
        <v>246</v>
      </c>
      <c r="U77" t="s">
        <v>181</v>
      </c>
    </row>
    <row r="78" spans="3:21" x14ac:dyDescent="0.25">
      <c r="C78">
        <v>72</v>
      </c>
      <c r="D78" s="2" t="s">
        <v>11</v>
      </c>
      <c r="E78" s="2"/>
      <c r="F78" s="2" t="s">
        <v>7</v>
      </c>
      <c r="G78" s="2"/>
      <c r="H78" t="b">
        <v>1</v>
      </c>
      <c r="I78" s="2" t="s">
        <v>11</v>
      </c>
      <c r="J78" s="2"/>
      <c r="K78" s="2"/>
      <c r="L78" t="b">
        <v>1</v>
      </c>
      <c r="M78" t="s">
        <v>294</v>
      </c>
      <c r="N78" s="3">
        <v>43110.763948414351</v>
      </c>
      <c r="O78" s="3">
        <v>43110.763948414351</v>
      </c>
      <c r="P78" s="2"/>
      <c r="Q78" s="2"/>
      <c r="R78" s="2" t="s">
        <v>502</v>
      </c>
      <c r="S78" s="2" t="s">
        <v>170</v>
      </c>
      <c r="T78" t="s">
        <v>246</v>
      </c>
      <c r="U78" t="s">
        <v>181</v>
      </c>
    </row>
    <row r="79" spans="3:21" x14ac:dyDescent="0.25">
      <c r="C79">
        <v>73</v>
      </c>
      <c r="D79" s="2" t="s">
        <v>49</v>
      </c>
      <c r="E79" s="2"/>
      <c r="F79" s="2" t="s">
        <v>7</v>
      </c>
      <c r="G79" s="2"/>
      <c r="H79" t="b">
        <v>1</v>
      </c>
      <c r="I79" s="2" t="s">
        <v>49</v>
      </c>
      <c r="J79" s="2"/>
      <c r="K79" s="2"/>
      <c r="L79" t="b">
        <v>1</v>
      </c>
      <c r="M79" t="s">
        <v>294</v>
      </c>
      <c r="N79" s="3">
        <v>43110.763948414351</v>
      </c>
      <c r="O79" s="3">
        <v>43110.763948414351</v>
      </c>
      <c r="P79" s="2"/>
      <c r="Q79" s="2"/>
      <c r="R79" s="2" t="s">
        <v>502</v>
      </c>
      <c r="S79" s="2" t="s">
        <v>169</v>
      </c>
      <c r="T79" t="s">
        <v>246</v>
      </c>
      <c r="U79" t="s">
        <v>181</v>
      </c>
    </row>
    <row r="80" spans="3:21" x14ac:dyDescent="0.25">
      <c r="C80">
        <v>74</v>
      </c>
      <c r="D80" s="2" t="s">
        <v>50</v>
      </c>
      <c r="E80" s="2"/>
      <c r="F80" s="2" t="s">
        <v>7</v>
      </c>
      <c r="G80" s="2"/>
      <c r="H80" t="b">
        <v>1</v>
      </c>
      <c r="I80" s="2" t="s">
        <v>50</v>
      </c>
      <c r="J80" s="2"/>
      <c r="K80" s="2"/>
      <c r="L80" t="b">
        <v>1</v>
      </c>
      <c r="M80" t="s">
        <v>294</v>
      </c>
      <c r="N80" s="3">
        <v>43110.763948414351</v>
      </c>
      <c r="O80" s="3">
        <v>43110.763948414351</v>
      </c>
      <c r="P80" s="2"/>
      <c r="Q80" s="2"/>
      <c r="R80" s="2" t="s">
        <v>502</v>
      </c>
      <c r="S80" s="2" t="s">
        <v>170</v>
      </c>
      <c r="T80" t="s">
        <v>246</v>
      </c>
      <c r="U80" t="s">
        <v>181</v>
      </c>
    </row>
    <row r="81" spans="3:21" x14ac:dyDescent="0.25">
      <c r="C81">
        <v>75</v>
      </c>
      <c r="D81" s="2" t="s">
        <v>48</v>
      </c>
      <c r="E81" s="2"/>
      <c r="F81" s="2" t="s">
        <v>7</v>
      </c>
      <c r="G81" s="2"/>
      <c r="H81" t="b">
        <v>1</v>
      </c>
      <c r="I81" s="2" t="s">
        <v>48</v>
      </c>
      <c r="J81" s="2"/>
      <c r="K81" s="2"/>
      <c r="L81" t="b">
        <v>1</v>
      </c>
      <c r="M81" t="s">
        <v>294</v>
      </c>
      <c r="N81" s="3">
        <v>43110.763948414351</v>
      </c>
      <c r="O81" s="3">
        <v>43110.763948414351</v>
      </c>
      <c r="P81" s="2"/>
      <c r="Q81" s="2"/>
      <c r="R81" s="2" t="s">
        <v>502</v>
      </c>
      <c r="S81" s="2" t="s">
        <v>169</v>
      </c>
      <c r="T81" t="s">
        <v>246</v>
      </c>
      <c r="U81" t="s">
        <v>181</v>
      </c>
    </row>
    <row r="82" spans="3:21" x14ac:dyDescent="0.25">
      <c r="C82">
        <v>76</v>
      </c>
      <c r="D82" s="2" t="s">
        <v>52</v>
      </c>
      <c r="E82" s="2"/>
      <c r="F82" s="2" t="s">
        <v>7</v>
      </c>
      <c r="G82" s="2"/>
      <c r="H82" t="b">
        <v>1</v>
      </c>
      <c r="I82" s="2" t="s">
        <v>52</v>
      </c>
      <c r="J82" s="2"/>
      <c r="K82" s="2"/>
      <c r="L82" t="b">
        <v>1</v>
      </c>
      <c r="M82" t="s">
        <v>294</v>
      </c>
      <c r="N82" s="3">
        <v>43110.763948414351</v>
      </c>
      <c r="O82" s="3">
        <v>43110.763948414351</v>
      </c>
      <c r="P82" s="2"/>
      <c r="Q82" s="2"/>
      <c r="R82" s="2" t="s">
        <v>502</v>
      </c>
      <c r="S82" s="2" t="s">
        <v>170</v>
      </c>
      <c r="T82" t="s">
        <v>246</v>
      </c>
      <c r="U82" t="s">
        <v>181</v>
      </c>
    </row>
    <row r="83" spans="3:21" x14ac:dyDescent="0.25">
      <c r="C83">
        <v>77</v>
      </c>
      <c r="D83" s="2" t="s">
        <v>47</v>
      </c>
      <c r="E83" s="2"/>
      <c r="F83" s="2" t="s">
        <v>7</v>
      </c>
      <c r="G83" s="2"/>
      <c r="H83" t="b">
        <v>1</v>
      </c>
      <c r="I83" s="2" t="s">
        <v>47</v>
      </c>
      <c r="J83" s="2"/>
      <c r="K83" s="2"/>
      <c r="L83" t="b">
        <v>1</v>
      </c>
      <c r="M83" t="s">
        <v>294</v>
      </c>
      <c r="N83" s="3">
        <v>43110.763948414351</v>
      </c>
      <c r="O83" s="3">
        <v>43110.763948414351</v>
      </c>
      <c r="P83" s="2"/>
      <c r="Q83" s="2"/>
      <c r="R83" s="2" t="s">
        <v>502</v>
      </c>
      <c r="S83" s="2" t="s">
        <v>169</v>
      </c>
      <c r="T83" t="s">
        <v>246</v>
      </c>
      <c r="U83" t="s">
        <v>181</v>
      </c>
    </row>
    <row r="84" spans="3:21" x14ac:dyDescent="0.25">
      <c r="C84">
        <v>78</v>
      </c>
      <c r="D84" s="2" t="s">
        <v>46</v>
      </c>
      <c r="E84" s="2"/>
      <c r="F84" s="2" t="s">
        <v>7</v>
      </c>
      <c r="G84" s="2"/>
      <c r="H84" t="b">
        <v>1</v>
      </c>
      <c r="I84" s="2" t="s">
        <v>46</v>
      </c>
      <c r="J84" s="2"/>
      <c r="K84" s="2"/>
      <c r="L84" t="b">
        <v>1</v>
      </c>
      <c r="M84" t="s">
        <v>294</v>
      </c>
      <c r="N84" s="3">
        <v>43110.763948414351</v>
      </c>
      <c r="O84" s="3">
        <v>43110.763948414351</v>
      </c>
      <c r="P84" s="2"/>
      <c r="Q84" s="2"/>
      <c r="R84" s="2" t="s">
        <v>502</v>
      </c>
      <c r="S84" s="2" t="s">
        <v>170</v>
      </c>
      <c r="T84" t="s">
        <v>246</v>
      </c>
      <c r="U84" t="s">
        <v>181</v>
      </c>
    </row>
    <row r="85" spans="3:21" x14ac:dyDescent="0.25">
      <c r="C85">
        <v>79</v>
      </c>
      <c r="D85" s="2" t="s">
        <v>65</v>
      </c>
      <c r="E85" s="2"/>
      <c r="F85" s="2" t="s">
        <v>7</v>
      </c>
      <c r="G85" s="2"/>
      <c r="H85" t="b">
        <v>0</v>
      </c>
      <c r="I85" s="2" t="s">
        <v>65</v>
      </c>
      <c r="J85" s="2"/>
      <c r="K85" s="2"/>
      <c r="L85" t="b">
        <v>1</v>
      </c>
      <c r="M85" t="s">
        <v>294</v>
      </c>
      <c r="N85" s="3">
        <v>43110.763948414351</v>
      </c>
      <c r="O85" s="3">
        <v>43110.763948414351</v>
      </c>
      <c r="P85" s="2"/>
      <c r="Q85" s="2"/>
      <c r="R85" s="2" t="s">
        <v>502</v>
      </c>
      <c r="S85" s="2" t="s">
        <v>169</v>
      </c>
      <c r="T85" t="s">
        <v>246</v>
      </c>
      <c r="U85" t="s">
        <v>181</v>
      </c>
    </row>
    <row r="86" spans="3:21" x14ac:dyDescent="0.25">
      <c r="C86">
        <v>80</v>
      </c>
      <c r="D86" s="2" t="s">
        <v>71</v>
      </c>
      <c r="E86" s="2"/>
      <c r="F86" s="2" t="s">
        <v>7</v>
      </c>
      <c r="G86" s="2"/>
      <c r="H86" t="b">
        <v>0</v>
      </c>
      <c r="I86" s="2" t="s">
        <v>71</v>
      </c>
      <c r="J86" s="2"/>
      <c r="K86" s="2"/>
      <c r="L86" t="b">
        <v>1</v>
      </c>
      <c r="M86" t="s">
        <v>294</v>
      </c>
      <c r="N86" s="3">
        <v>43110.763948414351</v>
      </c>
      <c r="O86" s="3">
        <v>43110.763948414351</v>
      </c>
      <c r="P86" s="2"/>
      <c r="Q86" s="2"/>
      <c r="R86" s="2" t="s">
        <v>502</v>
      </c>
      <c r="S86" s="2" t="s">
        <v>169</v>
      </c>
      <c r="T86" t="s">
        <v>246</v>
      </c>
      <c r="U86" t="s">
        <v>181</v>
      </c>
    </row>
    <row r="87" spans="3:21" x14ac:dyDescent="0.25">
      <c r="C87">
        <v>81</v>
      </c>
      <c r="D87" s="2" t="s">
        <v>557</v>
      </c>
      <c r="E87" s="2"/>
      <c r="F87" s="2" t="s">
        <v>7</v>
      </c>
      <c r="G87" s="2"/>
      <c r="H87" t="b">
        <v>1</v>
      </c>
      <c r="I87" s="2" t="s">
        <v>557</v>
      </c>
      <c r="J87" s="2"/>
      <c r="K87" s="2" t="s">
        <v>527</v>
      </c>
      <c r="L87" t="b">
        <v>1</v>
      </c>
      <c r="M87" t="s">
        <v>294</v>
      </c>
      <c r="N87" s="3">
        <v>43110.763948414351</v>
      </c>
      <c r="O87" s="3">
        <v>43110.763948414351</v>
      </c>
      <c r="P87" s="2"/>
      <c r="Q87" s="2"/>
      <c r="R87" s="2" t="s">
        <v>502</v>
      </c>
      <c r="S87" s="2" t="s">
        <v>7</v>
      </c>
      <c r="T87" t="s">
        <v>246</v>
      </c>
      <c r="U87" t="s">
        <v>181</v>
      </c>
    </row>
    <row r="88" spans="3:21" x14ac:dyDescent="0.25">
      <c r="C88">
        <v>82</v>
      </c>
      <c r="D88" s="2" t="s">
        <v>74</v>
      </c>
      <c r="E88" s="2"/>
      <c r="F88" s="2" t="s">
        <v>7</v>
      </c>
      <c r="G88" s="2"/>
      <c r="H88" t="b">
        <v>0</v>
      </c>
      <c r="I88" s="2" t="s">
        <v>74</v>
      </c>
      <c r="J88" s="2"/>
      <c r="K88" s="2" t="s">
        <v>527</v>
      </c>
      <c r="L88" t="b">
        <v>1</v>
      </c>
      <c r="M88" t="s">
        <v>294</v>
      </c>
      <c r="N88" s="3">
        <v>43110.763948414351</v>
      </c>
      <c r="O88" s="3">
        <v>43110.763948414351</v>
      </c>
      <c r="P88" s="2"/>
      <c r="Q88" s="2"/>
      <c r="R88" s="2" t="s">
        <v>502</v>
      </c>
      <c r="S88" s="2" t="s">
        <v>7</v>
      </c>
      <c r="T88" t="s">
        <v>246</v>
      </c>
      <c r="U88" t="s">
        <v>181</v>
      </c>
    </row>
    <row r="89" spans="3:21" x14ac:dyDescent="0.25">
      <c r="C89">
        <v>83</v>
      </c>
      <c r="D89" s="2" t="s">
        <v>76</v>
      </c>
      <c r="E89" s="2"/>
      <c r="F89" s="2" t="s">
        <v>7</v>
      </c>
      <c r="G89" s="2"/>
      <c r="H89" t="b">
        <v>1</v>
      </c>
      <c r="I89" s="2" t="s">
        <v>76</v>
      </c>
      <c r="J89" s="2"/>
      <c r="K89" s="2" t="s">
        <v>527</v>
      </c>
      <c r="L89" t="b">
        <v>1</v>
      </c>
      <c r="M89" t="s">
        <v>294</v>
      </c>
      <c r="N89" s="3">
        <v>43110.763948414351</v>
      </c>
      <c r="O89" s="3">
        <v>43110.763948414351</v>
      </c>
      <c r="P89" s="2"/>
      <c r="Q89" s="2"/>
      <c r="R89" s="2" t="s">
        <v>502</v>
      </c>
      <c r="S89" s="2" t="s">
        <v>7</v>
      </c>
      <c r="T89" t="s">
        <v>246</v>
      </c>
      <c r="U89" t="s">
        <v>181</v>
      </c>
    </row>
    <row r="90" spans="3:21" x14ac:dyDescent="0.25">
      <c r="C90">
        <v>84</v>
      </c>
      <c r="D90" s="2" t="s">
        <v>56</v>
      </c>
      <c r="E90" s="2"/>
      <c r="F90" s="2" t="s">
        <v>7</v>
      </c>
      <c r="G90" s="2"/>
      <c r="H90" t="b">
        <v>0</v>
      </c>
      <c r="I90" s="2" t="s">
        <v>56</v>
      </c>
      <c r="J90" s="2"/>
      <c r="K90" s="2" t="s">
        <v>527</v>
      </c>
      <c r="L90" t="b">
        <v>1</v>
      </c>
      <c r="M90" t="s">
        <v>294</v>
      </c>
      <c r="N90" s="3">
        <v>43110.763948414351</v>
      </c>
      <c r="O90" s="3">
        <v>43110.763948414351</v>
      </c>
      <c r="P90" s="2"/>
      <c r="Q90" s="2"/>
      <c r="R90" s="2" t="s">
        <v>502</v>
      </c>
      <c r="S90" s="2" t="s">
        <v>7</v>
      </c>
      <c r="T90" t="s">
        <v>246</v>
      </c>
      <c r="U90" t="s">
        <v>181</v>
      </c>
    </row>
    <row r="91" spans="3:21" x14ac:dyDescent="0.25">
      <c r="C91">
        <v>85</v>
      </c>
      <c r="D91" s="2" t="s">
        <v>558</v>
      </c>
      <c r="E91" s="2"/>
      <c r="F91" s="2" t="s">
        <v>7</v>
      </c>
      <c r="G91" s="2"/>
      <c r="H91" t="b">
        <v>1</v>
      </c>
      <c r="I91" s="2" t="s">
        <v>558</v>
      </c>
      <c r="J91" s="2"/>
      <c r="K91" s="2"/>
      <c r="L91" t="b">
        <v>1</v>
      </c>
      <c r="M91" t="s">
        <v>294</v>
      </c>
      <c r="N91" s="3">
        <v>43110.763948414351</v>
      </c>
      <c r="O91" s="3">
        <v>43110.763948414351</v>
      </c>
      <c r="P91" s="2"/>
      <c r="Q91" s="2"/>
      <c r="R91" s="2" t="s">
        <v>502</v>
      </c>
      <c r="S91" s="2" t="s">
        <v>170</v>
      </c>
      <c r="T91" t="s">
        <v>246</v>
      </c>
      <c r="U91" t="s">
        <v>181</v>
      </c>
    </row>
    <row r="92" spans="3:21" x14ac:dyDescent="0.25">
      <c r="C92">
        <v>86</v>
      </c>
      <c r="D92" s="2" t="s">
        <v>559</v>
      </c>
      <c r="E92" s="2"/>
      <c r="F92" s="2" t="s">
        <v>7</v>
      </c>
      <c r="G92" s="2"/>
      <c r="H92" t="b">
        <v>0</v>
      </c>
      <c r="I92" s="2" t="s">
        <v>559</v>
      </c>
      <c r="J92" s="2"/>
      <c r="K92" s="2"/>
      <c r="L92" t="b">
        <v>1</v>
      </c>
      <c r="M92" t="s">
        <v>294</v>
      </c>
      <c r="N92" s="3">
        <v>43110.763948414351</v>
      </c>
      <c r="O92" s="3">
        <v>43110.763948414351</v>
      </c>
      <c r="P92" s="2"/>
      <c r="Q92" s="2" t="s">
        <v>558</v>
      </c>
      <c r="R92" s="2" t="s">
        <v>502</v>
      </c>
      <c r="S92" s="2" t="s">
        <v>169</v>
      </c>
      <c r="T92" t="s">
        <v>246</v>
      </c>
      <c r="U92" t="s">
        <v>181</v>
      </c>
    </row>
    <row r="93" spans="3:21" x14ac:dyDescent="0.25">
      <c r="C93">
        <v>87</v>
      </c>
      <c r="D93" s="2" t="s">
        <v>45</v>
      </c>
      <c r="E93" s="2"/>
      <c r="F93" s="2" t="s">
        <v>7</v>
      </c>
      <c r="G93" s="2"/>
      <c r="H93" t="b">
        <v>0</v>
      </c>
      <c r="I93" s="2" t="s">
        <v>45</v>
      </c>
      <c r="J93" s="2"/>
      <c r="K93" s="2"/>
      <c r="L93" t="b">
        <v>1</v>
      </c>
      <c r="M93" t="s">
        <v>294</v>
      </c>
      <c r="N93" s="3">
        <v>43110.763948414351</v>
      </c>
      <c r="O93" s="3">
        <v>43110.763948414351</v>
      </c>
      <c r="P93" s="2"/>
      <c r="Q93" s="2" t="s">
        <v>43</v>
      </c>
      <c r="R93" s="2" t="s">
        <v>502</v>
      </c>
      <c r="S93" s="2" t="s">
        <v>169</v>
      </c>
      <c r="T93" t="s">
        <v>246</v>
      </c>
      <c r="U93" t="s">
        <v>181</v>
      </c>
    </row>
    <row r="94" spans="3:21" x14ac:dyDescent="0.25">
      <c r="C94">
        <v>88</v>
      </c>
      <c r="D94" s="2" t="s">
        <v>44</v>
      </c>
      <c r="E94" s="2"/>
      <c r="F94" s="2" t="s">
        <v>7</v>
      </c>
      <c r="G94" s="2"/>
      <c r="H94" t="b">
        <v>0</v>
      </c>
      <c r="I94" s="2" t="s">
        <v>44</v>
      </c>
      <c r="J94" s="2"/>
      <c r="K94" s="2"/>
      <c r="L94" t="b">
        <v>1</v>
      </c>
      <c r="M94" t="s">
        <v>294</v>
      </c>
      <c r="N94" s="3">
        <v>43110.763948414351</v>
      </c>
      <c r="O94" s="3">
        <v>43110.763948414351</v>
      </c>
      <c r="P94" s="2"/>
      <c r="Q94" s="2" t="s">
        <v>43</v>
      </c>
      <c r="R94" s="2" t="s">
        <v>502</v>
      </c>
      <c r="S94" s="2" t="s">
        <v>169</v>
      </c>
      <c r="T94" t="s">
        <v>246</v>
      </c>
      <c r="U94" t="s">
        <v>181</v>
      </c>
    </row>
    <row r="95" spans="3:21" x14ac:dyDescent="0.25">
      <c r="C95">
        <v>89</v>
      </c>
      <c r="D95" s="2" t="s">
        <v>70</v>
      </c>
      <c r="E95" s="2"/>
      <c r="F95" s="2" t="s">
        <v>7</v>
      </c>
      <c r="G95" s="2"/>
      <c r="H95" t="b">
        <v>0</v>
      </c>
      <c r="I95" s="2" t="s">
        <v>70</v>
      </c>
      <c r="J95" s="2"/>
      <c r="K95" s="2"/>
      <c r="L95" t="b">
        <v>1</v>
      </c>
      <c r="M95" t="s">
        <v>294</v>
      </c>
      <c r="N95" s="3">
        <v>43110.763948414351</v>
      </c>
      <c r="O95" s="3">
        <v>43110.763948414351</v>
      </c>
      <c r="P95" s="2"/>
      <c r="Q95" s="2"/>
      <c r="R95" s="2" t="s">
        <v>502</v>
      </c>
      <c r="S95" s="2" t="s">
        <v>169</v>
      </c>
      <c r="T95" t="s">
        <v>246</v>
      </c>
      <c r="U95" t="s">
        <v>181</v>
      </c>
    </row>
    <row r="96" spans="3:21" x14ac:dyDescent="0.25">
      <c r="C96">
        <v>90</v>
      </c>
      <c r="D96" s="2" t="s">
        <v>43</v>
      </c>
      <c r="E96" s="2"/>
      <c r="F96" s="2" t="s">
        <v>7</v>
      </c>
      <c r="G96" s="2"/>
      <c r="H96" t="b">
        <v>1</v>
      </c>
      <c r="I96" s="2" t="s">
        <v>43</v>
      </c>
      <c r="J96" s="2"/>
      <c r="K96" s="2"/>
      <c r="L96" t="b">
        <v>1</v>
      </c>
      <c r="M96" t="s">
        <v>294</v>
      </c>
      <c r="N96" s="3">
        <v>43110.763948414351</v>
      </c>
      <c r="O96" s="3">
        <v>43110.763948414351</v>
      </c>
      <c r="P96" s="2"/>
      <c r="Q96" s="2"/>
      <c r="R96" s="2" t="s">
        <v>502</v>
      </c>
      <c r="S96" s="2" t="s">
        <v>170</v>
      </c>
      <c r="T96" t="s">
        <v>246</v>
      </c>
      <c r="U96" t="s">
        <v>181</v>
      </c>
    </row>
    <row r="97" spans="3:21" x14ac:dyDescent="0.25">
      <c r="C97">
        <v>91</v>
      </c>
      <c r="D97" s="2" t="s">
        <v>133</v>
      </c>
      <c r="E97" s="2"/>
      <c r="F97" s="2" t="s">
        <v>157</v>
      </c>
      <c r="G97" s="2"/>
      <c r="H97" t="b">
        <v>0</v>
      </c>
      <c r="I97" s="2" t="s">
        <v>133</v>
      </c>
      <c r="J97" s="2"/>
      <c r="K97" s="2"/>
      <c r="L97" t="b">
        <v>1</v>
      </c>
      <c r="M97" t="s">
        <v>294</v>
      </c>
      <c r="N97" s="3">
        <v>43110.763948414351</v>
      </c>
      <c r="O97" s="3">
        <v>43110.763948414351</v>
      </c>
      <c r="P97" s="2"/>
      <c r="Q97" s="2"/>
      <c r="R97" s="2" t="s">
        <v>503</v>
      </c>
      <c r="S97" s="2" t="s">
        <v>169</v>
      </c>
      <c r="T97" t="s">
        <v>246</v>
      </c>
      <c r="U97" t="s">
        <v>181</v>
      </c>
    </row>
    <row r="98" spans="3:21" x14ac:dyDescent="0.25">
      <c r="C98">
        <v>92</v>
      </c>
      <c r="D98" s="2" t="s">
        <v>139</v>
      </c>
      <c r="E98" s="2"/>
      <c r="F98" s="2" t="s">
        <v>157</v>
      </c>
      <c r="G98" s="2"/>
      <c r="H98" t="b">
        <v>0</v>
      </c>
      <c r="I98" s="2" t="s">
        <v>139</v>
      </c>
      <c r="J98" s="2"/>
      <c r="K98" s="2"/>
      <c r="L98" t="b">
        <v>1</v>
      </c>
      <c r="M98" t="s">
        <v>294</v>
      </c>
      <c r="N98" s="3">
        <v>43110.763948414351</v>
      </c>
      <c r="O98" s="3">
        <v>43110.763948414351</v>
      </c>
      <c r="P98" s="2"/>
      <c r="Q98" s="2"/>
      <c r="R98" s="2" t="s">
        <v>503</v>
      </c>
      <c r="S98" s="2" t="s">
        <v>169</v>
      </c>
      <c r="T98" t="s">
        <v>246</v>
      </c>
      <c r="U98" t="s">
        <v>181</v>
      </c>
    </row>
    <row r="99" spans="3:21" x14ac:dyDescent="0.25">
      <c r="C99">
        <v>93</v>
      </c>
      <c r="D99" s="2" t="s">
        <v>144</v>
      </c>
      <c r="E99" s="2"/>
      <c r="F99" s="2" t="s">
        <v>157</v>
      </c>
      <c r="G99" s="2"/>
      <c r="H99" t="b">
        <v>0</v>
      </c>
      <c r="I99" s="2" t="s">
        <v>144</v>
      </c>
      <c r="J99" s="2"/>
      <c r="K99" s="2"/>
      <c r="L99" t="b">
        <v>1</v>
      </c>
      <c r="M99" t="s">
        <v>515</v>
      </c>
      <c r="N99" s="3">
        <v>43276.07324247685</v>
      </c>
      <c r="O99" s="3">
        <v>43110.763948414351</v>
      </c>
      <c r="P99" s="2"/>
      <c r="Q99" s="2"/>
      <c r="R99" s="2" t="s">
        <v>503</v>
      </c>
      <c r="S99" s="2" t="s">
        <v>171</v>
      </c>
      <c r="T99" t="s">
        <v>246</v>
      </c>
      <c r="U99" t="s">
        <v>181</v>
      </c>
    </row>
    <row r="100" spans="3:21" x14ac:dyDescent="0.25">
      <c r="C100">
        <v>94</v>
      </c>
      <c r="D100" s="2" t="s">
        <v>127</v>
      </c>
      <c r="E100" s="2"/>
      <c r="F100" s="2" t="s">
        <v>157</v>
      </c>
      <c r="G100" s="2"/>
      <c r="H100" t="b">
        <v>0</v>
      </c>
      <c r="I100" s="2" t="s">
        <v>127</v>
      </c>
      <c r="J100" s="2"/>
      <c r="K100" s="2"/>
      <c r="L100" t="b">
        <v>1</v>
      </c>
      <c r="M100" t="s">
        <v>294</v>
      </c>
      <c r="N100" s="3">
        <v>43110.763948414351</v>
      </c>
      <c r="O100" s="3">
        <v>43110.763948414351</v>
      </c>
      <c r="P100" s="2"/>
      <c r="Q100" s="2"/>
      <c r="R100" s="2" t="s">
        <v>503</v>
      </c>
      <c r="S100" s="2" t="s">
        <v>169</v>
      </c>
      <c r="T100" t="s">
        <v>246</v>
      </c>
      <c r="U100" t="s">
        <v>181</v>
      </c>
    </row>
    <row r="101" spans="3:21" x14ac:dyDescent="0.25">
      <c r="C101">
        <v>95</v>
      </c>
      <c r="D101" s="2" t="s">
        <v>126</v>
      </c>
      <c r="E101" s="2"/>
      <c r="F101" s="2" t="s">
        <v>157</v>
      </c>
      <c r="G101" s="2"/>
      <c r="H101" t="b">
        <v>0</v>
      </c>
      <c r="I101" s="2" t="s">
        <v>126</v>
      </c>
      <c r="J101" s="2"/>
      <c r="K101" s="2"/>
      <c r="L101" t="b">
        <v>1</v>
      </c>
      <c r="M101" t="s">
        <v>294</v>
      </c>
      <c r="N101" s="3">
        <v>43110.763948414351</v>
      </c>
      <c r="O101" s="3">
        <v>43110.763948414351</v>
      </c>
      <c r="P101" s="2"/>
      <c r="Q101" s="2"/>
      <c r="R101" s="2" t="s">
        <v>503</v>
      </c>
      <c r="S101" s="2" t="s">
        <v>169</v>
      </c>
      <c r="T101" t="s">
        <v>246</v>
      </c>
      <c r="U101" t="s">
        <v>181</v>
      </c>
    </row>
    <row r="102" spans="3:21" x14ac:dyDescent="0.25">
      <c r="C102">
        <v>96</v>
      </c>
      <c r="D102" s="2" t="s">
        <v>148</v>
      </c>
      <c r="E102" s="2"/>
      <c r="F102" s="2" t="s">
        <v>157</v>
      </c>
      <c r="G102" s="2"/>
      <c r="H102" t="b">
        <v>0</v>
      </c>
      <c r="I102" s="2" t="s">
        <v>148</v>
      </c>
      <c r="J102" s="2"/>
      <c r="K102" s="2"/>
      <c r="L102" t="b">
        <v>1</v>
      </c>
      <c r="M102" t="s">
        <v>294</v>
      </c>
      <c r="N102" s="3">
        <v>43110.763948414351</v>
      </c>
      <c r="O102" s="3">
        <v>43110.763948414351</v>
      </c>
      <c r="P102" s="2"/>
      <c r="Q102" s="2"/>
      <c r="R102" s="2" t="s">
        <v>503</v>
      </c>
      <c r="S102" s="2" t="s">
        <v>169</v>
      </c>
      <c r="T102" t="s">
        <v>246</v>
      </c>
      <c r="U102" t="s">
        <v>181</v>
      </c>
    </row>
    <row r="103" spans="3:21" x14ac:dyDescent="0.25">
      <c r="C103">
        <v>97</v>
      </c>
      <c r="D103" s="2" t="s">
        <v>128</v>
      </c>
      <c r="E103" s="2"/>
      <c r="F103" s="2" t="s">
        <v>157</v>
      </c>
      <c r="G103" s="2"/>
      <c r="H103" t="b">
        <v>0</v>
      </c>
      <c r="I103" s="2" t="s">
        <v>128</v>
      </c>
      <c r="J103" s="2"/>
      <c r="K103" s="2"/>
      <c r="L103" t="b">
        <v>1</v>
      </c>
      <c r="M103" t="s">
        <v>294</v>
      </c>
      <c r="N103" s="3">
        <v>43110.763948414351</v>
      </c>
      <c r="O103" s="3">
        <v>43110.763948414351</v>
      </c>
      <c r="P103" s="2"/>
      <c r="Q103" s="2"/>
      <c r="R103" s="2" t="s">
        <v>503</v>
      </c>
      <c r="S103" s="2" t="s">
        <v>169</v>
      </c>
      <c r="T103" t="s">
        <v>246</v>
      </c>
      <c r="U103" t="s">
        <v>181</v>
      </c>
    </row>
    <row r="104" spans="3:21" x14ac:dyDescent="0.25">
      <c r="C104">
        <v>98</v>
      </c>
      <c r="D104" s="2" t="s">
        <v>145</v>
      </c>
      <c r="E104" s="2"/>
      <c r="F104" s="2" t="s">
        <v>157</v>
      </c>
      <c r="G104" s="2"/>
      <c r="H104" t="b">
        <v>0</v>
      </c>
      <c r="I104" s="2" t="s">
        <v>145</v>
      </c>
      <c r="J104" s="2"/>
      <c r="K104" s="2"/>
      <c r="L104" t="b">
        <v>1</v>
      </c>
      <c r="M104" t="s">
        <v>294</v>
      </c>
      <c r="N104" s="3">
        <v>43110.763948414351</v>
      </c>
      <c r="O104" s="3">
        <v>43110.763948414351</v>
      </c>
      <c r="P104" s="2"/>
      <c r="Q104" s="2"/>
      <c r="R104" s="2" t="s">
        <v>503</v>
      </c>
      <c r="S104" s="2" t="s">
        <v>7</v>
      </c>
      <c r="T104" t="s">
        <v>246</v>
      </c>
      <c r="U104" t="s">
        <v>181</v>
      </c>
    </row>
    <row r="105" spans="3:21" x14ac:dyDescent="0.25">
      <c r="C105">
        <v>99</v>
      </c>
      <c r="D105" s="2" t="s">
        <v>35</v>
      </c>
      <c r="E105" s="2"/>
      <c r="F105" s="2" t="s">
        <v>157</v>
      </c>
      <c r="G105" s="2"/>
      <c r="H105" t="b">
        <v>1</v>
      </c>
      <c r="I105" s="2" t="s">
        <v>35</v>
      </c>
      <c r="J105" s="2"/>
      <c r="K105" s="2"/>
      <c r="L105" t="b">
        <v>1</v>
      </c>
      <c r="M105" t="s">
        <v>515</v>
      </c>
      <c r="N105" s="3">
        <v>43276.07324247685</v>
      </c>
      <c r="O105" s="3">
        <v>43110.763948414351</v>
      </c>
      <c r="P105" s="2"/>
      <c r="Q105" s="2"/>
      <c r="R105" s="2" t="s">
        <v>503</v>
      </c>
      <c r="S105" s="2" t="s">
        <v>170</v>
      </c>
      <c r="T105" t="s">
        <v>246</v>
      </c>
      <c r="U105" t="s">
        <v>181</v>
      </c>
    </row>
    <row r="106" spans="3:21" x14ac:dyDescent="0.25">
      <c r="C106">
        <v>100</v>
      </c>
      <c r="D106" s="2" t="s">
        <v>124</v>
      </c>
      <c r="E106" s="2"/>
      <c r="F106" s="2" t="s">
        <v>157</v>
      </c>
      <c r="G106" s="2"/>
      <c r="H106" t="b">
        <v>0</v>
      </c>
      <c r="I106" s="2" t="s">
        <v>124</v>
      </c>
      <c r="J106" s="2"/>
      <c r="K106" s="2"/>
      <c r="L106" t="b">
        <v>1</v>
      </c>
      <c r="M106" t="s">
        <v>294</v>
      </c>
      <c r="N106" s="3">
        <v>43110.763948414351</v>
      </c>
      <c r="O106" s="3">
        <v>43110.763948414351</v>
      </c>
      <c r="P106" s="2"/>
      <c r="Q106" s="2"/>
      <c r="R106" s="2" t="s">
        <v>503</v>
      </c>
      <c r="S106" s="2" t="s">
        <v>169</v>
      </c>
      <c r="T106" t="s">
        <v>246</v>
      </c>
      <c r="U106" t="s">
        <v>181</v>
      </c>
    </row>
    <row r="107" spans="3:21" x14ac:dyDescent="0.25">
      <c r="C107">
        <v>101</v>
      </c>
      <c r="D107" s="2" t="s">
        <v>560</v>
      </c>
      <c r="E107" s="2"/>
      <c r="F107" s="2" t="s">
        <v>157</v>
      </c>
      <c r="G107" s="2"/>
      <c r="H107" t="b">
        <v>1</v>
      </c>
      <c r="I107" s="2"/>
      <c r="J107" s="2" t="s">
        <v>561</v>
      </c>
      <c r="K107" s="2"/>
      <c r="L107" t="b">
        <v>1</v>
      </c>
      <c r="M107" t="s">
        <v>294</v>
      </c>
      <c r="N107" s="3">
        <v>43285.447675069445</v>
      </c>
      <c r="O107" s="3">
        <v>43110.763948414351</v>
      </c>
      <c r="P107" s="2"/>
      <c r="Q107" s="2"/>
      <c r="R107" s="2" t="s">
        <v>503</v>
      </c>
      <c r="S107" s="2" t="s">
        <v>562</v>
      </c>
      <c r="T107" t="s">
        <v>563</v>
      </c>
      <c r="U107" t="s">
        <v>181</v>
      </c>
    </row>
    <row r="108" spans="3:21" x14ac:dyDescent="0.25">
      <c r="C108">
        <v>102</v>
      </c>
      <c r="D108" s="2" t="s">
        <v>564</v>
      </c>
      <c r="E108" s="2"/>
      <c r="F108" s="2" t="s">
        <v>157</v>
      </c>
      <c r="G108" s="2"/>
      <c r="H108" t="b">
        <v>1</v>
      </c>
      <c r="I108" s="2"/>
      <c r="J108" s="2" t="s">
        <v>565</v>
      </c>
      <c r="K108" s="2"/>
      <c r="L108" t="b">
        <v>1</v>
      </c>
      <c r="M108" t="s">
        <v>294</v>
      </c>
      <c r="N108" s="3">
        <v>43285.447675069445</v>
      </c>
      <c r="O108" s="3">
        <v>43110.763948414351</v>
      </c>
      <c r="P108" s="2"/>
      <c r="Q108" s="2"/>
      <c r="R108" s="2" t="s">
        <v>503</v>
      </c>
      <c r="S108" s="2" t="s">
        <v>562</v>
      </c>
      <c r="T108" t="s">
        <v>563</v>
      </c>
      <c r="U108" t="s">
        <v>181</v>
      </c>
    </row>
    <row r="109" spans="3:21" x14ac:dyDescent="0.25">
      <c r="C109">
        <v>103</v>
      </c>
      <c r="D109" s="2" t="s">
        <v>566</v>
      </c>
      <c r="E109" s="2"/>
      <c r="F109" s="2" t="s">
        <v>157</v>
      </c>
      <c r="G109" s="2"/>
      <c r="H109" t="b">
        <v>1</v>
      </c>
      <c r="I109" s="2"/>
      <c r="J109" s="2" t="s">
        <v>567</v>
      </c>
      <c r="K109" s="2"/>
      <c r="L109" t="b">
        <v>1</v>
      </c>
      <c r="M109" t="s">
        <v>294</v>
      </c>
      <c r="N109" s="3">
        <v>43285.447675069445</v>
      </c>
      <c r="O109" s="3">
        <v>43110.763948414351</v>
      </c>
      <c r="P109" s="2"/>
      <c r="Q109" s="2"/>
      <c r="R109" s="2" t="s">
        <v>503</v>
      </c>
      <c r="S109" s="2" t="s">
        <v>562</v>
      </c>
      <c r="T109" t="s">
        <v>563</v>
      </c>
      <c r="U109" t="s">
        <v>181</v>
      </c>
    </row>
    <row r="110" spans="3:21" x14ac:dyDescent="0.25">
      <c r="C110">
        <v>104</v>
      </c>
      <c r="D110" s="2" t="s">
        <v>568</v>
      </c>
      <c r="E110" s="2"/>
      <c r="F110" s="2" t="s">
        <v>157</v>
      </c>
      <c r="G110" s="2"/>
      <c r="H110" t="b">
        <v>1</v>
      </c>
      <c r="I110" s="2"/>
      <c r="J110" s="2" t="s">
        <v>569</v>
      </c>
      <c r="K110" s="2"/>
      <c r="L110" t="b">
        <v>1</v>
      </c>
      <c r="M110" t="s">
        <v>294</v>
      </c>
      <c r="N110" s="3">
        <v>43285.447675069445</v>
      </c>
      <c r="O110" s="3">
        <v>43110.763948414351</v>
      </c>
      <c r="P110" s="2"/>
      <c r="Q110" s="2"/>
      <c r="R110" s="2" t="s">
        <v>503</v>
      </c>
      <c r="S110" s="2" t="s">
        <v>562</v>
      </c>
      <c r="T110" t="s">
        <v>563</v>
      </c>
      <c r="U110" t="s">
        <v>181</v>
      </c>
    </row>
    <row r="111" spans="3:21" x14ac:dyDescent="0.25">
      <c r="C111">
        <v>105</v>
      </c>
      <c r="D111" s="2" t="s">
        <v>132</v>
      </c>
      <c r="E111" s="2"/>
      <c r="F111" s="2" t="s">
        <v>157</v>
      </c>
      <c r="G111" s="2"/>
      <c r="H111" t="b">
        <v>0</v>
      </c>
      <c r="I111" s="2" t="s">
        <v>132</v>
      </c>
      <c r="J111" s="2"/>
      <c r="K111" s="2"/>
      <c r="L111" t="b">
        <v>1</v>
      </c>
      <c r="M111" t="s">
        <v>294</v>
      </c>
      <c r="N111" s="3">
        <v>43110.763948414351</v>
      </c>
      <c r="O111" s="3">
        <v>43110.763948414351</v>
      </c>
      <c r="P111" s="2"/>
      <c r="Q111" s="2"/>
      <c r="R111" s="2" t="s">
        <v>503</v>
      </c>
      <c r="S111" s="2" t="s">
        <v>169</v>
      </c>
      <c r="T111" t="s">
        <v>246</v>
      </c>
      <c r="U111" t="s">
        <v>181</v>
      </c>
    </row>
    <row r="112" spans="3:21" x14ac:dyDescent="0.25">
      <c r="C112">
        <v>106</v>
      </c>
      <c r="D112" s="2" t="s">
        <v>142</v>
      </c>
      <c r="E112" s="2"/>
      <c r="F112" s="2" t="s">
        <v>157</v>
      </c>
      <c r="G112" s="2"/>
      <c r="H112" t="b">
        <v>0</v>
      </c>
      <c r="I112" s="2" t="s">
        <v>142</v>
      </c>
      <c r="J112" s="2"/>
      <c r="K112" s="2"/>
      <c r="L112" t="b">
        <v>1</v>
      </c>
      <c r="M112" t="s">
        <v>294</v>
      </c>
      <c r="N112" s="3">
        <v>43110.763948414351</v>
      </c>
      <c r="O112" s="3">
        <v>43110.763948414351</v>
      </c>
      <c r="P112" s="2"/>
      <c r="Q112" s="2"/>
      <c r="R112" s="2" t="s">
        <v>503</v>
      </c>
      <c r="S112" s="2" t="s">
        <v>169</v>
      </c>
      <c r="T112" t="s">
        <v>246</v>
      </c>
      <c r="U112" t="s">
        <v>181</v>
      </c>
    </row>
    <row r="113" spans="3:21" x14ac:dyDescent="0.25">
      <c r="C113">
        <v>107</v>
      </c>
      <c r="D113" s="2" t="s">
        <v>143</v>
      </c>
      <c r="E113" s="2" t="s">
        <v>570</v>
      </c>
      <c r="F113" s="2" t="s">
        <v>157</v>
      </c>
      <c r="G113" s="2"/>
      <c r="H113" t="b">
        <v>0</v>
      </c>
      <c r="I113" s="2" t="s">
        <v>143</v>
      </c>
      <c r="J113" s="2"/>
      <c r="K113" s="2"/>
      <c r="L113" t="b">
        <v>1</v>
      </c>
      <c r="M113" t="s">
        <v>294</v>
      </c>
      <c r="N113" s="3">
        <v>43275.934117476849</v>
      </c>
      <c r="O113" s="3">
        <v>43110.763948414351</v>
      </c>
      <c r="P113" s="2"/>
      <c r="Q113" s="2"/>
      <c r="R113" s="2" t="s">
        <v>503</v>
      </c>
      <c r="S113" s="2" t="s">
        <v>169</v>
      </c>
      <c r="T113" t="s">
        <v>246</v>
      </c>
      <c r="U113" t="s">
        <v>181</v>
      </c>
    </row>
    <row r="114" spans="3:21" x14ac:dyDescent="0.25">
      <c r="C114">
        <v>108</v>
      </c>
      <c r="D114" s="2" t="s">
        <v>129</v>
      </c>
      <c r="E114" s="2"/>
      <c r="F114" s="2" t="s">
        <v>157</v>
      </c>
      <c r="G114" s="2"/>
      <c r="H114" t="b">
        <v>0</v>
      </c>
      <c r="I114" s="2" t="s">
        <v>129</v>
      </c>
      <c r="J114" s="2"/>
      <c r="K114" s="2"/>
      <c r="L114" t="b">
        <v>1</v>
      </c>
      <c r="M114" t="s">
        <v>294</v>
      </c>
      <c r="N114" s="3">
        <v>43110.763948414351</v>
      </c>
      <c r="O114" s="3">
        <v>43110.763948414351</v>
      </c>
      <c r="P114" s="2"/>
      <c r="Q114" s="2"/>
      <c r="R114" s="2" t="s">
        <v>503</v>
      </c>
      <c r="S114" s="2" t="s">
        <v>169</v>
      </c>
      <c r="T114" t="s">
        <v>246</v>
      </c>
      <c r="U114" t="s">
        <v>181</v>
      </c>
    </row>
    <row r="115" spans="3:21" x14ac:dyDescent="0.25">
      <c r="C115">
        <v>109</v>
      </c>
      <c r="D115" s="2" t="s">
        <v>125</v>
      </c>
      <c r="E115" s="2"/>
      <c r="F115" s="2" t="s">
        <v>157</v>
      </c>
      <c r="G115" s="2"/>
      <c r="H115" t="b">
        <v>0</v>
      </c>
      <c r="I115" s="2" t="s">
        <v>125</v>
      </c>
      <c r="J115" s="2"/>
      <c r="K115" s="2"/>
      <c r="L115" t="b">
        <v>1</v>
      </c>
      <c r="M115" t="s">
        <v>294</v>
      </c>
      <c r="N115" s="3">
        <v>43110.763948414351</v>
      </c>
      <c r="O115" s="3">
        <v>43110.763948414351</v>
      </c>
      <c r="P115" s="2"/>
      <c r="Q115" s="2"/>
      <c r="R115" s="2" t="s">
        <v>503</v>
      </c>
      <c r="S115" s="2" t="s">
        <v>169</v>
      </c>
      <c r="T115" t="s">
        <v>246</v>
      </c>
      <c r="U115" t="s">
        <v>181</v>
      </c>
    </row>
    <row r="116" spans="3:21" x14ac:dyDescent="0.25">
      <c r="C116">
        <v>110</v>
      </c>
      <c r="D116" s="2" t="s">
        <v>146</v>
      </c>
      <c r="E116" s="2"/>
      <c r="F116" s="2" t="s">
        <v>157</v>
      </c>
      <c r="G116" s="2"/>
      <c r="H116" t="b">
        <v>0</v>
      </c>
      <c r="I116" s="2" t="s">
        <v>146</v>
      </c>
      <c r="J116" s="2"/>
      <c r="K116" s="2"/>
      <c r="L116" t="b">
        <v>1</v>
      </c>
      <c r="M116" t="s">
        <v>515</v>
      </c>
      <c r="N116" s="3">
        <v>43276.07324247685</v>
      </c>
      <c r="O116" s="3">
        <v>43110.763948414351</v>
      </c>
      <c r="P116" s="2"/>
      <c r="Q116" s="2"/>
      <c r="R116" s="2" t="s">
        <v>503</v>
      </c>
      <c r="S116" s="2" t="s">
        <v>170</v>
      </c>
      <c r="T116" t="s">
        <v>246</v>
      </c>
      <c r="U116" t="s">
        <v>181</v>
      </c>
    </row>
    <row r="117" spans="3:21" x14ac:dyDescent="0.25">
      <c r="C117">
        <v>111</v>
      </c>
      <c r="D117" s="2" t="s">
        <v>131</v>
      </c>
      <c r="E117" s="2"/>
      <c r="F117" s="2" t="s">
        <v>157</v>
      </c>
      <c r="G117" s="2"/>
      <c r="H117" t="b">
        <v>0</v>
      </c>
      <c r="I117" s="2" t="s">
        <v>131</v>
      </c>
      <c r="J117" s="2"/>
      <c r="K117" s="2"/>
      <c r="L117" t="b">
        <v>1</v>
      </c>
      <c r="M117" t="s">
        <v>294</v>
      </c>
      <c r="N117" s="3">
        <v>43110.763948414351</v>
      </c>
      <c r="O117" s="3">
        <v>43110.763948414351</v>
      </c>
      <c r="P117" s="2"/>
      <c r="Q117" s="2"/>
      <c r="R117" s="2" t="s">
        <v>503</v>
      </c>
      <c r="S117" s="2" t="s">
        <v>169</v>
      </c>
      <c r="T117" t="s">
        <v>246</v>
      </c>
      <c r="U117" t="s">
        <v>181</v>
      </c>
    </row>
    <row r="118" spans="3:21" x14ac:dyDescent="0.25">
      <c r="C118">
        <v>112</v>
      </c>
      <c r="D118" s="2" t="s">
        <v>141</v>
      </c>
      <c r="E118" s="2"/>
      <c r="F118" s="2" t="s">
        <v>157</v>
      </c>
      <c r="G118" s="2"/>
      <c r="H118" t="b">
        <v>0</v>
      </c>
      <c r="I118" s="2" t="s">
        <v>141</v>
      </c>
      <c r="J118" s="2"/>
      <c r="K118" s="2"/>
      <c r="L118" t="b">
        <v>1</v>
      </c>
      <c r="M118" t="s">
        <v>294</v>
      </c>
      <c r="N118" s="3">
        <v>43110.763948414351</v>
      </c>
      <c r="O118" s="3">
        <v>43110.763948414351</v>
      </c>
      <c r="P118" s="2"/>
      <c r="Q118" s="2"/>
      <c r="R118" s="2" t="s">
        <v>503</v>
      </c>
      <c r="S118" s="2" t="s">
        <v>7</v>
      </c>
      <c r="T118" t="s">
        <v>246</v>
      </c>
      <c r="U118" t="s">
        <v>181</v>
      </c>
    </row>
    <row r="119" spans="3:21" x14ac:dyDescent="0.25">
      <c r="C119">
        <v>113</v>
      </c>
      <c r="D119" s="2" t="s">
        <v>140</v>
      </c>
      <c r="E119" s="2"/>
      <c r="F119" s="2" t="s">
        <v>157</v>
      </c>
      <c r="G119" s="2"/>
      <c r="H119" t="b">
        <v>0</v>
      </c>
      <c r="I119" s="2" t="s">
        <v>140</v>
      </c>
      <c r="J119" s="2"/>
      <c r="K119" s="2"/>
      <c r="L119" t="b">
        <v>1</v>
      </c>
      <c r="M119" t="s">
        <v>294</v>
      </c>
      <c r="N119" s="3">
        <v>43110.763948414351</v>
      </c>
      <c r="O119" s="3">
        <v>43110.763948414351</v>
      </c>
      <c r="P119" s="2"/>
      <c r="Q119" s="2"/>
      <c r="R119" s="2" t="s">
        <v>503</v>
      </c>
      <c r="S119" s="2" t="s">
        <v>7</v>
      </c>
      <c r="T119" t="s">
        <v>246</v>
      </c>
      <c r="U119" t="s">
        <v>181</v>
      </c>
    </row>
    <row r="120" spans="3:21" x14ac:dyDescent="0.25">
      <c r="C120">
        <v>114</v>
      </c>
      <c r="D120" s="2" t="s">
        <v>136</v>
      </c>
      <c r="E120" s="2"/>
      <c r="F120" s="2" t="s">
        <v>157</v>
      </c>
      <c r="G120" s="2"/>
      <c r="H120" t="b">
        <v>0</v>
      </c>
      <c r="I120" s="2" t="s">
        <v>136</v>
      </c>
      <c r="J120" s="2"/>
      <c r="K120" s="2"/>
      <c r="L120" t="b">
        <v>1</v>
      </c>
      <c r="M120" t="s">
        <v>294</v>
      </c>
      <c r="N120" s="3">
        <v>43110.763948414351</v>
      </c>
      <c r="O120" s="3">
        <v>43110.763948414351</v>
      </c>
      <c r="P120" s="2"/>
      <c r="Q120" s="2"/>
      <c r="R120" s="2" t="s">
        <v>503</v>
      </c>
      <c r="S120" s="2" t="s">
        <v>169</v>
      </c>
      <c r="T120" t="s">
        <v>246</v>
      </c>
      <c r="U120" t="s">
        <v>181</v>
      </c>
    </row>
    <row r="121" spans="3:21" x14ac:dyDescent="0.25">
      <c r="C121">
        <v>115</v>
      </c>
      <c r="D121" s="2" t="s">
        <v>137</v>
      </c>
      <c r="E121" s="2"/>
      <c r="F121" s="2" t="s">
        <v>157</v>
      </c>
      <c r="G121" s="2"/>
      <c r="H121" t="b">
        <v>0</v>
      </c>
      <c r="I121" s="2" t="s">
        <v>137</v>
      </c>
      <c r="J121" s="2"/>
      <c r="K121" s="2"/>
      <c r="L121" t="b">
        <v>1</v>
      </c>
      <c r="M121" t="s">
        <v>294</v>
      </c>
      <c r="N121" s="3">
        <v>43110.763948414351</v>
      </c>
      <c r="O121" s="3">
        <v>43110.763948414351</v>
      </c>
      <c r="P121" s="2"/>
      <c r="Q121" s="2"/>
      <c r="R121" s="2" t="s">
        <v>503</v>
      </c>
      <c r="S121" s="2" t="s">
        <v>169</v>
      </c>
      <c r="T121" t="s">
        <v>246</v>
      </c>
      <c r="U121" t="s">
        <v>181</v>
      </c>
    </row>
    <row r="122" spans="3:21" x14ac:dyDescent="0.25">
      <c r="C122">
        <v>116</v>
      </c>
      <c r="D122" s="2" t="s">
        <v>138</v>
      </c>
      <c r="E122" s="2"/>
      <c r="F122" s="2" t="s">
        <v>157</v>
      </c>
      <c r="G122" s="2"/>
      <c r="H122" t="b">
        <v>0</v>
      </c>
      <c r="I122" s="2" t="s">
        <v>138</v>
      </c>
      <c r="J122" s="2"/>
      <c r="K122" s="2"/>
      <c r="L122" t="b">
        <v>1</v>
      </c>
      <c r="M122" t="s">
        <v>294</v>
      </c>
      <c r="N122" s="3">
        <v>43110.763948414351</v>
      </c>
      <c r="O122" s="3">
        <v>43110.763948414351</v>
      </c>
      <c r="P122" s="2"/>
      <c r="Q122" s="2"/>
      <c r="R122" s="2" t="s">
        <v>503</v>
      </c>
      <c r="S122" s="2" t="s">
        <v>169</v>
      </c>
      <c r="T122" t="s">
        <v>246</v>
      </c>
      <c r="U122" t="s">
        <v>181</v>
      </c>
    </row>
    <row r="123" spans="3:21" x14ac:dyDescent="0.25">
      <c r="C123">
        <v>117</v>
      </c>
      <c r="D123" s="2" t="s">
        <v>135</v>
      </c>
      <c r="E123" s="2"/>
      <c r="F123" s="2" t="s">
        <v>157</v>
      </c>
      <c r="G123" s="2"/>
      <c r="H123" t="b">
        <v>0</v>
      </c>
      <c r="I123" s="2" t="s">
        <v>135</v>
      </c>
      <c r="J123" s="2"/>
      <c r="K123" s="2"/>
      <c r="L123" t="b">
        <v>1</v>
      </c>
      <c r="M123" t="s">
        <v>294</v>
      </c>
      <c r="N123" s="3">
        <v>43110.763948414351</v>
      </c>
      <c r="O123" s="3">
        <v>43110.763948414351</v>
      </c>
      <c r="P123" s="2"/>
      <c r="Q123" s="2"/>
      <c r="R123" s="2" t="s">
        <v>503</v>
      </c>
      <c r="S123" s="2" t="s">
        <v>169</v>
      </c>
      <c r="T123" t="s">
        <v>246</v>
      </c>
      <c r="U123" t="s">
        <v>181</v>
      </c>
    </row>
    <row r="124" spans="3:21" x14ac:dyDescent="0.25">
      <c r="C124">
        <v>118</v>
      </c>
      <c r="D124" s="2" t="s">
        <v>130</v>
      </c>
      <c r="E124" s="2"/>
      <c r="F124" s="2" t="s">
        <v>157</v>
      </c>
      <c r="G124" s="2"/>
      <c r="H124" t="b">
        <v>0</v>
      </c>
      <c r="I124" s="2" t="s">
        <v>130</v>
      </c>
      <c r="J124" s="2"/>
      <c r="K124" s="2"/>
      <c r="L124" t="b">
        <v>1</v>
      </c>
      <c r="M124" t="s">
        <v>294</v>
      </c>
      <c r="N124" s="3">
        <v>43110.763948414351</v>
      </c>
      <c r="O124" s="3">
        <v>43110.763948414351</v>
      </c>
      <c r="P124" s="2"/>
      <c r="Q124" s="2"/>
      <c r="R124" s="2" t="s">
        <v>503</v>
      </c>
      <c r="S124" s="2" t="s">
        <v>169</v>
      </c>
      <c r="T124" t="s">
        <v>246</v>
      </c>
      <c r="U124" t="s">
        <v>181</v>
      </c>
    </row>
    <row r="125" spans="3:21" x14ac:dyDescent="0.25">
      <c r="C125">
        <v>119</v>
      </c>
      <c r="D125" s="2" t="s">
        <v>147</v>
      </c>
      <c r="E125" s="2"/>
      <c r="F125" s="2" t="s">
        <v>157</v>
      </c>
      <c r="G125" s="2"/>
      <c r="H125" t="b">
        <v>0</v>
      </c>
      <c r="I125" s="2" t="s">
        <v>147</v>
      </c>
      <c r="J125" s="2"/>
      <c r="K125" s="2"/>
      <c r="L125" t="b">
        <v>1</v>
      </c>
      <c r="M125" t="s">
        <v>515</v>
      </c>
      <c r="N125" s="3">
        <v>43276.07324247685</v>
      </c>
      <c r="O125" s="3">
        <v>43110.763948414351</v>
      </c>
      <c r="P125" s="2"/>
      <c r="Q125" s="2"/>
      <c r="R125" s="2" t="s">
        <v>503</v>
      </c>
      <c r="S125" s="2" t="s">
        <v>170</v>
      </c>
      <c r="T125" t="s">
        <v>246</v>
      </c>
      <c r="U125" t="s">
        <v>181</v>
      </c>
    </row>
    <row r="126" spans="3:21" x14ac:dyDescent="0.25">
      <c r="C126">
        <v>120</v>
      </c>
      <c r="D126" s="2" t="s">
        <v>571</v>
      </c>
      <c r="E126" s="2"/>
      <c r="F126" s="2" t="s">
        <v>157</v>
      </c>
      <c r="G126" s="2"/>
      <c r="H126" t="b">
        <v>1</v>
      </c>
      <c r="I126" s="2"/>
      <c r="J126" s="2" t="s">
        <v>572</v>
      </c>
      <c r="K126" s="2"/>
      <c r="L126" t="b">
        <v>1</v>
      </c>
      <c r="M126" t="s">
        <v>294</v>
      </c>
      <c r="N126" s="3">
        <v>43285.44767483796</v>
      </c>
      <c r="O126" s="3">
        <v>43110.763948414351</v>
      </c>
      <c r="P126" s="2"/>
      <c r="Q126" s="2"/>
      <c r="R126" s="2" t="s">
        <v>503</v>
      </c>
      <c r="S126" s="2" t="s">
        <v>562</v>
      </c>
      <c r="T126" t="s">
        <v>563</v>
      </c>
      <c r="U126" t="s">
        <v>181</v>
      </c>
    </row>
    <row r="127" spans="3:21" x14ac:dyDescent="0.25">
      <c r="C127">
        <v>121</v>
      </c>
      <c r="D127" s="2" t="s">
        <v>149</v>
      </c>
      <c r="E127" s="2"/>
      <c r="F127" s="2" t="s">
        <v>157</v>
      </c>
      <c r="G127" s="2"/>
      <c r="H127" t="b">
        <v>0</v>
      </c>
      <c r="I127" s="2" t="s">
        <v>149</v>
      </c>
      <c r="J127" s="2"/>
      <c r="K127" s="2"/>
      <c r="L127" t="b">
        <v>1</v>
      </c>
      <c r="M127" t="s">
        <v>515</v>
      </c>
      <c r="N127" s="3">
        <v>43276.07324247685</v>
      </c>
      <c r="O127" s="3">
        <v>43110.763948414351</v>
      </c>
      <c r="P127" s="2"/>
      <c r="Q127" s="2"/>
      <c r="R127" s="2" t="s">
        <v>503</v>
      </c>
      <c r="S127" s="2" t="s">
        <v>170</v>
      </c>
      <c r="T127" t="s">
        <v>246</v>
      </c>
      <c r="U127" t="s">
        <v>181</v>
      </c>
    </row>
    <row r="128" spans="3:21" x14ac:dyDescent="0.25">
      <c r="C128">
        <v>122</v>
      </c>
      <c r="D128" s="2" t="s">
        <v>134</v>
      </c>
      <c r="E128" s="2"/>
      <c r="F128" s="2" t="s">
        <v>157</v>
      </c>
      <c r="G128" s="2"/>
      <c r="H128" t="b">
        <v>0</v>
      </c>
      <c r="I128" s="2" t="s">
        <v>134</v>
      </c>
      <c r="J128" s="2"/>
      <c r="K128" s="2"/>
      <c r="L128" t="b">
        <v>1</v>
      </c>
      <c r="M128" t="s">
        <v>294</v>
      </c>
      <c r="N128" s="3">
        <v>43110.763948414351</v>
      </c>
      <c r="O128" s="3">
        <v>43110.763948414351</v>
      </c>
      <c r="P128" s="2"/>
      <c r="Q128" s="2"/>
      <c r="R128" s="2" t="s">
        <v>503</v>
      </c>
      <c r="S128" s="2" t="s">
        <v>169</v>
      </c>
      <c r="T128" t="s">
        <v>246</v>
      </c>
      <c r="U128" t="s">
        <v>181</v>
      </c>
    </row>
    <row r="129" spans="3:21" x14ac:dyDescent="0.25">
      <c r="C129">
        <v>123</v>
      </c>
      <c r="D129" s="2" t="s">
        <v>28</v>
      </c>
      <c r="E129" s="2"/>
      <c r="F129" s="2" t="s">
        <v>314</v>
      </c>
      <c r="G129" s="2"/>
      <c r="H129" t="b">
        <v>0</v>
      </c>
      <c r="I129" s="2" t="s">
        <v>28</v>
      </c>
      <c r="J129" s="2"/>
      <c r="K129" s="2"/>
      <c r="L129" t="b">
        <v>1</v>
      </c>
      <c r="M129" t="s">
        <v>294</v>
      </c>
      <c r="N129" s="3">
        <v>43284.46865412037</v>
      </c>
      <c r="O129" s="3">
        <v>43110.763948414351</v>
      </c>
      <c r="P129" s="2"/>
      <c r="Q129" s="2"/>
      <c r="R129" s="2" t="s">
        <v>344</v>
      </c>
      <c r="S129" s="2" t="s">
        <v>170</v>
      </c>
      <c r="T129" t="s">
        <v>246</v>
      </c>
      <c r="U129" t="s">
        <v>516</v>
      </c>
    </row>
    <row r="130" spans="3:21" x14ac:dyDescent="0.25">
      <c r="C130">
        <v>124</v>
      </c>
      <c r="D130" s="2" t="s">
        <v>537</v>
      </c>
      <c r="E130" s="2"/>
      <c r="F130" s="2" t="s">
        <v>314</v>
      </c>
      <c r="G130" s="2"/>
      <c r="H130" t="b">
        <v>0</v>
      </c>
      <c r="I130" s="2" t="s">
        <v>537</v>
      </c>
      <c r="J130" s="2"/>
      <c r="K130" s="2"/>
      <c r="L130" t="b">
        <v>1</v>
      </c>
      <c r="M130" t="s">
        <v>294</v>
      </c>
      <c r="N130" s="3">
        <v>43284.46865412037</v>
      </c>
      <c r="O130" s="3">
        <v>43110.763948414351</v>
      </c>
      <c r="P130" s="2"/>
      <c r="Q130" s="2"/>
      <c r="R130" s="2" t="s">
        <v>344</v>
      </c>
      <c r="S130" s="2" t="s">
        <v>170</v>
      </c>
      <c r="T130" t="s">
        <v>246</v>
      </c>
      <c r="U130" t="s">
        <v>516</v>
      </c>
    </row>
    <row r="131" spans="3:21" x14ac:dyDescent="0.25">
      <c r="C131">
        <v>125</v>
      </c>
      <c r="D131" s="2" t="s">
        <v>23</v>
      </c>
      <c r="E131" s="2"/>
      <c r="F131" s="2" t="s">
        <v>314</v>
      </c>
      <c r="G131" s="2"/>
      <c r="H131" t="b">
        <v>1</v>
      </c>
      <c r="I131" s="2" t="s">
        <v>23</v>
      </c>
      <c r="J131" s="2"/>
      <c r="K131" s="2"/>
      <c r="L131" t="b">
        <v>1</v>
      </c>
      <c r="M131" t="s">
        <v>294</v>
      </c>
      <c r="N131" s="3">
        <v>43110.763948414351</v>
      </c>
      <c r="O131" s="3">
        <v>43110.763948414351</v>
      </c>
      <c r="P131" s="2"/>
      <c r="Q131" s="2"/>
      <c r="R131" s="2" t="s">
        <v>344</v>
      </c>
      <c r="S131" s="2" t="s">
        <v>172</v>
      </c>
      <c r="T131" t="s">
        <v>246</v>
      </c>
      <c r="U131" t="s">
        <v>573</v>
      </c>
    </row>
    <row r="132" spans="3:21" x14ac:dyDescent="0.25">
      <c r="C132">
        <v>126</v>
      </c>
      <c r="D132" s="2" t="s">
        <v>33</v>
      </c>
      <c r="E132" s="2"/>
      <c r="F132" s="2" t="s">
        <v>314</v>
      </c>
      <c r="G132" s="2"/>
      <c r="H132" t="b">
        <v>1</v>
      </c>
      <c r="I132" s="2" t="s">
        <v>33</v>
      </c>
      <c r="J132" s="2"/>
      <c r="K132" s="2"/>
      <c r="L132" t="b">
        <v>1</v>
      </c>
      <c r="M132" t="s">
        <v>294</v>
      </c>
      <c r="N132" s="3">
        <v>43184.733464074074</v>
      </c>
      <c r="O132" s="3">
        <v>43184.733464074074</v>
      </c>
      <c r="P132" s="2"/>
      <c r="Q132" s="2"/>
      <c r="R132" s="2" t="s">
        <v>344</v>
      </c>
      <c r="S132" s="2" t="s">
        <v>170</v>
      </c>
      <c r="T132" t="s">
        <v>246</v>
      </c>
      <c r="U132" t="s">
        <v>181</v>
      </c>
    </row>
    <row r="133" spans="3:21" x14ac:dyDescent="0.25">
      <c r="C133">
        <v>127</v>
      </c>
      <c r="D133" s="2" t="s">
        <v>21</v>
      </c>
      <c r="E133" s="2"/>
      <c r="F133" s="2" t="s">
        <v>314</v>
      </c>
      <c r="G133" s="2"/>
      <c r="H133" t="b">
        <v>1</v>
      </c>
      <c r="I133" s="2" t="s">
        <v>21</v>
      </c>
      <c r="J133" s="2"/>
      <c r="K133" s="2"/>
      <c r="L133" t="b">
        <v>1</v>
      </c>
      <c r="M133" t="s">
        <v>294</v>
      </c>
      <c r="N133" s="3">
        <v>43110.763948414351</v>
      </c>
      <c r="O133" s="3">
        <v>43110.763948414351</v>
      </c>
      <c r="P133" s="2"/>
      <c r="Q133" s="2"/>
      <c r="R133" s="2" t="s">
        <v>344</v>
      </c>
      <c r="S133" s="2" t="s">
        <v>171</v>
      </c>
      <c r="T133" t="s">
        <v>246</v>
      </c>
      <c r="U133" t="s">
        <v>181</v>
      </c>
    </row>
    <row r="134" spans="3:21" x14ac:dyDescent="0.25">
      <c r="C134">
        <v>128</v>
      </c>
      <c r="D134" s="2" t="s">
        <v>31</v>
      </c>
      <c r="E134" s="2"/>
      <c r="F134" s="2" t="s">
        <v>314</v>
      </c>
      <c r="G134" s="2"/>
      <c r="H134" t="b">
        <v>1</v>
      </c>
      <c r="I134" s="2" t="s">
        <v>31</v>
      </c>
      <c r="J134" s="2"/>
      <c r="K134" s="2"/>
      <c r="L134" t="b">
        <v>1</v>
      </c>
      <c r="M134" t="s">
        <v>294</v>
      </c>
      <c r="N134" s="3">
        <v>43184.733464074074</v>
      </c>
      <c r="O134" s="3">
        <v>43184.733464074074</v>
      </c>
      <c r="P134" s="2"/>
      <c r="Q134" s="2"/>
      <c r="R134" s="2" t="s">
        <v>344</v>
      </c>
      <c r="S134" s="2" t="s">
        <v>170</v>
      </c>
      <c r="T134" t="s">
        <v>246</v>
      </c>
      <c r="U134" t="s">
        <v>181</v>
      </c>
    </row>
    <row r="135" spans="3:21" x14ac:dyDescent="0.25">
      <c r="C135">
        <v>129</v>
      </c>
      <c r="D135" s="2" t="s">
        <v>22</v>
      </c>
      <c r="E135" s="2"/>
      <c r="F135" s="2" t="s">
        <v>314</v>
      </c>
      <c r="G135" s="2"/>
      <c r="H135" t="b">
        <v>1</v>
      </c>
      <c r="I135" s="2" t="s">
        <v>22</v>
      </c>
      <c r="J135" s="2"/>
      <c r="K135" s="2"/>
      <c r="L135" t="b">
        <v>1</v>
      </c>
      <c r="M135" t="s">
        <v>294</v>
      </c>
      <c r="N135" s="3">
        <v>43110.763948414351</v>
      </c>
      <c r="O135" s="3">
        <v>43110.763948414351</v>
      </c>
      <c r="P135" s="2"/>
      <c r="Q135" s="2"/>
      <c r="R135" s="2" t="s">
        <v>344</v>
      </c>
      <c r="S135" s="2" t="s">
        <v>170</v>
      </c>
      <c r="T135" t="s">
        <v>246</v>
      </c>
      <c r="U135" t="s">
        <v>573</v>
      </c>
    </row>
    <row r="136" spans="3:21" x14ac:dyDescent="0.25">
      <c r="C136">
        <v>130</v>
      </c>
      <c r="D136" s="2" t="s">
        <v>27</v>
      </c>
      <c r="E136" s="2"/>
      <c r="F136" s="2" t="s">
        <v>314</v>
      </c>
      <c r="G136" s="2"/>
      <c r="H136" t="b">
        <v>0</v>
      </c>
      <c r="I136" s="2" t="s">
        <v>27</v>
      </c>
      <c r="J136" s="2"/>
      <c r="K136" s="2"/>
      <c r="L136" t="b">
        <v>0</v>
      </c>
      <c r="M136" t="s">
        <v>294</v>
      </c>
      <c r="N136" s="3">
        <v>43284.46865412037</v>
      </c>
      <c r="O136" s="3">
        <v>43110.763948414351</v>
      </c>
      <c r="P136" s="2"/>
      <c r="Q136" s="2"/>
      <c r="R136" s="2" t="s">
        <v>344</v>
      </c>
      <c r="S136" s="2" t="s">
        <v>170</v>
      </c>
      <c r="T136" t="s">
        <v>246</v>
      </c>
      <c r="U136" t="s">
        <v>516</v>
      </c>
    </row>
    <row r="137" spans="3:21" x14ac:dyDescent="0.25">
      <c r="C137">
        <v>131</v>
      </c>
      <c r="D137" s="2" t="s">
        <v>26</v>
      </c>
      <c r="E137" s="2"/>
      <c r="F137" s="2" t="s">
        <v>314</v>
      </c>
      <c r="G137" s="2"/>
      <c r="H137" t="b">
        <v>1</v>
      </c>
      <c r="I137" s="2" t="s">
        <v>26</v>
      </c>
      <c r="J137" s="2"/>
      <c r="K137" s="2"/>
      <c r="L137" t="b">
        <v>1</v>
      </c>
      <c r="M137" t="s">
        <v>294</v>
      </c>
      <c r="N137" s="3">
        <v>43110.763948414351</v>
      </c>
      <c r="O137" s="3">
        <v>43110.763948414351</v>
      </c>
      <c r="P137" s="2"/>
      <c r="Q137" s="2"/>
      <c r="R137" s="2" t="s">
        <v>344</v>
      </c>
      <c r="S137" s="2" t="s">
        <v>171</v>
      </c>
      <c r="T137" t="s">
        <v>246</v>
      </c>
      <c r="U137" t="s">
        <v>573</v>
      </c>
    </row>
    <row r="138" spans="3:21" x14ac:dyDescent="0.25">
      <c r="C138">
        <v>132</v>
      </c>
      <c r="D138" s="2" t="s">
        <v>29</v>
      </c>
      <c r="E138" s="2"/>
      <c r="F138" s="2" t="s">
        <v>314</v>
      </c>
      <c r="G138" s="2"/>
      <c r="H138" t="b">
        <v>0</v>
      </c>
      <c r="I138" s="2" t="s">
        <v>29</v>
      </c>
      <c r="J138" s="2"/>
      <c r="K138" s="2"/>
      <c r="L138" t="b">
        <v>1</v>
      </c>
      <c r="M138" t="s">
        <v>294</v>
      </c>
      <c r="N138" s="3">
        <v>43284.46865412037</v>
      </c>
      <c r="O138" s="3">
        <v>43110.763948414351</v>
      </c>
      <c r="P138" s="2"/>
      <c r="Q138" s="2"/>
      <c r="R138" s="2" t="s">
        <v>344</v>
      </c>
      <c r="S138" s="2" t="s">
        <v>170</v>
      </c>
      <c r="T138" t="s">
        <v>246</v>
      </c>
      <c r="U138" t="s">
        <v>516</v>
      </c>
    </row>
    <row r="139" spans="3:21" x14ac:dyDescent="0.25">
      <c r="C139">
        <v>133</v>
      </c>
      <c r="D139" s="2" t="s">
        <v>574</v>
      </c>
      <c r="E139" s="2"/>
      <c r="F139" s="2" t="s">
        <v>314</v>
      </c>
      <c r="G139" s="2"/>
      <c r="H139" t="b">
        <v>1</v>
      </c>
      <c r="I139" s="2" t="s">
        <v>574</v>
      </c>
      <c r="J139" s="2"/>
      <c r="K139" s="2"/>
      <c r="L139" t="b">
        <v>1</v>
      </c>
      <c r="M139" t="s">
        <v>294</v>
      </c>
      <c r="N139" s="3">
        <v>43110.763948414351</v>
      </c>
      <c r="O139" s="3">
        <v>43110.763948414351</v>
      </c>
      <c r="P139" s="2"/>
      <c r="Q139" s="2"/>
      <c r="R139" s="2" t="s">
        <v>344</v>
      </c>
      <c r="S139" s="2" t="s">
        <v>170</v>
      </c>
      <c r="T139" t="s">
        <v>246</v>
      </c>
      <c r="U139" t="s">
        <v>181</v>
      </c>
    </row>
    <row r="140" spans="3:21" x14ac:dyDescent="0.25">
      <c r="C140">
        <v>134</v>
      </c>
      <c r="D140" s="2" t="s">
        <v>575</v>
      </c>
      <c r="E140" s="2"/>
      <c r="F140" s="2" t="s">
        <v>314</v>
      </c>
      <c r="G140" s="2"/>
      <c r="H140" t="b">
        <v>1</v>
      </c>
      <c r="I140" s="2" t="s">
        <v>575</v>
      </c>
      <c r="J140" s="2"/>
      <c r="K140" s="2"/>
      <c r="L140" t="b">
        <v>1</v>
      </c>
      <c r="M140" t="s">
        <v>294</v>
      </c>
      <c r="N140" s="3">
        <v>43110.763948414351</v>
      </c>
      <c r="O140" s="3">
        <v>43110.763948414351</v>
      </c>
      <c r="P140" s="2"/>
      <c r="Q140" s="2"/>
      <c r="R140" s="2" t="s">
        <v>344</v>
      </c>
      <c r="S140" s="2" t="s">
        <v>169</v>
      </c>
      <c r="T140" t="s">
        <v>246</v>
      </c>
      <c r="U140" t="s">
        <v>181</v>
      </c>
    </row>
    <row r="141" spans="3:21" x14ac:dyDescent="0.25">
      <c r="C141">
        <v>135</v>
      </c>
      <c r="D141" s="2" t="s">
        <v>30</v>
      </c>
      <c r="E141" s="2"/>
      <c r="F141" s="2" t="s">
        <v>314</v>
      </c>
      <c r="G141" s="2"/>
      <c r="H141" t="b">
        <v>0</v>
      </c>
      <c r="I141" s="2" t="s">
        <v>30</v>
      </c>
      <c r="J141" s="2"/>
      <c r="K141" s="2"/>
      <c r="L141" t="b">
        <v>1</v>
      </c>
      <c r="M141" t="s">
        <v>294</v>
      </c>
      <c r="N141" s="3">
        <v>43284.46865412037</v>
      </c>
      <c r="O141" s="3">
        <v>43110.763948414351</v>
      </c>
      <c r="P141" s="2"/>
      <c r="Q141" s="2"/>
      <c r="R141" s="2" t="s">
        <v>344</v>
      </c>
      <c r="S141" s="2" t="s">
        <v>170</v>
      </c>
      <c r="T141" t="s">
        <v>246</v>
      </c>
      <c r="U141" t="s">
        <v>181</v>
      </c>
    </row>
    <row r="142" spans="3:21" x14ac:dyDescent="0.25">
      <c r="C142">
        <v>136</v>
      </c>
      <c r="D142" s="2" t="s">
        <v>32</v>
      </c>
      <c r="E142" s="2"/>
      <c r="F142" s="2" t="s">
        <v>314</v>
      </c>
      <c r="G142" s="2"/>
      <c r="H142" t="b">
        <v>1</v>
      </c>
      <c r="I142" s="2" t="s">
        <v>32</v>
      </c>
      <c r="J142" s="2"/>
      <c r="K142" s="2"/>
      <c r="L142" t="b">
        <v>1</v>
      </c>
      <c r="M142" t="s">
        <v>294</v>
      </c>
      <c r="N142" s="3">
        <v>43184.733464074074</v>
      </c>
      <c r="O142" s="3">
        <v>43184.733464074074</v>
      </c>
      <c r="P142" s="2"/>
      <c r="Q142" s="2"/>
      <c r="R142" s="2" t="s">
        <v>344</v>
      </c>
      <c r="S142" s="2" t="s">
        <v>170</v>
      </c>
      <c r="T142" t="s">
        <v>246</v>
      </c>
      <c r="U142" t="s">
        <v>181</v>
      </c>
    </row>
    <row r="143" spans="3:21" x14ac:dyDescent="0.25">
      <c r="C143">
        <v>137</v>
      </c>
      <c r="D143" s="2" t="s">
        <v>24</v>
      </c>
      <c r="E143" s="2"/>
      <c r="F143" s="2" t="s">
        <v>314</v>
      </c>
      <c r="G143" s="2"/>
      <c r="H143" t="b">
        <v>1</v>
      </c>
      <c r="I143" s="2" t="s">
        <v>24</v>
      </c>
      <c r="J143" s="2"/>
      <c r="K143" s="2"/>
      <c r="L143" t="b">
        <v>1</v>
      </c>
      <c r="M143" t="s">
        <v>294</v>
      </c>
      <c r="N143" s="3">
        <v>43110.763948414351</v>
      </c>
      <c r="O143" s="3">
        <v>43110.763948414351</v>
      </c>
      <c r="P143" s="2"/>
      <c r="Q143" s="2"/>
      <c r="R143" s="2" t="s">
        <v>344</v>
      </c>
      <c r="S143" s="2" t="s">
        <v>171</v>
      </c>
      <c r="T143" t="s">
        <v>246</v>
      </c>
      <c r="U143" t="s">
        <v>573</v>
      </c>
    </row>
    <row r="144" spans="3:21" x14ac:dyDescent="0.25">
      <c r="C144">
        <v>138</v>
      </c>
      <c r="D144" s="2" t="s">
        <v>25</v>
      </c>
      <c r="E144" s="2"/>
      <c r="F144" s="2" t="s">
        <v>314</v>
      </c>
      <c r="G144" s="2"/>
      <c r="H144" t="b">
        <v>1</v>
      </c>
      <c r="I144" s="2" t="s">
        <v>25</v>
      </c>
      <c r="J144" s="2"/>
      <c r="K144" s="2"/>
      <c r="L144" t="b">
        <v>1</v>
      </c>
      <c r="M144" t="s">
        <v>294</v>
      </c>
      <c r="N144" s="3">
        <v>43110.763948414351</v>
      </c>
      <c r="O144" s="3">
        <v>43110.763948414351</v>
      </c>
      <c r="P144" s="2"/>
      <c r="Q144" s="2"/>
      <c r="R144" s="2" t="s">
        <v>344</v>
      </c>
      <c r="S144" s="2" t="s">
        <v>171</v>
      </c>
      <c r="T144" t="s">
        <v>246</v>
      </c>
      <c r="U144" t="s">
        <v>573</v>
      </c>
    </row>
    <row r="145" spans="3:21" x14ac:dyDescent="0.25">
      <c r="C145">
        <v>139</v>
      </c>
      <c r="D145" s="2" t="s">
        <v>99</v>
      </c>
      <c r="E145" s="2"/>
      <c r="F145" s="2" t="s">
        <v>155</v>
      </c>
      <c r="G145" s="2"/>
      <c r="H145" t="b">
        <v>0</v>
      </c>
      <c r="I145" s="2" t="s">
        <v>99</v>
      </c>
      <c r="J145" s="2"/>
      <c r="K145" s="2"/>
      <c r="L145" t="b">
        <v>1</v>
      </c>
      <c r="M145" t="s">
        <v>294</v>
      </c>
      <c r="N145" s="3">
        <v>43110.763948414351</v>
      </c>
      <c r="O145" s="3">
        <v>43110.763948414351</v>
      </c>
      <c r="P145" s="2"/>
      <c r="Q145" s="2"/>
      <c r="R145" s="2" t="s">
        <v>498</v>
      </c>
      <c r="S145" s="2" t="s">
        <v>169</v>
      </c>
      <c r="T145" t="s">
        <v>246</v>
      </c>
      <c r="U145" t="s">
        <v>181</v>
      </c>
    </row>
    <row r="146" spans="3:21" x14ac:dyDescent="0.25">
      <c r="C146">
        <v>140</v>
      </c>
      <c r="D146" s="2" t="s">
        <v>96</v>
      </c>
      <c r="E146" s="2"/>
      <c r="F146" s="2" t="s">
        <v>155</v>
      </c>
      <c r="G146" s="2"/>
      <c r="H146" t="b">
        <v>0</v>
      </c>
      <c r="I146" s="2" t="s">
        <v>96</v>
      </c>
      <c r="J146" s="2"/>
      <c r="K146" s="2"/>
      <c r="L146" t="b">
        <v>1</v>
      </c>
      <c r="M146" t="s">
        <v>294</v>
      </c>
      <c r="N146" s="3">
        <v>43110.763948414351</v>
      </c>
      <c r="O146" s="3">
        <v>43110.763948414351</v>
      </c>
      <c r="P146" s="2"/>
      <c r="Q146" s="2"/>
      <c r="R146" s="2" t="s">
        <v>498</v>
      </c>
      <c r="S146" s="2" t="s">
        <v>169</v>
      </c>
      <c r="T146" t="s">
        <v>246</v>
      </c>
      <c r="U146" t="s">
        <v>181</v>
      </c>
    </row>
    <row r="147" spans="3:21" x14ac:dyDescent="0.25">
      <c r="C147">
        <v>141</v>
      </c>
      <c r="D147" s="2" t="s">
        <v>98</v>
      </c>
      <c r="E147" s="2"/>
      <c r="F147" s="2" t="s">
        <v>155</v>
      </c>
      <c r="G147" s="2"/>
      <c r="H147" t="b">
        <v>0</v>
      </c>
      <c r="I147" s="2" t="s">
        <v>98</v>
      </c>
      <c r="J147" s="2"/>
      <c r="K147" s="2"/>
      <c r="L147" t="b">
        <v>1</v>
      </c>
      <c r="M147" t="s">
        <v>294</v>
      </c>
      <c r="N147" s="3">
        <v>43110.763948414351</v>
      </c>
      <c r="O147" s="3">
        <v>43110.763948414351</v>
      </c>
      <c r="P147" s="2"/>
      <c r="Q147" s="2"/>
      <c r="R147" s="2" t="s">
        <v>498</v>
      </c>
      <c r="S147" s="2" t="s">
        <v>169</v>
      </c>
      <c r="T147" t="s">
        <v>246</v>
      </c>
      <c r="U147" t="s">
        <v>181</v>
      </c>
    </row>
    <row r="148" spans="3:21" x14ac:dyDescent="0.25">
      <c r="C148">
        <v>142</v>
      </c>
      <c r="D148" s="2" t="s">
        <v>86</v>
      </c>
      <c r="E148" s="2"/>
      <c r="F148" s="2" t="s">
        <v>155</v>
      </c>
      <c r="G148" s="2"/>
      <c r="H148" t="b">
        <v>0</v>
      </c>
      <c r="I148" s="2" t="s">
        <v>86</v>
      </c>
      <c r="J148" s="2"/>
      <c r="K148" s="2"/>
      <c r="L148" t="b">
        <v>1</v>
      </c>
      <c r="M148" t="s">
        <v>294</v>
      </c>
      <c r="N148" s="3">
        <v>43110.763948414351</v>
      </c>
      <c r="O148" s="3">
        <v>43110.763948414351</v>
      </c>
      <c r="P148" s="2"/>
      <c r="Q148" s="2"/>
      <c r="R148" s="2" t="s">
        <v>498</v>
      </c>
      <c r="S148" s="2" t="s">
        <v>169</v>
      </c>
      <c r="T148" t="s">
        <v>246</v>
      </c>
      <c r="U148" t="s">
        <v>181</v>
      </c>
    </row>
    <row r="149" spans="3:21" x14ac:dyDescent="0.25">
      <c r="C149">
        <v>143</v>
      </c>
      <c r="D149" s="2" t="s">
        <v>87</v>
      </c>
      <c r="E149" s="2"/>
      <c r="F149" s="2" t="s">
        <v>155</v>
      </c>
      <c r="G149" s="2"/>
      <c r="H149" t="b">
        <v>0</v>
      </c>
      <c r="I149" s="2" t="s">
        <v>87</v>
      </c>
      <c r="J149" s="2"/>
      <c r="K149" s="2"/>
      <c r="L149" t="b">
        <v>1</v>
      </c>
      <c r="M149" t="s">
        <v>294</v>
      </c>
      <c r="N149" s="3">
        <v>43110.763948414351</v>
      </c>
      <c r="O149" s="3">
        <v>43110.763948414351</v>
      </c>
      <c r="P149" s="2"/>
      <c r="Q149" s="2"/>
      <c r="R149" s="2" t="s">
        <v>498</v>
      </c>
      <c r="S149" s="2" t="s">
        <v>169</v>
      </c>
      <c r="T149" t="s">
        <v>246</v>
      </c>
      <c r="U149" t="s">
        <v>181</v>
      </c>
    </row>
    <row r="150" spans="3:21" x14ac:dyDescent="0.25">
      <c r="C150">
        <v>144</v>
      </c>
      <c r="D150" s="2" t="s">
        <v>100</v>
      </c>
      <c r="E150" s="2"/>
      <c r="F150" s="2" t="s">
        <v>155</v>
      </c>
      <c r="G150" s="2"/>
      <c r="H150" t="b">
        <v>0</v>
      </c>
      <c r="I150" s="2" t="s">
        <v>100</v>
      </c>
      <c r="J150" s="2"/>
      <c r="K150" s="2"/>
      <c r="L150" t="b">
        <v>1</v>
      </c>
      <c r="M150" t="s">
        <v>515</v>
      </c>
      <c r="N150" s="3">
        <v>43276.07324247685</v>
      </c>
      <c r="O150" s="3">
        <v>43110.763948414351</v>
      </c>
      <c r="P150" s="2"/>
      <c r="Q150" s="2"/>
      <c r="R150" s="2" t="s">
        <v>498</v>
      </c>
      <c r="S150" s="2" t="s">
        <v>170</v>
      </c>
      <c r="T150" t="s">
        <v>246</v>
      </c>
      <c r="U150" t="s">
        <v>181</v>
      </c>
    </row>
    <row r="151" spans="3:21" x14ac:dyDescent="0.25">
      <c r="C151">
        <v>145</v>
      </c>
      <c r="D151" s="2" t="s">
        <v>101</v>
      </c>
      <c r="E151" s="2"/>
      <c r="F151" s="2" t="s">
        <v>155</v>
      </c>
      <c r="G151" s="2"/>
      <c r="H151" t="b">
        <v>0</v>
      </c>
      <c r="I151" s="2" t="s">
        <v>101</v>
      </c>
      <c r="J151" s="2"/>
      <c r="K151" s="2"/>
      <c r="L151" t="b">
        <v>1</v>
      </c>
      <c r="M151" t="s">
        <v>515</v>
      </c>
      <c r="N151" s="3">
        <v>43276.07324247685</v>
      </c>
      <c r="O151" s="3">
        <v>43110.763948414351</v>
      </c>
      <c r="P151" s="2"/>
      <c r="Q151" s="2"/>
      <c r="R151" s="2" t="s">
        <v>498</v>
      </c>
      <c r="S151" s="2" t="s">
        <v>171</v>
      </c>
      <c r="T151" t="s">
        <v>246</v>
      </c>
      <c r="U151" t="s">
        <v>181</v>
      </c>
    </row>
    <row r="152" spans="3:21" x14ac:dyDescent="0.25">
      <c r="C152">
        <v>146</v>
      </c>
      <c r="D152" s="2" t="s">
        <v>90</v>
      </c>
      <c r="E152" s="2"/>
      <c r="F152" s="2" t="s">
        <v>155</v>
      </c>
      <c r="G152" s="2"/>
      <c r="H152" t="b">
        <v>0</v>
      </c>
      <c r="I152" s="2" t="s">
        <v>90</v>
      </c>
      <c r="J152" s="2"/>
      <c r="K152" s="2"/>
      <c r="L152" t="b">
        <v>1</v>
      </c>
      <c r="M152" t="s">
        <v>294</v>
      </c>
      <c r="N152" s="3">
        <v>43110.763948414351</v>
      </c>
      <c r="O152" s="3">
        <v>43110.763948414351</v>
      </c>
      <c r="P152" s="2"/>
      <c r="Q152" s="2"/>
      <c r="R152" s="2" t="s">
        <v>498</v>
      </c>
      <c r="S152" s="2" t="s">
        <v>169</v>
      </c>
      <c r="T152" t="s">
        <v>246</v>
      </c>
      <c r="U152" t="s">
        <v>181</v>
      </c>
    </row>
    <row r="153" spans="3:21" x14ac:dyDescent="0.25">
      <c r="C153">
        <v>147</v>
      </c>
      <c r="D153" s="2" t="s">
        <v>89</v>
      </c>
      <c r="E153" s="2"/>
      <c r="F153" s="2" t="s">
        <v>155</v>
      </c>
      <c r="G153" s="2"/>
      <c r="H153" t="b">
        <v>0</v>
      </c>
      <c r="I153" s="2" t="s">
        <v>89</v>
      </c>
      <c r="J153" s="2"/>
      <c r="K153" s="2"/>
      <c r="L153" t="b">
        <v>1</v>
      </c>
      <c r="M153" t="s">
        <v>294</v>
      </c>
      <c r="N153" s="3">
        <v>43110.763948414351</v>
      </c>
      <c r="O153" s="3">
        <v>43110.763948414351</v>
      </c>
      <c r="P153" s="2"/>
      <c r="Q153" s="2"/>
      <c r="R153" s="2" t="s">
        <v>498</v>
      </c>
      <c r="S153" s="2" t="s">
        <v>7</v>
      </c>
      <c r="T153" t="s">
        <v>246</v>
      </c>
      <c r="U153" t="s">
        <v>181</v>
      </c>
    </row>
    <row r="154" spans="3:21" x14ac:dyDescent="0.25">
      <c r="C154">
        <v>148</v>
      </c>
      <c r="D154" s="2" t="s">
        <v>102</v>
      </c>
      <c r="E154" s="2"/>
      <c r="F154" s="2" t="s">
        <v>155</v>
      </c>
      <c r="G154" s="2"/>
      <c r="H154" t="b">
        <v>0</v>
      </c>
      <c r="I154" s="2" t="s">
        <v>102</v>
      </c>
      <c r="J154" s="2"/>
      <c r="K154" s="2"/>
      <c r="L154" t="b">
        <v>1</v>
      </c>
      <c r="M154" t="s">
        <v>294</v>
      </c>
      <c r="N154" s="3">
        <v>43110.763948414351</v>
      </c>
      <c r="O154" s="3">
        <v>43110.763948414351</v>
      </c>
      <c r="P154" s="2"/>
      <c r="Q154" s="2"/>
      <c r="R154" s="2" t="s">
        <v>498</v>
      </c>
      <c r="S154" s="2" t="s">
        <v>169</v>
      </c>
      <c r="T154" t="s">
        <v>246</v>
      </c>
      <c r="U154" t="s">
        <v>181</v>
      </c>
    </row>
    <row r="155" spans="3:21" x14ac:dyDescent="0.25">
      <c r="C155">
        <v>149</v>
      </c>
      <c r="D155" s="2" t="s">
        <v>27</v>
      </c>
      <c r="E155" s="2"/>
      <c r="F155" s="2" t="s">
        <v>155</v>
      </c>
      <c r="G155" s="2"/>
      <c r="H155" t="b">
        <v>1</v>
      </c>
      <c r="I155" s="2" t="s">
        <v>27</v>
      </c>
      <c r="J155" s="2"/>
      <c r="K155" s="2"/>
      <c r="L155" t="b">
        <v>1</v>
      </c>
      <c r="M155" t="s">
        <v>515</v>
      </c>
      <c r="N155" s="3">
        <v>43276.07324247685</v>
      </c>
      <c r="O155" s="3">
        <v>43110.763948414351</v>
      </c>
      <c r="P155" s="2"/>
      <c r="Q155" s="2"/>
      <c r="R155" s="2" t="s">
        <v>498</v>
      </c>
      <c r="S155" s="2" t="s">
        <v>170</v>
      </c>
      <c r="T155" t="s">
        <v>246</v>
      </c>
      <c r="U155" t="s">
        <v>181</v>
      </c>
    </row>
    <row r="156" spans="3:21" x14ac:dyDescent="0.25">
      <c r="C156">
        <v>150</v>
      </c>
      <c r="D156" s="2" t="s">
        <v>104</v>
      </c>
      <c r="E156" s="2"/>
      <c r="F156" s="2" t="s">
        <v>155</v>
      </c>
      <c r="G156" s="2"/>
      <c r="H156" t="b">
        <v>0</v>
      </c>
      <c r="I156" s="2" t="s">
        <v>104</v>
      </c>
      <c r="J156" s="2"/>
      <c r="K156" s="2"/>
      <c r="L156" t="b">
        <v>1</v>
      </c>
      <c r="M156" t="s">
        <v>294</v>
      </c>
      <c r="N156" s="3">
        <v>43110.763948414351</v>
      </c>
      <c r="O156" s="3">
        <v>43110.763948414351</v>
      </c>
      <c r="P156" s="2"/>
      <c r="Q156" s="2"/>
      <c r="R156" s="2" t="s">
        <v>498</v>
      </c>
      <c r="S156" s="2" t="s">
        <v>169</v>
      </c>
      <c r="T156" t="s">
        <v>246</v>
      </c>
      <c r="U156" t="s">
        <v>181</v>
      </c>
    </row>
    <row r="157" spans="3:21" x14ac:dyDescent="0.25">
      <c r="C157">
        <v>151</v>
      </c>
      <c r="D157" s="2" t="s">
        <v>103</v>
      </c>
      <c r="E157" s="2"/>
      <c r="F157" s="2" t="s">
        <v>155</v>
      </c>
      <c r="G157" s="2"/>
      <c r="H157" t="b">
        <v>0</v>
      </c>
      <c r="I157" s="2" t="s">
        <v>103</v>
      </c>
      <c r="J157" s="2"/>
      <c r="K157" s="2"/>
      <c r="L157" t="b">
        <v>1</v>
      </c>
      <c r="M157" t="s">
        <v>515</v>
      </c>
      <c r="N157" s="3">
        <v>43276.07324247685</v>
      </c>
      <c r="O157" s="3">
        <v>43110.763948414351</v>
      </c>
      <c r="P157" s="2"/>
      <c r="Q157" s="2"/>
      <c r="R157" s="2" t="s">
        <v>498</v>
      </c>
      <c r="S157" s="2" t="s">
        <v>171</v>
      </c>
      <c r="T157" t="s">
        <v>246</v>
      </c>
      <c r="U157" t="s">
        <v>181</v>
      </c>
    </row>
    <row r="158" spans="3:21" x14ac:dyDescent="0.25">
      <c r="C158">
        <v>152</v>
      </c>
      <c r="D158" s="2" t="s">
        <v>92</v>
      </c>
      <c r="E158" s="2"/>
      <c r="F158" s="2" t="s">
        <v>155</v>
      </c>
      <c r="G158" s="2"/>
      <c r="H158" t="b">
        <v>0</v>
      </c>
      <c r="I158" s="2" t="s">
        <v>92</v>
      </c>
      <c r="J158" s="2"/>
      <c r="K158" s="2"/>
      <c r="L158" t="b">
        <v>1</v>
      </c>
      <c r="M158" t="s">
        <v>294</v>
      </c>
      <c r="N158" s="3">
        <v>43110.763948414351</v>
      </c>
      <c r="O158" s="3">
        <v>43110.763948414351</v>
      </c>
      <c r="P158" s="2"/>
      <c r="Q158" s="2"/>
      <c r="R158" s="2" t="s">
        <v>498</v>
      </c>
      <c r="S158" s="2" t="s">
        <v>169</v>
      </c>
      <c r="T158" t="s">
        <v>246</v>
      </c>
      <c r="U158" t="s">
        <v>181</v>
      </c>
    </row>
    <row r="159" spans="3:21" x14ac:dyDescent="0.25">
      <c r="C159">
        <v>153</v>
      </c>
      <c r="D159" s="2" t="s">
        <v>91</v>
      </c>
      <c r="E159" s="2"/>
      <c r="F159" s="2" t="s">
        <v>155</v>
      </c>
      <c r="G159" s="2"/>
      <c r="H159" t="b">
        <v>0</v>
      </c>
      <c r="I159" s="2" t="s">
        <v>91</v>
      </c>
      <c r="J159" s="2"/>
      <c r="K159" s="2"/>
      <c r="L159" t="b">
        <v>1</v>
      </c>
      <c r="M159" t="s">
        <v>294</v>
      </c>
      <c r="N159" s="3">
        <v>43110.763948414351</v>
      </c>
      <c r="O159" s="3">
        <v>43110.763948414351</v>
      </c>
      <c r="P159" s="2"/>
      <c r="Q159" s="2"/>
      <c r="R159" s="2" t="s">
        <v>498</v>
      </c>
      <c r="S159" s="2" t="s">
        <v>169</v>
      </c>
      <c r="T159" t="s">
        <v>246</v>
      </c>
      <c r="U159" t="s">
        <v>181</v>
      </c>
    </row>
    <row r="160" spans="3:21" x14ac:dyDescent="0.25">
      <c r="C160">
        <v>154</v>
      </c>
      <c r="D160" s="2" t="s">
        <v>97</v>
      </c>
      <c r="E160" s="2"/>
      <c r="F160" s="2" t="s">
        <v>155</v>
      </c>
      <c r="G160" s="2"/>
      <c r="H160" t="b">
        <v>0</v>
      </c>
      <c r="I160" s="2" t="s">
        <v>97</v>
      </c>
      <c r="J160" s="2"/>
      <c r="K160" s="2"/>
      <c r="L160" t="b">
        <v>1</v>
      </c>
      <c r="M160" t="s">
        <v>515</v>
      </c>
      <c r="N160" s="3">
        <v>43276.07324247685</v>
      </c>
      <c r="O160" s="3">
        <v>43110.763948414351</v>
      </c>
      <c r="P160" s="2"/>
      <c r="Q160" s="2"/>
      <c r="R160" s="2" t="s">
        <v>498</v>
      </c>
      <c r="S160" s="2" t="s">
        <v>170</v>
      </c>
      <c r="T160" t="s">
        <v>246</v>
      </c>
      <c r="U160" t="s">
        <v>181</v>
      </c>
    </row>
    <row r="161" spans="3:21" x14ac:dyDescent="0.25">
      <c r="C161">
        <v>155</v>
      </c>
      <c r="D161" s="2" t="s">
        <v>295</v>
      </c>
      <c r="E161" s="2"/>
      <c r="F161" s="2" t="s">
        <v>155</v>
      </c>
      <c r="G161" s="2"/>
      <c r="H161" t="b">
        <v>0</v>
      </c>
      <c r="I161" s="2" t="s">
        <v>295</v>
      </c>
      <c r="J161" s="2"/>
      <c r="K161" s="2"/>
      <c r="L161" t="b">
        <v>1</v>
      </c>
      <c r="M161" t="s">
        <v>294</v>
      </c>
      <c r="N161" s="3">
        <v>43239.770423530092</v>
      </c>
      <c r="O161" s="3">
        <v>43239.770423530092</v>
      </c>
      <c r="P161" s="2"/>
      <c r="Q161" s="2"/>
      <c r="R161" s="2" t="s">
        <v>498</v>
      </c>
      <c r="S161" s="2" t="s">
        <v>169</v>
      </c>
      <c r="T161" t="s">
        <v>246</v>
      </c>
      <c r="U161" t="s">
        <v>181</v>
      </c>
    </row>
    <row r="162" spans="3:21" x14ac:dyDescent="0.25">
      <c r="C162">
        <v>156</v>
      </c>
      <c r="D162" s="2" t="s">
        <v>26</v>
      </c>
      <c r="E162" s="2"/>
      <c r="F162" s="2" t="s">
        <v>155</v>
      </c>
      <c r="G162" s="2"/>
      <c r="H162" t="b">
        <v>0</v>
      </c>
      <c r="I162" s="2" t="s">
        <v>26</v>
      </c>
      <c r="J162" s="2"/>
      <c r="K162" s="2"/>
      <c r="L162" t="b">
        <v>1</v>
      </c>
      <c r="M162" t="s">
        <v>515</v>
      </c>
      <c r="N162" s="3">
        <v>43276.07324247685</v>
      </c>
      <c r="O162" s="3">
        <v>43110.763948414351</v>
      </c>
      <c r="P162" s="2"/>
      <c r="Q162" s="2"/>
      <c r="R162" s="2" t="s">
        <v>498</v>
      </c>
      <c r="S162" s="2" t="s">
        <v>171</v>
      </c>
      <c r="T162" t="s">
        <v>246</v>
      </c>
      <c r="U162" t="s">
        <v>181</v>
      </c>
    </row>
    <row r="163" spans="3:21" x14ac:dyDescent="0.25">
      <c r="C163">
        <v>157</v>
      </c>
      <c r="D163" s="2" t="s">
        <v>88</v>
      </c>
      <c r="E163" s="2"/>
      <c r="F163" s="2" t="s">
        <v>155</v>
      </c>
      <c r="G163" s="2"/>
      <c r="H163" t="b">
        <v>0</v>
      </c>
      <c r="I163" s="2" t="s">
        <v>88</v>
      </c>
      <c r="J163" s="2"/>
      <c r="K163" s="2" t="s">
        <v>527</v>
      </c>
      <c r="L163" t="b">
        <v>1</v>
      </c>
      <c r="M163" t="s">
        <v>294</v>
      </c>
      <c r="N163" s="3">
        <v>43110.763948414351</v>
      </c>
      <c r="O163" s="3">
        <v>43110.763948414351</v>
      </c>
      <c r="P163" s="2"/>
      <c r="Q163" s="2"/>
      <c r="R163" s="2" t="s">
        <v>498</v>
      </c>
      <c r="S163" s="2" t="s">
        <v>7</v>
      </c>
      <c r="T163" t="s">
        <v>246</v>
      </c>
      <c r="U163" t="s">
        <v>181</v>
      </c>
    </row>
    <row r="164" spans="3:21" x14ac:dyDescent="0.25">
      <c r="C164">
        <v>158</v>
      </c>
      <c r="D164" s="2" t="s">
        <v>94</v>
      </c>
      <c r="E164" s="2"/>
      <c r="F164" s="2" t="s">
        <v>155</v>
      </c>
      <c r="G164" s="2"/>
      <c r="H164" t="b">
        <v>0</v>
      </c>
      <c r="I164" s="2" t="s">
        <v>94</v>
      </c>
      <c r="J164" s="2"/>
      <c r="K164" s="2"/>
      <c r="L164" t="b">
        <v>1</v>
      </c>
      <c r="M164" t="s">
        <v>294</v>
      </c>
      <c r="N164" s="3">
        <v>43110.763948414351</v>
      </c>
      <c r="O164" s="3">
        <v>43110.763948414351</v>
      </c>
      <c r="P164" s="2"/>
      <c r="Q164" s="2"/>
      <c r="R164" s="2" t="s">
        <v>498</v>
      </c>
      <c r="S164" s="2" t="s">
        <v>169</v>
      </c>
      <c r="T164" t="s">
        <v>246</v>
      </c>
      <c r="U164" t="s">
        <v>181</v>
      </c>
    </row>
    <row r="165" spans="3:21" x14ac:dyDescent="0.25">
      <c r="C165">
        <v>159</v>
      </c>
      <c r="D165" s="2" t="s">
        <v>105</v>
      </c>
      <c r="E165" s="2"/>
      <c r="F165" s="2" t="s">
        <v>155</v>
      </c>
      <c r="G165" s="2"/>
      <c r="H165" t="b">
        <v>0</v>
      </c>
      <c r="I165" s="2" t="s">
        <v>105</v>
      </c>
      <c r="J165" s="2"/>
      <c r="K165" s="2"/>
      <c r="L165" t="b">
        <v>1</v>
      </c>
      <c r="M165" t="s">
        <v>294</v>
      </c>
      <c r="N165" s="3">
        <v>43110.763948414351</v>
      </c>
      <c r="O165" s="3">
        <v>43110.763948414351</v>
      </c>
      <c r="P165" s="2"/>
      <c r="Q165" s="2"/>
      <c r="R165" s="2" t="s">
        <v>498</v>
      </c>
      <c r="S165" s="2" t="s">
        <v>169</v>
      </c>
      <c r="T165" t="s">
        <v>246</v>
      </c>
      <c r="U165" t="s">
        <v>181</v>
      </c>
    </row>
    <row r="166" spans="3:21" x14ac:dyDescent="0.25">
      <c r="C166">
        <v>160</v>
      </c>
      <c r="D166" s="2" t="s">
        <v>95</v>
      </c>
      <c r="E166" s="2"/>
      <c r="F166" s="2" t="s">
        <v>155</v>
      </c>
      <c r="G166" s="2"/>
      <c r="H166" t="b">
        <v>0</v>
      </c>
      <c r="I166" s="2" t="s">
        <v>95</v>
      </c>
      <c r="J166" s="2"/>
      <c r="K166" s="2"/>
      <c r="L166" t="b">
        <v>1</v>
      </c>
      <c r="M166" t="s">
        <v>294</v>
      </c>
      <c r="N166" s="3">
        <v>43110.763948414351</v>
      </c>
      <c r="O166" s="3">
        <v>43110.763948414351</v>
      </c>
      <c r="P166" s="2"/>
      <c r="Q166" s="2"/>
      <c r="R166" s="2" t="s">
        <v>498</v>
      </c>
      <c r="S166" s="2" t="s">
        <v>169</v>
      </c>
      <c r="T166" t="s">
        <v>246</v>
      </c>
      <c r="U166" t="s">
        <v>181</v>
      </c>
    </row>
    <row r="167" spans="3:21" x14ac:dyDescent="0.25">
      <c r="C167">
        <v>161</v>
      </c>
      <c r="D167" s="2" t="s">
        <v>93</v>
      </c>
      <c r="E167" s="2"/>
      <c r="F167" s="2" t="s">
        <v>155</v>
      </c>
      <c r="G167" s="2"/>
      <c r="H167" t="b">
        <v>0</v>
      </c>
      <c r="I167" s="2" t="s">
        <v>93</v>
      </c>
      <c r="J167" s="2"/>
      <c r="K167" s="2"/>
      <c r="L167" t="b">
        <v>1</v>
      </c>
      <c r="M167" t="s">
        <v>294</v>
      </c>
      <c r="N167" s="3">
        <v>43110.763948414351</v>
      </c>
      <c r="O167" s="3">
        <v>43110.763948414351</v>
      </c>
      <c r="P167" s="2"/>
      <c r="Q167" s="2"/>
      <c r="R167" s="2" t="s">
        <v>498</v>
      </c>
      <c r="S167" s="2" t="s">
        <v>172</v>
      </c>
      <c r="T167" t="s">
        <v>246</v>
      </c>
      <c r="U167" t="s">
        <v>181</v>
      </c>
    </row>
    <row r="168" spans="3:21" x14ac:dyDescent="0.25">
      <c r="C168">
        <v>162</v>
      </c>
      <c r="D168" s="2" t="s">
        <v>78</v>
      </c>
      <c r="E168" s="2"/>
      <c r="F168" s="2" t="s">
        <v>79</v>
      </c>
      <c r="G168" s="2"/>
      <c r="H168" t="b">
        <v>0</v>
      </c>
      <c r="I168" s="2" t="s">
        <v>78</v>
      </c>
      <c r="J168" s="2"/>
      <c r="K168" s="2"/>
      <c r="L168" t="b">
        <v>1</v>
      </c>
      <c r="M168" t="s">
        <v>515</v>
      </c>
      <c r="N168" s="3">
        <v>43276.07324247685</v>
      </c>
      <c r="O168" s="3">
        <v>43110.763948414351</v>
      </c>
      <c r="P168" s="2"/>
      <c r="Q168" s="2"/>
      <c r="R168" s="2" t="s">
        <v>499</v>
      </c>
      <c r="S168" s="2" t="s">
        <v>172</v>
      </c>
      <c r="T168" t="s">
        <v>246</v>
      </c>
      <c r="U168" t="s">
        <v>181</v>
      </c>
    </row>
    <row r="169" spans="3:21" x14ac:dyDescent="0.25">
      <c r="C169">
        <v>163</v>
      </c>
      <c r="D169" s="2" t="s">
        <v>82</v>
      </c>
      <c r="E169" s="2"/>
      <c r="F169" s="2" t="s">
        <v>79</v>
      </c>
      <c r="G169" s="2"/>
      <c r="H169" t="b">
        <v>0</v>
      </c>
      <c r="I169" s="2" t="s">
        <v>82</v>
      </c>
      <c r="J169" s="2"/>
      <c r="K169" s="2" t="s">
        <v>527</v>
      </c>
      <c r="L169" t="b">
        <v>1</v>
      </c>
      <c r="M169" t="s">
        <v>294</v>
      </c>
      <c r="N169" s="3">
        <v>43110.763948414351</v>
      </c>
      <c r="O169" s="3">
        <v>43110.763948414351</v>
      </c>
      <c r="P169" s="2"/>
      <c r="Q169" s="2"/>
      <c r="R169" s="2" t="s">
        <v>499</v>
      </c>
      <c r="S169" s="2" t="s">
        <v>7</v>
      </c>
      <c r="T169" t="s">
        <v>246</v>
      </c>
      <c r="U169" t="s">
        <v>181</v>
      </c>
    </row>
    <row r="170" spans="3:21" x14ac:dyDescent="0.25">
      <c r="C170">
        <v>164</v>
      </c>
      <c r="D170" s="2" t="s">
        <v>83</v>
      </c>
      <c r="E170" s="2"/>
      <c r="F170" s="2" t="s">
        <v>79</v>
      </c>
      <c r="G170" s="2"/>
      <c r="H170" t="b">
        <v>0</v>
      </c>
      <c r="I170" s="2" t="s">
        <v>83</v>
      </c>
      <c r="J170" s="2"/>
      <c r="K170" s="2"/>
      <c r="L170" t="b">
        <v>1</v>
      </c>
      <c r="M170" t="s">
        <v>515</v>
      </c>
      <c r="N170" s="3">
        <v>43276.07324247685</v>
      </c>
      <c r="O170" s="3">
        <v>43110.763948414351</v>
      </c>
      <c r="P170" s="2"/>
      <c r="Q170" s="2"/>
      <c r="R170" s="2" t="s">
        <v>499</v>
      </c>
      <c r="S170" s="2" t="s">
        <v>170</v>
      </c>
      <c r="T170" t="s">
        <v>246</v>
      </c>
      <c r="U170" t="s">
        <v>181</v>
      </c>
    </row>
    <row r="171" spans="3:21" x14ac:dyDescent="0.25">
      <c r="C171">
        <v>165</v>
      </c>
      <c r="D171" s="2" t="s">
        <v>84</v>
      </c>
      <c r="E171" s="2"/>
      <c r="F171" s="2" t="s">
        <v>79</v>
      </c>
      <c r="G171" s="2"/>
      <c r="H171" t="b">
        <v>0</v>
      </c>
      <c r="I171" s="2" t="s">
        <v>84</v>
      </c>
      <c r="J171" s="2"/>
      <c r="K171" s="2"/>
      <c r="L171" t="b">
        <v>1</v>
      </c>
      <c r="M171" t="s">
        <v>515</v>
      </c>
      <c r="N171" s="3">
        <v>43276.07324247685</v>
      </c>
      <c r="O171" s="3">
        <v>43110.763948414351</v>
      </c>
      <c r="P171" s="2"/>
      <c r="Q171" s="2"/>
      <c r="R171" s="2" t="s">
        <v>499</v>
      </c>
      <c r="S171" s="2" t="s">
        <v>170</v>
      </c>
      <c r="T171" t="s">
        <v>246</v>
      </c>
      <c r="U171" t="s">
        <v>181</v>
      </c>
    </row>
    <row r="172" spans="3:21" x14ac:dyDescent="0.25">
      <c r="C172">
        <v>166</v>
      </c>
      <c r="D172" s="2" t="s">
        <v>79</v>
      </c>
      <c r="E172" s="2"/>
      <c r="F172" s="2" t="s">
        <v>79</v>
      </c>
      <c r="G172" s="2"/>
      <c r="H172" t="b">
        <v>0</v>
      </c>
      <c r="I172" s="2" t="s">
        <v>79</v>
      </c>
      <c r="J172" s="2"/>
      <c r="K172" s="2"/>
      <c r="L172" t="b">
        <v>1</v>
      </c>
      <c r="M172" t="s">
        <v>294</v>
      </c>
      <c r="N172" s="3">
        <v>43110.763948414351</v>
      </c>
      <c r="O172" s="3">
        <v>43110.763948414351</v>
      </c>
      <c r="P172" s="2"/>
      <c r="Q172" s="2"/>
      <c r="R172" s="2" t="s">
        <v>499</v>
      </c>
      <c r="S172" s="2" t="s">
        <v>169</v>
      </c>
      <c r="T172" t="s">
        <v>246</v>
      </c>
      <c r="U172" t="s">
        <v>181</v>
      </c>
    </row>
    <row r="173" spans="3:21" x14ac:dyDescent="0.25">
      <c r="C173">
        <v>167</v>
      </c>
      <c r="D173" s="2" t="s">
        <v>29</v>
      </c>
      <c r="E173" s="2"/>
      <c r="F173" s="2" t="s">
        <v>79</v>
      </c>
      <c r="G173" s="2"/>
      <c r="H173" t="b">
        <v>1</v>
      </c>
      <c r="I173" s="2" t="s">
        <v>29</v>
      </c>
      <c r="J173" s="2"/>
      <c r="K173" s="2"/>
      <c r="L173" t="b">
        <v>1</v>
      </c>
      <c r="M173" t="s">
        <v>294</v>
      </c>
      <c r="N173" s="3">
        <v>43192.772752430552</v>
      </c>
      <c r="O173" s="3">
        <v>43110.763948414351</v>
      </c>
      <c r="P173" s="2"/>
      <c r="Q173" s="2"/>
      <c r="R173" s="2" t="s">
        <v>499</v>
      </c>
      <c r="S173" s="2" t="s">
        <v>170</v>
      </c>
      <c r="T173" t="s">
        <v>246</v>
      </c>
      <c r="U173" t="s">
        <v>181</v>
      </c>
    </row>
    <row r="174" spans="3:21" x14ac:dyDescent="0.25">
      <c r="C174">
        <v>168</v>
      </c>
      <c r="D174" s="2" t="s">
        <v>80</v>
      </c>
      <c r="E174" s="2"/>
      <c r="F174" s="2" t="s">
        <v>79</v>
      </c>
      <c r="G174" s="2"/>
      <c r="H174" t="b">
        <v>0</v>
      </c>
      <c r="I174" s="2" t="s">
        <v>80</v>
      </c>
      <c r="J174" s="2"/>
      <c r="K174" s="2"/>
      <c r="L174" t="b">
        <v>1</v>
      </c>
      <c r="M174" t="s">
        <v>294</v>
      </c>
      <c r="N174" s="3">
        <v>43110.763948414351</v>
      </c>
      <c r="O174" s="3">
        <v>43110.763948414351</v>
      </c>
      <c r="P174" s="2"/>
      <c r="Q174" s="2"/>
      <c r="R174" s="2" t="s">
        <v>499</v>
      </c>
      <c r="S174" s="2" t="s">
        <v>169</v>
      </c>
      <c r="T174" t="s">
        <v>246</v>
      </c>
      <c r="U174" t="s">
        <v>181</v>
      </c>
    </row>
    <row r="175" spans="3:21" x14ac:dyDescent="0.25">
      <c r="C175">
        <v>169</v>
      </c>
      <c r="D175" s="2" t="s">
        <v>81</v>
      </c>
      <c r="E175" s="2"/>
      <c r="F175" s="2" t="s">
        <v>79</v>
      </c>
      <c r="G175" s="2"/>
      <c r="H175" t="b">
        <v>0</v>
      </c>
      <c r="I175" s="2" t="s">
        <v>81</v>
      </c>
      <c r="J175" s="2"/>
      <c r="K175" s="2" t="s">
        <v>527</v>
      </c>
      <c r="L175" t="b">
        <v>1</v>
      </c>
      <c r="M175" t="s">
        <v>294</v>
      </c>
      <c r="N175" s="3">
        <v>43110.763948414351</v>
      </c>
      <c r="O175" s="3">
        <v>43110.763948414351</v>
      </c>
      <c r="P175" s="2"/>
      <c r="Q175" s="2"/>
      <c r="R175" s="2" t="s">
        <v>499</v>
      </c>
      <c r="S175" s="2" t="s">
        <v>7</v>
      </c>
      <c r="T175" t="s">
        <v>246</v>
      </c>
      <c r="U175" t="s">
        <v>181</v>
      </c>
    </row>
    <row r="176" spans="3:21" x14ac:dyDescent="0.25">
      <c r="C176">
        <v>170</v>
      </c>
      <c r="D176" s="2" t="s">
        <v>108</v>
      </c>
      <c r="E176" s="2"/>
      <c r="F176" s="2" t="s">
        <v>156</v>
      </c>
      <c r="G176" s="2"/>
      <c r="H176" t="b">
        <v>0</v>
      </c>
      <c r="I176" s="2" t="s">
        <v>108</v>
      </c>
      <c r="J176" s="2"/>
      <c r="K176" s="2"/>
      <c r="L176" t="b">
        <v>1</v>
      </c>
      <c r="M176" t="s">
        <v>294</v>
      </c>
      <c r="N176" s="3">
        <v>43110.763948414351</v>
      </c>
      <c r="O176" s="3">
        <v>43110.763948414351</v>
      </c>
      <c r="P176" s="2"/>
      <c r="Q176" s="2"/>
      <c r="R176" s="2" t="s">
        <v>504</v>
      </c>
      <c r="S176" s="2" t="s">
        <v>169</v>
      </c>
      <c r="T176" t="s">
        <v>246</v>
      </c>
      <c r="U176" t="s">
        <v>181</v>
      </c>
    </row>
    <row r="177" spans="3:21" x14ac:dyDescent="0.25">
      <c r="C177">
        <v>171</v>
      </c>
      <c r="D177" s="2" t="s">
        <v>121</v>
      </c>
      <c r="E177" s="2"/>
      <c r="F177" s="2" t="s">
        <v>156</v>
      </c>
      <c r="G177" s="2"/>
      <c r="H177" t="b">
        <v>0</v>
      </c>
      <c r="I177" s="2" t="s">
        <v>121</v>
      </c>
      <c r="J177" s="2"/>
      <c r="K177" s="2"/>
      <c r="L177" t="b">
        <v>1</v>
      </c>
      <c r="M177" t="s">
        <v>294</v>
      </c>
      <c r="N177" s="3">
        <v>43110.763948414351</v>
      </c>
      <c r="O177" s="3">
        <v>43110.763948414351</v>
      </c>
      <c r="P177" s="2"/>
      <c r="Q177" s="2"/>
      <c r="R177" s="2" t="s">
        <v>504</v>
      </c>
      <c r="S177" s="2" t="s">
        <v>169</v>
      </c>
      <c r="T177" t="s">
        <v>246</v>
      </c>
      <c r="U177" t="s">
        <v>181</v>
      </c>
    </row>
    <row r="178" spans="3:21" x14ac:dyDescent="0.25">
      <c r="C178">
        <v>172</v>
      </c>
      <c r="D178" s="2" t="s">
        <v>296</v>
      </c>
      <c r="E178" s="2"/>
      <c r="F178" s="2" t="s">
        <v>156</v>
      </c>
      <c r="G178" s="2"/>
      <c r="H178" t="b">
        <v>0</v>
      </c>
      <c r="I178" s="2" t="s">
        <v>296</v>
      </c>
      <c r="J178" s="2"/>
      <c r="K178" s="2"/>
      <c r="L178" t="b">
        <v>1</v>
      </c>
      <c r="M178" t="s">
        <v>294</v>
      </c>
      <c r="N178" s="3">
        <v>43275.680828888886</v>
      </c>
      <c r="O178" s="3">
        <v>43275.680828888886</v>
      </c>
      <c r="P178" s="2"/>
      <c r="Q178" s="2"/>
      <c r="R178" s="2" t="s">
        <v>504</v>
      </c>
      <c r="S178" s="2" t="s">
        <v>171</v>
      </c>
      <c r="T178" t="s">
        <v>246</v>
      </c>
      <c r="U178" t="s">
        <v>181</v>
      </c>
    </row>
    <row r="179" spans="3:21" x14ac:dyDescent="0.25">
      <c r="C179">
        <v>173</v>
      </c>
      <c r="D179" s="2" t="s">
        <v>106</v>
      </c>
      <c r="E179" s="2"/>
      <c r="F179" s="2" t="s">
        <v>156</v>
      </c>
      <c r="G179" s="2"/>
      <c r="H179" t="b">
        <v>0</v>
      </c>
      <c r="I179" s="2" t="s">
        <v>106</v>
      </c>
      <c r="J179" s="2"/>
      <c r="K179" s="2"/>
      <c r="L179" t="b">
        <v>1</v>
      </c>
      <c r="M179" t="s">
        <v>294</v>
      </c>
      <c r="N179" s="3">
        <v>43110.763948414351</v>
      </c>
      <c r="O179" s="3">
        <v>43110.763948414351</v>
      </c>
      <c r="P179" s="2"/>
      <c r="Q179" s="2"/>
      <c r="R179" s="2" t="s">
        <v>504</v>
      </c>
      <c r="S179" s="2" t="s">
        <v>171</v>
      </c>
      <c r="T179" t="s">
        <v>246</v>
      </c>
      <c r="U179" t="s">
        <v>181</v>
      </c>
    </row>
    <row r="180" spans="3:21" x14ac:dyDescent="0.25">
      <c r="C180">
        <v>174</v>
      </c>
      <c r="D180" s="2" t="s">
        <v>297</v>
      </c>
      <c r="E180" s="2"/>
      <c r="F180" s="2" t="s">
        <v>156</v>
      </c>
      <c r="G180" s="2"/>
      <c r="H180" t="b">
        <v>0</v>
      </c>
      <c r="I180" s="2" t="s">
        <v>297</v>
      </c>
      <c r="J180" s="2"/>
      <c r="K180" s="2"/>
      <c r="L180" t="b">
        <v>1</v>
      </c>
      <c r="M180" t="s">
        <v>294</v>
      </c>
      <c r="N180" s="3">
        <v>43275.680828888886</v>
      </c>
      <c r="O180" s="3">
        <v>43275.680828888886</v>
      </c>
      <c r="P180" s="2"/>
      <c r="Q180" s="2"/>
      <c r="R180" s="2" t="s">
        <v>504</v>
      </c>
      <c r="S180" s="2" t="s">
        <v>169</v>
      </c>
      <c r="T180" t="s">
        <v>246</v>
      </c>
      <c r="U180" t="s">
        <v>181</v>
      </c>
    </row>
    <row r="181" spans="3:21" x14ac:dyDescent="0.25">
      <c r="C181">
        <v>175</v>
      </c>
      <c r="D181" s="2" t="s">
        <v>298</v>
      </c>
      <c r="E181" s="2"/>
      <c r="F181" s="2" t="s">
        <v>156</v>
      </c>
      <c r="G181" s="2"/>
      <c r="H181" t="b">
        <v>0</v>
      </c>
      <c r="I181" s="2" t="s">
        <v>298</v>
      </c>
      <c r="J181" s="2"/>
      <c r="K181" s="2"/>
      <c r="L181" t="b">
        <v>1</v>
      </c>
      <c r="M181" t="s">
        <v>294</v>
      </c>
      <c r="N181" s="3">
        <v>43275.680828888886</v>
      </c>
      <c r="O181" s="3">
        <v>43275.680828888886</v>
      </c>
      <c r="P181" s="2"/>
      <c r="Q181" s="2"/>
      <c r="R181" s="2" t="s">
        <v>504</v>
      </c>
      <c r="S181" s="2" t="s">
        <v>169</v>
      </c>
      <c r="T181" t="s">
        <v>246</v>
      </c>
      <c r="U181" t="s">
        <v>181</v>
      </c>
    </row>
    <row r="182" spans="3:21" x14ac:dyDescent="0.25">
      <c r="C182">
        <v>176</v>
      </c>
      <c r="D182" s="2" t="s">
        <v>109</v>
      </c>
      <c r="E182" s="2"/>
      <c r="F182" s="2" t="s">
        <v>156</v>
      </c>
      <c r="G182" s="2" t="s">
        <v>521</v>
      </c>
      <c r="H182" t="b">
        <v>0</v>
      </c>
      <c r="I182" s="2" t="s">
        <v>109</v>
      </c>
      <c r="J182" s="2"/>
      <c r="K182" s="2"/>
      <c r="L182" t="b">
        <v>1</v>
      </c>
      <c r="M182" t="s">
        <v>294</v>
      </c>
      <c r="N182" s="3">
        <v>43275.680828888886</v>
      </c>
      <c r="O182" s="3">
        <v>43110.763948414351</v>
      </c>
      <c r="P182" s="2"/>
      <c r="Q182" s="2"/>
      <c r="R182" s="2" t="s">
        <v>504</v>
      </c>
      <c r="S182" s="2" t="s">
        <v>169</v>
      </c>
      <c r="T182" t="s">
        <v>246</v>
      </c>
      <c r="U182" t="s">
        <v>181</v>
      </c>
    </row>
    <row r="183" spans="3:21" x14ac:dyDescent="0.25">
      <c r="C183">
        <v>177</v>
      </c>
      <c r="D183" s="2" t="s">
        <v>122</v>
      </c>
      <c r="E183" s="2"/>
      <c r="F183" s="2" t="s">
        <v>156</v>
      </c>
      <c r="G183" s="2"/>
      <c r="H183" t="b">
        <v>0</v>
      </c>
      <c r="I183" s="2" t="s">
        <v>122</v>
      </c>
      <c r="J183" s="2"/>
      <c r="K183" s="2"/>
      <c r="L183" t="b">
        <v>1</v>
      </c>
      <c r="M183" t="s">
        <v>294</v>
      </c>
      <c r="N183" s="3">
        <v>43110.763948414351</v>
      </c>
      <c r="O183" s="3">
        <v>43110.763948414351</v>
      </c>
      <c r="P183" s="2"/>
      <c r="Q183" s="2"/>
      <c r="R183" s="2" t="s">
        <v>504</v>
      </c>
      <c r="S183" s="2" t="s">
        <v>169</v>
      </c>
      <c r="T183" t="s">
        <v>246</v>
      </c>
      <c r="U183" t="s">
        <v>181</v>
      </c>
    </row>
    <row r="184" spans="3:21" x14ac:dyDescent="0.25">
      <c r="C184">
        <v>178</v>
      </c>
      <c r="D184" s="2" t="s">
        <v>299</v>
      </c>
      <c r="E184" s="2"/>
      <c r="F184" s="2" t="s">
        <v>156</v>
      </c>
      <c r="G184" s="2"/>
      <c r="H184" t="b">
        <v>0</v>
      </c>
      <c r="I184" s="2" t="s">
        <v>299</v>
      </c>
      <c r="J184" s="2"/>
      <c r="K184" s="2"/>
      <c r="L184" t="b">
        <v>1</v>
      </c>
      <c r="M184" t="s">
        <v>294</v>
      </c>
      <c r="N184" s="3">
        <v>43275.680828888886</v>
      </c>
      <c r="O184" s="3">
        <v>43275.680828888886</v>
      </c>
      <c r="P184" s="2"/>
      <c r="Q184" s="2"/>
      <c r="R184" s="2" t="s">
        <v>504</v>
      </c>
      <c r="S184" s="2" t="s">
        <v>170</v>
      </c>
      <c r="T184" t="s">
        <v>246</v>
      </c>
      <c r="U184" t="s">
        <v>181</v>
      </c>
    </row>
    <row r="185" spans="3:21" x14ac:dyDescent="0.25">
      <c r="C185">
        <v>179</v>
      </c>
      <c r="D185" s="2" t="s">
        <v>111</v>
      </c>
      <c r="E185" s="2"/>
      <c r="F185" s="2" t="s">
        <v>156</v>
      </c>
      <c r="G185" s="2" t="s">
        <v>524</v>
      </c>
      <c r="H185" t="b">
        <v>0</v>
      </c>
      <c r="I185" s="2" t="s">
        <v>111</v>
      </c>
      <c r="J185" s="2"/>
      <c r="K185" s="2"/>
      <c r="L185" t="b">
        <v>1</v>
      </c>
      <c r="M185" t="s">
        <v>294</v>
      </c>
      <c r="N185" s="3">
        <v>43275.680828888886</v>
      </c>
      <c r="O185" s="3">
        <v>43110.763948414351</v>
      </c>
      <c r="P185" s="2"/>
      <c r="Q185" s="2"/>
      <c r="R185" s="2" t="s">
        <v>504</v>
      </c>
      <c r="S185" s="2" t="s">
        <v>169</v>
      </c>
      <c r="T185" t="s">
        <v>246</v>
      </c>
      <c r="U185" t="s">
        <v>181</v>
      </c>
    </row>
    <row r="186" spans="3:21" x14ac:dyDescent="0.25">
      <c r="C186">
        <v>180</v>
      </c>
      <c r="D186" s="2" t="s">
        <v>110</v>
      </c>
      <c r="E186" s="2"/>
      <c r="F186" s="2" t="s">
        <v>156</v>
      </c>
      <c r="G186" s="2" t="s">
        <v>524</v>
      </c>
      <c r="H186" t="b">
        <v>0</v>
      </c>
      <c r="I186" s="2" t="s">
        <v>110</v>
      </c>
      <c r="J186" s="2"/>
      <c r="K186" s="2"/>
      <c r="L186" t="b">
        <v>1</v>
      </c>
      <c r="M186" t="s">
        <v>294</v>
      </c>
      <c r="N186" s="3">
        <v>43275.680828888886</v>
      </c>
      <c r="O186" s="3">
        <v>43110.763948414351</v>
      </c>
      <c r="P186" s="2"/>
      <c r="Q186" s="2"/>
      <c r="R186" s="2" t="s">
        <v>504</v>
      </c>
      <c r="S186" s="2" t="s">
        <v>169</v>
      </c>
      <c r="T186" t="s">
        <v>246</v>
      </c>
      <c r="U186" t="s">
        <v>181</v>
      </c>
    </row>
    <row r="187" spans="3:21" x14ac:dyDescent="0.25">
      <c r="C187">
        <v>181</v>
      </c>
      <c r="D187" s="2" t="s">
        <v>300</v>
      </c>
      <c r="E187" s="2"/>
      <c r="F187" s="2" t="s">
        <v>156</v>
      </c>
      <c r="G187" s="2"/>
      <c r="H187" t="b">
        <v>0</v>
      </c>
      <c r="I187" s="2" t="s">
        <v>300</v>
      </c>
      <c r="J187" s="2"/>
      <c r="K187" s="2"/>
      <c r="L187" t="b">
        <v>1</v>
      </c>
      <c r="M187" t="s">
        <v>294</v>
      </c>
      <c r="N187" s="3">
        <v>43275.680828888886</v>
      </c>
      <c r="O187" s="3">
        <v>43275.680828888886</v>
      </c>
      <c r="P187" s="2"/>
      <c r="Q187" s="2"/>
      <c r="R187" s="2" t="s">
        <v>504</v>
      </c>
      <c r="S187" s="2" t="s">
        <v>170</v>
      </c>
      <c r="T187" t="s">
        <v>246</v>
      </c>
      <c r="U187" t="s">
        <v>181</v>
      </c>
    </row>
    <row r="188" spans="3:21" x14ac:dyDescent="0.25">
      <c r="C188">
        <v>182</v>
      </c>
      <c r="D188" s="2" t="s">
        <v>36</v>
      </c>
      <c r="E188" s="2"/>
      <c r="F188" s="2" t="s">
        <v>156</v>
      </c>
      <c r="G188" s="2"/>
      <c r="H188" t="b">
        <v>1</v>
      </c>
      <c r="I188" s="2" t="s">
        <v>36</v>
      </c>
      <c r="J188" s="2"/>
      <c r="K188" s="2"/>
      <c r="L188" t="b">
        <v>1</v>
      </c>
      <c r="M188" t="s">
        <v>294</v>
      </c>
      <c r="N188" s="3">
        <v>43189.732671180558</v>
      </c>
      <c r="O188" s="3">
        <v>43110.763948414351</v>
      </c>
      <c r="P188" s="2"/>
      <c r="Q188" s="2"/>
      <c r="R188" s="2" t="s">
        <v>504</v>
      </c>
      <c r="S188" s="2" t="s">
        <v>170</v>
      </c>
      <c r="T188" t="s">
        <v>246</v>
      </c>
      <c r="U188" t="s">
        <v>181</v>
      </c>
    </row>
    <row r="189" spans="3:21" x14ac:dyDescent="0.25">
      <c r="C189">
        <v>183</v>
      </c>
      <c r="D189" s="2" t="s">
        <v>301</v>
      </c>
      <c r="E189" s="2"/>
      <c r="F189" s="2" t="s">
        <v>156</v>
      </c>
      <c r="G189" s="2"/>
      <c r="H189" t="b">
        <v>0</v>
      </c>
      <c r="I189" s="2" t="s">
        <v>301</v>
      </c>
      <c r="J189" s="2"/>
      <c r="K189" s="2"/>
      <c r="L189" t="b">
        <v>1</v>
      </c>
      <c r="M189" t="s">
        <v>294</v>
      </c>
      <c r="N189" s="3">
        <v>43275.680828888886</v>
      </c>
      <c r="O189" s="3">
        <v>43275.680828888886</v>
      </c>
      <c r="P189" s="2"/>
      <c r="Q189" s="2"/>
      <c r="R189" s="2" t="s">
        <v>504</v>
      </c>
      <c r="S189" s="2" t="s">
        <v>170</v>
      </c>
      <c r="T189" t="s">
        <v>246</v>
      </c>
      <c r="U189" t="s">
        <v>181</v>
      </c>
    </row>
    <row r="190" spans="3:21" x14ac:dyDescent="0.25">
      <c r="C190">
        <v>184</v>
      </c>
      <c r="D190" s="2" t="s">
        <v>302</v>
      </c>
      <c r="E190" s="2"/>
      <c r="F190" s="2" t="s">
        <v>156</v>
      </c>
      <c r="G190" s="2"/>
      <c r="H190" t="b">
        <v>0</v>
      </c>
      <c r="I190" s="2" t="s">
        <v>302</v>
      </c>
      <c r="J190" s="2"/>
      <c r="K190" s="2"/>
      <c r="L190" t="b">
        <v>1</v>
      </c>
      <c r="M190" t="s">
        <v>294</v>
      </c>
      <c r="N190" s="3">
        <v>43275.680828888886</v>
      </c>
      <c r="O190" s="3">
        <v>43275.680828888886</v>
      </c>
      <c r="P190" s="2"/>
      <c r="Q190" s="2"/>
      <c r="R190" s="2" t="s">
        <v>504</v>
      </c>
      <c r="S190" s="2" t="s">
        <v>171</v>
      </c>
      <c r="T190" t="s">
        <v>246</v>
      </c>
      <c r="U190" t="s">
        <v>181</v>
      </c>
    </row>
    <row r="191" spans="3:21" x14ac:dyDescent="0.25">
      <c r="C191">
        <v>185</v>
      </c>
      <c r="D191" s="2" t="s">
        <v>123</v>
      </c>
      <c r="E191" s="2"/>
      <c r="F191" s="2" t="s">
        <v>156</v>
      </c>
      <c r="G191" s="2"/>
      <c r="H191" t="b">
        <v>0</v>
      </c>
      <c r="I191" s="2" t="s">
        <v>123</v>
      </c>
      <c r="J191" s="2"/>
      <c r="K191" s="2"/>
      <c r="L191" t="b">
        <v>1</v>
      </c>
      <c r="M191" t="s">
        <v>294</v>
      </c>
      <c r="N191" s="3">
        <v>43110.763948414351</v>
      </c>
      <c r="O191" s="3">
        <v>43110.763948414351</v>
      </c>
      <c r="P191" s="2"/>
      <c r="Q191" s="2"/>
      <c r="R191" s="2" t="s">
        <v>504</v>
      </c>
      <c r="S191" s="2" t="s">
        <v>169</v>
      </c>
      <c r="T191" t="s">
        <v>246</v>
      </c>
      <c r="U191" t="s">
        <v>181</v>
      </c>
    </row>
    <row r="192" spans="3:21" x14ac:dyDescent="0.25">
      <c r="C192">
        <v>186</v>
      </c>
      <c r="D192" s="2" t="s">
        <v>116</v>
      </c>
      <c r="E192" s="2"/>
      <c r="F192" s="2" t="s">
        <v>156</v>
      </c>
      <c r="G192" s="2"/>
      <c r="H192" t="b">
        <v>0</v>
      </c>
      <c r="I192" s="2" t="s">
        <v>116</v>
      </c>
      <c r="J192" s="2"/>
      <c r="K192" s="2"/>
      <c r="L192" t="b">
        <v>1</v>
      </c>
      <c r="M192" t="s">
        <v>294</v>
      </c>
      <c r="N192" s="3">
        <v>43110.763948414351</v>
      </c>
      <c r="O192" s="3">
        <v>43110.763948414351</v>
      </c>
      <c r="P192" s="2"/>
      <c r="Q192" s="2"/>
      <c r="R192" s="2" t="s">
        <v>504</v>
      </c>
      <c r="S192" s="2" t="s">
        <v>169</v>
      </c>
      <c r="T192" t="s">
        <v>246</v>
      </c>
      <c r="U192" t="s">
        <v>181</v>
      </c>
    </row>
    <row r="193" spans="3:21" x14ac:dyDescent="0.25">
      <c r="C193">
        <v>187</v>
      </c>
      <c r="D193" s="2" t="s">
        <v>117</v>
      </c>
      <c r="E193" s="2"/>
      <c r="F193" s="2" t="s">
        <v>156</v>
      </c>
      <c r="G193" s="2"/>
      <c r="H193" t="b">
        <v>0</v>
      </c>
      <c r="I193" s="2" t="s">
        <v>117</v>
      </c>
      <c r="J193" s="2"/>
      <c r="K193" s="2"/>
      <c r="L193" t="b">
        <v>1</v>
      </c>
      <c r="M193" t="s">
        <v>294</v>
      </c>
      <c r="N193" s="3">
        <v>43110.763948414351</v>
      </c>
      <c r="O193" s="3">
        <v>43110.763948414351</v>
      </c>
      <c r="P193" s="2"/>
      <c r="Q193" s="2"/>
      <c r="R193" s="2" t="s">
        <v>504</v>
      </c>
      <c r="S193" s="2" t="s">
        <v>170</v>
      </c>
      <c r="T193" t="s">
        <v>246</v>
      </c>
      <c r="U193" t="s">
        <v>181</v>
      </c>
    </row>
    <row r="194" spans="3:21" x14ac:dyDescent="0.25">
      <c r="C194">
        <v>188</v>
      </c>
      <c r="D194" s="2" t="s">
        <v>107</v>
      </c>
      <c r="E194" s="2"/>
      <c r="F194" s="2" t="s">
        <v>156</v>
      </c>
      <c r="G194" s="2"/>
      <c r="H194" t="b">
        <v>0</v>
      </c>
      <c r="I194" s="2" t="s">
        <v>107</v>
      </c>
      <c r="J194" s="2"/>
      <c r="K194" s="2"/>
      <c r="L194" t="b">
        <v>1</v>
      </c>
      <c r="M194" t="s">
        <v>294</v>
      </c>
      <c r="N194" s="3">
        <v>43110.763948414351</v>
      </c>
      <c r="O194" s="3">
        <v>43110.763948414351</v>
      </c>
      <c r="P194" s="2"/>
      <c r="Q194" s="2"/>
      <c r="R194" s="2" t="s">
        <v>504</v>
      </c>
      <c r="S194" s="2" t="s">
        <v>169</v>
      </c>
      <c r="T194" t="s">
        <v>246</v>
      </c>
      <c r="U194" t="s">
        <v>181</v>
      </c>
    </row>
    <row r="195" spans="3:21" x14ac:dyDescent="0.25">
      <c r="C195">
        <v>189</v>
      </c>
      <c r="D195" s="2" t="s">
        <v>115</v>
      </c>
      <c r="E195" s="2"/>
      <c r="F195" s="2" t="s">
        <v>156</v>
      </c>
      <c r="G195" s="2"/>
      <c r="H195" t="b">
        <v>0</v>
      </c>
      <c r="I195" s="2" t="s">
        <v>115</v>
      </c>
      <c r="J195" s="2"/>
      <c r="K195" s="2"/>
      <c r="L195" t="b">
        <v>1</v>
      </c>
      <c r="M195" t="s">
        <v>294</v>
      </c>
      <c r="N195" s="3">
        <v>43110.763948414351</v>
      </c>
      <c r="O195" s="3">
        <v>43110.763948414351</v>
      </c>
      <c r="P195" s="2"/>
      <c r="Q195" s="2"/>
      <c r="R195" s="2" t="s">
        <v>504</v>
      </c>
      <c r="S195" s="2" t="s">
        <v>169</v>
      </c>
      <c r="T195" t="s">
        <v>246</v>
      </c>
      <c r="U195" t="s">
        <v>181</v>
      </c>
    </row>
    <row r="196" spans="3:21" x14ac:dyDescent="0.25">
      <c r="C196">
        <v>190</v>
      </c>
      <c r="D196" s="2" t="s">
        <v>118</v>
      </c>
      <c r="E196" s="2"/>
      <c r="F196" s="2" t="s">
        <v>156</v>
      </c>
      <c r="G196" s="2"/>
      <c r="H196" t="b">
        <v>0</v>
      </c>
      <c r="I196" s="2" t="s">
        <v>118</v>
      </c>
      <c r="J196" s="2"/>
      <c r="K196" s="2"/>
      <c r="L196" t="b">
        <v>1</v>
      </c>
      <c r="M196" t="s">
        <v>294</v>
      </c>
      <c r="N196" s="3">
        <v>43110.763948414351</v>
      </c>
      <c r="O196" s="3">
        <v>43110.763948414351</v>
      </c>
      <c r="P196" s="2"/>
      <c r="Q196" s="2"/>
      <c r="R196" s="2" t="s">
        <v>504</v>
      </c>
      <c r="S196" s="2" t="s">
        <v>169</v>
      </c>
      <c r="T196" t="s">
        <v>246</v>
      </c>
      <c r="U196" t="s">
        <v>181</v>
      </c>
    </row>
    <row r="197" spans="3:21" x14ac:dyDescent="0.25">
      <c r="C197">
        <v>191</v>
      </c>
      <c r="D197" s="2" t="s">
        <v>119</v>
      </c>
      <c r="E197" s="2"/>
      <c r="F197" s="2" t="s">
        <v>156</v>
      </c>
      <c r="G197" s="2"/>
      <c r="H197" t="b">
        <v>0</v>
      </c>
      <c r="I197" s="2" t="s">
        <v>119</v>
      </c>
      <c r="J197" s="2"/>
      <c r="K197" s="2"/>
      <c r="L197" t="b">
        <v>1</v>
      </c>
      <c r="M197" t="s">
        <v>294</v>
      </c>
      <c r="N197" s="3">
        <v>43110.763948414351</v>
      </c>
      <c r="O197" s="3">
        <v>43110.763948414351</v>
      </c>
      <c r="P197" s="2"/>
      <c r="Q197" s="2"/>
      <c r="R197" s="2" t="s">
        <v>504</v>
      </c>
      <c r="S197" s="2" t="s">
        <v>169</v>
      </c>
      <c r="T197" t="s">
        <v>246</v>
      </c>
      <c r="U197" t="s">
        <v>181</v>
      </c>
    </row>
    <row r="198" spans="3:21" x14ac:dyDescent="0.25">
      <c r="C198">
        <v>192</v>
      </c>
      <c r="D198" s="2" t="s">
        <v>120</v>
      </c>
      <c r="E198" s="2"/>
      <c r="F198" s="2" t="s">
        <v>156</v>
      </c>
      <c r="G198" s="2"/>
      <c r="H198" t="b">
        <v>0</v>
      </c>
      <c r="I198" s="2" t="s">
        <v>120</v>
      </c>
      <c r="J198" s="2"/>
      <c r="K198" s="2"/>
      <c r="L198" t="b">
        <v>1</v>
      </c>
      <c r="M198" t="s">
        <v>294</v>
      </c>
      <c r="N198" s="3">
        <v>43110.763948414351</v>
      </c>
      <c r="O198" s="3">
        <v>43110.763948414351</v>
      </c>
      <c r="P198" s="2"/>
      <c r="Q198" s="2"/>
      <c r="R198" s="2" t="s">
        <v>504</v>
      </c>
      <c r="S198" s="2" t="s">
        <v>169</v>
      </c>
      <c r="T198" t="s">
        <v>246</v>
      </c>
      <c r="U198" t="s">
        <v>181</v>
      </c>
    </row>
    <row r="199" spans="3:21" x14ac:dyDescent="0.25">
      <c r="C199">
        <v>193</v>
      </c>
      <c r="D199" s="2" t="s">
        <v>113</v>
      </c>
      <c r="E199" s="2"/>
      <c r="F199" s="2" t="s">
        <v>156</v>
      </c>
      <c r="G199" s="2" t="s">
        <v>550</v>
      </c>
      <c r="H199" t="b">
        <v>0</v>
      </c>
      <c r="I199" s="2" t="s">
        <v>113</v>
      </c>
      <c r="J199" s="2"/>
      <c r="K199" s="2"/>
      <c r="L199" t="b">
        <v>1</v>
      </c>
      <c r="M199" t="s">
        <v>294</v>
      </c>
      <c r="N199" s="3">
        <v>43275.680828888886</v>
      </c>
      <c r="O199" s="3">
        <v>43110.763948414351</v>
      </c>
      <c r="P199" s="2"/>
      <c r="Q199" s="2"/>
      <c r="R199" s="2" t="s">
        <v>504</v>
      </c>
      <c r="S199" s="2" t="s">
        <v>169</v>
      </c>
      <c r="T199" t="s">
        <v>246</v>
      </c>
      <c r="U199" t="s">
        <v>181</v>
      </c>
    </row>
    <row r="200" spans="3:21" x14ac:dyDescent="0.25">
      <c r="C200">
        <v>194</v>
      </c>
      <c r="D200" s="2" t="s">
        <v>114</v>
      </c>
      <c r="E200" s="2"/>
      <c r="F200" s="2" t="s">
        <v>156</v>
      </c>
      <c r="G200" s="2" t="s">
        <v>550</v>
      </c>
      <c r="H200" t="b">
        <v>0</v>
      </c>
      <c r="I200" s="2" t="s">
        <v>114</v>
      </c>
      <c r="J200" s="2"/>
      <c r="K200" s="2"/>
      <c r="L200" t="b">
        <v>1</v>
      </c>
      <c r="M200" t="s">
        <v>294</v>
      </c>
      <c r="N200" s="3">
        <v>43275.680828888886</v>
      </c>
      <c r="O200" s="3">
        <v>43110.763948414351</v>
      </c>
      <c r="P200" s="2"/>
      <c r="Q200" s="2"/>
      <c r="R200" s="2" t="s">
        <v>504</v>
      </c>
      <c r="S200" s="2" t="s">
        <v>169</v>
      </c>
      <c r="T200" t="s">
        <v>246</v>
      </c>
      <c r="U200" t="s">
        <v>181</v>
      </c>
    </row>
    <row r="201" spans="3:21" x14ac:dyDescent="0.25">
      <c r="C201">
        <v>195</v>
      </c>
      <c r="D201" s="2" t="s">
        <v>303</v>
      </c>
      <c r="E201" s="2"/>
      <c r="F201" s="2" t="s">
        <v>156</v>
      </c>
      <c r="G201" s="2"/>
      <c r="H201" t="b">
        <v>0</v>
      </c>
      <c r="I201" s="2" t="s">
        <v>303</v>
      </c>
      <c r="J201" s="2"/>
      <c r="K201" s="2"/>
      <c r="L201" t="b">
        <v>1</v>
      </c>
      <c r="M201" t="s">
        <v>294</v>
      </c>
      <c r="N201" s="3">
        <v>43275.680828888886</v>
      </c>
      <c r="O201" s="3">
        <v>43275.680828888886</v>
      </c>
      <c r="P201" s="2"/>
      <c r="Q201" s="2"/>
      <c r="R201" s="2" t="s">
        <v>504</v>
      </c>
      <c r="S201" s="2" t="s">
        <v>170</v>
      </c>
      <c r="T201" t="s">
        <v>246</v>
      </c>
      <c r="U201" t="s">
        <v>181</v>
      </c>
    </row>
    <row r="202" spans="3:21" x14ac:dyDescent="0.25">
      <c r="C202">
        <v>196</v>
      </c>
      <c r="D202" s="2" t="s">
        <v>112</v>
      </c>
      <c r="E202" s="2"/>
      <c r="F202" s="2" t="s">
        <v>156</v>
      </c>
      <c r="G202" s="2" t="s">
        <v>545</v>
      </c>
      <c r="H202" t="b">
        <v>0</v>
      </c>
      <c r="I202" s="2" t="s">
        <v>112</v>
      </c>
      <c r="J202" s="2"/>
      <c r="K202" s="2"/>
      <c r="L202" t="b">
        <v>1</v>
      </c>
      <c r="M202" t="s">
        <v>294</v>
      </c>
      <c r="N202" s="3">
        <v>43275.680828888886</v>
      </c>
      <c r="O202" s="3">
        <v>43110.763948414351</v>
      </c>
      <c r="P202" s="2"/>
      <c r="Q202" s="2"/>
      <c r="R202" s="2" t="s">
        <v>504</v>
      </c>
      <c r="S202" s="2" t="s">
        <v>169</v>
      </c>
      <c r="T202" t="s">
        <v>246</v>
      </c>
      <c r="U202" t="s">
        <v>181</v>
      </c>
    </row>
    <row r="203" spans="3:21" x14ac:dyDescent="0.25">
      <c r="C203">
        <v>197</v>
      </c>
      <c r="D203" s="2" t="s">
        <v>28</v>
      </c>
      <c r="E203" s="2"/>
      <c r="F203" s="2" t="s">
        <v>154</v>
      </c>
      <c r="G203" s="2"/>
      <c r="H203" t="b">
        <v>1</v>
      </c>
      <c r="I203" s="2" t="s">
        <v>28</v>
      </c>
      <c r="J203" s="2"/>
      <c r="K203" s="2"/>
      <c r="L203" t="b">
        <v>1</v>
      </c>
      <c r="M203" t="s">
        <v>294</v>
      </c>
      <c r="N203" s="3">
        <v>43110.763948414351</v>
      </c>
      <c r="O203" s="3">
        <v>43110.763948414351</v>
      </c>
      <c r="P203" s="2"/>
      <c r="Q203" s="2"/>
      <c r="R203" s="2" t="s">
        <v>402</v>
      </c>
      <c r="S203" s="2" t="s">
        <v>170</v>
      </c>
      <c r="T203" t="s">
        <v>246</v>
      </c>
      <c r="U203" t="s">
        <v>181</v>
      </c>
    </row>
    <row r="204" spans="3:21" x14ac:dyDescent="0.25">
      <c r="C204">
        <v>198</v>
      </c>
      <c r="D204" s="2" t="s">
        <v>576</v>
      </c>
      <c r="E204" s="2"/>
      <c r="F204" s="2" t="s">
        <v>154</v>
      </c>
      <c r="G204" s="2"/>
      <c r="H204" t="b">
        <v>1</v>
      </c>
      <c r="I204" s="2" t="s">
        <v>576</v>
      </c>
      <c r="J204" s="2"/>
      <c r="K204" s="2"/>
      <c r="L204" t="b">
        <v>1</v>
      </c>
      <c r="M204" t="s">
        <v>294</v>
      </c>
      <c r="N204" s="3">
        <v>43110.763948414351</v>
      </c>
      <c r="O204" s="3">
        <v>43110.763948414351</v>
      </c>
      <c r="P204" s="2"/>
      <c r="Q204" s="2"/>
      <c r="R204" s="2" t="s">
        <v>402</v>
      </c>
      <c r="S204" s="2" t="s">
        <v>169</v>
      </c>
      <c r="T204" t="s">
        <v>246</v>
      </c>
      <c r="U204" t="s">
        <v>181</v>
      </c>
    </row>
    <row r="205" spans="3:21" x14ac:dyDescent="0.25">
      <c r="C205">
        <v>199</v>
      </c>
      <c r="D205" s="2" t="s">
        <v>23</v>
      </c>
      <c r="E205" s="2"/>
      <c r="F205" s="2" t="s">
        <v>154</v>
      </c>
      <c r="G205" s="2"/>
      <c r="H205" t="b">
        <v>1</v>
      </c>
      <c r="I205" s="2" t="s">
        <v>23</v>
      </c>
      <c r="J205" s="2"/>
      <c r="K205" s="2"/>
      <c r="L205" t="b">
        <v>1</v>
      </c>
      <c r="M205" t="s">
        <v>294</v>
      </c>
      <c r="N205" s="3">
        <v>43110.763948414351</v>
      </c>
      <c r="O205" s="3">
        <v>43110.763948414351</v>
      </c>
      <c r="P205" s="2"/>
      <c r="Q205" s="2"/>
      <c r="R205" s="2" t="s">
        <v>402</v>
      </c>
      <c r="S205" s="2" t="s">
        <v>171</v>
      </c>
      <c r="T205" t="s">
        <v>246</v>
      </c>
      <c r="U205" t="s">
        <v>181</v>
      </c>
    </row>
    <row r="206" spans="3:21" x14ac:dyDescent="0.25">
      <c r="C206">
        <v>200</v>
      </c>
      <c r="D206" s="2" t="s">
        <v>33</v>
      </c>
      <c r="E206" s="2"/>
      <c r="F206" s="2" t="s">
        <v>154</v>
      </c>
      <c r="G206" s="2"/>
      <c r="H206" t="b">
        <v>1</v>
      </c>
      <c r="I206" s="2" t="s">
        <v>33</v>
      </c>
      <c r="J206" s="2"/>
      <c r="K206" s="2"/>
      <c r="L206" t="b">
        <v>1</v>
      </c>
      <c r="M206" t="s">
        <v>294</v>
      </c>
      <c r="N206" s="3">
        <v>43184.733464074074</v>
      </c>
      <c r="O206" s="3">
        <v>43184.733464074074</v>
      </c>
      <c r="P206" s="2"/>
      <c r="Q206" s="2"/>
      <c r="R206" s="2" t="s">
        <v>402</v>
      </c>
      <c r="S206" s="2" t="s">
        <v>170</v>
      </c>
      <c r="T206" t="s">
        <v>246</v>
      </c>
      <c r="U206" t="s">
        <v>181</v>
      </c>
    </row>
    <row r="207" spans="3:21" x14ac:dyDescent="0.25">
      <c r="C207">
        <v>201</v>
      </c>
      <c r="D207" s="2" t="s">
        <v>35</v>
      </c>
      <c r="E207" s="2"/>
      <c r="F207" s="2" t="s">
        <v>154</v>
      </c>
      <c r="G207" s="2"/>
      <c r="H207" t="b">
        <v>1</v>
      </c>
      <c r="I207" s="2" t="s">
        <v>35</v>
      </c>
      <c r="J207" s="2"/>
      <c r="K207" s="2"/>
      <c r="L207" t="b">
        <v>1</v>
      </c>
      <c r="M207" t="s">
        <v>294</v>
      </c>
      <c r="N207" s="3">
        <v>43110.763948414351</v>
      </c>
      <c r="O207" s="3">
        <v>43110.763948414351</v>
      </c>
      <c r="P207" s="2"/>
      <c r="Q207" s="2"/>
      <c r="R207" s="2" t="s">
        <v>402</v>
      </c>
      <c r="S207" s="2" t="s">
        <v>170</v>
      </c>
      <c r="T207" t="s">
        <v>246</v>
      </c>
      <c r="U207" t="s">
        <v>181</v>
      </c>
    </row>
    <row r="208" spans="3:21" x14ac:dyDescent="0.25">
      <c r="C208">
        <v>202</v>
      </c>
      <c r="D208" s="2" t="s">
        <v>21</v>
      </c>
      <c r="E208" s="2"/>
      <c r="F208" s="2" t="s">
        <v>154</v>
      </c>
      <c r="G208" s="2"/>
      <c r="H208" t="b">
        <v>1</v>
      </c>
      <c r="I208" s="2" t="s">
        <v>21</v>
      </c>
      <c r="J208" s="2"/>
      <c r="K208" s="2"/>
      <c r="L208" t="b">
        <v>1</v>
      </c>
      <c r="M208" t="s">
        <v>294</v>
      </c>
      <c r="N208" s="3">
        <v>43110.763948414351</v>
      </c>
      <c r="O208" s="3">
        <v>43110.763948414351</v>
      </c>
      <c r="P208" s="2"/>
      <c r="Q208" s="2"/>
      <c r="R208" s="2" t="s">
        <v>402</v>
      </c>
      <c r="S208" s="2" t="s">
        <v>171</v>
      </c>
      <c r="T208" t="s">
        <v>246</v>
      </c>
      <c r="U208" t="s">
        <v>181</v>
      </c>
    </row>
    <row r="209" spans="3:21" x14ac:dyDescent="0.25">
      <c r="C209">
        <v>203</v>
      </c>
      <c r="D209" s="2" t="s">
        <v>31</v>
      </c>
      <c r="E209" s="2"/>
      <c r="F209" s="2" t="s">
        <v>154</v>
      </c>
      <c r="G209" s="2"/>
      <c r="H209" t="b">
        <v>1</v>
      </c>
      <c r="I209" s="2" t="s">
        <v>31</v>
      </c>
      <c r="J209" s="2"/>
      <c r="K209" s="2"/>
      <c r="L209" t="b">
        <v>1</v>
      </c>
      <c r="M209" t="s">
        <v>294</v>
      </c>
      <c r="N209" s="3">
        <v>43184.733464074074</v>
      </c>
      <c r="O209" s="3">
        <v>43184.733464074074</v>
      </c>
      <c r="P209" s="2"/>
      <c r="Q209" s="2"/>
      <c r="R209" s="2" t="s">
        <v>402</v>
      </c>
      <c r="S209" s="2" t="s">
        <v>170</v>
      </c>
      <c r="T209" t="s">
        <v>246</v>
      </c>
      <c r="U209" t="s">
        <v>181</v>
      </c>
    </row>
    <row r="210" spans="3:21" x14ac:dyDescent="0.25">
      <c r="C210">
        <v>204</v>
      </c>
      <c r="D210" s="2" t="s">
        <v>22</v>
      </c>
      <c r="E210" s="2"/>
      <c r="F210" s="2" t="s">
        <v>154</v>
      </c>
      <c r="G210" s="2"/>
      <c r="H210" t="b">
        <v>1</v>
      </c>
      <c r="I210" s="2" t="s">
        <v>22</v>
      </c>
      <c r="J210" s="2"/>
      <c r="K210" s="2"/>
      <c r="L210" t="b">
        <v>1</v>
      </c>
      <c r="M210" t="s">
        <v>294</v>
      </c>
      <c r="N210" s="3">
        <v>43110.763948414351</v>
      </c>
      <c r="O210" s="3">
        <v>43110.763948414351</v>
      </c>
      <c r="P210" s="2"/>
      <c r="Q210" s="2"/>
      <c r="R210" s="2" t="s">
        <v>402</v>
      </c>
      <c r="S210" s="2" t="s">
        <v>170</v>
      </c>
      <c r="T210" t="s">
        <v>246</v>
      </c>
      <c r="U210" t="s">
        <v>181</v>
      </c>
    </row>
    <row r="211" spans="3:21" x14ac:dyDescent="0.25">
      <c r="C211">
        <v>205</v>
      </c>
      <c r="D211" s="2" t="s">
        <v>27</v>
      </c>
      <c r="E211" s="2"/>
      <c r="F211" s="2" t="s">
        <v>154</v>
      </c>
      <c r="G211" s="2"/>
      <c r="H211" t="b">
        <v>1</v>
      </c>
      <c r="I211" s="2" t="s">
        <v>27</v>
      </c>
      <c r="J211" s="2"/>
      <c r="K211" s="2"/>
      <c r="L211" t="b">
        <v>1</v>
      </c>
      <c r="M211" t="s">
        <v>294</v>
      </c>
      <c r="N211" s="3">
        <v>43110.763948414351</v>
      </c>
      <c r="O211" s="3">
        <v>43110.763948414351</v>
      </c>
      <c r="P211" s="2"/>
      <c r="Q211" s="2"/>
      <c r="R211" s="2" t="s">
        <v>402</v>
      </c>
      <c r="S211" s="2" t="s">
        <v>170</v>
      </c>
      <c r="T211" t="s">
        <v>246</v>
      </c>
      <c r="U211" t="s">
        <v>181</v>
      </c>
    </row>
    <row r="212" spans="3:21" x14ac:dyDescent="0.25">
      <c r="C212">
        <v>206</v>
      </c>
      <c r="D212" s="2" t="s">
        <v>26</v>
      </c>
      <c r="E212" s="2"/>
      <c r="F212" s="2" t="s">
        <v>154</v>
      </c>
      <c r="G212" s="2"/>
      <c r="H212" t="b">
        <v>1</v>
      </c>
      <c r="I212" s="2" t="s">
        <v>26</v>
      </c>
      <c r="J212" s="2"/>
      <c r="K212" s="2"/>
      <c r="L212" t="b">
        <v>1</v>
      </c>
      <c r="M212" t="s">
        <v>294</v>
      </c>
      <c r="N212" s="3">
        <v>43110.763948414351</v>
      </c>
      <c r="O212" s="3">
        <v>43110.763948414351</v>
      </c>
      <c r="P212" s="2"/>
      <c r="Q212" s="2"/>
      <c r="R212" s="2" t="s">
        <v>402</v>
      </c>
      <c r="S212" s="2" t="s">
        <v>171</v>
      </c>
      <c r="T212" t="s">
        <v>246</v>
      </c>
      <c r="U212" t="s">
        <v>181</v>
      </c>
    </row>
    <row r="213" spans="3:21" x14ac:dyDescent="0.25">
      <c r="C213">
        <v>207</v>
      </c>
      <c r="D213" s="2" t="s">
        <v>29</v>
      </c>
      <c r="E213" s="2"/>
      <c r="F213" s="2" t="s">
        <v>154</v>
      </c>
      <c r="G213" s="2"/>
      <c r="H213" t="b">
        <v>1</v>
      </c>
      <c r="I213" s="2" t="s">
        <v>29</v>
      </c>
      <c r="J213" s="2"/>
      <c r="K213" s="2"/>
      <c r="L213" t="b">
        <v>1</v>
      </c>
      <c r="M213" t="s">
        <v>294</v>
      </c>
      <c r="N213" s="3">
        <v>43110.763948414351</v>
      </c>
      <c r="O213" s="3">
        <v>43110.763948414351</v>
      </c>
      <c r="P213" s="2"/>
      <c r="Q213" s="2"/>
      <c r="R213" s="2" t="s">
        <v>402</v>
      </c>
      <c r="S213" s="2" t="s">
        <v>170</v>
      </c>
      <c r="T213" t="s">
        <v>246</v>
      </c>
      <c r="U213" t="s">
        <v>181</v>
      </c>
    </row>
    <row r="214" spans="3:21" x14ac:dyDescent="0.25">
      <c r="C214">
        <v>208</v>
      </c>
      <c r="D214" s="2" t="s">
        <v>36</v>
      </c>
      <c r="E214" s="2"/>
      <c r="F214" s="2" t="s">
        <v>154</v>
      </c>
      <c r="G214" s="2"/>
      <c r="H214" t="b">
        <v>1</v>
      </c>
      <c r="I214" s="2" t="s">
        <v>36</v>
      </c>
      <c r="J214" s="2"/>
      <c r="K214" s="2"/>
      <c r="L214" t="b">
        <v>1</v>
      </c>
      <c r="M214" t="s">
        <v>294</v>
      </c>
      <c r="N214" s="3">
        <v>43110.763948414351</v>
      </c>
      <c r="O214" s="3">
        <v>43110.763948414351</v>
      </c>
      <c r="P214" s="2"/>
      <c r="Q214" s="2"/>
      <c r="R214" s="2" t="s">
        <v>402</v>
      </c>
      <c r="S214" s="2" t="s">
        <v>170</v>
      </c>
      <c r="T214" t="s">
        <v>246</v>
      </c>
      <c r="U214" t="s">
        <v>181</v>
      </c>
    </row>
    <row r="215" spans="3:21" x14ac:dyDescent="0.25">
      <c r="C215">
        <v>209</v>
      </c>
      <c r="D215" s="2" t="s">
        <v>30</v>
      </c>
      <c r="E215" s="2"/>
      <c r="F215" s="2" t="s">
        <v>154</v>
      </c>
      <c r="G215" s="2"/>
      <c r="H215" t="b">
        <v>1</v>
      </c>
      <c r="I215" s="2" t="s">
        <v>30</v>
      </c>
      <c r="J215" s="2"/>
      <c r="K215" s="2"/>
      <c r="L215" t="b">
        <v>1</v>
      </c>
      <c r="M215" t="s">
        <v>294</v>
      </c>
      <c r="N215" s="3">
        <v>43110.763948414351</v>
      </c>
      <c r="O215" s="3">
        <v>43110.763948414351</v>
      </c>
      <c r="P215" s="2"/>
      <c r="Q215" s="2"/>
      <c r="R215" s="2" t="s">
        <v>402</v>
      </c>
      <c r="S215" s="2" t="s">
        <v>170</v>
      </c>
      <c r="T215" t="s">
        <v>246</v>
      </c>
      <c r="U215" t="s">
        <v>181</v>
      </c>
    </row>
    <row r="216" spans="3:21" x14ac:dyDescent="0.25">
      <c r="C216">
        <v>210</v>
      </c>
      <c r="D216" s="2" t="s">
        <v>34</v>
      </c>
      <c r="E216" s="2"/>
      <c r="F216" s="2" t="s">
        <v>154</v>
      </c>
      <c r="G216" s="2"/>
      <c r="H216" t="b">
        <v>1</v>
      </c>
      <c r="I216" s="2" t="s">
        <v>34</v>
      </c>
      <c r="J216" s="2"/>
      <c r="K216" s="2"/>
      <c r="L216" t="b">
        <v>1</v>
      </c>
      <c r="M216" t="s">
        <v>294</v>
      </c>
      <c r="N216" s="3">
        <v>43110.763948414351</v>
      </c>
      <c r="O216" s="3">
        <v>43110.763948414351</v>
      </c>
      <c r="P216" s="2"/>
      <c r="Q216" s="2"/>
      <c r="R216" s="2" t="s">
        <v>402</v>
      </c>
      <c r="S216" s="2" t="s">
        <v>169</v>
      </c>
      <c r="T216" t="s">
        <v>246</v>
      </c>
      <c r="U216" t="s">
        <v>181</v>
      </c>
    </row>
    <row r="217" spans="3:21" x14ac:dyDescent="0.25">
      <c r="C217">
        <v>211</v>
      </c>
      <c r="D217" s="2" t="s">
        <v>32</v>
      </c>
      <c r="E217" s="2"/>
      <c r="F217" s="2" t="s">
        <v>154</v>
      </c>
      <c r="G217" s="2"/>
      <c r="H217" t="b">
        <v>1</v>
      </c>
      <c r="I217" s="2" t="s">
        <v>32</v>
      </c>
      <c r="J217" s="2"/>
      <c r="K217" s="2"/>
      <c r="L217" t="b">
        <v>1</v>
      </c>
      <c r="M217" t="s">
        <v>294</v>
      </c>
      <c r="N217" s="3">
        <v>43184.733464074074</v>
      </c>
      <c r="O217" s="3">
        <v>43184.733464074074</v>
      </c>
      <c r="P217" s="2"/>
      <c r="Q217" s="2"/>
      <c r="R217" s="2" t="s">
        <v>402</v>
      </c>
      <c r="S217" s="2" t="s">
        <v>170</v>
      </c>
      <c r="T217" t="s">
        <v>246</v>
      </c>
      <c r="U217" t="s">
        <v>181</v>
      </c>
    </row>
    <row r="218" spans="3:21" x14ac:dyDescent="0.25">
      <c r="C218">
        <v>212</v>
      </c>
      <c r="D218" s="2" t="s">
        <v>24</v>
      </c>
      <c r="E218" s="2"/>
      <c r="F218" s="2" t="s">
        <v>154</v>
      </c>
      <c r="G218" s="2"/>
      <c r="H218" t="b">
        <v>1</v>
      </c>
      <c r="I218" s="2" t="s">
        <v>24</v>
      </c>
      <c r="J218" s="2"/>
      <c r="K218" s="2"/>
      <c r="L218" t="b">
        <v>1</v>
      </c>
      <c r="M218" t="s">
        <v>294</v>
      </c>
      <c r="N218" s="3">
        <v>43110.763948414351</v>
      </c>
      <c r="O218" s="3">
        <v>43110.763948414351</v>
      </c>
      <c r="P218" s="2"/>
      <c r="Q218" s="2"/>
      <c r="R218" s="2" t="s">
        <v>402</v>
      </c>
      <c r="S218" s="2" t="s">
        <v>171</v>
      </c>
      <c r="T218" t="s">
        <v>246</v>
      </c>
      <c r="U218" t="s">
        <v>181</v>
      </c>
    </row>
    <row r="219" spans="3:21" x14ac:dyDescent="0.25">
      <c r="C219">
        <v>213</v>
      </c>
      <c r="D219" s="2" t="s">
        <v>25</v>
      </c>
      <c r="E219" s="2"/>
      <c r="F219" s="2" t="s">
        <v>154</v>
      </c>
      <c r="G219" s="2"/>
      <c r="H219" t="b">
        <v>1</v>
      </c>
      <c r="I219" s="2" t="s">
        <v>25</v>
      </c>
      <c r="J219" s="2"/>
      <c r="K219" s="2"/>
      <c r="L219" t="b">
        <v>1</v>
      </c>
      <c r="M219" t="s">
        <v>294</v>
      </c>
      <c r="N219" s="3">
        <v>43110.763948414351</v>
      </c>
      <c r="O219" s="3">
        <v>43110.763948414351</v>
      </c>
      <c r="P219" s="2"/>
      <c r="Q219" s="2"/>
      <c r="R219" s="2" t="s">
        <v>402</v>
      </c>
      <c r="S219" s="2" t="s">
        <v>171</v>
      </c>
      <c r="T219" t="s">
        <v>246</v>
      </c>
      <c r="U219" t="s">
        <v>181</v>
      </c>
    </row>
    <row r="220" spans="3:21" x14ac:dyDescent="0.25">
      <c r="C220">
        <v>214</v>
      </c>
      <c r="D220" s="2" t="s">
        <v>151</v>
      </c>
      <c r="E220" s="2"/>
      <c r="F220" s="2" t="s">
        <v>158</v>
      </c>
      <c r="G220" s="2" t="s">
        <v>524</v>
      </c>
      <c r="H220" t="b">
        <v>0</v>
      </c>
      <c r="I220" s="2" t="s">
        <v>151</v>
      </c>
      <c r="J220" s="2"/>
      <c r="K220" s="2"/>
      <c r="L220" t="b">
        <v>1</v>
      </c>
      <c r="M220" t="s">
        <v>294</v>
      </c>
      <c r="N220" s="3">
        <v>43275.680828888886</v>
      </c>
      <c r="O220" s="3">
        <v>43110.763948414351</v>
      </c>
      <c r="P220" s="2"/>
      <c r="Q220" s="2"/>
      <c r="R220" s="2" t="s">
        <v>505</v>
      </c>
      <c r="S220" s="2" t="s">
        <v>169</v>
      </c>
      <c r="T220" t="s">
        <v>246</v>
      </c>
      <c r="U220" t="s">
        <v>181</v>
      </c>
    </row>
    <row r="221" spans="3:21" x14ac:dyDescent="0.25">
      <c r="C221">
        <v>215</v>
      </c>
      <c r="D221" s="2" t="s">
        <v>150</v>
      </c>
      <c r="E221" s="2"/>
      <c r="F221" s="2" t="s">
        <v>158</v>
      </c>
      <c r="G221" s="2"/>
      <c r="H221" t="b">
        <v>0</v>
      </c>
      <c r="I221" s="2" t="s">
        <v>150</v>
      </c>
      <c r="J221" s="2"/>
      <c r="K221" s="2"/>
      <c r="L221" t="b">
        <v>1</v>
      </c>
      <c r="M221" t="s">
        <v>294</v>
      </c>
      <c r="N221" s="3">
        <v>43110.763948414351</v>
      </c>
      <c r="O221" s="3">
        <v>43110.763948414351</v>
      </c>
      <c r="P221" s="2"/>
      <c r="Q221" s="2"/>
      <c r="R221" s="2" t="s">
        <v>505</v>
      </c>
      <c r="S221" s="2" t="s">
        <v>169</v>
      </c>
      <c r="T221" t="s">
        <v>246</v>
      </c>
      <c r="U221" t="s">
        <v>181</v>
      </c>
    </row>
    <row r="222" spans="3:21" x14ac:dyDescent="0.25">
      <c r="C222">
        <v>216</v>
      </c>
      <c r="D222" s="2" t="s">
        <v>30</v>
      </c>
      <c r="E222" s="2"/>
      <c r="F222" s="2" t="s">
        <v>158</v>
      </c>
      <c r="G222" s="2"/>
      <c r="H222" t="b">
        <v>1</v>
      </c>
      <c r="I222" s="2" t="s">
        <v>30</v>
      </c>
      <c r="J222" s="2"/>
      <c r="K222" s="2"/>
      <c r="L222" t="b">
        <v>1</v>
      </c>
      <c r="M222" t="s">
        <v>515</v>
      </c>
      <c r="N222" s="3">
        <v>43276.07324247685</v>
      </c>
      <c r="O222" s="3">
        <v>43110.763948414351</v>
      </c>
      <c r="P222" s="2"/>
      <c r="Q222" s="2"/>
      <c r="R222" s="2" t="s">
        <v>505</v>
      </c>
      <c r="S222" s="2" t="s">
        <v>170</v>
      </c>
      <c r="T222" t="s">
        <v>246</v>
      </c>
      <c r="U222" t="s">
        <v>181</v>
      </c>
    </row>
    <row r="223" spans="3:21" x14ac:dyDescent="0.25">
      <c r="C223">
        <v>217</v>
      </c>
      <c r="D223" s="2" t="s">
        <v>152</v>
      </c>
      <c r="E223" s="2"/>
      <c r="F223" s="2" t="s">
        <v>158</v>
      </c>
      <c r="G223" s="2"/>
      <c r="H223" t="b">
        <v>0</v>
      </c>
      <c r="I223" s="2" t="s">
        <v>152</v>
      </c>
      <c r="J223" s="2"/>
      <c r="K223" s="2"/>
      <c r="L223" t="b">
        <v>1</v>
      </c>
      <c r="M223" t="s">
        <v>294</v>
      </c>
      <c r="N223" s="3">
        <v>43110.763948414351</v>
      </c>
      <c r="O223" s="3">
        <v>43110.763948414351</v>
      </c>
      <c r="P223" s="2"/>
      <c r="Q223" s="2"/>
      <c r="R223" s="2" t="s">
        <v>505</v>
      </c>
      <c r="S223" s="2" t="s">
        <v>169</v>
      </c>
      <c r="T223" t="s">
        <v>246</v>
      </c>
      <c r="U223" t="s">
        <v>181</v>
      </c>
    </row>
    <row r="224" spans="3:21" x14ac:dyDescent="0.25">
      <c r="C224">
        <v>218</v>
      </c>
      <c r="D224" s="2" t="s">
        <v>153</v>
      </c>
      <c r="E224" s="2"/>
      <c r="F224" s="2" t="s">
        <v>158</v>
      </c>
      <c r="G224" s="2"/>
      <c r="H224" t="b">
        <v>0</v>
      </c>
      <c r="I224" s="2" t="s">
        <v>153</v>
      </c>
      <c r="J224" s="2"/>
      <c r="K224" s="2"/>
      <c r="L224" t="b">
        <v>1</v>
      </c>
      <c r="M224" t="s">
        <v>294</v>
      </c>
      <c r="N224" s="3">
        <v>43110.763948414351</v>
      </c>
      <c r="O224" s="3">
        <v>43110.763948414351</v>
      </c>
      <c r="P224" s="2"/>
      <c r="Q224" s="2"/>
      <c r="R224" s="2" t="s">
        <v>505</v>
      </c>
      <c r="S224" s="2" t="s">
        <v>169</v>
      </c>
      <c r="T224" t="s">
        <v>246</v>
      </c>
      <c r="U224" t="s">
        <v>181</v>
      </c>
    </row>
    <row r="225" spans="3:21" x14ac:dyDescent="0.25">
      <c r="C225">
        <v>219</v>
      </c>
      <c r="D225" s="2" t="s">
        <v>38</v>
      </c>
      <c r="E225" s="2"/>
      <c r="F225" s="2" t="s">
        <v>316</v>
      </c>
      <c r="G225" s="2"/>
      <c r="H225" t="b">
        <v>1</v>
      </c>
      <c r="I225" s="2" t="s">
        <v>38</v>
      </c>
      <c r="J225" s="2"/>
      <c r="K225" s="2"/>
      <c r="L225" t="b">
        <v>1</v>
      </c>
      <c r="M225" t="s">
        <v>294</v>
      </c>
      <c r="N225" s="3">
        <v>43110.763948414351</v>
      </c>
      <c r="O225" s="3">
        <v>43110.763948414351</v>
      </c>
      <c r="P225" s="2"/>
      <c r="Q225" s="2"/>
      <c r="R225" s="2" t="s">
        <v>475</v>
      </c>
      <c r="S225" s="2" t="s">
        <v>169</v>
      </c>
      <c r="T225" t="s">
        <v>246</v>
      </c>
      <c r="U225" t="s">
        <v>181</v>
      </c>
    </row>
    <row r="226" spans="3:21" x14ac:dyDescent="0.25">
      <c r="C226">
        <v>220</v>
      </c>
      <c r="D226" s="2" t="s">
        <v>577</v>
      </c>
      <c r="E226" s="2"/>
      <c r="F226" s="2" t="s">
        <v>316</v>
      </c>
      <c r="G226" s="2"/>
      <c r="H226" t="b">
        <v>1</v>
      </c>
      <c r="I226" s="2" t="s">
        <v>577</v>
      </c>
      <c r="J226" s="2"/>
      <c r="K226" s="2"/>
      <c r="L226" t="b">
        <v>1</v>
      </c>
      <c r="M226" t="s">
        <v>294</v>
      </c>
      <c r="N226" s="3">
        <v>43110.763948414351</v>
      </c>
      <c r="O226" s="3">
        <v>43110.763948414351</v>
      </c>
      <c r="P226" s="2"/>
      <c r="Q226" s="2"/>
      <c r="R226" s="2" t="s">
        <v>475</v>
      </c>
      <c r="S226" s="2" t="s">
        <v>170</v>
      </c>
      <c r="T226" t="s">
        <v>246</v>
      </c>
      <c r="U226" t="s">
        <v>181</v>
      </c>
    </row>
    <row r="227" spans="3:21" x14ac:dyDescent="0.25">
      <c r="C227">
        <v>221</v>
      </c>
      <c r="D227" s="2" t="s">
        <v>578</v>
      </c>
      <c r="E227" s="2"/>
      <c r="F227" s="2" t="s">
        <v>316</v>
      </c>
      <c r="G227" s="2"/>
      <c r="H227" t="b">
        <v>1</v>
      </c>
      <c r="I227" s="2" t="s">
        <v>578</v>
      </c>
      <c r="J227" s="2"/>
      <c r="K227" s="2"/>
      <c r="L227" t="b">
        <v>1</v>
      </c>
      <c r="M227" t="s">
        <v>294</v>
      </c>
      <c r="N227" s="3">
        <v>43110.763948414351</v>
      </c>
      <c r="O227" s="3">
        <v>43110.763948414351</v>
      </c>
      <c r="P227" s="2"/>
      <c r="Q227" s="2"/>
      <c r="R227" s="2" t="s">
        <v>475</v>
      </c>
      <c r="S227" s="2" t="s">
        <v>171</v>
      </c>
      <c r="T227" t="s">
        <v>246</v>
      </c>
      <c r="U227" t="s">
        <v>181</v>
      </c>
    </row>
    <row r="228" spans="3:21" x14ac:dyDescent="0.25">
      <c r="C228">
        <v>222</v>
      </c>
      <c r="D228" s="2" t="s">
        <v>373</v>
      </c>
      <c r="E228" s="2"/>
      <c r="F228" s="2" t="s">
        <v>316</v>
      </c>
      <c r="G228" s="2"/>
      <c r="H228" t="b">
        <v>1</v>
      </c>
      <c r="I228" s="2" t="s">
        <v>373</v>
      </c>
      <c r="J228" s="2"/>
      <c r="K228" s="2"/>
      <c r="L228" t="b">
        <v>1</v>
      </c>
      <c r="M228" t="s">
        <v>294</v>
      </c>
      <c r="N228" s="3">
        <v>43110.763948414351</v>
      </c>
      <c r="O228" s="3">
        <v>43110.763948414351</v>
      </c>
      <c r="P228" s="2"/>
      <c r="Q228" s="2"/>
      <c r="R228" s="2" t="s">
        <v>475</v>
      </c>
      <c r="S228" s="2" t="s">
        <v>171</v>
      </c>
      <c r="T228" t="s">
        <v>246</v>
      </c>
      <c r="U228" t="s">
        <v>181</v>
      </c>
    </row>
    <row r="229" spans="3:21" x14ac:dyDescent="0.25">
      <c r="C229">
        <v>223</v>
      </c>
      <c r="D229" s="2" t="s">
        <v>579</v>
      </c>
      <c r="E229" s="2"/>
      <c r="F229" s="2" t="s">
        <v>316</v>
      </c>
      <c r="G229" s="2"/>
      <c r="H229" t="b">
        <v>1</v>
      </c>
      <c r="I229" s="2" t="s">
        <v>579</v>
      </c>
      <c r="J229" s="2"/>
      <c r="K229" s="2"/>
      <c r="L229" t="b">
        <v>1</v>
      </c>
      <c r="M229" t="s">
        <v>294</v>
      </c>
      <c r="N229" s="3">
        <v>43110.763948414351</v>
      </c>
      <c r="O229" s="3">
        <v>43110.763948414351</v>
      </c>
      <c r="P229" s="2"/>
      <c r="Q229" s="2"/>
      <c r="R229" s="2" t="s">
        <v>475</v>
      </c>
      <c r="S229" s="2" t="s">
        <v>172</v>
      </c>
      <c r="T229" t="s">
        <v>246</v>
      </c>
      <c r="U229" t="s">
        <v>181</v>
      </c>
    </row>
    <row r="230" spans="3:21" x14ac:dyDescent="0.25">
      <c r="C230">
        <v>224</v>
      </c>
      <c r="D230" s="2" t="s">
        <v>95</v>
      </c>
      <c r="E230" s="2"/>
      <c r="F230" s="2" t="s">
        <v>316</v>
      </c>
      <c r="G230" s="2"/>
      <c r="H230" t="b">
        <v>1</v>
      </c>
      <c r="I230" s="2" t="s">
        <v>95</v>
      </c>
      <c r="J230" s="2"/>
      <c r="K230" s="2"/>
      <c r="L230" t="b">
        <v>1</v>
      </c>
      <c r="M230" t="s">
        <v>294</v>
      </c>
      <c r="N230" s="3">
        <v>43110.763948414351</v>
      </c>
      <c r="O230" s="3">
        <v>43110.763948414351</v>
      </c>
      <c r="P230" s="2"/>
      <c r="Q230" s="2"/>
      <c r="R230" s="2" t="s">
        <v>475</v>
      </c>
      <c r="S230" s="2" t="s">
        <v>169</v>
      </c>
      <c r="T230" t="s">
        <v>246</v>
      </c>
      <c r="U230" t="s">
        <v>181</v>
      </c>
    </row>
    <row r="231" spans="3:21" x14ac:dyDescent="0.25">
      <c r="C231">
        <v>225</v>
      </c>
      <c r="D231" s="2" t="s">
        <v>580</v>
      </c>
      <c r="E231" s="2"/>
      <c r="F231" s="2" t="s">
        <v>316</v>
      </c>
      <c r="G231" s="2"/>
      <c r="H231" t="b">
        <v>1</v>
      </c>
      <c r="I231" s="2" t="s">
        <v>580</v>
      </c>
      <c r="J231" s="2"/>
      <c r="K231" s="2"/>
      <c r="L231" t="b">
        <v>1</v>
      </c>
      <c r="M231" t="s">
        <v>294</v>
      </c>
      <c r="N231" s="3">
        <v>43110.763948414351</v>
      </c>
      <c r="O231" s="3">
        <v>43110.763948414351</v>
      </c>
      <c r="P231" s="2"/>
      <c r="Q231" s="2"/>
      <c r="R231" s="2" t="s">
        <v>475</v>
      </c>
      <c r="S231" s="2" t="s">
        <v>171</v>
      </c>
      <c r="T231" t="s">
        <v>246</v>
      </c>
      <c r="U231" t="s">
        <v>181</v>
      </c>
    </row>
    <row r="232" spans="3:21" x14ac:dyDescent="0.25">
      <c r="C232">
        <v>226</v>
      </c>
      <c r="D232" s="2" t="s">
        <v>445</v>
      </c>
      <c r="E232" s="2"/>
      <c r="F232" s="2" t="s">
        <v>316</v>
      </c>
      <c r="G232" s="2"/>
      <c r="H232" t="b">
        <v>1</v>
      </c>
      <c r="I232" s="2" t="s">
        <v>445</v>
      </c>
      <c r="J232" s="2"/>
      <c r="K232" s="2"/>
      <c r="L232" t="b">
        <v>1</v>
      </c>
      <c r="M232" t="s">
        <v>294</v>
      </c>
      <c r="N232" s="3">
        <v>43110.763948414351</v>
      </c>
      <c r="O232" s="3">
        <v>43110.763948414351</v>
      </c>
      <c r="P232" s="2"/>
      <c r="Q232" s="2"/>
      <c r="R232" s="2" t="s">
        <v>475</v>
      </c>
      <c r="S232" s="2" t="s">
        <v>171</v>
      </c>
      <c r="T232" t="s">
        <v>246</v>
      </c>
      <c r="U232" t="s">
        <v>181</v>
      </c>
    </row>
    <row r="233" spans="3:21" x14ac:dyDescent="0.25">
      <c r="C233">
        <v>227</v>
      </c>
      <c r="D233" s="2" t="s">
        <v>581</v>
      </c>
      <c r="E233" s="2"/>
      <c r="F233" s="2" t="s">
        <v>316</v>
      </c>
      <c r="G233" s="2"/>
      <c r="H233" t="b">
        <v>1</v>
      </c>
      <c r="I233" s="2" t="s">
        <v>581</v>
      </c>
      <c r="J233" s="2"/>
      <c r="K233" s="2"/>
      <c r="L233" t="b">
        <v>1</v>
      </c>
      <c r="M233" t="s">
        <v>294</v>
      </c>
      <c r="N233" s="3">
        <v>43110.763948414351</v>
      </c>
      <c r="O233" s="3">
        <v>43110.763948414351</v>
      </c>
      <c r="P233" s="2"/>
      <c r="Q233" s="2"/>
      <c r="R233" s="2" t="s">
        <v>475</v>
      </c>
      <c r="S233" s="2" t="s">
        <v>172</v>
      </c>
      <c r="T233" t="s">
        <v>246</v>
      </c>
      <c r="U233" t="s">
        <v>181</v>
      </c>
    </row>
    <row r="234" spans="3:21" x14ac:dyDescent="0.25">
      <c r="C234">
        <v>228</v>
      </c>
      <c r="D234" s="2" t="s">
        <v>152</v>
      </c>
      <c r="E234" s="2"/>
      <c r="F234" s="2" t="s">
        <v>316</v>
      </c>
      <c r="G234" s="2"/>
      <c r="H234" t="b">
        <v>1</v>
      </c>
      <c r="I234" s="2" t="s">
        <v>152</v>
      </c>
      <c r="J234" s="2"/>
      <c r="K234" s="2"/>
      <c r="L234" t="b">
        <v>1</v>
      </c>
      <c r="M234" t="s">
        <v>294</v>
      </c>
      <c r="N234" s="3">
        <v>43110.763948414351</v>
      </c>
      <c r="O234" s="3">
        <v>43110.763948414351</v>
      </c>
      <c r="P234" s="2"/>
      <c r="Q234" s="2"/>
      <c r="R234" s="2" t="s">
        <v>475</v>
      </c>
      <c r="S234" s="2" t="s">
        <v>169</v>
      </c>
      <c r="T234" t="s">
        <v>246</v>
      </c>
      <c r="U234" t="s">
        <v>181</v>
      </c>
    </row>
    <row r="235" spans="3:21" x14ac:dyDescent="0.25">
      <c r="C235">
        <v>229</v>
      </c>
      <c r="D235" s="2" t="s">
        <v>582</v>
      </c>
      <c r="E235" s="2"/>
      <c r="F235" s="2" t="s">
        <v>316</v>
      </c>
      <c r="G235" s="2"/>
      <c r="H235" t="b">
        <v>1</v>
      </c>
      <c r="I235" s="2" t="s">
        <v>582</v>
      </c>
      <c r="J235" s="2"/>
      <c r="K235" s="2"/>
      <c r="L235" t="b">
        <v>1</v>
      </c>
      <c r="M235" t="s">
        <v>294</v>
      </c>
      <c r="N235" s="3">
        <v>43110.763948414351</v>
      </c>
      <c r="O235" s="3">
        <v>43110.763948414351</v>
      </c>
      <c r="P235" s="2"/>
      <c r="Q235" s="2"/>
      <c r="R235" s="2" t="s">
        <v>475</v>
      </c>
      <c r="S235" s="2" t="s">
        <v>170</v>
      </c>
      <c r="T235" t="s">
        <v>246</v>
      </c>
      <c r="U235" t="s">
        <v>181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D6:O29"/>
  <sheetViews>
    <sheetView showGridLines="0" topLeftCell="F1" workbookViewId="0">
      <selection activeCell="J22" sqref="J22"/>
    </sheetView>
  </sheetViews>
  <sheetFormatPr defaultRowHeight="15" x14ac:dyDescent="0.25"/>
  <cols>
    <col min="2" max="2" width="13.42578125" customWidth="1"/>
    <col min="3" max="3" width="10.140625" customWidth="1"/>
    <col min="4" max="4" width="22.42578125" bestFit="1" customWidth="1"/>
    <col min="5" max="5" width="20.42578125" bestFit="1" customWidth="1"/>
    <col min="6" max="6" width="25.7109375" bestFit="1" customWidth="1"/>
    <col min="7" max="7" width="21.140625" bestFit="1" customWidth="1"/>
    <col min="8" max="8" width="20.5703125" bestFit="1" customWidth="1"/>
    <col min="9" max="9" width="25" bestFit="1" customWidth="1"/>
    <col min="10" max="10" width="28.28515625" bestFit="1" customWidth="1"/>
    <col min="11" max="11" width="10.28515625" bestFit="1" customWidth="1"/>
    <col min="12" max="12" width="21.7109375" bestFit="1" customWidth="1"/>
    <col min="13" max="13" width="27.85546875" bestFit="1" customWidth="1"/>
    <col min="14" max="14" width="16.140625" bestFit="1" customWidth="1"/>
    <col min="15" max="15" width="17" bestFit="1" customWidth="1"/>
    <col min="16" max="16" width="17" customWidth="1"/>
    <col min="17" max="17" width="26.140625" bestFit="1" customWidth="1"/>
    <col min="18" max="18" width="27.85546875" bestFit="1" customWidth="1"/>
    <col min="19" max="19" width="14.5703125" bestFit="1" customWidth="1"/>
    <col min="20" max="20" width="16.7109375" bestFit="1" customWidth="1"/>
    <col min="21" max="21" width="17.5703125" bestFit="1" customWidth="1"/>
    <col min="22" max="22" width="12.140625" bestFit="1" customWidth="1"/>
    <col min="23" max="23" width="14.140625" bestFit="1" customWidth="1"/>
    <col min="24" max="24" width="15" bestFit="1" customWidth="1"/>
    <col min="25" max="25" width="7.85546875" bestFit="1" customWidth="1"/>
    <col min="26" max="26" width="23.28515625" bestFit="1" customWidth="1"/>
    <col min="27" max="27" width="24.42578125" bestFit="1" customWidth="1"/>
    <col min="28" max="28" width="16.140625" bestFit="1" customWidth="1"/>
    <col min="29" max="29" width="17" bestFit="1" customWidth="1"/>
    <col min="30" max="30" width="26.140625" customWidth="1"/>
    <col min="31" max="31" width="16.85546875" bestFit="1" customWidth="1"/>
    <col min="32" max="32" width="20.85546875" bestFit="1" customWidth="1"/>
    <col min="33" max="33" width="14.7109375" bestFit="1" customWidth="1"/>
    <col min="34" max="34" width="22.7109375" bestFit="1" customWidth="1"/>
    <col min="35" max="35" width="15.7109375" bestFit="1" customWidth="1"/>
    <col min="36" max="36" width="13.140625" bestFit="1" customWidth="1"/>
    <col min="37" max="37" width="17.85546875" bestFit="1" customWidth="1"/>
    <col min="38" max="38" width="15.42578125" bestFit="1" customWidth="1"/>
    <col min="39" max="39" width="14.5703125" bestFit="1" customWidth="1"/>
    <col min="40" max="40" width="20" bestFit="1" customWidth="1"/>
    <col min="41" max="41" width="14.42578125" bestFit="1" customWidth="1"/>
    <col min="42" max="42" width="14.140625" bestFit="1" customWidth="1"/>
  </cols>
  <sheetData>
    <row r="6" spans="4:15" x14ac:dyDescent="0.25">
      <c r="D6" t="s">
        <v>205</v>
      </c>
      <c r="E6" t="s">
        <v>173</v>
      </c>
      <c r="F6" t="s">
        <v>174</v>
      </c>
      <c r="G6" t="s">
        <v>175</v>
      </c>
      <c r="H6" t="s">
        <v>176</v>
      </c>
      <c r="I6" t="s">
        <v>177</v>
      </c>
      <c r="J6" t="s">
        <v>274</v>
      </c>
      <c r="K6" t="s">
        <v>13</v>
      </c>
      <c r="L6" t="s">
        <v>14</v>
      </c>
      <c r="M6" t="s">
        <v>15</v>
      </c>
      <c r="N6" t="s">
        <v>3</v>
      </c>
      <c r="O6" t="s">
        <v>9</v>
      </c>
    </row>
    <row r="7" spans="4:15" x14ac:dyDescent="0.25">
      <c r="D7">
        <v>1</v>
      </c>
      <c r="E7" s="2" t="s">
        <v>7</v>
      </c>
      <c r="F7" s="2" t="s">
        <v>317</v>
      </c>
      <c r="G7" s="2" t="s">
        <v>38</v>
      </c>
      <c r="H7" s="2" t="s">
        <v>38</v>
      </c>
      <c r="I7" s="2" t="s">
        <v>583</v>
      </c>
      <c r="J7" s="2" t="s">
        <v>584</v>
      </c>
      <c r="K7" t="b">
        <v>1</v>
      </c>
      <c r="L7">
        <v>1</v>
      </c>
      <c r="M7" t="b">
        <v>0</v>
      </c>
      <c r="N7" s="3">
        <v>43285.447612418982</v>
      </c>
      <c r="O7" s="3">
        <v>43285.447612418982</v>
      </c>
    </row>
    <row r="8" spans="4:15" x14ac:dyDescent="0.25">
      <c r="D8">
        <v>2</v>
      </c>
      <c r="E8" s="2" t="s">
        <v>314</v>
      </c>
      <c r="F8" s="2" t="s">
        <v>315</v>
      </c>
      <c r="G8" s="2" t="s">
        <v>537</v>
      </c>
      <c r="H8" s="2" t="s">
        <v>537</v>
      </c>
      <c r="I8" s="2" t="s">
        <v>178</v>
      </c>
      <c r="J8" s="2" t="s">
        <v>275</v>
      </c>
      <c r="K8" t="b">
        <v>1</v>
      </c>
      <c r="L8">
        <v>1</v>
      </c>
      <c r="M8" t="b">
        <v>0</v>
      </c>
      <c r="N8" s="3">
        <v>43285.447649374997</v>
      </c>
      <c r="O8" s="3">
        <v>43285.447649374997</v>
      </c>
    </row>
    <row r="9" spans="4:15" x14ac:dyDescent="0.25">
      <c r="D9">
        <v>3</v>
      </c>
      <c r="E9" s="2" t="s">
        <v>314</v>
      </c>
      <c r="F9" s="2" t="s">
        <v>7</v>
      </c>
      <c r="G9" s="2" t="s">
        <v>32</v>
      </c>
      <c r="H9" s="2" t="s">
        <v>59</v>
      </c>
      <c r="I9" s="2" t="s">
        <v>178</v>
      </c>
      <c r="J9" s="2" t="s">
        <v>275</v>
      </c>
      <c r="K9" t="b">
        <v>0</v>
      </c>
      <c r="L9">
        <v>1</v>
      </c>
      <c r="M9" t="b">
        <v>0</v>
      </c>
      <c r="N9" s="3">
        <v>43285.447649374997</v>
      </c>
      <c r="O9" s="3">
        <v>43285.447649374997</v>
      </c>
    </row>
    <row r="10" spans="4:15" x14ac:dyDescent="0.25">
      <c r="D10">
        <v>4</v>
      </c>
      <c r="E10" s="2" t="s">
        <v>314</v>
      </c>
      <c r="F10" s="2" t="s">
        <v>158</v>
      </c>
      <c r="G10" s="2" t="s">
        <v>30</v>
      </c>
      <c r="H10" s="2" t="s">
        <v>30</v>
      </c>
      <c r="I10" s="2" t="s">
        <v>178</v>
      </c>
      <c r="J10" s="2" t="s">
        <v>275</v>
      </c>
      <c r="K10" t="b">
        <v>1</v>
      </c>
      <c r="L10">
        <v>1</v>
      </c>
      <c r="M10" t="b">
        <v>0</v>
      </c>
      <c r="N10" s="3">
        <v>43285.447649374997</v>
      </c>
      <c r="O10" s="3">
        <v>43285.447649374997</v>
      </c>
    </row>
    <row r="11" spans="4:15" x14ac:dyDescent="0.25">
      <c r="D11">
        <v>5</v>
      </c>
      <c r="E11" s="2" t="s">
        <v>314</v>
      </c>
      <c r="F11" s="2" t="s">
        <v>7</v>
      </c>
      <c r="G11" s="2" t="s">
        <v>31</v>
      </c>
      <c r="H11" s="2" t="s">
        <v>59</v>
      </c>
      <c r="I11" s="2" t="s">
        <v>178</v>
      </c>
      <c r="J11" s="2" t="s">
        <v>275</v>
      </c>
      <c r="K11" t="b">
        <v>1</v>
      </c>
      <c r="L11">
        <v>1</v>
      </c>
      <c r="M11" t="b">
        <v>0</v>
      </c>
      <c r="N11" s="3">
        <v>43285.447649374997</v>
      </c>
      <c r="O11" s="3">
        <v>43285.447649374997</v>
      </c>
    </row>
    <row r="12" spans="4:15" x14ac:dyDescent="0.25">
      <c r="D12">
        <v>6</v>
      </c>
      <c r="E12" s="2" t="s">
        <v>314</v>
      </c>
      <c r="F12" s="2" t="s">
        <v>7</v>
      </c>
      <c r="G12" s="2" t="s">
        <v>33</v>
      </c>
      <c r="H12" s="2" t="s">
        <v>59</v>
      </c>
      <c r="I12" s="2" t="s">
        <v>178</v>
      </c>
      <c r="J12" s="2" t="s">
        <v>275</v>
      </c>
      <c r="K12" t="b">
        <v>0</v>
      </c>
      <c r="L12">
        <v>1</v>
      </c>
      <c r="M12" t="b">
        <v>0</v>
      </c>
      <c r="N12" s="3">
        <v>43285.447649571761</v>
      </c>
      <c r="O12" s="3">
        <v>43285.447649571761</v>
      </c>
    </row>
    <row r="13" spans="4:15" x14ac:dyDescent="0.25">
      <c r="D13">
        <v>7</v>
      </c>
      <c r="E13" s="2" t="s">
        <v>314</v>
      </c>
      <c r="F13" s="2" t="s">
        <v>155</v>
      </c>
      <c r="G13" s="2" t="s">
        <v>27</v>
      </c>
      <c r="H13" s="2" t="s">
        <v>27</v>
      </c>
      <c r="I13" s="2" t="s">
        <v>178</v>
      </c>
      <c r="J13" s="2" t="s">
        <v>275</v>
      </c>
      <c r="K13" t="b">
        <v>1</v>
      </c>
      <c r="L13">
        <v>1</v>
      </c>
      <c r="M13" t="b">
        <v>0</v>
      </c>
      <c r="N13" s="3">
        <v>43285.447649374997</v>
      </c>
      <c r="O13" s="3">
        <v>43285.447649374997</v>
      </c>
    </row>
    <row r="14" spans="4:15" x14ac:dyDescent="0.25">
      <c r="D14">
        <v>8</v>
      </c>
      <c r="E14" s="2" t="s">
        <v>314</v>
      </c>
      <c r="F14" s="2" t="s">
        <v>12</v>
      </c>
      <c r="G14" s="2" t="s">
        <v>28</v>
      </c>
      <c r="H14" s="2" t="s">
        <v>28</v>
      </c>
      <c r="I14" s="2" t="s">
        <v>178</v>
      </c>
      <c r="J14" s="2" t="s">
        <v>275</v>
      </c>
      <c r="K14" t="b">
        <v>1</v>
      </c>
      <c r="L14">
        <v>1</v>
      </c>
      <c r="M14" t="b">
        <v>0</v>
      </c>
      <c r="N14" s="3">
        <v>43285.447649571761</v>
      </c>
      <c r="O14" s="3">
        <v>43285.447649571761</v>
      </c>
    </row>
    <row r="15" spans="4:15" x14ac:dyDescent="0.25">
      <c r="D15">
        <v>9</v>
      </c>
      <c r="E15" s="2" t="s">
        <v>314</v>
      </c>
      <c r="F15" s="2" t="s">
        <v>79</v>
      </c>
      <c r="G15" s="2" t="s">
        <v>29</v>
      </c>
      <c r="H15" s="2" t="s">
        <v>29</v>
      </c>
      <c r="I15" s="2" t="s">
        <v>178</v>
      </c>
      <c r="J15" s="2" t="s">
        <v>275</v>
      </c>
      <c r="K15" t="b">
        <v>1</v>
      </c>
      <c r="L15">
        <v>1</v>
      </c>
      <c r="M15" t="b">
        <v>0</v>
      </c>
      <c r="N15" s="3">
        <v>43285.447649374997</v>
      </c>
      <c r="O15" s="3">
        <v>43285.447649374997</v>
      </c>
    </row>
    <row r="16" spans="4:15" x14ac:dyDescent="0.25">
      <c r="D16">
        <v>10</v>
      </c>
      <c r="E16" s="2" t="s">
        <v>155</v>
      </c>
      <c r="F16" s="2" t="s">
        <v>318</v>
      </c>
      <c r="G16" s="2" t="s">
        <v>95</v>
      </c>
      <c r="H16" s="2" t="s">
        <v>95</v>
      </c>
      <c r="I16" s="2" t="s">
        <v>583</v>
      </c>
      <c r="J16" s="2" t="s">
        <v>584</v>
      </c>
      <c r="K16" t="b">
        <v>1</v>
      </c>
      <c r="L16">
        <v>1</v>
      </c>
      <c r="M16" t="b">
        <v>0</v>
      </c>
      <c r="N16" s="3">
        <v>43285.447612222219</v>
      </c>
      <c r="O16" s="3">
        <v>43285.447612222219</v>
      </c>
    </row>
    <row r="17" spans="4:15" x14ac:dyDescent="0.25">
      <c r="D17">
        <v>11</v>
      </c>
      <c r="E17" s="2" t="s">
        <v>154</v>
      </c>
      <c r="F17" s="2" t="s">
        <v>157</v>
      </c>
      <c r="G17" s="2" t="s">
        <v>35</v>
      </c>
      <c r="H17" s="2" t="s">
        <v>35</v>
      </c>
      <c r="I17" s="2" t="s">
        <v>178</v>
      </c>
      <c r="J17" s="2" t="s">
        <v>275</v>
      </c>
      <c r="K17" t="b">
        <v>1</v>
      </c>
      <c r="L17">
        <v>1</v>
      </c>
      <c r="M17" t="b">
        <v>0</v>
      </c>
      <c r="N17" s="3">
        <v>43285.44767483796</v>
      </c>
      <c r="O17" s="3">
        <v>43285.44767483796</v>
      </c>
    </row>
    <row r="18" spans="4:15" x14ac:dyDescent="0.25">
      <c r="D18">
        <v>12</v>
      </c>
      <c r="E18" s="2" t="s">
        <v>154</v>
      </c>
      <c r="F18" s="2" t="s">
        <v>156</v>
      </c>
      <c r="G18" s="2" t="s">
        <v>36</v>
      </c>
      <c r="H18" s="2" t="s">
        <v>36</v>
      </c>
      <c r="I18" s="2" t="s">
        <v>178</v>
      </c>
      <c r="J18" s="2" t="s">
        <v>275</v>
      </c>
      <c r="K18" t="b">
        <v>1</v>
      </c>
      <c r="L18">
        <v>1</v>
      </c>
      <c r="M18" t="b">
        <v>0</v>
      </c>
      <c r="N18" s="3">
        <v>43285.44767483796</v>
      </c>
      <c r="O18" s="3">
        <v>43285.44767483796</v>
      </c>
    </row>
    <row r="19" spans="4:15" x14ac:dyDescent="0.25">
      <c r="D19">
        <v>13</v>
      </c>
      <c r="E19" s="2" t="s">
        <v>154</v>
      </c>
      <c r="F19" s="2" t="s">
        <v>158</v>
      </c>
      <c r="G19" s="2" t="s">
        <v>30</v>
      </c>
      <c r="H19" s="2" t="s">
        <v>30</v>
      </c>
      <c r="I19" s="2" t="s">
        <v>178</v>
      </c>
      <c r="J19" s="2" t="s">
        <v>275</v>
      </c>
      <c r="K19" t="b">
        <v>1</v>
      </c>
      <c r="L19">
        <v>1</v>
      </c>
      <c r="M19" t="b">
        <v>0</v>
      </c>
      <c r="N19" s="3">
        <v>43285.44767483796</v>
      </c>
      <c r="O19" s="3">
        <v>43285.44767483796</v>
      </c>
    </row>
    <row r="20" spans="4:15" x14ac:dyDescent="0.25">
      <c r="D20">
        <v>14</v>
      </c>
      <c r="E20" s="2" t="s">
        <v>154</v>
      </c>
      <c r="F20" s="2" t="s">
        <v>12</v>
      </c>
      <c r="G20" s="2" t="s">
        <v>28</v>
      </c>
      <c r="H20" s="2" t="s">
        <v>28</v>
      </c>
      <c r="I20" s="2" t="s">
        <v>178</v>
      </c>
      <c r="J20" s="2" t="s">
        <v>275</v>
      </c>
      <c r="K20" t="b">
        <v>1</v>
      </c>
      <c r="L20">
        <v>1</v>
      </c>
      <c r="M20" t="b">
        <v>0</v>
      </c>
      <c r="N20" s="3">
        <v>43285.44767483796</v>
      </c>
      <c r="O20" s="3">
        <v>43285.44767483796</v>
      </c>
    </row>
    <row r="21" spans="4:15" x14ac:dyDescent="0.25">
      <c r="D21">
        <v>15</v>
      </c>
      <c r="E21" s="2" t="s">
        <v>154</v>
      </c>
      <c r="F21" s="2" t="s">
        <v>155</v>
      </c>
      <c r="G21" s="2" t="s">
        <v>27</v>
      </c>
      <c r="H21" s="2" t="s">
        <v>27</v>
      </c>
      <c r="I21" s="2" t="s">
        <v>178</v>
      </c>
      <c r="J21" s="2" t="s">
        <v>275</v>
      </c>
      <c r="K21" t="b">
        <v>1</v>
      </c>
      <c r="L21">
        <v>1</v>
      </c>
      <c r="M21" t="b">
        <v>0</v>
      </c>
      <c r="N21" s="3">
        <v>43285.44767483796</v>
      </c>
      <c r="O21" s="3">
        <v>43285.44767483796</v>
      </c>
    </row>
    <row r="22" spans="4:15" x14ac:dyDescent="0.25">
      <c r="D22">
        <v>16</v>
      </c>
      <c r="E22" s="2" t="s">
        <v>154</v>
      </c>
      <c r="F22" s="2" t="s">
        <v>79</v>
      </c>
      <c r="G22" s="2" t="s">
        <v>29</v>
      </c>
      <c r="H22" s="2" t="s">
        <v>29</v>
      </c>
      <c r="I22" s="2" t="s">
        <v>178</v>
      </c>
      <c r="J22" s="2" t="s">
        <v>275</v>
      </c>
      <c r="K22" t="b">
        <v>1</v>
      </c>
      <c r="L22">
        <v>1</v>
      </c>
      <c r="M22" t="b">
        <v>0</v>
      </c>
      <c r="N22" s="3">
        <v>43285.44767483796</v>
      </c>
      <c r="O22" s="3">
        <v>43285.44767483796</v>
      </c>
    </row>
    <row r="23" spans="4:15" x14ac:dyDescent="0.25">
      <c r="D23">
        <v>17</v>
      </c>
      <c r="E23" s="2" t="s">
        <v>154</v>
      </c>
      <c r="F23" s="2" t="s">
        <v>7</v>
      </c>
      <c r="G23" s="2" t="s">
        <v>32</v>
      </c>
      <c r="H23" s="2" t="s">
        <v>59</v>
      </c>
      <c r="I23" s="2" t="s">
        <v>178</v>
      </c>
      <c r="J23" s="2" t="s">
        <v>275</v>
      </c>
      <c r="K23" t="b">
        <v>0</v>
      </c>
      <c r="L23">
        <v>1</v>
      </c>
      <c r="M23" t="b">
        <v>0</v>
      </c>
      <c r="N23" s="3">
        <v>43285.44767483796</v>
      </c>
      <c r="O23" s="3">
        <v>43285.44767483796</v>
      </c>
    </row>
    <row r="24" spans="4:15" x14ac:dyDescent="0.25">
      <c r="D24">
        <v>18</v>
      </c>
      <c r="E24" s="2" t="s">
        <v>154</v>
      </c>
      <c r="F24" s="2" t="s">
        <v>7</v>
      </c>
      <c r="G24" s="2" t="s">
        <v>33</v>
      </c>
      <c r="H24" s="2" t="s">
        <v>59</v>
      </c>
      <c r="I24" s="2" t="s">
        <v>178</v>
      </c>
      <c r="J24" s="2" t="s">
        <v>275</v>
      </c>
      <c r="K24" t="b">
        <v>0</v>
      </c>
      <c r="L24">
        <v>1</v>
      </c>
      <c r="M24" t="b">
        <v>0</v>
      </c>
      <c r="N24" s="3">
        <v>43285.44767483796</v>
      </c>
      <c r="O24" s="3">
        <v>43285.44767483796</v>
      </c>
    </row>
    <row r="25" spans="4:15" x14ac:dyDescent="0.25">
      <c r="D25">
        <v>19</v>
      </c>
      <c r="E25" s="2" t="s">
        <v>154</v>
      </c>
      <c r="F25" s="2" t="s">
        <v>7</v>
      </c>
      <c r="G25" s="2" t="s">
        <v>31</v>
      </c>
      <c r="H25" s="2" t="s">
        <v>59</v>
      </c>
      <c r="I25" s="2" t="s">
        <v>178</v>
      </c>
      <c r="J25" s="2" t="s">
        <v>275</v>
      </c>
      <c r="K25" t="b">
        <v>1</v>
      </c>
      <c r="L25">
        <v>1</v>
      </c>
      <c r="M25" t="b">
        <v>0</v>
      </c>
      <c r="N25" s="3">
        <v>43285.447675034724</v>
      </c>
      <c r="O25" s="3">
        <v>43285.447675034724</v>
      </c>
    </row>
    <row r="26" spans="4:15" x14ac:dyDescent="0.25">
      <c r="D26">
        <v>20</v>
      </c>
      <c r="E26" s="2" t="s">
        <v>158</v>
      </c>
      <c r="F26" s="2" t="s">
        <v>319</v>
      </c>
      <c r="G26" s="2" t="s">
        <v>152</v>
      </c>
      <c r="H26" s="2" t="s">
        <v>152</v>
      </c>
      <c r="I26" s="2" t="s">
        <v>583</v>
      </c>
      <c r="J26" s="2" t="s">
        <v>584</v>
      </c>
      <c r="K26" t="b">
        <v>1</v>
      </c>
      <c r="L26">
        <v>1</v>
      </c>
      <c r="M26" t="b">
        <v>0</v>
      </c>
      <c r="N26" s="3">
        <v>43285.447611990741</v>
      </c>
      <c r="O26" s="3">
        <v>43285.447611990741</v>
      </c>
    </row>
    <row r="27" spans="4:15" x14ac:dyDescent="0.25">
      <c r="D27">
        <v>21</v>
      </c>
      <c r="E27" s="2" t="s">
        <v>316</v>
      </c>
      <c r="F27" s="2" t="s">
        <v>318</v>
      </c>
      <c r="G27" s="2" t="s">
        <v>95</v>
      </c>
      <c r="H27" s="2" t="s">
        <v>95</v>
      </c>
      <c r="I27" s="2" t="s">
        <v>178</v>
      </c>
      <c r="J27" s="2" t="s">
        <v>275</v>
      </c>
      <c r="K27" t="b">
        <v>1</v>
      </c>
      <c r="L27">
        <v>1</v>
      </c>
      <c r="M27" t="b">
        <v>0</v>
      </c>
      <c r="N27" s="3">
        <v>43285.447612268516</v>
      </c>
      <c r="O27" s="3">
        <v>43285.447689502318</v>
      </c>
    </row>
    <row r="28" spans="4:15" x14ac:dyDescent="0.25">
      <c r="D28">
        <v>22</v>
      </c>
      <c r="E28" s="2" t="s">
        <v>316</v>
      </c>
      <c r="F28" s="2" t="s">
        <v>319</v>
      </c>
      <c r="G28" s="2" t="s">
        <v>152</v>
      </c>
      <c r="H28" s="2" t="s">
        <v>152</v>
      </c>
      <c r="I28" s="2" t="s">
        <v>178</v>
      </c>
      <c r="J28" s="2" t="s">
        <v>275</v>
      </c>
      <c r="K28" t="b">
        <v>1</v>
      </c>
      <c r="L28">
        <v>1</v>
      </c>
      <c r="M28" t="b">
        <v>0</v>
      </c>
      <c r="N28" s="3">
        <v>43285.447612222219</v>
      </c>
      <c r="O28" s="3">
        <v>43285.447689502318</v>
      </c>
    </row>
    <row r="29" spans="4:15" x14ac:dyDescent="0.25">
      <c r="D29">
        <v>23</v>
      </c>
      <c r="E29" s="2" t="s">
        <v>316</v>
      </c>
      <c r="F29" s="2" t="s">
        <v>317</v>
      </c>
      <c r="G29" s="2" t="s">
        <v>38</v>
      </c>
      <c r="H29" s="2" t="s">
        <v>38</v>
      </c>
      <c r="I29" s="2" t="s">
        <v>178</v>
      </c>
      <c r="J29" s="2" t="s">
        <v>275</v>
      </c>
      <c r="K29" t="b">
        <v>1</v>
      </c>
      <c r="L29">
        <v>1</v>
      </c>
      <c r="M29" t="b">
        <v>0</v>
      </c>
      <c r="N29" s="3">
        <v>43285.447611990741</v>
      </c>
      <c r="O29" s="3">
        <v>43285.447689502318</v>
      </c>
    </row>
  </sheetData>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F5:J15"/>
  <sheetViews>
    <sheetView showGridLines="0" workbookViewId="0">
      <selection activeCell="H28" sqref="H28"/>
    </sheetView>
  </sheetViews>
  <sheetFormatPr defaultRowHeight="15" x14ac:dyDescent="0.25"/>
  <cols>
    <col min="1" max="1" width="4.85546875" customWidth="1"/>
    <col min="3" max="4" width="5.85546875" customWidth="1"/>
    <col min="5" max="5" width="4.28515625" customWidth="1"/>
    <col min="6" max="6" width="15" bestFit="1" customWidth="1"/>
    <col min="7" max="7" width="23.28515625" bestFit="1" customWidth="1"/>
    <col min="8" max="8" width="19.7109375" bestFit="1" customWidth="1"/>
    <col min="9" max="9" width="81.140625" bestFit="1" customWidth="1"/>
    <col min="10" max="10" width="16.140625" bestFit="1" customWidth="1"/>
    <col min="11" max="11" width="23.28515625" bestFit="1" customWidth="1"/>
    <col min="12" max="12" width="81.140625" bestFit="1" customWidth="1"/>
    <col min="13" max="13" width="19.140625" bestFit="1" customWidth="1"/>
    <col min="14" max="14" width="16.140625" bestFit="1" customWidth="1"/>
    <col min="15" max="15" width="19.7109375" bestFit="1" customWidth="1"/>
    <col min="16" max="17" width="16.140625" bestFit="1" customWidth="1"/>
    <col min="18" max="18" width="7.140625" bestFit="1" customWidth="1"/>
    <col min="19" max="19" width="21.85546875" bestFit="1" customWidth="1"/>
    <col min="20" max="20" width="20.42578125" bestFit="1" customWidth="1"/>
    <col min="21" max="21" width="25.5703125" bestFit="1" customWidth="1"/>
    <col min="22" max="22" width="13.85546875" bestFit="1" customWidth="1"/>
    <col min="23" max="23" width="15.85546875" bestFit="1" customWidth="1"/>
    <col min="24" max="24" width="16.5703125" bestFit="1" customWidth="1"/>
    <col min="25" max="25" width="11.5703125" bestFit="1" customWidth="1"/>
    <col min="26" max="26" width="13.42578125" bestFit="1" customWidth="1"/>
    <col min="27" max="27" width="14.140625" bestFit="1" customWidth="1"/>
    <col min="28" max="28" width="7.42578125" bestFit="1" customWidth="1"/>
    <col min="29" max="29" width="21.85546875" bestFit="1" customWidth="1"/>
    <col min="30" max="30" width="22.85546875" bestFit="1" customWidth="1"/>
  </cols>
  <sheetData>
    <row r="5" spans="6:10" x14ac:dyDescent="0.25">
      <c r="F5" t="s">
        <v>204</v>
      </c>
      <c r="G5" t="s">
        <v>197</v>
      </c>
      <c r="H5" t="s">
        <v>196</v>
      </c>
      <c r="I5" t="s">
        <v>198</v>
      </c>
      <c r="J5" t="s">
        <v>3</v>
      </c>
    </row>
    <row r="6" spans="6:10" x14ac:dyDescent="0.25">
      <c r="F6">
        <v>1</v>
      </c>
      <c r="G6" s="2" t="s">
        <v>585</v>
      </c>
      <c r="H6" s="2" t="s">
        <v>586</v>
      </c>
      <c r="I6" s="2" t="s">
        <v>587</v>
      </c>
      <c r="J6" s="3">
        <v>43275.537788576388</v>
      </c>
    </row>
    <row r="7" spans="6:10" x14ac:dyDescent="0.25">
      <c r="F7">
        <v>2</v>
      </c>
      <c r="G7" s="2" t="s">
        <v>588</v>
      </c>
      <c r="H7" s="2" t="s">
        <v>588</v>
      </c>
      <c r="I7" s="2" t="s">
        <v>589</v>
      </c>
      <c r="J7" s="3">
        <v>43275.537788576388</v>
      </c>
    </row>
    <row r="8" spans="6:10" x14ac:dyDescent="0.25">
      <c r="F8">
        <v>3</v>
      </c>
      <c r="G8" s="2" t="s">
        <v>590</v>
      </c>
      <c r="H8" s="2" t="s">
        <v>591</v>
      </c>
      <c r="I8" s="2" t="s">
        <v>592</v>
      </c>
      <c r="J8" s="3">
        <v>43275.543827037036</v>
      </c>
    </row>
    <row r="9" spans="6:10" x14ac:dyDescent="0.25">
      <c r="F9">
        <v>4</v>
      </c>
      <c r="G9" s="2" t="s">
        <v>593</v>
      </c>
      <c r="H9" s="2" t="s">
        <v>594</v>
      </c>
      <c r="I9" s="2" t="s">
        <v>595</v>
      </c>
      <c r="J9" s="3">
        <v>43268.099154317133</v>
      </c>
    </row>
    <row r="10" spans="6:10" x14ac:dyDescent="0.25">
      <c r="F10">
        <v>5</v>
      </c>
      <c r="G10" s="2" t="s">
        <v>596</v>
      </c>
      <c r="H10" s="2" t="s">
        <v>594</v>
      </c>
      <c r="I10" s="2" t="s">
        <v>597</v>
      </c>
      <c r="J10" s="3">
        <v>43268.031007673613</v>
      </c>
    </row>
    <row r="11" spans="6:10" x14ac:dyDescent="0.25">
      <c r="F11">
        <v>6</v>
      </c>
      <c r="G11" s="2" t="s">
        <v>598</v>
      </c>
      <c r="H11" s="2" t="s">
        <v>594</v>
      </c>
      <c r="I11" s="2" t="s">
        <v>599</v>
      </c>
      <c r="J11" s="3">
        <v>43268.099154317133</v>
      </c>
    </row>
    <row r="12" spans="6:10" x14ac:dyDescent="0.25">
      <c r="F12">
        <v>7</v>
      </c>
      <c r="G12" s="2" t="s">
        <v>600</v>
      </c>
      <c r="H12" s="2" t="s">
        <v>594</v>
      </c>
      <c r="I12" s="2" t="s">
        <v>601</v>
      </c>
      <c r="J12" s="3">
        <v>43268.099154317133</v>
      </c>
    </row>
    <row r="13" spans="6:10" x14ac:dyDescent="0.25">
      <c r="F13">
        <v>8</v>
      </c>
      <c r="G13" s="2" t="s">
        <v>602</v>
      </c>
      <c r="H13" s="2" t="s">
        <v>594</v>
      </c>
      <c r="I13" s="2" t="s">
        <v>603</v>
      </c>
      <c r="J13" s="3">
        <v>43268.099154317133</v>
      </c>
    </row>
    <row r="14" spans="6:10" x14ac:dyDescent="0.25">
      <c r="F14">
        <v>9</v>
      </c>
      <c r="G14" s="2" t="s">
        <v>604</v>
      </c>
      <c r="H14" s="2" t="s">
        <v>594</v>
      </c>
      <c r="I14" s="2" t="s">
        <v>605</v>
      </c>
      <c r="J14" s="3">
        <v>43268.099154317133</v>
      </c>
    </row>
    <row r="15" spans="6:10" x14ac:dyDescent="0.25">
      <c r="F15">
        <v>10</v>
      </c>
      <c r="G15" s="2" t="s">
        <v>606</v>
      </c>
      <c r="H15" s="2" t="s">
        <v>607</v>
      </c>
      <c r="I15" s="2" t="s">
        <v>608</v>
      </c>
      <c r="J15" s="3">
        <v>43275.537788576388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5 3 a 5 3 e 4 - 6 a 5 9 - 4 a 8 8 - 9 6 8 2 - 7 7 4 f 7 5 f d c 8 2 9 "   x m l n s = " h t t p : / / s c h e m a s . m i c r o s o f t . c o m / D a t a M a s h u p " > A A A A A C k X A A B Q S w M E F A A C A A g A K 3 X q T H S r d B q m A A A A + A A A A B I A H A B D b 2 5 m a W c v U G F j a 2 F n Z S 5 4 b W w g o h g A K K A U A A A A A A A A A A A A A A A A A A A A A A A A A A A A h Y + 9 D o I w G E V f h X S n P 8 C A 5 K M M r p K Y E I 1 r U y s 0 Q j G 0 W N 7 N w U f y F S R R 1 M 3 x n p z h 3 M f t D s X U t c F V D V b 3 J k c M U x Q o I / u j N n W O R n c K U 1 R w 2 A p 5 F r U K Z t n Y b L L H H D X O X T J C v P f Y x 7 g f a h J R y s i h 3 F S y U Z 1 A H 1 n / l 0 N t r B N G K s R h / 4 r h E U 5 W O E l j h u O U A V k w l N p 8 l W g u x h T I D 4 T 1 2 L p x U F y Z c F c B W S a Q 9 w v + B F B L A w Q U A A I A C A A r d e p M 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3 X q T C g 6 7 O E h F A A A 4 3 A A A B M A H A B G b 3 J t d W x h c y 9 T Z W N 0 a W 9 u M S 5 t I K I Y A C i g F A A A A A A A A A A A A A A A A A A A A A A A A A A A A O 0 d a 2 / j x v G 7 g P y H B d M P d i F c c k l 6 S N G k g C z T O f U k S 5 F k J 4 F x M H j S 2 m Z D k S 5 J + c 4 1 / N + 7 7 5 1 9 k Z T s c 4 O i Q Y B Y y 9 3 Z 2 X n P 7 C M V X t V p k a M F / + / r v 3 3 R + 6 J X 3 S Q l X p O 2 8 g 6 X 6 E c U D Z b j w S J C G 1 w n 6 G J U z Z I y I X / j 8 u c t L u 9 / r M s t 7 q P l / S 3 + M R r k 9 1 E f 2 V 3 m + F / b l I B k X d / D O Y 6 T O v m Q V J j N s v 6 l K H + v R p v b o q w / y 2 z L 5 E O G K z J X h u s e I v 8 s i m 2 5 o p P z L 8 e T 8 z 5 r n + N N c Y e H R b b d 5 J X 8 / M p o P e B j + w / R 6 J g g E U 2 K N c 7 4 n 3 R R w 6 T G 1 0 V J 8 Y v Y 6 E V d l M k 1 5 j 0 W 9 1 W N N y d Z c l 2 x n z f F x 0 F 1 n p R p Q r l Q T f O M D S Q r K 9 M 7 A o l B x V f J N q u P C V n S b F 5 8 r E h D m q d 0 A A H 6 e M g x H 6 z X o 3 y N P x E s F d 6 g j W B + Y C x D o o d Y D 8 T Q e 0 3 + P Z S E K M o 1 L k l n S A b Z x u g A o B N i O M B E y y l h k P 5 1 j K t V m d 5 S 3 P k 6 3 6 b r N c 4 F H d O r F K + X K R + w I F x c 1 d s S G x 8 e D 3 t p b m M I W T 3 B S U U G e Z k t v 7 n s 7 s h r 1 k X z m g p j G F X y 4 d 1 s x H v H Z V m U E 1 x V R B I 4 T 7 3 M 7 B N Q g u u j a p F u b j M s c F Z 8 n p W Y E X l B d E U h T X 9 o 9 l b 9 h w e T + l N K q V e D a o X z d Z p f P 0 p g b R I D J 6 M s 4 r h 4 R I Z B i z / d E u J W Z C l j n F / X N 0 f b 1 e + 4 h r A F W C U 2 h B C D X x H v j Y D m 4 G R 1 g x h M + k 9 6 h Z b 4 U / 2 K 9 z u 4 o G P 0 X O 8 P 0 Q 8 / o m + + R v U N z l F E / i h K w v q q Q i s i E U m 5 I u a h i h Q w n B G j Q y C 2 g / x O g X y N 6 o L + Z A A 5 P L Q H w D c S 4 H c M 4 B s D 4 B 7 w v p f w 3 j B 4 3 3 v g M W D R l J p z 8 3 M f 1 U R 4 U U 3 m O O z T n r 2 u a u / n c l / h / + A T E 8 s Y H K f V b Z b c o 5 M i I 5 A j I F q y h / x t G Q y T D K R F T e u X p O i k K D d J v b s B e p R C P S L k S o g J 5 8 s n R F E z 2 l I N a E e g D Y u c q D h x I h K A E G s 1 X E i 2 8 Z u B p W y X o x 3 G E 8 g n o / E y n k e H V M 7 3 G J 1 m B K F 9 R / + 6 7 8 B P Z C A X 1 u X 8 L I 5 M C F x K T w b j R W w K J m c B 8 4 + E 1 u 0 s M J k F u S B h + L m w + 3 r O B 4 I D 8 p / d Q d w l n A 1 7 T M 5 G A n J 2 o m Z P e k 6 T n t B 5 z n H G A 5 G b 9 N b r Q Q d 5 k t 1 X a U V D x H S F q 1 c y j j v g Q W N f B X Z 9 d M H j t q j C G Q k y 0 Z / R V V l s 0 J 8 W v y 2 W 8 e T V c r I Y v o 0 n g 8 t 5 P B 4 s R 9 P T x d v R b B G 9 F 5 6 J u l Z t g p Z l k l d X R J U 5 y u y j 8 s 3 C O Y / y + s 1 3 r + g n 5 d 5 O y I Q M w D + K N F f A T j G J w d a 0 6 Y A B I t 5 d d a Q B V V / H h A z 0 Y 5 / b D m I 0 6 a B 3 a b 5 + N c p z X N q z q B k I t 5 J 8 v d Q 0 P j A w k c a I W m H D U T / S 3 7 Q r g o 2 S I k X j U t Q M N B Y r 9 l 6 M G N q w F I B H 8 0 K W h W 8 Z F E 8 O K c i U Q q 5 D 9 2 W Y C w 8 E 1 y K a G j i j j E Y T a z R C z G Y I m G Q N Y r T F H a N V E a 5 5 V X o a x q C n L E u O b m R S 9 y U R P v k W N C y L q r p i 3 s I T w s k J K H D d k c S W 6 A j f J H e p 6 + + I r 7 t g X U 9 k V 9 n z P Y H / W p i z B W m n b p r k c S w x d e O i B i D f C C B H 6 V q O T z J k 4 m c B j M 7 y 3 / P i o x F K O A 6 I J M n b M q 3 v + a R y R g 9 V w F Q 0 L R D D E B 9 n U 8 Y I c C / M O T o t z I L v C S G b o Y Z o 3 g J Y k y x M M U 4 P l n a E 4 k g / U V W q Z Z t B a m s K q 8 F R R t 7 J a g n L J 8 z d Z e 9 R N S B E u O O w R H 7 n l z j 6 h e r X N C c + D 8 N W 4 k b v p / k c X + E S 5 3 W a Z M Q 3 4 W u 6 W I k 1 S C Q N I y d / J y X J 0 5 J M j N D 2 n P 2 A v c k v s 6 9 K I K E v N 2 o Q n g / f q F K G k b 6 S F Z C o 4 w b k 5 C F x U l a j N a M G k g F z B q e W Y n D P R 3 s d + b 8 M Q X W M F S K t k p c w h Z s J u F O C 7 y r I M 2 X 5 E P t A d W g K F D m k 3 6 A 2 F I L Y Q c l 7 z 6 D l D X b Y U P d 9 l L l Z Z Z A u V 0 G S w Z B b U 9 E J t k F g 8 L R q V b T Y b j Y k 6 P 8 3 P u L l x Z w s h k w u a N e L S A C R p a u 0 1 k U t Q p i z P P 3 X l v 8 p S p C j D S t f R X G + K q i E v U 3 z m o 2 X A M 2 i m K p k v c O i q n m 6 z T K R h U W D L L 3 O N z j X y T k v i s 2 K K h X p e U 8 E K 4 b 5 k g Y k v U 6 F y l K 5 P b q H S i z q C 1 O u y J 4 C X C / i t J q V x V 1 K G C O R f o f x L V 8 3 r c 1 5 K r a O S V T E G S c f c A a 9 x q C u y / T D t s Z v U 0 z r U D f 3 o F z 7 L G U 8 O 5 w L m w A e o n D V 6 2 Y F B N y n V I f l j P 3 e g w d c Z C s w / 2 k V a I z 1 9 1 j V F R Y K j Q K O U B w L r l k u E g W h R c 1 i Q W 4 A 7 o j U M V X J J 8 e / Q m 1 B R 1 4 d D 5 V 7 e 5 6 6 F u P v 0 b 1 j v 3 z F K L Y 4 F X P w A f K n V D n E d O 5 R J / O B M v i 8 C G x 4 s A 9 7 m x T g o N m f M 1 x u U k 5 c K W p 0 x V R 5 m q S a j U V g c K P k N o q t n I 7 q Z t F h O 6 P J Z U n Q 1 G V Z s F i D W r a J O u 9 s M d O q J i L k M s x 2 B V 8 K s d D A q + i F i j D L w d E 4 v p z F 8 8 l o s a D F G F 2 I a S o 6 K O n Y v 9 5 A P 1 K t a E p m O 9 Y b 3 G I D E / Z g n U F O L d j N s F X q I b F n D Q H k 2 b c W 5 B U K Q k 4 4 7 k y a H v V f k B o T 4 g b X 1 B S 4 + a W a U J k Q 1 d m Q S C f x l t 1 0 L 5 g A n h Y 5 t p M 8 A x 7 M 7 7 g M 5 w Q J V 5 t A 6 4 G x F h a w s u j L M M d i E S I u A 5 8 e n X y i Y U P W m F e Z K s F S c 9 f O D A N k j B K 5 5 N n F U f N p H 6 S J e K Y w 3 L Y F T 7 J s z k a t H 6 6 y c r 6 9 W 7 + o B V n o 2 s B 2 C y g j p d T v u 8 D n 5 9 j C 1 b F D p E I 0 y 4 z 3 y J c 1 k e L N B 7 5 p p q N a N c L K r a 3 w U E Q E I i D Q f l u j b X o A F g N w l F / M + B 8 P l o P L x f R s P o y 1 3 X 9 C Z G B 5 w s F q V W x 5 m D 9 L q u o j Y b 4 u M h Y Z 1 9 6 A E T H D B r V 9 q I k k 7 T + N M I l l Z v U r H d z p N i Q a u a c Q Q R W E w 9 r Y 1 9 H m l j C 7 y F n K S p f F Z A U 2 I t b K w 2 / C N p 4 W 2 g D B F x G o 5 9 S C m h o i G g 3 T J z o L x H l S V F m r k a 2 s s x 2 f y t + I 6 x 3 r k n z S o x k w 0 o J g U + e A S 7 H M W u + T z 5 E Q H g b g u Q z 3 M c / L b z / r P O t n 9 q D g d Q p m J w j t i i 2 X W p E k u r T 1 M 4 W 0 T m 8 V 1 I B M B J j f d r z l S x 5 s C o t E t + l e y k r M p y R C n M S T o 3 h u b t V 1 C Q b 0 X h 3 H X D I R L E Y o H 6 N P f Q 9 p L t u Q a l T C S g O r Z S G T H S f E s y O D J 4 R 5 9 v r c S A / g 4 s Z 6 v i z h s f n r L h E Q w N A J g A T J w Z / c 1 v 2 3 A x x L k A M G h J m b o m k j A R Y a w y B N Q g u R C + R u r s C F g x m N n + X I m T E g s v M R 6 S N e L + f S 4 + V g N C Y 6 + 8 u C / H 0 y O h 0 t j a y O o E W w I r h T U f A k G k J f 4 S q E j X V 3 r q Y f / k l Q o Z 9 p T v G 9 y C n 0 A R 4 P H e x k Q 5 T Q k C y L + I Y 0 Z C E h q 2 O s k g q w 6 X z h P O a 5 I i X S Y h W h F F J j I A 0 J P G L 4 E D r m 9 9 i P Q D 9 g d c b 4 q p 5 u a 2 V 5 R C 9 j i a 7 h A U j 2 k Q k Z n M Z q O l n 1 2 L k j T F S D m T V A W 9 I F l g V a D r T K i k E z a X i f F s p o N F X p Q J K l Q / V g w X T M m E I 1 6 R S 3 E s s M S 5 M p a k K P 2 A x d j 7 1 5 k A u b b Y 0 2 F X l 3 Z l 8 V u d M + k m L Y L n V k M P / e E a I 5 M d w 2 9 E P 3 L L q Z P R Y b 9 N Z i F 3 6 Q 3 m 0 x G 8 m Y q 1 v M N p r k r o 7 0 B L 2 v v o J f i X h W Y h 9 Q u / z P 4 C B m J I q b x c P l 6 D y + H E 7 H Z x P g H G Z c r j / / x K z q C O b 9 7 D P y u S y S E 5 u B a r Z i h k V 7 1 V P Q 5 4 9 b 9 g S r a y 9 + Q u G k 2 j P r s / g R N o d W A b q 0 h 8 c W U n 1 k z Y B A f m + 7 J t A z M g c 6 3 s l i 7 o r j p V U q y F Q Z 5 0 Z 6 I x F s w H K a q H N U f n L A 2 N d D A D F 7 v + U 8 l t E Q W h E 9 8 M 2 E F v 2 T g N T L a x Z c G i V D 6 q l i m M t J K Q V L v l / r X z C X v e Y l Q z G W 0 G y P 0 5 n B + 4 / c I Z v i W K o 8 y k c v B K S k V R 6 p Z 1 o T z 8 Q s D X O u n U 9 6 y M z L X O X e H n z H D M 1 1 W + E k r f G s F 0 j R m m H a 7 P R u m 6 p g K Z i R T d 1 8 D M 4 r Q + R 2 H w x u E 3 1 m X z i J B 4 u z e f x / L / x / L / y / 5 4 U 3 Q o 0 s r Q q y V n Z Q e T K l B U y t I 1 H N E n o c I I z O Q 9 u o A j E C O b S b Q L u Z c s N y v U 5 a D G 6 W b R P z 5 / f Z 3 U n y B 3 L f h M r I Y 8 Z J 9 k X 9 B 4 + L 2 j y r s f w / h m d t u F X 5 1 V c 8 E m D W s R R l U C O k b d 2 m C 7 h e u + L Z E O l o F X z s n r L D j b u 2 1 d p C Y B d F m r 1 + y 4 b J L C l r X n t 9 o d L r b D B f 2 t X W p i 1 O v T W i d E K i r D c 3 L X b p H o 5 6 M S S N s i n o z T 7 q 6 m Z z F U / s 8 j 3 V v 3 b Y O f G U 6 T o 4 W R U m t O q A g Y f n e C z c D + b s E A d L 5 W a / o m D z Z r 9 1 V t S + 9 D 2 n J a i c n Z F N s + y k I P M M k 2 y 1 z e g s z 3 4 w 1 J K i 5 z N d C m 4 w F 2 i 7 + g F t k g + a 7 S P s l f Q c k Q 7 q h D i Z I L l 7 n u K P z a m D x N 1 9 P o K I / U u e x t t 3 g 9 V j N Z k 8 e E u Y h v l 4 N D j Y 4 Q a m t b 3 q X s T k 8 z Z V + 5 3 u b D q o Z t Z 3 f c 7 E u P B p c p C h 5 3 s V 4 u V 4 6 O R z H L M d X Y E V e z p c D G z m 9 H h 1 3 N q D s P a 4 2 H V G 6 z S 0 u C 7 P G W c c X e o 7 t / a h v H Q Q F r j + k K z o q M N z m 5 f v r 6 u s 2 P F X E o 0 n e 6 y u W / 0 i A Q 2 5 L L + S d e p E 9 x T U g W G I k + f m i C n S R u N n E G t 7 r 6 C z r Q C 1 1 F 2 Y T z 8 4 9 z s 8 w t F B u w A 2 Y i + Y 3 X m x 7 h 9 o g 8 m 1 k T c z 7 + 5 e L 9 C q 1 q o s H h M 8 d G 8 8 8 G 6 J + Y y Q e e l B L X m B s 6 t Q 7 G Y q m 0 1 B e e d Y f Y e 3 j n l j w 8 4 r B N a g I x I 9 t V A J 2 F f z 9 l 2 T 6 K r 3 E J / / B d 0 3 r t D K G 1 W + K 9 g w k z V v j z j n v + 0 L X v B S M X 1 u w n P N 2 j d E H u 4 4 x q t 0 k 2 T o d M u O 0 X Q b / F o + V 3 O S f q I v g O 0 D 4 4 0 A 8 c s N P b a z 0 9 C / S t x p t G 2 d P 5 m S T 2 X 7 f e Y A I 0 x O 9 e 2 7 O 7 5 X X y 4 U U e Q d 7 J q I W V J K q + 5 5 0 Q O O k q y j L l 2 l E A 1 j R W a C l D F z F s i T C 9 7 N 1 g F + o I C G b s C G i p N A B x d g s e / R D 3 + 3 5 z p U r 0 O B S 4 O W 8 Y B v 6 D h o 9 O 3 L T / Y Z J C X j Y A J K p K + 9 t x t M O b G G S G 6 8 T a o b h X D H s Z I n 5 0 m 2 x U 2 D w Z M D 7 k s D + q J m k E Y u I a l z M u + s + S k E o M P V i g g 9 s E 5 r k B K 9 A p 0 W t U a 4 2 + h v p b h v N z 7 K M D 1 U M O V Z X E 0 l p K o 9 D q G c y 2 8 v F + r T k 7 F P z d b 0 h S A r S H D P h a q z a e Y F P C U v i q 6 u c s F 0 z X u V z W u r r I m g F M x x s k b s 1 U I / + z 1 D v 4 V D a V 1 z V h a E D 1 V 3 C P r a E h q s d h v 6 n R g q 5 t w R 9 b 9 o F 8 I f r x y s N 6 n X 3 p 7 l a 5 r l 4 j V w K r 6 n m L w 8 t M 5 7 y y o T P 3 L O Z f o L U 6 i p T 6 N f X 4 2 L V Z K d F h 8 P D r 8 g U 8 B e J t D F 6 g Z v E k Q f h r u j J Z G X S o q n x / E Y 5 g 6 7 p s N M Y s F R C W K 2 6 O O I 5 N M 4 y a + 3 t N C m 4 2 N e R K B j / E 5 b X W M Q P e X d A M d 4 U n E Q R p J 2 M W w n e z S F F 6 H g E C V G 1 j j p l M R j p 2 E b a K L k H n 2 l f n L d f I 4 B E E A V P S 3 r I r p Q s V G 3 k D X C 4 C c s n h H 4 + p 4 E / c C 1 E N 5 5 E D A a d g 4 s v D 2 b B 3 J 1 / Q f I d 8 h q l 3 W d 7 2 p H 5 7 g M 3 r h w M m 0 u Z i / o U o Z n 4 6 W o H r F S g H J 7 H l 2 e g K r O i x 0 w j 3 + d E f Q W 1 j b H 3 l f G a D I G h K T t X L f 3 V h i k Q 7 j u a f R y s j P r W K j 3 T H j b B S l w K N y a b v / H V M A d q R B E z / q b l m s v L 1 w U D 7 1 c o m 5 A j v E d M V 0 v p x z j + D w e d 1 I N f a 2 T 4 + j V D n c d s O 5 g 3 j n 1 1 x + E V B v v f P S t y 6 q y B G E 2 B 0 o R Z q d h 4 7 F C H 5 p 9 5 M y j H Z p d g 9 B E 8 u 6 0 9 Z 0 O r T t V D v p U T S 0 o / k 0 r / W J L 2 2 6 V l R s 1 b F h Z Q h A 8 h t 5 + M B B M o o w Y Z L p 1 L N B / / r A 9 O 3 B O / 7 m c 4 i s R K b Z F O b s b v E z f z f u a l + Y a 6 O c y N Y S j B 6 2 u 5 / k 6 X R d / O e v z d h T P B / M h + Y 8 n 5 + s c y f q U z j L P / j v p O 2 3 e D / W N / / 3 3 7 7 s c k N t 5 8 1 6 Y u T U + y p L 8 d 3 F l L 1 T k l E 9 e 0 P 6 I D U D 6 S r 5 7 I Q 1 c 2 Y e h u v l S b v j N 4 R b T Z q L c 9 a n 1 H T f Z N e + 9 1 q r D A R y w x + 4 F 1 u w E Q s T e 9 Z X + w K E c t k M k 3 o T z q S 0 I u K G C r R t i Q l f F Z J o A Z 7 M f F m n J o M C 0 v q h 1 T B i 8 T a s 6 X c m 3 M e S 5 E T 9 R 9 P 4 J X o e e S F o D u + 9 d Q e N T S b j 9 s S Q + N R U A D b T 5 a p a P S n Z 0 K i a G d 7 M C 8 E O r a j v Y p b C A g v R u N n p B 0 0 9 m Y z a f 1 1 V o a Y a J B 7 z S 1 S y a y 6 S 8 x r V l 5 w l U x D / 4 d o t o u x m m w / 6 e L X 3 + y d 7 Y B 4 P g H j 8 9 4 b S t f i q T 2 5 t 0 J f v x R i R b Q U c X E d H X R s K z R G d t f K i n p 4 B p e T 0 p D y 7 Z b Y H w S Y M Q F C 6 f 9 M e y M M + E h M N 6 U M W w r v c 2 X e W F f l T 0 4 L F w 0 9 6 i g 1 h / v / u 8 n u M / l L B H t G Z p j 3 c + e D h i f P c 4 8 t b M 3 6 S A t q X 6 d D e 1 R 8 S e A V F k v + 1 V 0 T b j v Y z d T s 0 1 L a b 9 D b r u / p v O E 7 K p 0 z b X b f 6 P d S x Q z Y z 0 2 w W P B g b V 1 2 8 D w m b K a 1 v C i v x E g W v K E q b e S I M d J 0 v / 7 X 9 Q 6 v l 8 x P F o M Z y e x / P L x X I 6 H / z k 3 K r h 7 2 P x j U 3 T 9 e v N V W F x 3 P o z + x 9 C z I n b x A c X / K W + 0 f H 7 / u v + 6 0 O 2 4 f q n K K y G 5 o V 1 G w t 6 o G w 0 i U 9 p H e / y d D C J m Y 7 x t w D V M e b L 4 f T s d M n 2 o u h z E v z X n r U 6 z 2 x 0 j P B c w Y n 1 I W 7 x a I p G h G 2 R f Q T v F / H j I K R t S F + d s o 2 B f q / h I R J P v H K t p 0 J o q X 2 r o p p T y U x L o W Q h 7 h T U z B o z E b S s u P 7 M U n o k 6 8 u D 5 W A 8 / c m W z 6 N 7 j U a z e F 4 I C I y P 7 / k W F E N h h 3 K K N S c V x n g x n I 9 m l P t M N n 6 b M R k h e r U Q T f S t s q P B g m q A + B l f / n w W z 0 c x L 7 + c z e f x 6 X L 8 2 + X Z g r f M p r O z 8 W A + W v 5 G f / 0 S j 3 5 6 u 4 y P Q e v + l R k d 6 z 5 E w + l k N l i O j k Z j A p N X K H k 5 a H N L A t w P K X 1 N X J Z j 4 F v i V J a p n e i D X U X + d B C P o + j 6 J t P j 0 Y l Y 4 D i p a i R N I O k D 4 m 3 I E Q g P n h i j 4 t J w + M L c H + b d Z Y o t Z c 3 e i p K H u x r f 6 I E z 0 / N o E r J G 0 i W A s 9 o Q P a 3 D v / I 5 n v 8 A U E s B A i 0 A F A A C A A g A K 3 X q T H S r d B q m A A A A + A A A A B I A A A A A A A A A A A A A A A A A A A A A A E N v b m Z p Z y 9 Q Y W N r Y W d l L n h t b F B L A Q I t A B Q A A g A I A C t 1 6 k w P y u m r p A A A A O k A A A A T A A A A A A A A A A A A A A A A A P I A A A B b Q 2 9 u d G V u d F 9 U e X B l c 1 0 u e G 1 s U E s B A i 0 A F A A C A A g A K 3 X q T C g 6 7 O E h F A A A 4 3 A A A B M A A A A A A A A A A A A A A A A A 4 w E A A E Z v c m 1 1 b G F z L 1 N l Y 3 R p b 2 4 x L m 1 Q S w U G A A A A A A M A A w D C A A A A U R Y A A A A A E Q 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Z m F s c 2 U 8 L 0 Z p c m V 3 Y W x s R W 5 h Y m x l Z D 4 8 L 1 B l c m 1 p c 3 N p b 2 5 M a X N 0 P o L E A Q A A A A A A Y M Q B 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R d W V y e U d y b 3 V w c y I g V m F s d W U 9 I n N C Q U F B Q U F B Q U F B R G d Q S G p I N l B B b V R a a 2 h 6 d W x l M E I w Y k N s Q m h j b U Z 0 W l h S b G N u T U F B Q U F B Q U F B Q U F B Q U F G K 2 k z W U l C V l V F R 0 x h W S s 0 S k R l a W 5 C T k V U V l l n V T N S a F o y b H V a e U J S Z F d W e W F X V n p B Q U F C Q U F B Q U F B Q U F B R E l 4 Y 3 V F d W F P d E l x T 2 N K V 2 N Q c 3 R I Q U 5 V b V Z 3 Y j N K M E l G U m h Z b X h s Y 3 d B Q U F n Q U F B Q U F B Q U F D c 2 p o W E J y M T k w U k o 1 V X h Y Q U I 5 N U Q 4 R D F K b G N H O X l k Q 0 J O W l h S a F p H R j B Z U U F B Q X d B Q U F B P T 0 i I C 8 + P E V u d H J 5 I F R 5 c G U 9 I l J l b G F 0 a W 9 u c 2 h p c H M i I F Z h b H V l P S J z Q U F B Q U F B P T 0 i I C 8 + P C 9 T d G F i b G V F b n R y a W V z P j w v S X R l b T 4 8 S X R l b T 4 8 S X R l b U x v Y 2 F 0 a W 9 u P j x J d G V t V H l w Z T 5 G b 3 J t d W x h P C 9 J d G V t V H l w Z T 4 8 S X R l b V B h d G g + U 2 V j d G l v b j E v U 2 V y d m V y P C 9 J d G V t U G F 0 a D 4 8 L 0 l 0 Z W 1 M b 2 N h d G l v b j 4 8 U 3 R h Y m x l R W 5 0 c m l l c z 4 8 R W 5 0 c n k g V H l w Z T 0 i S X N Q c m l 2 Y X R l I i B W Y W x 1 Z T 0 i b D A i I C 8 + P E V u d H J 5 I F R 5 c G U 9 I k x v Y W R U b 1 J l c G 9 y d E R p c 2 F i b G V k I i B W Y W x 1 Z T 0 i b D E i I C 8 + P E V u d H J 5 I F R 5 c G U 9 I k Z p b G x U b 0 R h d G F N b 2 R l b E V u Y W J s Z W Q i I F Z h b H V l P S J s M C I g L z 4 8 R W 5 0 c n k g V H l w Z T 0 i R m l s b E V u Y W J s Z W Q i I F Z h b H V l P S J s M C I g L z 4 8 R W 5 0 c n k g V H l w Z T 0 i R m l s b E 9 i a m V j d F R 5 c G U i I F Z h b H V l P S J z Q 2 9 u b m V j d G l v b k 9 u b H k i I C 8 + P E V u d H J 5 I F R 5 c G U 9 I k 5 h b W V V c G R h d G V k Q W Z 0 Z X J G a W x s I i B W Y W x 1 Z T 0 i b D E i I C 8 + P E V u d H J 5 I F R 5 c G U 9 I l J l c 3 V s d F R 5 c G U i I F Z h b H V l P S J z V G V 4 d C I g L z 4 8 R W 5 0 c n k g V H l w Z T 0 i Q n V m Z m V y T m V 4 d F J l Z n J l c 2 g i I F Z h b H V l P S J s M C I g L z 4 8 R W 5 0 c n k g V H l w Z T 0 i R m l s b E x h c 3 R V c G R h d G V k I i B W Y W x 1 Z T 0 i Z D I w M T g t M D c t M T B U M T g 6 M T A 6 M T I u N j M 3 M D Q 3 N 1 o i I C 8 + P E V u d H J 5 I F R 5 c G U 9 I k F k Z G V k V G 9 E Y X R h T W 9 k Z W w i I F Z h b H V l P S J s M C I g L z 4 8 R W 5 0 c n k g V H l w Z T 0 i R m l s b G V k Q 2 9 t c G x l d G V S Z X N 1 b H R U b 1 d v c m t z a G V l d C I g V m F s d W U 9 I m w w I i A v P j x F b n R y e S B U e X B l P S J R d W V y e U d y b 3 V w S U Q i I F Z h b H V l P S J z Y z c 3 O D N j Z T A t Z j B l O C 0 0 Z D I 2 L T k 5 M j E t Y 2 V l O T V l Z D A x Z D F i I i A v P j x F b n R y e S B U e X B l P S J G a W x s R X J y b 3 J D b 2 R l I i B W Y W x 1 Z T 0 i c 1 V u a 2 5 v d 2 4 i I C 8 + P E V u d H J 5 I F R 5 c G U 9 I k Z p b G x T d G F 0 d X M i I F Z h b H V l P S J z Q 2 9 t c G x l d G U i I C 8 + P C 9 T d G F i b G V F b n R y a W V z P j w v S X R l b T 4 8 S X R l b T 4 8 S X R l b U x v Y 2 F 0 a W 9 u P j x J d G V t V H l w Z T 5 G b 3 J t d W x h P C 9 J d G V t V H l w Z T 4 8 S X R l b V B h d G g + U 2 V j d G l v b j E v R G F 0 Y W J h c 2 U 8 L 0 l 0 Z W 1 Q Y X R o P j w v S X R l b U x v Y 2 F 0 a W 9 u P j x T d G F i b G V F b n R y a W V z P j x F b n R y e S B U e X B l P S J J c 1 B y a X Z h d G U i I F Z h b H V l P S J s M C I g L z 4 8 R W 5 0 c n k g V H l w Z T 0 i T G 9 h Z F R v U m V w b 3 J 0 R G l z Y W J s Z W Q i I F Z h b H V l P S J s M S I g L z 4 8 R W 5 0 c n k g V H l w Z T 0 i R m l s b F R v R G F 0 Y U 1 v Z G V s R W 5 h Y m x l Z C I g V m F s d W U 9 I m w w I i A v P j x F b n R y e S B U e X B l P S J G a W x s R W 5 h Y m x l Z C I g V m F s d W U 9 I m w w I i A v P j x F b n R y e S B U e X B l P S J G a W x s T 2 J q Z W N 0 V H l w Z S I g V m F s d W U 9 I n N D b 2 5 u Z W N 0 a W 9 u T 2 5 s e S I g L z 4 8 R W 5 0 c n k g V H l w Z T 0 i T m F t Z V V w Z G F 0 Z W R B Z n R l c k Z p b G w i I F Z h b H V l P S J s M S I g L z 4 8 R W 5 0 c n k g V H l w Z T 0 i Q W R k Z W R U b 0 R h d G F N b 2 R l b C I g V m F s d W U 9 I m w w I i A v P j x F b n R y e S B U e X B l P S J G a W x s T G F z d F V w Z G F 0 Z W Q i I F Z h b H V l P S J k M j A x O C 0 w N y 0 x M F Q x O D o z O D o w O S 4 3 M D M 3 M D k 0 W i I g L z 4 8 R W 5 0 c n k g V H l w Z T 0 i T G 9 h Z G V k V G 9 B b m F s e X N p c 1 N l c n Z p Y 2 V z I i B W Y W x 1 Z T 0 i b D A i I C 8 + P E V u d H J 5 I F R 5 c G U 9 I k J 1 Z m Z l c k 5 l e H R S Z W Z y Z X N o I i B W Y W x 1 Z T 0 i b D A i I C 8 + P E V u d H J 5 I F R 5 c G U 9 I l J l c 3 V s d F R 5 c G U i I F Z h b H V l P S J z V G V 4 d C I g L z 4 8 R W 5 0 c n k g V H l w Z T 0 i R m l s b G V k Q 2 9 t c G x l d G V S Z X N 1 b H R U b 1 d v c m t z a G V l d C I g V m F s d W U 9 I m w w I i A v P j x F b n R y e S B U e X B l P S J R d W V y e U d y b 3 V w S U Q i I F Z h b H V l P S J z Y z c 3 O D N j Z T A t Z j B l O C 0 0 Z D I 2 L T k 5 M j E t Y 2 V l O T V l Z D A x Z D F i I i A v P j x F b n R y e S B U e X B l P S J G a W x s R X J y b 3 J D b 2 R l I i B W Y W x 1 Z T 0 i c 1 V u a 2 5 v d 2 4 i I C 8 + P E V u d H J 5 I F R 5 c G U 9 I k Z p b G x T d G F 0 d X M i I F Z h b H V l P S J z Q 2 9 t c G x l d G U i I C 8 + P C 9 T d G F i b G V F b n R y a W V z P j w v S X R l b T 4 8 S X R l b T 4 8 S X R l b U x v Y 2 F 0 a W 9 u P j x J d G V t V H l w Z T 5 G b 3 J t d W x h P C 9 J d G V t V H l w Z T 4 8 S X R l b V B h d G g + U 2 V j d G l v b j E v V G F i b G V z P C 9 J d G V t U G F 0 a D 4 8 L 0 l 0 Z W 1 M b 2 N h d G l v b j 4 8 U 3 R h Y m x l R W 5 0 c m l l c z 4 8 R W 5 0 c n k g V H l w Z T 0 i S X N Q c m l 2 Y X R l I i B W Y W x 1 Z T 0 i b D A i I C 8 + P E V u d H J 5 I F R 5 c G U 9 I k 5 h b W V V c G R h d G V k Q W Z 0 Z X J G a W x s I i B W Y W x 1 Z T 0 i b D A i I C 8 + P E V u d H J 5 I F R 5 c G U 9 I k Z p b G x F b m F i b G V k I i B W Y W x 1 Z T 0 i b D E i I C 8 + P E V u d H J 5 I F R 5 c G U 9 I k Z p b G x P Y m p l Y 3 R U e X B l I i B W Y W x 1 Z T 0 i c 1 R h Y m x l I i A v P j x F b n R y e S B U e X B l P S J G a W x s V G 9 E Y X R h T W 9 k Z W x F b m F i b G V k I i B W Y W x 1 Z T 0 i b D A i I C 8 + P E V u d H J 5 I F R 5 c G U 9 I k J 1 Z m Z l c k 5 l e H R S Z W Z y Z X N o I i B W Y W x 1 Z T 0 i b D A i I C 8 + P E V u d H J 5 I F R 5 c G U 9 I l J l c 3 V s d F R 5 c G U i I F Z h b H V l P S J z V G F i b G U i I C 8 + P E V u d H J 5 I F R 5 c G U 9 I k F k Z G V k V G 9 E Y X R h T W 9 k Z W w i I F Z h b H V l P S J s M C I g L z 4 8 R W 5 0 c n k g V H l w Z T 0 i R m l s b G V k Q 2 9 t c G x l d G V S Z X N 1 b H R U b 1 d v c m t z a G V l d C I g V m F s d W U 9 I m w x I i A v P j x F b n R y e S B U e X B l P S J S Z W N v d m V y e V R h c m d l d F N o Z W V 0 I i B W Y W x 1 Z T 0 i c 1 R h Y m x l c y I g L z 4 8 R W 5 0 c n k g V H l w Z T 0 i U m V j b 3 Z l c n l U Y X J n Z X R D b 2 x 1 b W 4 i I F Z h b H V l P S J s M y I g L z 4 8 R W 5 0 c n k g V H l w Z T 0 i U m V j b 3 Z l c n l U Y X J n Z X R S b 3 c i I F Z h b H V l P S J s M j M i I C 8 + P E V u d H J 5 I F R 5 c G U 9 I k Z p b G x U Y X J n Z X R O Y W 1 l Q 3 V z d G 9 t a X p l Z C I g V m F s d W U 9 I m w x I i A v P j x F b n R y e S B U e X B l P S J R d W V y e U l E I i B W Y W x 1 Z T 0 i c 2 F h Z D M 1 N T N h L W I 2 O T Q t N D M 4 Z C 0 5 Z D E x L T E 0 N j E 5 O T J i M m U 3 N C I g L z 4 8 R W 5 0 c n k g V H l w Z T 0 i U X V l c n l H c m 9 1 c E l E I i B W Y W x 1 Z T 0 i c 2 U x N z I z M T M y L T Y 4 M m U t N D h l Y i 1 h O G U 3 L T A 5 N T l j M 2 V j Y j Q 3 M C I g L z 4 8 R W 5 0 c n k g V H l w Z T 0 i U m V s Y X R p b 2 5 z a G l w S W 5 m b 0 N v b n R h a W 5 l c i I g V m F s d W U 9 I n N 7 J n F 1 b 3 Q 7 Y 2 9 s d W 1 u Q 2 9 1 b n Q m c X V v d D s 6 N i w m c X V v d D t r Z X l D b 2 x 1 b W 5 O Y W 1 l c y Z x d W 9 0 O z p b X S w m c X V v d D t x d W V y e V J l b G F 0 a W 9 u c 2 h p c H M m c X V v d D s 6 W 1 0 s J n F 1 b 3 Q 7 Y 2 9 s d W 1 u S W R l b n R p d G l l c y Z x d W 9 0 O z p b J n F 1 b 3 Q 7 U 2 V j d G l v b j E v V G F i b G V z L 0 F k Z E l u Z G V 4 Q 2 9 s L n t U Y W J s Z S B J b m R l e C B J R C w 1 f S Z x d W 9 0 O y w m c X V v d D t T Z W N 0 a W 9 u M S 9 U Y W J s Z X M v Q W R k S W 5 k Z X h D b 2 w u e 1 R h Y m x l I E 5 h b W U s M H 0 m c X V v d D s s J n F 1 b 3 Q 7 U 2 V j d G l v b j E v V G F i b G V z L 0 F k Z E l u Z G V 4 Q 2 9 s L n t U Y W J s Z S B E Z X N j c m l w d G l v b i w x f S Z x d W 9 0 O y w m c X V v d D t T Z W N 0 a W 9 u M S 9 U Y W J s Z X M v Q W R k S W 5 k Z X h D b 2 w u e 0 l z S G l k Z G V u L D J 9 J n F 1 b 3 Q 7 L C Z x d W 9 0 O 1 N l Y 3 R p b 2 4 x L 1 R h Y m x l c y 9 B Z G R J b m R l e E N v b C 5 7 T W 9 k a W Z p Z W R U a W 1 l L D N 9 J n F 1 b 3 Q 7 L C Z x d W 9 0 O 1 N l Y 3 R p b 2 4 x L 1 R h Y m x l c y 9 B Z G R J b m R l e E N v b C 5 7 U 3 R y d W N 0 d X J l T W 9 k a W Z p Z W R U a W 1 l L D R 9 J n F 1 b 3 Q 7 X S w m c X V v d D t D b 2 x 1 b W 5 D b 3 V u d C Z x d W 9 0 O z o 2 L C Z x d W 9 0 O 0 t l e U N v b H V t b k 5 h b W V z J n F 1 b 3 Q 7 O l t d L C Z x d W 9 0 O 0 N v b H V t b k l k Z W 5 0 a X R p Z X M m c X V v d D s 6 W y Z x d W 9 0 O 1 N l Y 3 R p b 2 4 x L 1 R h Y m x l c y 9 B Z G R J b m R l e E N v b C 5 7 V G F i b G U g S W 5 k Z X g g S U Q s N X 0 m c X V v d D s s J n F 1 b 3 Q 7 U 2 V j d G l v b j E v V G F i b G V z L 0 F k Z E l u Z G V 4 Q 2 9 s L n t U Y W J s Z S B O Y W 1 l L D B 9 J n F 1 b 3 Q 7 L C Z x d W 9 0 O 1 N l Y 3 R p b 2 4 x L 1 R h Y m x l c y 9 B Z G R J b m R l e E N v b C 5 7 V G F i b G U g R G V z Y 3 J p c H R p b 2 4 s M X 0 m c X V v d D s s J n F 1 b 3 Q 7 U 2 V j d G l v b j E v V G F i b G V z L 0 F k Z E l u Z G V 4 Q 2 9 s L n t J c 0 h p Z G R l b i w y f S Z x d W 9 0 O y w m c X V v d D t T Z W N 0 a W 9 u M S 9 U Y W J s Z X M v Q W R k S W 5 k Z X h D b 2 w u e 0 1 v Z G l m a W V k V G l t Z S w z f S Z x d W 9 0 O y w m c X V v d D t T Z W N 0 a W 9 u M S 9 U Y W J s Z X M v Q W R k S W 5 k Z X h D b 2 w u e 1 N 0 c n V j d H V y Z U 1 v Z G l m a W V k V G l t Z S w 0 f S Z x d W 9 0 O 1 0 s J n F 1 b 3 Q 7 U m V s Y X R p b 2 5 z a G l w S W 5 m b y Z x d W 9 0 O z p b X X 0 i I C 8 + P E V u d H J 5 I F R 5 c G U 9 I k Z p b G x F c n J v c k N v Z G U i I F Z h b H V l P S J z V W 5 r b m 9 3 b i I g L z 4 8 R W 5 0 c n k g V H l w Z T 0 i R m l s b F R h c m d l d C I g V m F s d W U 9 I n N U Y W J s Z X N U Y m w i I C 8 + P E V u d H J 5 I F R 5 c G U 9 I k Z p b G x D b 2 x 1 b W 5 U e X B l c y I g V m F s d W U 9 I n N C U V l H Q V F j S C I g L z 4 8 R W 5 0 c n k g V H l w Z T 0 i R m l s b E x h c 3 R V c G R h d G V k I i B W Y W x 1 Z T 0 i Z D I w M T g t M D c t M T B U M T g 6 M z g 6 M T k u N D U y N z Y 3 O V o i I C 8 + P E V u d H J 5 I F R 5 c G U 9 I k Z p b G x D b 3 V u d C I g V m F s d W U 9 I m w x N S I g L z 4 8 R W 5 0 c n k g V H l w Z T 0 i R m l s b E N v b H V t b k 5 h b W V z I i B W Y W x 1 Z T 0 i c 1 s m c X V v d D t U Y W J s Z S B J b m R l e C B J R C Z x d W 9 0 O y w m c X V v d D t U Y W J s Z S B O Y W 1 l J n F 1 b 3 Q 7 L C Z x d W 9 0 O 1 R h Y m x l I E R l c 2 N y a X B 0 a W 9 u J n F 1 b 3 Q 7 L C Z x d W 9 0 O 0 l z S G l k Z G V u J n F 1 b 3 Q 7 L C Z x d W 9 0 O 0 1 v Z G l m a W V k V G l t Z S Z x d W 9 0 O y w m c X V v d D t T d H J 1 Y 3 R 1 c m V N b 2 R p Z m l l Z F R p b W U m c X V v d D t d I i A v P j x F b n R y e S B U e X B l P S J G a W x s R X J y b 3 J D b 3 V u d C I g V m F s d W U 9 I m w w I i A v P j x F b n R y e S B U e X B l P S J G a W x s U 3 R h d H V z I i B W Y W x 1 Z T 0 i c 0 N v b X B s Z X R l I i A v P j w v U 3 R h Y m x l R W 5 0 c m l l c z 4 8 L 0 l 0 Z W 0 + P E l 0 Z W 0 + P E l 0 Z W 1 M b 2 N h d G l v b j 4 8 S X R l b V R 5 c G U + R m 9 y b X V s Y T w v S X R l b V R 5 c G U + P E l 0 Z W 1 Q Y X R o P l N l Y 3 R p b 2 4 x L 1 R h Y m x l c y 9 T b 3 V y Y 2 U 8 L 0 l 0 Z W 1 Q Y X R o P j w v S X R l b U x v Y 2 F 0 a W 9 u P j x T d G F i b G V F b n R y a W V z I C 8 + P C 9 J d G V t P j x J d G V t P j x J d G V t T G 9 j Y X R p b 2 4 + P E l 0 Z W 1 U e X B l P k Z v c m 1 1 b G E 8 L 0 l 0 Z W 1 U e X B l P j x J d G V t U G F 0 a D 5 T Z W N 0 a W 9 u M S 9 N Z W F z d X J l c z w v S X R l b V B h d G g + P C 9 J d G V t T G 9 j Y X R p b 2 4 + P F N 0 Y W J s Z U V u d H J p Z X M + P E V u d H J 5 I F R 5 c G U 9 I k l z U H J p d m F 0 Z S I g V m F s d W U 9 I m w w I i A v P j x F b n R y e S B U e X B l P S J O Y W 1 l V X B k Y X R l Z E F m d G V y R m l s b C I g V m F s d W U 9 I m w w 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w I i A v P j x F b n R y e S B U e X B l P S J B Z G R l Z F R v R G F 0 Y U 1 v Z G V s I i B W Y W x 1 Z T 0 i b D A i I C 8 + P E V u d H J 5 I F R 5 c G U 9 I k Z p b G x l Z E N v b X B s Z X R l U m V z d W x 0 V G 9 X b 3 J r c 2 h l Z X Q i I F Z h b H V l P S J s M S I g L z 4 8 R W 5 0 c n k g V H l w Z T 0 i U m V j b 3 Z l c n l U Y X J n Z X R T a G V l d C I g V m F s d W U 9 I n N N Z W F z d X J l c y I g L z 4 8 R W 5 0 c n k g V H l w Z T 0 i U m V j b 3 Z l c n l U Y X J n Z X R D b 2 x 1 b W 4 i I F Z h b H V l P S J s N S I g L z 4 8 R W 5 0 c n k g V H l w Z T 0 i U m V j b 3 Z l c n l U Y X J n Z X R S b 3 c i I F Z h b H V l P S J s N S I g L z 4 8 R W 5 0 c n k g V H l w Z T 0 i R m l s b F R h c m d l d E 5 h b W V D d X N 0 b 2 1 p e m V k I i B W Y W x 1 Z T 0 i b D E i I C 8 + P E V u d H J 5 I F R 5 c G U 9 I k x v Y W R l Z F R v Q W 5 h b H l z a X N T Z X J 2 a W N l c y I g V m F s d W U 9 I m w w I i A v P j x F b n R y e S B U e X B l P S J R d W V y e U l E I i B W Y W x 1 Z T 0 i c 2 Q 3 N G Q 2 M W Z h L T Y 2 M D A t N D I y M C 0 4 M m R i L W R m N W R k Z W I 2 O W Z k Z C I g L z 4 8 R W 5 0 c n k g V H l w Z T 0 i U X V l c n l H c m 9 1 c E l E I i B W Y W x 1 Z T 0 i c 2 U x N z I z M T M y L T Y 4 M m U t N D h l Y i 1 h O G U 3 L T A 5 N T l j M 2 V j Y j Q 3 M C I g L z 4 8 R W 5 0 c n k g V H l w Z T 0 i U m V s Y X R p b 2 5 z a G l w S W 5 m b 0 N v b n R h a W 5 l c i I g V m F s d W U 9 I n N 7 J n F 1 b 3 Q 7 Y 2 9 s d W 1 u Q 2 9 1 b n Q m c X V v d D s 6 M T M s J n F 1 b 3 Q 7 a 2 V 5 Q 2 9 s d W 1 u T m F t Z X M m c X V v d D s 6 W 1 0 s J n F 1 b 3 Q 7 c X V l c n l S Z W x h d G l v b n N o a X B z J n F 1 b 3 Q 7 O l t d L C Z x d W 9 0 O 2 N v b H V t b k l k Z W 5 0 a X R p Z X M m c X V v d D s 6 W y Z x d W 9 0 O 1 N l Y 3 R p b 2 4 x L 0 1 l Y X N 1 c m V z L 0 l u Z G V 4 Q 2 9 s L n t N Z W F z d X J l I E l u Z G V 4 I E l E L D l 9 J n F 1 b 3 Q 7 L C Z x d W 9 0 O 1 N l Y 3 R p b 2 4 x L 0 1 l Y X N 1 c m V z L 0 l u Z G V 4 Q 2 9 s L n t U Y W J s Z S B O Y W 1 l L D d 9 J n F 1 b 3 Q 7 L C Z x d W 9 0 O 1 N l Y 3 R p b 2 4 x L 0 1 l Y X N 1 c m V z L 0 l u Z G V 4 Q 2 9 s L n t E a X N w b G F 5 I E Z v b G R l c i w 2 f S Z x d W 9 0 O y w m c X V v d D t T Z W N 0 a W 9 u M S 9 N Z W F z d X J l c y 9 J b m R l e E N v b C 5 7 T W V h c 3 V y Z S B O Y W 1 l L D B 9 J n F 1 b 3 Q 7 L C Z x d W 9 0 O 1 N l Y 3 R p b 2 4 x L 0 1 l Y X N 1 c m V z L 0 l u Z G V 4 Q 2 9 s L n t N Z W F z d X J l I E R l c 2 N y a X B 0 a W 9 u L D F 9 J n F 1 b 3 Q 7 L C Z x d W 9 0 O 1 N l Y 3 R p b 2 4 x L 0 1 l Y X N 1 c m V z L 0 l u Z G V 4 Q 2 9 s L n t E Q V g g R X h w c m V z c 2 l v b i w y f S Z x d W 9 0 O y w m c X V v d D t T Z W N 0 a W 9 u M S 9 N Z W F z d X J l c y 9 F e H B y Z X N z a W 9 u T G V u Z 3 R o Q n V j a 2 V 0 L n t E Q V g g T G V u Z 3 R o I E N h d G V n b 3 J 5 L D E w f S Z x d W 9 0 O y w m c X V v d D t T Z W N 0 a W 9 u M S 9 N Z W F z d X J l c y 9 J b m R l e E N v b C 5 7 R m 9 y b W F 0 L D N 9 J n F 1 b 3 Q 7 L C Z x d W 9 0 O 1 N l Y 3 R p b 2 4 x L 0 1 l Y X N 1 c m V z L 0 l u Z G V 4 Q 2 9 s L n t U Y W J s Z S B E Z X N j c m l w d G l v b i w 4 f S Z x d W 9 0 O y w m c X V v d D t T Z W N 0 a W 9 u M S 9 N Z W F z d X J l c y 9 J b m R l e E N v b C 5 7 S X N I a W R k Z W 4 s N H 0 m c X V v d D s s J n F 1 b 3 Q 7 U 2 V j d G l v b j E v T W V h c 3 V y Z X M v S W 5 k Z X h D b 2 w u e 0 1 v Z G l m a W V k V G l t Z S w 1 f S Z x d W 9 0 O y w m c X V v d D t T Z W N 0 a W 9 u M S 9 N Z W F z d X J l c y 9 J d G V y Y X R v c k N v b H V t b i 5 7 Q 2 9 u d G F p b n M g S X R l c m F 0 b 3 I s M T F 9 J n F 1 b 3 Q 7 L C Z x d W 9 0 O 1 N l Y 3 R p b 2 4 x L 0 1 l Y X N 1 c m V z L 1 Z h c m l h Y m x l Q 2 9 s d W 1 u L n t D b 2 5 0 Y W l u c y B W Y X J p Y W J s Z S w x M n 0 m c X V v d D t d L C Z x d W 9 0 O 0 N v b H V t b k N v d W 5 0 J n F 1 b 3 Q 7 O j E z L C Z x d W 9 0 O 0 t l e U N v b H V t b k 5 h b W V z J n F 1 b 3 Q 7 O l t d L C Z x d W 9 0 O 0 N v b H V t b k l k Z W 5 0 a X R p Z X M m c X V v d D s 6 W y Z x d W 9 0 O 1 N l Y 3 R p b 2 4 x L 0 1 l Y X N 1 c m V z L 0 l u Z G V 4 Q 2 9 s L n t N Z W F z d X J l I E l u Z G V 4 I E l E L D l 9 J n F 1 b 3 Q 7 L C Z x d W 9 0 O 1 N l Y 3 R p b 2 4 x L 0 1 l Y X N 1 c m V z L 0 l u Z G V 4 Q 2 9 s L n t U Y W J s Z S B O Y W 1 l L D d 9 J n F 1 b 3 Q 7 L C Z x d W 9 0 O 1 N l Y 3 R p b 2 4 x L 0 1 l Y X N 1 c m V z L 0 l u Z G V 4 Q 2 9 s L n t E a X N w b G F 5 I E Z v b G R l c i w 2 f S Z x d W 9 0 O y w m c X V v d D t T Z W N 0 a W 9 u M S 9 N Z W F z d X J l c y 9 J b m R l e E N v b C 5 7 T W V h c 3 V y Z S B O Y W 1 l L D B 9 J n F 1 b 3 Q 7 L C Z x d W 9 0 O 1 N l Y 3 R p b 2 4 x L 0 1 l Y X N 1 c m V z L 0 l u Z G V 4 Q 2 9 s L n t N Z W F z d X J l I E R l c 2 N y a X B 0 a W 9 u L D F 9 J n F 1 b 3 Q 7 L C Z x d W 9 0 O 1 N l Y 3 R p b 2 4 x L 0 1 l Y X N 1 c m V z L 0 l u Z G V 4 Q 2 9 s L n t E Q V g g R X h w c m V z c 2 l v b i w y f S Z x d W 9 0 O y w m c X V v d D t T Z W N 0 a W 9 u M S 9 N Z W F z d X J l c y 9 F e H B y Z X N z a W 9 u T G V u Z 3 R o Q n V j a 2 V 0 L n t E Q V g g T G V u Z 3 R o I E N h d G V n b 3 J 5 L D E w f S Z x d W 9 0 O y w m c X V v d D t T Z W N 0 a W 9 u M S 9 N Z W F z d X J l c y 9 J b m R l e E N v b C 5 7 R m 9 y b W F 0 L D N 9 J n F 1 b 3 Q 7 L C Z x d W 9 0 O 1 N l Y 3 R p b 2 4 x L 0 1 l Y X N 1 c m V z L 0 l u Z G V 4 Q 2 9 s L n t U Y W J s Z S B E Z X N j c m l w d G l v b i w 4 f S Z x d W 9 0 O y w m c X V v d D t T Z W N 0 a W 9 u M S 9 N Z W F z d X J l c y 9 J b m R l e E N v b C 5 7 S X N I a W R k Z W 4 s N H 0 m c X V v d D s s J n F 1 b 3 Q 7 U 2 V j d G l v b j E v T W V h c 3 V y Z X M v S W 5 k Z X h D b 2 w u e 0 1 v Z G l m a W V k V G l t Z S w 1 f S Z x d W 9 0 O y w m c X V v d D t T Z W N 0 a W 9 u M S 9 N Z W F z d X J l c y 9 J d G V y Y X R v c k N v b H V t b i 5 7 Q 2 9 u d G F p b n M g S X R l c m F 0 b 3 I s M T F 9 J n F 1 b 3 Q 7 L C Z x d W 9 0 O 1 N l Y 3 R p b 2 4 x L 0 1 l Y X N 1 c m V z L 1 Z h c m l h Y m x l Q 2 9 s d W 1 u L n t D b 2 5 0 Y W l u c y B W Y X J p Y W J s Z S w x M n 0 m c X V v d D t d L C Z x d W 9 0 O 1 J l b G F 0 a W 9 u c 2 h p c E l u Z m 8 m c X V v d D s 6 W 1 1 9 I i A v P j x F b n R y e S B U e X B l P S J G a W x s Q 2 9 s d W 1 u V H l w Z X M i I F Z h b H V l P S J z Q l F Z R 0 J n W U d C Z 1 l H Q V F j R 0 J n P T 0 i I C 8 + P E V u d H J 5 I F R 5 c G U 9 I k Z p b G x U Y X J n Z X Q i I F Z h b H V l P S J z T W V h c 3 V y Z X N U Y m w i I C 8 + P E V u d H J 5 I F R 5 c G U 9 I k Z p b G x D b 2 x 1 b W 5 O Y W 1 l c y I g V m F s d W U 9 I n N b J n F 1 b 3 Q 7 T W V h c 3 V y Z S B J b m R l e C B J R C Z x d W 9 0 O y w m c X V v d D t U Y W J s Z S B O Y W 1 l J n F 1 b 3 Q 7 L C Z x d W 9 0 O 0 R p c 3 B s Y X k g R m 9 s Z G V y J n F 1 b 3 Q 7 L C Z x d W 9 0 O 0 1 l Y X N 1 c m U g T m F t Z S Z x d W 9 0 O y w m c X V v d D t N Z W F z d X J l I E R l c 2 N y a X B 0 a W 9 u J n F 1 b 3 Q 7 L C Z x d W 9 0 O 0 R B W C B F e H B y Z X N z a W 9 u J n F 1 b 3 Q 7 L C Z x d W 9 0 O 0 R B W C B M Z W 5 n d G g g Q 2 F 0 Z W d v c n k m c X V v d D s s J n F 1 b 3 Q 7 R m 9 y b W F 0 J n F 1 b 3 Q 7 L C Z x d W 9 0 O 1 R h Y m x l I E R l c 2 N y a X B 0 a W 9 u J n F 1 b 3 Q 7 L C Z x d W 9 0 O 0 l z S G l k Z G V u J n F 1 b 3 Q 7 L C Z x d W 9 0 O 0 1 v Z G l m a W V k V G l t Z S Z x d W 9 0 O y w m c X V v d D t D b 2 5 0 Y W l u c y B J d G V y Y X R v c i Z x d W 9 0 O y w m c X V v d D t D b 2 5 0 Y W l u c y B W Y X J p Y W J s Z S Z x d W 9 0 O 1 0 i I C 8 + P E V u d H J 5 I F R 5 c G U 9 I k Z p b G x M Y X N 0 V X B k Y X R l Z C I g V m F s d W U 9 I m Q y M D E 4 L T A 3 L T E w V D E 4 O j M 4 O j E 4 L j I z N D Q x N D F a I i A v P j x F b n R y e S B U e X B l P S J G a W x s Q 2 9 1 b n Q i I F Z h b H V l P S J s O D A i I C 8 + P E V u d H J 5 I F R 5 c G U 9 I k Z p b G x F c n J v c k N v Z G U i I F Z h b H V l P S J z V W 5 r b m 9 3 b i I g L z 4 8 R W 5 0 c n k g V H l w Z T 0 i R m l s b E V y c m 9 y Q 2 9 1 b n Q i I F Z h b H V l P S J s M C I g L z 4 8 R W 5 0 c n k g V H l w Z T 0 i R m l s b F N 0 Y X R 1 c y I g V m F s d W U 9 I n N D b 2 1 w b G V 0 Z S I g L z 4 8 L 1 N 0 Y W J s Z U V u d H J p Z X M + P C 9 J d G V t P j x J d G V t P j x J d G V t T G 9 j Y X R p b 2 4 + P E l 0 Z W 1 U e X B l P k Z v c m 1 1 b G E 8 L 0 l 0 Z W 1 U e X B l P j x J d G V t U G F 0 a D 5 T Z W N 0 a W 9 u M S 9 S Z W x h d G l v b n N o a X B z P C 9 J d G V t U G F 0 a D 4 8 L 0 l 0 Z W 1 M b 2 N h d G l v b j 4 8 U 3 R h Y m x l R W 5 0 c m l l c z 4 8 R W 5 0 c n k g V H l w Z T 0 i S X N Q c m l 2 Y X R l I i B W Y W x 1 Z T 0 i b D A i I C 8 + P E V u d H J 5 I F R 5 c G U 9 I k 5 h b W V V c G R h d G V k Q W Z 0 Z X J G a W x s I i B W Y W x 1 Z T 0 i b D A i I C 8 + P E V u d H J 5 I F R 5 c G U 9 I k Z p b G x F b m F i b G V k I i B W Y W x 1 Z T 0 i b D E i I C 8 + P E V u d H J 5 I F R 5 c G U 9 I k Z p b G x P Y m p l Y 3 R U e X B l I i B W Y W x 1 Z T 0 i c 1 R h Y m x l I i A v P j x F b n R y e S B U e X B l P S J G a W x s V G 9 E Y X R h T W 9 k Z W x F b m F i b G V k I i B W Y W x 1 Z T 0 i b D A i I C 8 + P E V u d H J 5 I F R 5 c G U 9 I k J 1 Z m Z l c k 5 l e H R S Z W Z y Z X N o I i B W Y W x 1 Z T 0 i b D A i I C 8 + P E V u d H J 5 I F R 5 c G U 9 I l J l c 3 V s d F R 5 c G U i I F Z h b H V l P S J z V G F i b G U i I C 8 + P E V u d H J 5 I F R 5 c G U 9 I k F k Z G V k V G 9 E Y X R h T W 9 k Z W w i I F Z h b H V l P S J s M C I g L z 4 8 R W 5 0 c n k g V H l w Z T 0 i R m l s b G V k Q 2 9 t c G x l d G V S Z X N 1 b H R U b 1 d v c m t z a G V l d C I g V m F s d W U 9 I m w x I i A v P j x F b n R y e S B U e X B l P S J S Z W N v d m V y e V R h c m d l d F J v d y I g V m F s d W U 9 I m w 3 I i A v P j x F b n R y e S B U e X B l P S J S Z W N v d m V y e V R h c m d l d E N v b H V t b i I g V m F s d W U 9 I m w 0 I i A v P j x F b n R y e S B U e X B l P S J S Z W N v d m V y e V R h c m d l d F N o Z W V 0 I i B W Y W x 1 Z T 0 i c 1 J l b G F 0 a W 9 u c 2 h p c H M i I C 8 + P E V u d H J 5 I F R 5 c G U 9 I k Z p b G x U Y X J n Z X R O Y W 1 l Q 3 V z d G 9 t a X p l Z C I g V m F s d W U 9 I m w x I i A v P j x F b n R y e S B U e X B l P S J M b 2 F k Z W R U b 0 F u Y W x 5 c 2 l z U 2 V y d m l j Z X M i I F Z h b H V l P S J s M C I g L z 4 8 R W 5 0 c n k g V H l w Z T 0 i U X V l c n l J R C I g V m F s d W U 9 I n M x Y z Y 3 N j l j M S 0 y M D Q 4 L T Q 1 M D c t Y m N l M S 0 4 N T c 2 M z E y Z D U 5 N z U i I C 8 + P E V u d H J 5 I F R 5 c G U 9 I l F 1 Z X J 5 R 3 J v d X B J R C I g V m F s d W U 9 I n N l M T c y M z E z M i 0 2 O D J l L T Q 4 Z W I t Y T h l N y 0 w O T U 5 Y z N l Y 2 I 0 N z A i I C 8 + P E V u d H J 5 I F R 5 c G U 9 I k Z p b G x D b 2 x 1 b W 5 O Y W 1 l c y I g V m F s d W U 9 I n N b J n F 1 b 3 Q 7 U m V s Y X R p b 2 5 z a G l w I E l u Z G V 4 I E l E J n F 1 b 3 Q 7 L C Z x d W 9 0 O 0 Z y b 2 0 g V G F i b G U g T m F t Z S Z x d W 9 0 O y w m c X V v d D t U b y B U Y W J s Z S B O Y W 1 l J n F 1 b 3 Q 7 L C Z x d W 9 0 O 0 Z y b 2 0 g Q 2 9 s d W 1 u I E 5 h b W U m c X V v d D s s J n F 1 b 3 Q 7 V G 8 g Q 2 9 s d W 1 u I E 5 h b W U m c X V v d D s s J n F 1 b 3 Q 7 Q 3 J v c 3 N m a W x 0 Z X J p b m c g Q m V o Y X Z p b 3 I m c X V v d D s s J n F 1 b 3 Q 7 U 2 V j d X J p d H k g R m l s d G V y I E J l a G F 2 a W 9 y J n F 1 b 3 Q 7 L C Z x d W 9 0 O 0 l z Q W N 0 a X Z l J n F 1 b 3 Q 7 L C Z x d W 9 0 O 0 p v a W 5 P b k R h d G V C Z W h h d m l v c i Z x d W 9 0 O y w m c X V v d D t S Z W x 5 T 2 5 S Z W Z l c m V u d G l h b E l u d G V n c m l 0 e S Z x d W 9 0 O y w m c X V v d D t N b 2 R p Z m l l Z F R p b W U m c X V v d D s s J n F 1 b 3 Q 7 U m V m c m V z a G V k V G l t Z S Z x d W 9 0 O 1 0 i I C 8 + P E V u d H J 5 I F R 5 c G U 9 I k Z p b G x U Y X J n Z X Q i I F Z h b H V l P S J z U m V s Y X R p b 2 5 z a G l w c 1 R i b C I g L z 4 8 R W 5 0 c n k g V H l w Z T 0 i U m V s Y X R p b 2 5 z a G l w S W 5 m b 0 N v b n R h a W 5 l c i I g V m F s d W U 9 I n N 7 J n F 1 b 3 Q 7 Y 2 9 s d W 1 u Q 2 9 1 b n Q m c X V v d D s 6 M T I s J n F 1 b 3 Q 7 a 2 V 5 Q 2 9 s d W 1 u T m F t Z X M m c X V v d D s 6 W 1 0 s J n F 1 b 3 Q 7 c X V l c n l S Z W x h d G l v b n N o a X B z J n F 1 b 3 Q 7 O l t d L C Z x d W 9 0 O 2 N v b H V t b k l k Z W 5 0 a X R p Z X M m c X V v d D s 6 W y Z x d W 9 0 O 1 N l Y 3 R p b 2 4 x L 1 J l b G F 0 a W 9 u c 2 h p c H M v S W 5 k Z X h D b 2 w u e 1 J l b G F 0 a W 9 u c 2 h p c C B J b m R l e C B J R C w x M X 0 m c X V v d D s s J n F 1 b 3 Q 7 U 2 V j d G l v b j E v U m V s Y X R p b 2 5 z a G l w c y 9 J b m R l e E N v b C 5 7 R n J v b S B U Y W J s Z S B O Y W 1 l L D B 9 J n F 1 b 3 Q 7 L C Z x d W 9 0 O 1 N l Y 3 R p b 2 4 x L 1 J l b G F 0 a W 9 u c 2 h p c H M v S W 5 k Z X h D b 2 w u e 1 R v I F R h Y m x l I E 5 h b W U s M X 0 m c X V v d D s s J n F 1 b 3 Q 7 U 2 V j d G l v b j E v U m V s Y X R p b 2 5 z a G l w c y 9 J b m R l e E N v b C 5 7 R n J v b S B D b 2 x 1 b W 4 g T m F t Z S w y f S Z x d W 9 0 O y w m c X V v d D t T Z W N 0 a W 9 u M S 9 S Z W x h d G l v b n N o a X B z L 0 l u Z G V 4 Q 2 9 s L n t U b y B D b 2 x 1 b W 4 g T m F t Z S w z f S Z x d W 9 0 O y w m c X V v d D t T Z W N 0 a W 9 u M S 9 S Z W x h d G l v b n N o a X B z L 0 l u Z G V 4 Q 2 9 s L n t D c m 9 z c 2 Z p b H R l c m l u Z y B C Z W h h d m l v c i w 0 f S Z x d W 9 0 O y w m c X V v d D t T Z W N 0 a W 9 u M S 9 S Z W x h d G l v b n N o a X B z L 0 l u Z G V 4 Q 2 9 s L n t T Z W N 1 c m l 0 e S B G a W x 0 Z X I g Q m V o Y X Z p b 3 I s M T B 9 J n F 1 b 3 Q 7 L C Z x d W 9 0 O 1 N l Y 3 R p b 2 4 x L 1 J l b G F 0 a W 9 u c 2 h p c H M v S W 5 k Z X h D b 2 w u e 0 l z Q W N 0 a X Z l L D V 9 J n F 1 b 3 Q 7 L C Z x d W 9 0 O 1 N l Y 3 R p b 2 4 x L 1 J l b G F 0 a W 9 u c 2 h p c H M v S W 5 k Z X h D b 2 w u e 0 p v a W 5 P b k R h d G V C Z W h h d m l v c i w 2 f S Z x d W 9 0 O y w m c X V v d D t T Z W N 0 a W 9 u M S 9 S Z W x h d G l v b n N o a X B z L 0 l u Z G V 4 Q 2 9 s L n t S Z W x 5 T 2 5 S Z W Z l c m V u d G l h b E l u d G V n c m l 0 e S w 3 f S Z x d W 9 0 O y w m c X V v d D t T Z W N 0 a W 9 u M S 9 S Z W x h d G l v b n N o a X B z L 0 l u Z G V 4 Q 2 9 s L n t N b 2 R p Z m l l Z F R p b W U s O H 0 m c X V v d D s s J n F 1 b 3 Q 7 U 2 V j d G l v b j E v U m V s Y X R p b 2 5 z a G l w c y 9 J b m R l e E N v b C 5 7 U m V m c m V z a G V k V G l t Z S w 5 f S Z x d W 9 0 O 1 0 s J n F 1 b 3 Q 7 Q 2 9 s d W 1 u Q 2 9 1 b n Q m c X V v d D s 6 M T I s J n F 1 b 3 Q 7 S 2 V 5 Q 2 9 s d W 1 u T m F t Z X M m c X V v d D s 6 W 1 0 s J n F 1 b 3 Q 7 Q 2 9 s d W 1 u S W R l b n R p d G l l c y Z x d W 9 0 O z p b J n F 1 b 3 Q 7 U 2 V j d G l v b j E v U m V s Y X R p b 2 5 z a G l w c y 9 J b m R l e E N v b C 5 7 U m V s Y X R p b 2 5 z a G l w I E l u Z G V 4 I E l E L D E x f S Z x d W 9 0 O y w m c X V v d D t T Z W N 0 a W 9 u M S 9 S Z W x h d G l v b n N o a X B z L 0 l u Z G V 4 Q 2 9 s L n t G c m 9 t I F R h Y m x l I E 5 h b W U s M H 0 m c X V v d D s s J n F 1 b 3 Q 7 U 2 V j d G l v b j E v U m V s Y X R p b 2 5 z a G l w c y 9 J b m R l e E N v b C 5 7 V G 8 g V G F i b G U g T m F t Z S w x f S Z x d W 9 0 O y w m c X V v d D t T Z W N 0 a W 9 u M S 9 S Z W x h d G l v b n N o a X B z L 0 l u Z G V 4 Q 2 9 s L n t G c m 9 t I E N v b H V t b i B O Y W 1 l L D J 9 J n F 1 b 3 Q 7 L C Z x d W 9 0 O 1 N l Y 3 R p b 2 4 x L 1 J l b G F 0 a W 9 u c 2 h p c H M v S W 5 k Z X h D b 2 w u e 1 R v I E N v b H V t b i B O Y W 1 l L D N 9 J n F 1 b 3 Q 7 L C Z x d W 9 0 O 1 N l Y 3 R p b 2 4 x L 1 J l b G F 0 a W 9 u c 2 h p c H M v S W 5 k Z X h D b 2 w u e 0 N y b 3 N z Z m l s d G V y a W 5 n I E J l a G F 2 a W 9 y L D R 9 J n F 1 b 3 Q 7 L C Z x d W 9 0 O 1 N l Y 3 R p b 2 4 x L 1 J l b G F 0 a W 9 u c 2 h p c H M v S W 5 k Z X h D b 2 w u e 1 N l Y 3 V y a X R 5 I E Z p b H R l c i B C Z W h h d m l v c i w x M H 0 m c X V v d D s s J n F 1 b 3 Q 7 U 2 V j d G l v b j E v U m V s Y X R p b 2 5 z a G l w c y 9 J b m R l e E N v b C 5 7 S X N B Y 3 R p d m U s N X 0 m c X V v d D s s J n F 1 b 3 Q 7 U 2 V j d G l v b j E v U m V s Y X R p b 2 5 z a G l w c y 9 J b m R l e E N v b C 5 7 S m 9 p b k 9 u R G F 0 Z U J l a G F 2 a W 9 y L D Z 9 J n F 1 b 3 Q 7 L C Z x d W 9 0 O 1 N l Y 3 R p b 2 4 x L 1 J l b G F 0 a W 9 u c 2 h p c H M v S W 5 k Z X h D b 2 w u e 1 J l b H l P b l J l Z m V y Z W 5 0 a W F s S W 5 0 Z W d y a X R 5 L D d 9 J n F 1 b 3 Q 7 L C Z x d W 9 0 O 1 N l Y 3 R p b 2 4 x L 1 J l b G F 0 a W 9 u c 2 h p c H M v S W 5 k Z X h D b 2 w u e 0 1 v Z G l m a W V k V G l t Z S w 4 f S Z x d W 9 0 O y w m c X V v d D t T Z W N 0 a W 9 u M S 9 S Z W x h d G l v b n N o a X B z L 0 l u Z G V 4 Q 2 9 s L n t S Z W Z y Z X N o Z W R U a W 1 l L D l 9 J n F 1 b 3 Q 7 X S w m c X V v d D t S Z W x h d G l v b n N o a X B J b m Z v J n F 1 b 3 Q 7 O l t d f S I g L z 4 8 R W 5 0 c n k g V H l w Z T 0 i R m l s b E N v d W 5 0 I i B W Y W x 1 Z T 0 i b D I z I i A v P j x F b n R y e S B U e X B l P S J G a W x s R X J y b 3 J D b 2 R l I i B W Y W x 1 Z T 0 i c 1 V u a 2 5 v d 2 4 i I C 8 + P E V u d H J 5 I F R 5 c G U 9 I k Z p b G x D b 2 x 1 b W 5 U e X B l c y I g V m F s d W U 9 I n N C U V l H Q m d Z R 0 J n R U R B U W N I I i A v P j x F b n R y e S B U e X B l P S J G a W x s T G F z d F V w Z G F 0 Z W Q i I F Z h b H V l P S J k M j A x O C 0 w N y 0 x M F Q x O D o z O D o x O S 4 2 M j U w M T A 1 W i I g L z 4 8 R W 5 0 c n k g V H l w Z T 0 i R m l s b E V y c m 9 y Q 2 9 1 b n Q i I F Z h b H V l P S J s M C I g L z 4 8 R W 5 0 c n k g V H l w Z T 0 i R m l s b F N 0 Y X R 1 c y I g V m F s d W U 9 I n N D b 2 1 w b G V 0 Z S I g L z 4 8 L 1 N 0 Y W J s Z U V u d H J p Z X M + P C 9 J d G V t P j x J d G V t P j x J d G V t T G 9 j Y X R p b 2 4 + P E l 0 Z W 1 U e X B l P k Z v c m 1 1 b G E 8 L 0 l 0 Z W 1 U e X B l P j x J d G V t U G F 0 a D 5 T Z W N 0 a W 9 u M S 9 D b 2 x 1 b W 5 z P C 9 J d G V t U G F 0 a D 4 8 L 0 l 0 Z W 1 M b 2 N h d G l v b j 4 8 U 3 R h Y m x l R W 5 0 c m l l c z 4 8 R W 5 0 c n k g V H l w Z T 0 i S X N Q c m l 2 Y X R l I i B W Y W x 1 Z T 0 i b D A i I C 8 + P E V u d H J 5 I F R 5 c G U 9 I k 5 h b W V V c G R h d G V k Q W Z 0 Z X J G a W x s 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A i I C 8 + P E V u d H J 5 I F R 5 c G U 9 I k F k Z G V k V G 9 E Y X R h T W 9 k Z W w i I F Z h b H V l P S J s M C I g L z 4 8 R W 5 0 c n k g V H l w Z T 0 i R m l s b G V k Q 2 9 t c G x l d G V S Z X N 1 b H R U b 1 d v c m t z a G V l d C I g V m F s d W U 9 I m w x I i A v P j x F b n R y e S B U e X B l P S J S Z W N v d m V y e V R h c m d l d F J v d y I g V m F s d W U 9 I m w y M z I i I C 8 + P E V u d H J 5 I F R 5 c G U 9 I l J l Y 2 9 2 Z X J 5 V G F y Z 2 V 0 Q 2 9 s d W 1 u I i B W Y W x 1 Z T 0 i b D M i I C 8 + P E V u d H J 5 I F R 5 c G U 9 I l J l Y 2 9 2 Z X J 5 V G F y Z 2 V 0 U 2 h l Z X Q i I F Z h b H V l P S J z Q 2 9 s d W 1 u c y I g L z 4 8 R W 5 0 c n k g V H l w Z T 0 i R m l s b F R h c m d l d E 5 h b W V D d X N 0 b 2 1 p e m V k I i B W Y W x 1 Z T 0 i b D E i I C 8 + P E V u d H J 5 I F R 5 c G U 9 I k x v Y W R l Z F R v Q W 5 h b H l z a X N T Z X J 2 a W N l c y I g V m F s d W U 9 I m w w I i A v P j x F b n R y e S B U e X B l P S J R d W V y e U l E I i B W Y W x 1 Z T 0 i c z d h M 2 I 2 N T Y 4 L T Q z M m Q t N G R i N S 1 i Y W Q 4 L T R j M 2 I 5 N W Z i N G Q 1 M i I g L z 4 8 R W 5 0 c n k g V H l w Z T 0 i U X V l c n l H c m 9 1 c E l E I i B W Y W x 1 Z T 0 i c 2 U x N z I z M T M y L T Y 4 M m U t N D h l Y i 1 h O G U 3 L T A 5 N T l j M 2 V j Y j Q 3 M C I g L z 4 8 R W 5 0 c n k g V H l w Z T 0 i R m l s b E x h c 3 R V c G R h d G V k I i B W Y W x 1 Z T 0 i Z D I w M T g t M D c t M T B U M T g 6 M z g 6 M T k u N T E 3 N D I 4 O V o i I C 8 + P E V u d H J 5 I F R 5 c G U 9 I k Z p b G x D b 3 V u d C I g V m F s d W U 9 I m w y M j k i I C 8 + P E V u d H J 5 I F R 5 c G U 9 I l J l b G F 0 a W 9 u c 2 h p c E l u Z m 9 D b 2 5 0 Y W l u Z X I i I F Z h b H V l P S J z e y Z x d W 9 0 O 2 N v b H V t b k N v d W 5 0 J n F 1 b 3 Q 7 O j E 5 L C Z x d W 9 0 O 2 t l e U N v b H V t b k 5 h b W V z J n F 1 b 3 Q 7 O l t d L C Z x d W 9 0 O 3 F 1 Z X J 5 U m V s Y X R p b 2 5 z a G l w c y Z x d W 9 0 O z p b X S w m c X V v d D t j b 2 x 1 b W 5 J Z G V u d G l 0 a W V z J n F 1 b 3 Q 7 O l s m c X V v d D t T Z W N 0 a W 9 u M S 9 D b 2 x 1 b W 5 z L 0 F k Z E N v b E l u Z G V 4 L n t D b 2 x 1 b W 4 g S W 5 k Z X g g S U Q s M T h 9 J n F 1 b 3 Q 7 L C Z x d W 9 0 O 1 N l Y 3 R p b 2 4 x L 0 N v b H V t b n M v Q W R k Q 2 9 s S W 5 k Z X g u e 0 N v b H V t b i B O Y W 1 l L D B 9 J n F 1 b 3 Q 7 L C Z x d W 9 0 O 1 N l Y 3 R p b 2 4 x L 0 N v b H V t b n M v Q W R k Q 2 9 s S W 5 k Z X g u e 0 N v b H V t b i B E Z X N j c m l w d G l v b i w y f S Z x d W 9 0 O y w m c X V v d D t T Z W N 0 a W 9 u M S 9 D b 2 x 1 b W 5 z L 0 F k Z E N v b E l u Z G V 4 L n t U Y W J s Z S B O Y W 1 l L D E y f S Z x d W 9 0 O y w m c X V v d D t T Z W N 0 a W 9 u M S 9 D b 2 x 1 b W 5 z L 0 F k Z E N v b E l u Z G V 4 L n t E Y X R h I E N h d G V n b 3 J 5 L D F 9 J n F 1 b 3 Q 7 L C Z x d W 9 0 O 1 N l Y 3 R p b 2 4 x L 0 N v b H V t b n M v Q W R k Q 2 9 s S W 5 k Z X g u e 0 l z S G l k Z G V u L D N 9 J n F 1 b 3 Q 7 L C Z x d W 9 0 O 1 N l Y 3 R p b 2 4 x L 0 N v b H V t b n M v Q W R k Q 2 9 s S W 5 k Z X g u e 1 N v d X J j Z S B D b 2 x 1 b W 4 g T m F t Z S w 0 f S Z x d W 9 0 O y w m c X V v d D t T Z W N 0 a W 9 u M S 9 D b 2 x 1 b W 5 z L 0 F k Z E N v b E l u Z G V 4 L n t F e H B y Z X N z a W 9 u L D V 9 J n F 1 b 3 Q 7 L C Z x d W 9 0 O 1 N l Y 3 R p b 2 4 x L 0 N v b H V t b n M v Q W R k Q 2 9 s S W 5 k Z X g u e 0 Z v c m 1 h d F N 0 c m l u Z y w 2 f S Z x d W 9 0 O y w m c X V v d D t T Z W N 0 a W 9 u M S 9 D b 2 x 1 b W 5 z L 0 F k Z E N v b E l u Z G V 4 L n t J c 0 F 2 Y W l s Y W J s Z U l u T U R Y L D d 9 J n F 1 b 3 Q 7 L C Z x d W 9 0 O 1 N l Y 3 R p b 2 4 x L 0 N v b H V t b n M v Q W R k Q 2 9 s S W 5 k Z X g u e 1 N 1 b W 1 h c m l 6 Z S B C e S w x N 3 0 m c X V v d D s s J n F 1 b 3 Q 7 U 2 V j d G l v b j E v Q 2 9 s d W 1 u c y 9 B Z G R D b 2 x J b m R l e C 5 7 T W 9 k a W Z p Z W R U a W 1 l L D h 9 J n F 1 b 3 Q 7 L C Z x d W 9 0 O 1 N l Y 3 R p b 2 4 x L 0 N v b H V t b n M v Q W R k Q 2 9 s S W 5 k Z X g u e 1 N 0 c n V j d H V y Z U 1 v Z G l m a W V k V G l t Z S w 5 f S Z x d W 9 0 O y w m c X V v d D t T Z W N 0 a W 9 u M S 9 D b 2 x 1 b W 5 z L 0 F k Z E N v b E l u Z G V 4 L n t E a X N w b G F 5 I E Z v b G R l c i w x M H 0 m c X V v d D s s J n F 1 b 3 Q 7 U 2 V j d G l v b j E v Q 2 9 s d W 1 u c y 9 B Z G R D b 2 x J b m R l e C 5 7 U 2 9 y d C B C e S B D b 2 x 1 b W 4 g T m F t Z S w x M X 0 m c X V v d D s s J n F 1 b 3 Q 7 U 2 V j d G l v b j E v Q 2 9 s d W 1 u c y 9 B Z G R D b 2 x J b m R l e C 5 7 V G F i b G U g R G V z Y 3 J p c H R p b 2 4 s M T N 9 J n F 1 b 3 Q 7 L C Z x d W 9 0 O 1 N l Y 3 R p b 2 4 x L 0 N v b H V t b n M v Q W R k Q 2 9 s S W 5 k Z X g u e 0 R h d G E g V H l w Z S w x N H 0 m c X V v d D s s J n F 1 b 3 Q 7 U 2 V j d G l v b j E v Q 2 9 s d W 1 u c y 9 B Z G R D b 2 x J b m R l e C 5 7 Q 2 9 s d W 1 u I F R 5 c G U s M T V 9 J n F 1 b 3 Q 7 L C Z x d W 9 0 O 1 N l Y 3 R p b 2 4 x L 0 N v b H V t b n M v Q W R k Q 2 9 s S W 5 k Z X g u e 0 V u Y 2 9 k a W 5 n I E h p b n Q s M T Z 9 J n F 1 b 3 Q 7 X S w m c X V v d D t D b 2 x 1 b W 5 D b 3 V u d C Z x d W 9 0 O z o x O S w m c X V v d D t L Z X l D b 2 x 1 b W 5 O Y W 1 l c y Z x d W 9 0 O z p b X S w m c X V v d D t D b 2 x 1 b W 5 J Z G V u d G l 0 a W V z J n F 1 b 3 Q 7 O l s m c X V v d D t T Z W N 0 a W 9 u M S 9 D b 2 x 1 b W 5 z L 0 F k Z E N v b E l u Z G V 4 L n t D b 2 x 1 b W 4 g S W 5 k Z X g g S U Q s M T h 9 J n F 1 b 3 Q 7 L C Z x d W 9 0 O 1 N l Y 3 R p b 2 4 x L 0 N v b H V t b n M v Q W R k Q 2 9 s S W 5 k Z X g u e 0 N v b H V t b i B O Y W 1 l L D B 9 J n F 1 b 3 Q 7 L C Z x d W 9 0 O 1 N l Y 3 R p b 2 4 x L 0 N v b H V t b n M v Q W R k Q 2 9 s S W 5 k Z X g u e 0 N v b H V t b i B E Z X N j c m l w d G l v b i w y f S Z x d W 9 0 O y w m c X V v d D t T Z W N 0 a W 9 u M S 9 D b 2 x 1 b W 5 z L 0 F k Z E N v b E l u Z G V 4 L n t U Y W J s Z S B O Y W 1 l L D E y f S Z x d W 9 0 O y w m c X V v d D t T Z W N 0 a W 9 u M S 9 D b 2 x 1 b W 5 z L 0 F k Z E N v b E l u Z G V 4 L n t E Y X R h I E N h d G V n b 3 J 5 L D F 9 J n F 1 b 3 Q 7 L C Z x d W 9 0 O 1 N l Y 3 R p b 2 4 x L 0 N v b H V t b n M v Q W R k Q 2 9 s S W 5 k Z X g u e 0 l z S G l k Z G V u L D N 9 J n F 1 b 3 Q 7 L C Z x d W 9 0 O 1 N l Y 3 R p b 2 4 x L 0 N v b H V t b n M v Q W R k Q 2 9 s S W 5 k Z X g u e 1 N v d X J j Z S B D b 2 x 1 b W 4 g T m F t Z S w 0 f S Z x d W 9 0 O y w m c X V v d D t T Z W N 0 a W 9 u M S 9 D b 2 x 1 b W 5 z L 0 F k Z E N v b E l u Z G V 4 L n t F e H B y Z X N z a W 9 u L D V 9 J n F 1 b 3 Q 7 L C Z x d W 9 0 O 1 N l Y 3 R p b 2 4 x L 0 N v b H V t b n M v Q W R k Q 2 9 s S W 5 k Z X g u e 0 Z v c m 1 h d F N 0 c m l u Z y w 2 f S Z x d W 9 0 O y w m c X V v d D t T Z W N 0 a W 9 u M S 9 D b 2 x 1 b W 5 z L 0 F k Z E N v b E l u Z G V 4 L n t J c 0 F 2 Y W l s Y W J s Z U l u T U R Y L D d 9 J n F 1 b 3 Q 7 L C Z x d W 9 0 O 1 N l Y 3 R p b 2 4 x L 0 N v b H V t b n M v Q W R k Q 2 9 s S W 5 k Z X g u e 1 N 1 b W 1 h c m l 6 Z S B C e S w x N 3 0 m c X V v d D s s J n F 1 b 3 Q 7 U 2 V j d G l v b j E v Q 2 9 s d W 1 u c y 9 B Z G R D b 2 x J b m R l e C 5 7 T W 9 k a W Z p Z W R U a W 1 l L D h 9 J n F 1 b 3 Q 7 L C Z x d W 9 0 O 1 N l Y 3 R p b 2 4 x L 0 N v b H V t b n M v Q W R k Q 2 9 s S W 5 k Z X g u e 1 N 0 c n V j d H V y Z U 1 v Z G l m a W V k V G l t Z S w 5 f S Z x d W 9 0 O y w m c X V v d D t T Z W N 0 a W 9 u M S 9 D b 2 x 1 b W 5 z L 0 F k Z E N v b E l u Z G V 4 L n t E a X N w b G F 5 I E Z v b G R l c i w x M H 0 m c X V v d D s s J n F 1 b 3 Q 7 U 2 V j d G l v b j E v Q 2 9 s d W 1 u c y 9 B Z G R D b 2 x J b m R l e C 5 7 U 2 9 y d C B C e S B D b 2 x 1 b W 4 g T m F t Z S w x M X 0 m c X V v d D s s J n F 1 b 3 Q 7 U 2 V j d G l v b j E v Q 2 9 s d W 1 u c y 9 B Z G R D b 2 x J b m R l e C 5 7 V G F i b G U g R G V z Y 3 J p c H R p b 2 4 s M T N 9 J n F 1 b 3 Q 7 L C Z x d W 9 0 O 1 N l Y 3 R p b 2 4 x L 0 N v b H V t b n M v Q W R k Q 2 9 s S W 5 k Z X g u e 0 R h d G E g V H l w Z S w x N H 0 m c X V v d D s s J n F 1 b 3 Q 7 U 2 V j d G l v b j E v Q 2 9 s d W 1 u c y 9 B Z G R D b 2 x J b m R l e C 5 7 Q 2 9 s d W 1 u I F R 5 c G U s M T V 9 J n F 1 b 3 Q 7 L C Z x d W 9 0 O 1 N l Y 3 R p b 2 4 x L 0 N v b H V t b n M v Q W R k Q 2 9 s S W 5 k Z X g u e 0 V u Y 2 9 k a W 5 n I E h p b n Q s M T Z 9 J n F 1 b 3 Q 7 X S w m c X V v d D t S Z W x h d G l v b n N o a X B J b m Z v J n F 1 b 3 Q 7 O l t d f S I g L z 4 8 R W 5 0 c n k g V H l w Z T 0 i R m l s b E N v b H V t b l R 5 c G V z I i B W Y W x 1 Z T 0 i c 0 J R W U d C Z 1 l C Q m d Z R 0 F R W U h C d 1 l H Q m d Z R 0 J n P T 0 i I C 8 + P E V u d H J 5 I F R 5 c G U 9 I k Z p b G x F c n J v c k N v Z G U i I F Z h b H V l P S J z V W 5 r b m 9 3 b i I g L z 4 8 R W 5 0 c n k g V H l w Z T 0 i R m l s b F R h c m d l d C I g V m F s d W U 9 I n N D b 2 x 1 b W 5 z V G J s I i A v P j x F b n R y e S B U e X B l P S J G a W x s Q 2 9 s d W 1 u T m F t Z X M i I F Z h b H V l P S J z W y Z x d W 9 0 O 0 N v b H V t b i B J b m R l e C B J R C Z x d W 9 0 O y w m c X V v d D t D b 2 x 1 b W 4 g T m F t Z S Z x d W 9 0 O y w m c X V v d D t D b 2 x 1 b W 4 g R G V z Y 3 J p c H R p b 2 4 m c X V v d D s s J n F 1 b 3 Q 7 V G F i b G U g T m F t Z S Z x d W 9 0 O y w m c X V v d D t E Y X R h I E N h d G V n b 3 J 5 J n F 1 b 3 Q 7 L C Z x d W 9 0 O 0 l z S G l k Z G V u J n F 1 b 3 Q 7 L C Z x d W 9 0 O 1 N v d X J j Z S B D b 2 x 1 b W 4 g T m F t Z S Z x d W 9 0 O y w m c X V v d D t F e H B y Z X N z a W 9 u J n F 1 b 3 Q 7 L C Z x d W 9 0 O 0 Z v c m 1 h d F N 0 c m l u Z y Z x d W 9 0 O y w m c X V v d D t J c 0 F 2 Y W l s Y W J s Z U l u T U R Y J n F 1 b 3 Q 7 L C Z x d W 9 0 O 1 N 1 b W 1 h c m l 6 Z S B C e S Z x d W 9 0 O y w m c X V v d D t N b 2 R p Z m l l Z F R p b W U m c X V v d D s s J n F 1 b 3 Q 7 U 3 R y d W N 0 d X J l T W 9 k a W Z p Z W R U a W 1 l J n F 1 b 3 Q 7 L C Z x d W 9 0 O 0 R p c 3 B s Y X k g R m 9 s Z G V y J n F 1 b 3 Q 7 L C Z x d W 9 0 O 1 N v c n Q g Q n k g Q 2 9 s d W 1 u I E 5 h b W U m c X V v d D s s J n F 1 b 3 Q 7 V G F i b G U g R G V z Y 3 J p c H R p b 2 4 m c X V v d D s s J n F 1 b 3 Q 7 R G F 0 Y S B U e X B l J n F 1 b 3 Q 7 L C Z x d W 9 0 O 0 N v b H V t b i B U e X B l J n F 1 b 3 Q 7 L C Z x d W 9 0 O 0 V u Y 2 9 k a W 5 n I E h p b n Q m c X V v d D t d I i A v P j x F b n R y e S B U e X B l P S J G a W x s R X J y b 3 J D b 3 V u d C I g V m F s d W U 9 I m w w I i A v P j x F b n R y e S B U e X B l P S J G a W x s U 3 R h d H V z I i B W Y W x 1 Z T 0 i c 0 N v b X B s Z X R l I i A v P j w v U 3 R h Y m x l R W 5 0 c m l l c z 4 8 L 0 l 0 Z W 0 + P E l 0 Z W 0 + P E l 0 Z W 1 M b 2 N h d G l v b j 4 8 S X R l b V R 5 c G U + R m 9 y b X V s Y T w v S X R l b V R 5 c G U + P E l 0 Z W 1 Q Y X R o P l N l Y 3 R p b 2 4 x L 1 J v b G V z P C 9 J d G V t U G F 0 a D 4 8 L 0 l 0 Z W 1 M b 2 N h d G l v b j 4 8 U 3 R h Y m x l R W 5 0 c m l l c z 4 8 R W 5 0 c n k g V H l w Z T 0 i S X N Q c m l 2 Y X R l I i B W Y W x 1 Z T 0 i b D A i I C 8 + P E V u d H J 5 I F R 5 c G U 9 I k 5 h b W V V c G R h d G V k Q W Z 0 Z X J G a W x s 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A i I C 8 + P E V u d H J 5 I F R 5 c G U 9 I k F k Z G V k V G 9 E Y X R h T W 9 k Z W w i I F Z h b H V l P S J s M C I g L z 4 8 R W 5 0 c n k g V H l w Z T 0 i R m l s b G V k Q 2 9 t c G x l d G V S Z X N 1 b H R U b 1 d v c m t z a G V l d C I g V m F s d W U 9 I m w x I i A v P j x F b n R y e S B U e X B l P S J S Z W N v d m V y e V R h c m d l d F N o Z W V 0 I i B W Y W x 1 Z T 0 i c 1 J v b G V z I i A v P j x F b n R y e S B U e X B l P S J S Z W N v d m V y e V R h c m d l d E N v b H V t b i I g V m F s d W U 9 I m w z I i A v P j x F b n R y e S B U e X B l P S J S Z W N v d m V y e V R h c m d l d F J v d y I g V m F s d W U 9 I m w x N i I g L z 4 8 R W 5 0 c n k g V H l w Z T 0 i R m l s b F R h c m d l d E 5 h b W V D d X N 0 b 2 1 p e m V k I i B W Y W x 1 Z T 0 i b D E i I C 8 + P E V u d H J 5 I F R 5 c G U 9 I k x v Y W R l Z F R v Q W 5 h b H l z a X N T Z X J 2 a W N l c y I g V m F s d W U 9 I m w w I i A v P j x F b n R y e S B U e X B l P S J R d W V y e U l E I i B W Y W x 1 Z T 0 i c z d i M D l j Y m I 3 L T J l Z j M t N G Y x Z i 1 h M m Y w L T Y 0 N 2 E w M j c y Y W U 5 Y S I g L z 4 8 R W 5 0 c n k g V H l w Z T 0 i U X V l c n l H c m 9 1 c E l E I i B W Y W x 1 Z T 0 i c 2 U x N z I z M T M y L T Y 4 M m U t N D h l Y i 1 h O G U 3 L T A 5 N T l j M 2 V j Y j Q 3 M C I g L z 4 8 R W 5 0 c n k g V H l w Z T 0 i R m l s b F R h c m d l d C I g V m F s d W U 9 I n N S b 2 x l c 1 R i b C I g L z 4 8 R W 5 0 c n k g V H l w Z T 0 i R m l s b E x h c 3 R V c G R h d G V k I i B W Y W x 1 Z T 0 i Z D I w M T g t M D c t M T B U M T g 6 M z g 6 M j A u O T g 2 N z Q 0 M 1 o i I C 8 + P E V u d H J 5 I F R 5 c G U 9 I k Z p b G x F c n J v c k N v Z G U i I F Z h b H V l P S J z V W 5 r b m 9 3 b i I g L z 4 8 R W 5 0 c n k g V H l w Z T 0 i U m V s Y X R p b 2 5 z a G l w S W 5 m b 0 N v b n R h a W 5 l c i I g V m F s d W U 9 I n N 7 J n F 1 b 3 Q 7 Y 2 9 s d W 1 u Q 2 9 1 b n Q m c X V v d D s 6 N S w m c X V v d D t r Z X l D b 2 x 1 b W 5 O Y W 1 l c y Z x d W 9 0 O z p b X S w m c X V v d D t x d W V y e V J l b G F 0 a W 9 u c 2 h p c H M m c X V v d D s 6 W 1 0 s J n F 1 b 3 Q 7 Y 2 9 s d W 1 u S W R l b n R p d G l l c y Z x d W 9 0 O z p b J n F 1 b 3 Q 7 U 2 V j d G l v b j E v U m 9 s Z X M v Q W R k S W 5 k Z X g u e 1 J v b G U g S W 5 k Z X g g S U Q s N H 0 m c X V v d D s s J n F 1 b 3 Q 7 U 2 V j d G l v b j E v U m 9 s Z X M v Q W R k S W 5 k Z X g u e 1 J v b G U s M H 0 m c X V v d D s s J n F 1 b 3 Q 7 U 2 V j d G l v b j E v U m 9 s Z X M v Q W R k S W 5 k Z X g u e 0 1 v Z G V s I F B l c m 1 p c 3 N p b 2 4 s M 3 0 m c X V v d D s s J n F 1 b 3 Q 7 U 2 V j d G l v b j E v U m 9 s Z X M v Q W R k S W 5 k Z X g u e 1 J v b G U g R G V z Y 3 J p c H R p b 2 4 s M X 0 m c X V v d D s s J n F 1 b 3 Q 7 U 2 V j d G l v b j E v U m 9 s Z X M v Q W R k S W 5 k Z X g u e 0 1 v Z G l m a W V k V G l t Z S w y f S Z x d W 9 0 O 1 0 s J n F 1 b 3 Q 7 Q 2 9 s d W 1 u Q 2 9 1 b n Q m c X V v d D s 6 N S w m c X V v d D t L Z X l D b 2 x 1 b W 5 O Y W 1 l c y Z x d W 9 0 O z p b X S w m c X V v d D t D b 2 x 1 b W 5 J Z G V u d G l 0 a W V z J n F 1 b 3 Q 7 O l s m c X V v d D t T Z W N 0 a W 9 u M S 9 S b 2 x l c y 9 B Z G R J b m R l e C 5 7 U m 9 s Z S B J b m R l e C B J R C w 0 f S Z x d W 9 0 O y w m c X V v d D t T Z W N 0 a W 9 u M S 9 S b 2 x l c y 9 B Z G R J b m R l e C 5 7 U m 9 s Z S w w f S Z x d W 9 0 O y w m c X V v d D t T Z W N 0 a W 9 u M S 9 S b 2 x l c y 9 B Z G R J b m R l e C 5 7 T W 9 k Z W w g U G V y b W l z c 2 l v b i w z f S Z x d W 9 0 O y w m c X V v d D t T Z W N 0 a W 9 u M S 9 S b 2 x l c y 9 B Z G R J b m R l e C 5 7 U m 9 s Z S B E Z X N j c m l w d G l v b i w x f S Z x d W 9 0 O y w m c X V v d D t T Z W N 0 a W 9 u M S 9 S b 2 x l c y 9 B Z G R J b m R l e C 5 7 T W 9 k a W Z p Z W R U a W 1 l L D J 9 J n F 1 b 3 Q 7 X S w m c X V v d D t S Z W x h d G l v b n N o a X B J b m Z v J n F 1 b 3 Q 7 O l t d f S I g L z 4 8 R W 5 0 c n k g V H l w Z T 0 i R m l s b E N v d W 5 0 I i B W Y W x 1 Z T 0 i b D E w I i A v P j x F b n R y e S B U e X B l P S J G a W x s Q 2 9 s d W 1 u V H l w Z X M i I F Z h b H V l P S J z Q l F Z R 0 J n Y z 0 i I C 8 + P E V u d H J 5 I F R 5 c G U 9 I k Z p b G x D b 2 x 1 b W 5 O Y W 1 l c y I g V m F s d W U 9 I n N b J n F 1 b 3 Q 7 U m 9 s Z S B J b m R l e C B J R C Z x d W 9 0 O y w m c X V v d D t S b 2 x l J n F 1 b 3 Q 7 L C Z x d W 9 0 O 0 1 v Z G V s I F B l c m 1 p c 3 N p b 2 4 m c X V v d D s s J n F 1 b 3 Q 7 U m 9 s Z S B E Z X N j c m l w d G l v b i Z x d W 9 0 O y w m c X V v d D t N b 2 R p Z m l l Z F R p b W U m c X V v d D t d I i A v P j x F b n R y e S B U e X B l P S J G a W x s R X J y b 3 J D b 3 V u d C I g V m F s d W U 9 I m w w I i A v P j x F b n R y e S B U e X B l P S J G a W x s U 3 R h d H V z I i B W Y W x 1 Z T 0 i c 0 N v b X B s Z X R l I i A v P j w v U 3 R h Y m x l R W 5 0 c m l l c z 4 8 L 0 l 0 Z W 0 + P E l 0 Z W 0 + P E l 0 Z W 1 M b 2 N h d G l v b j 4 8 S X R l b V R 5 c G U + R m 9 y b X V s Y T w v S X R l b V R 5 c G U + P E l 0 Z W 1 Q Y X R o P l N l Y 3 R p b 2 4 x L 1 R h Y m x l J T I w U G V y b W l z c 2 l v b n M 8 L 0 l 0 Z W 1 Q Y X R o P j w v S X R l b U x v Y 2 F 0 a W 9 u P j x T d G F i b G V F b n R y a W V z P j x F b n R y e S B U e X B l P S J J c 1 B y a X Z h d G U i I F Z h b H V l P S J s M C I g L z 4 8 R W 5 0 c n k g V H l w Z T 0 i T m F t Z V V w Z G F 0 Z W R B Z n R l c k Z p b G w i I F Z h b H V l P S J s M C I g L z 4 8 R W 5 0 c n k g V H l w Z T 0 i R m l s b E V u Y W J s Z W Q i I F Z h b H V l P S J s M S I g L z 4 8 R W 5 0 c n k g V H l w Z T 0 i R m l s b E 9 i a m V j d F R 5 c G U i I F Z h b H V l P S J z V G F i b G U i I C 8 + P E V u d H J 5 I F R 5 c G U 9 I k Z p b G x U b 0 R h d G F N b 2 R l b E V u Y W J s Z W Q i I F Z h b H V l P S J s M C I g L z 4 8 R W 5 0 c n k g V H l w Z T 0 i U m V z d W x 0 V H l w Z S I g V m F s d W U 9 I n N U Y W J s Z S I g L z 4 8 R W 5 0 c n k g V H l w Z T 0 i Q n V m Z m V y T m V 4 d F J l Z n J l c 2 g i I F Z h b H V l P S J s M C I g L z 4 8 R W 5 0 c n k g V H l w Z T 0 i Q W R k Z W R U b 0 R h d G F N b 2 R l b C I g V m F s d W U 9 I m w w I i A v P j x F b n R y e S B U e X B l P S J G a W x s Z W R D b 2 1 w b G V 0 Z V J l c 3 V s d F R v V 2 9 y a 3 N o Z W V 0 I i B W Y W x 1 Z T 0 i b D E i I C 8 + P E V u d H J 5 I F R 5 c G U 9 I l J l Y 2 9 2 Z X J 5 V G F y Z 2 V 0 U 2 h l Z X Q i I F Z h b H V l P S J z V G F i b G U g U G V y b W l z c 2 l v b n M i I C 8 + P E V u d H J 5 I F R 5 c G U 9 I l J l Y 2 9 2 Z X J 5 V G F y Z 2 V 0 Q 2 9 s d W 1 u I i B W Y W x 1 Z T 0 i b D U i I C 8 + P E V u d H J 5 I F R 5 c G U 9 I l J l Y 2 9 2 Z X J 5 V G F y Z 2 V 0 U m 9 3 I i B W Y W x 1 Z T 0 i b D Y i I C 8 + P E V u d H J 5 I F R 5 c G U 9 I k Z p b G x U Y X J n Z X R O Y W 1 l Q 3 V z d G 9 t a X p l Z C I g V m F s d W U 9 I m w x I i A v P j x F b n R y e S B U e X B l P S J M b 2 F k Z W R U b 0 F u Y W x 5 c 2 l z U 2 V y d m l j Z X M i I F Z h b H V l P S J s M C I g L z 4 8 R W 5 0 c n k g V H l w Z T 0 i U X V l c n l J R C I g V m F s d W U 9 I n N k O T I 1 Z G Q 4 N i 0 x N T c 2 L T R i N W Q t O T E 5 N C 0 4 Z j l h Z T M 3 Z D l k N D I i I C 8 + P E V u d H J 5 I F R 5 c G U 9 I l F 1 Z X J 5 R 3 J v d X B J R C I g V m F s d W U 9 I n N l M T c y M z E z M i 0 2 O D J l L T Q 4 Z W I t Y T h l N y 0 w O T U 5 Y z N l Y 2 I 0 N z A i I C 8 + P E V u d H J 5 I F R 5 c G U 9 I k Z p b G x D b 2 x 1 b W 5 O Y W 1 l c y I g V m F s d W U 9 I n N b J n F 1 b 3 Q 7 V G F i b G U g U G V y b W l z c 2 l v b i B J b m R l e C B J R C Z x d W 9 0 O y w m c X V v d D t S b 2 x l J n F 1 b 3 Q 7 L C Z x d W 9 0 O 1 R h Y m x l I E 5 h b W U m c X V v d D s s J n F 1 b 3 Q 7 V G F i b G U g T W V 0 Y W R h d G E g U G V y b W l z c 2 l v b i Z x d W 9 0 O y w m c X V v d D t U Y W J s Z S B G a W x 0 Z X I g R X h w c m V z c 2 l v b i Z x d W 9 0 O y w m c X V v d D t N b 2 R p Z m l l Z F R p b W U m c X V v d D t d I i A v P j x F b n R y e S B U e X B l P S J G a W x s Q 2 9 1 b n Q i I F Z h b H V l P S J s M T A i I C 8 + P E V u d H J 5 I F R 5 c G U 9 I l J l b G F 0 a W 9 u c 2 h p c E l u Z m 9 D b 2 5 0 Y W l u Z X I i I F Z h b H V l P S J z e y Z x d W 9 0 O 2 N v b H V t b k N v d W 5 0 J n F 1 b 3 Q 7 O j Y s J n F 1 b 3 Q 7 a 2 V 5 Q 2 9 s d W 1 u T m F t Z X M m c X V v d D s 6 W 1 0 s J n F 1 b 3 Q 7 c X V l c n l S Z W x h d G l v b n N o a X B z J n F 1 b 3 Q 7 O l t d L C Z x d W 9 0 O 2 N v b H V t b k l k Z W 5 0 a X R p Z X M m c X V v d D s 6 W y Z x d W 9 0 O 1 N l Y 3 R p b 2 4 x L 1 R h Y m x l I F B l c m 1 p c 3 N p b 2 5 z L 0 l u Z G V 4 Q 2 9 s L n t U Y W J s Z S B Q Z X J t a X N z a W 9 u I E l u Z G V 4 I E l E L D V 9 J n F 1 b 3 Q 7 L C Z x d W 9 0 O 1 N l Y 3 R p b 2 4 x L 1 R h Y m x l I F B l c m 1 p c 3 N p b 2 5 z L 0 l u Z G V 4 Q 2 9 s L n t S b 2 x l L D N 9 J n F 1 b 3 Q 7 L C Z x d W 9 0 O 1 N l Y 3 R p b 2 4 x L 1 R h Y m x l I F B l c m 1 p c 3 N p b 2 5 z L 0 l u Z G V 4 Q 2 9 s L n t U Y W J s Z S B O Y W 1 l L D J 9 J n F 1 b 3 Q 7 L C Z x d W 9 0 O 1 N l Y 3 R p b 2 4 x L 1 R h Y m x l I F B l c m 1 p c 3 N p b 2 5 z L 0 l u Z G V 4 Q 2 9 s L n t U Y W J s Z S B N Z X R h Z G F 0 Y S B Q Z X J t a X N z a W 9 u L D R 9 J n F 1 b 3 Q 7 L C Z x d W 9 0 O 1 N l Y 3 R p b 2 4 x L 1 R h Y m x l I F B l c m 1 p c 3 N p b 2 5 z L 0 l u Z G V 4 Q 2 9 s L n t U Y W J s Z S B G a W x 0 Z X I g R X h w c m V z c 2 l v b i w w f S Z x d W 9 0 O y w m c X V v d D t T Z W N 0 a W 9 u M S 9 U Y W J s Z S B Q Z X J t a X N z a W 9 u c y 9 J b m R l e E N v b C 5 7 T W 9 k a W Z p Z W R U a W 1 l L D F 9 J n F 1 b 3 Q 7 X S w m c X V v d D t D b 2 x 1 b W 5 D b 3 V u d C Z x d W 9 0 O z o 2 L C Z x d W 9 0 O 0 t l e U N v b H V t b k 5 h b W V z J n F 1 b 3 Q 7 O l t d L C Z x d W 9 0 O 0 N v b H V t b k l k Z W 5 0 a X R p Z X M m c X V v d D s 6 W y Z x d W 9 0 O 1 N l Y 3 R p b 2 4 x L 1 R h Y m x l I F B l c m 1 p c 3 N p b 2 5 z L 0 l u Z G V 4 Q 2 9 s L n t U Y W J s Z S B Q Z X J t a X N z a W 9 u I E l u Z G V 4 I E l E L D V 9 J n F 1 b 3 Q 7 L C Z x d W 9 0 O 1 N l Y 3 R p b 2 4 x L 1 R h Y m x l I F B l c m 1 p c 3 N p b 2 5 z L 0 l u Z G V 4 Q 2 9 s L n t S b 2 x l L D N 9 J n F 1 b 3 Q 7 L C Z x d W 9 0 O 1 N l Y 3 R p b 2 4 x L 1 R h Y m x l I F B l c m 1 p c 3 N p b 2 5 z L 0 l u Z G V 4 Q 2 9 s L n t U Y W J s Z S B O Y W 1 l L D J 9 J n F 1 b 3 Q 7 L C Z x d W 9 0 O 1 N l Y 3 R p b 2 4 x L 1 R h Y m x l I F B l c m 1 p c 3 N p b 2 5 z L 0 l u Z G V 4 Q 2 9 s L n t U Y W J s Z S B N Z X R h Z G F 0 Y S B Q Z X J t a X N z a W 9 u L D R 9 J n F 1 b 3 Q 7 L C Z x d W 9 0 O 1 N l Y 3 R p b 2 4 x L 1 R h Y m x l I F B l c m 1 p c 3 N p b 2 5 z L 0 l u Z G V 4 Q 2 9 s L n t U Y W J s Z S B G a W x 0 Z X I g R X h w c m V z c 2 l v b i w w f S Z x d W 9 0 O y w m c X V v d D t T Z W N 0 a W 9 u M S 9 U Y W J s Z S B Q Z X J t a X N z a W 9 u c y 9 J b m R l e E N v b C 5 7 T W 9 k a W Z p Z W R U a W 1 l L D F 9 J n F 1 b 3 Q 7 X S w m c X V v d D t S Z W x h d G l v b n N o a X B J b m Z v J n F 1 b 3 Q 7 O l t d f S I g L z 4 8 R W 5 0 c n k g V H l w Z T 0 i R m l s b E N v b H V t b l R 5 c G V z I i B W Y W x 1 Z T 0 i c 0 J R W U d C Z 1 l I I i A v P j x F b n R y e S B U e X B l P S J G a W x s V G F y Z 2 V 0 I i B W Y W x 1 Z T 0 i c 1 R h Y m x l X 1 B l c m 1 p c 3 N p b 2 5 z I i A v P j x F b n R y e S B U e X B l P S J G a W x s T G F z d F V w Z G F 0 Z W Q i I F Z h b H V l P S J k M j A x O C 0 w N y 0 x M F Q x O D o z O D o z M C 4 1 O T M 3 N T E w W i I g L z 4 8 R W 5 0 c n k g V H l w Z T 0 i R m l s b E V y c m 9 y Q 2 9 k Z S I g V m F s d W U 9 I n N V b m t u b 3 d u I i A v P j x F b n R y e S B U e X B l P S J G a W x s R X J y b 3 J D b 3 V u d C I g V m F s d W U 9 I m w w I i A v P j x F b n R y e S B U e X B l P S J G a W x s U 3 R h d H V z I i B W Y W x 1 Z T 0 i c 0 N v b X B s Z X R l I i A v P j w v U 3 R h Y m x l R W 5 0 c m l l c z 4 8 L 0 l 0 Z W 0 + P E l 0 Z W 0 + P E l 0 Z W 1 M b 2 N h d G l v b j 4 8 S X R l b V R 5 c G U + R m 9 y b X V s Y T w v S X R l b V R 5 c G U + P E l 0 Z W 1 Q Y X R o P l N l Y 3 R p b 2 4 x L 0 h p Z X J h c m N o a W V z P C 9 J d G V t U G F 0 a D 4 8 L 0 l 0 Z W 1 M b 2 N h d G l v b j 4 8 U 3 R h Y m x l R W 5 0 c m l l c z 4 8 R W 5 0 c n k g V H l w Z T 0 i S X N Q c m l 2 Y X R l I i B W Y W x 1 Z T 0 i b D A i I C 8 + P E V u d H J 5 I F R 5 c G U 9 I k 5 h b W V V c G R h d G V k Q W Z 0 Z X J G a W x s I i B W Y W x 1 Z T 0 i b D A i I C 8 + P E V u d H J 5 I F R 5 c G U 9 I k Z p b G x F b m F i b G V k I i B W Y W x 1 Z T 0 i b D E i I C 8 + P E V u d H J 5 I F R 5 c G U 9 I k Z p b G x P Y m p l Y 3 R U e X B l I i B W Y W x 1 Z T 0 i c 1 R h Y m x l I i A v P j x F b n R y e S B U e X B l P S J G a W x s V G 9 E Y X R h T W 9 k Z W x F b m F i b G V k I i B W Y W x 1 Z T 0 i b D A i I C 8 + P E V u d H J 5 I F R 5 c G U 9 I k J 1 Z m Z l c k 5 l e H R S Z W Z y Z X N o I i B W Y W x 1 Z T 0 i b D A i I C 8 + P E V u d H J 5 I F R 5 c G U 9 I l J l c 3 V s d F R 5 c G U i I F Z h b H V l P S J z V G F i b G U i I C 8 + P E V u d H J 5 I F R 5 c G U 9 I k F k Z G V k V G 9 E Y X R h T W 9 k Z W w i I F Z h b H V l P S J s M C I g L z 4 8 R W 5 0 c n k g V H l w Z T 0 i R m l s b G V k Q 2 9 t c G x l d G V S Z X N 1 b H R U b 1 d v c m t z a G V l d C I g V m F s d W U 9 I m w x I i A v P j x F b n R y e S B U e X B l P S J S Z W N v d m V y e V R h c m d l d F J v d y I g V m F s d W U 9 I m w y M S I g L z 4 8 R W 5 0 c n k g V H l w Z T 0 i U m V j b 3 Z l c n l U Y X J n Z X R D b 2 x 1 b W 4 i I F Z h b H V l P S J s N C I g L z 4 8 R W 5 0 c n k g V H l w Z T 0 i U m V j b 3 Z l c n l U Y X J n Z X R T a G V l d C I g V m F s d W U 9 I n N I a W V y Y X J j a G l l c y I g L z 4 8 R W 5 0 c n k g V H l w Z T 0 i R m l s b F R h c m d l d E 5 h b W V D d X N 0 b 2 1 p e m V k I i B W Y W x 1 Z T 0 i b D E i I C 8 + P E V u d H J 5 I F R 5 c G U 9 I k x v Y W R l Z F R v Q W 5 h b H l z a X N T Z X J 2 a W N l c y I g V m F s d W U 9 I m w w I i A v P j x F b n R y e S B U e X B l P S J R d W V y e U l E I i B W Y W x 1 Z T 0 i c 2 Q x N T h k N W R i L T U 2 Z T A t N G V i O S 1 i Y T I 4 L W J i O W I 4 N T B j M T l h O S I g L z 4 8 R W 5 0 c n k g V H l w Z T 0 i R m l s b E x h c 3 R V c G R h d G V k I i B W Y W x 1 Z T 0 i Z D I w M T g t M D c t M T B U M T g 6 M z g 6 M z E u O T g x M T U 2 N l o i I C 8 + P E V u d H J 5 I F R 5 c G U 9 I l F 1 Z X J 5 R 3 J v d X B J R C I g V m F s d W U 9 I n N l M T c y M z E z M i 0 2 O D J l L T Q 4 Z W I t Y T h l N y 0 w O T U 5 Y z N l Y 2 I 0 N z A i I C 8 + P E V u d H J 5 I F R 5 c G U 9 I k Z p b G x D b 2 x 1 b W 5 O Y W 1 l c y I g V m F s d W U 9 I n N b J n F 1 b 3 Q 7 S G l l c m F y Y 2 h 5 I E l u Z G V 4 I E l E J n F 1 b 3 Q 7 L C Z x d W 9 0 O 1 R h Y m x l I E 5 h b W U m c X V v d D s s J n F 1 b 3 Q 7 S G l l c m F y Y 2 h 5 I E 5 h b W U m c X V v d D s s J n F 1 b 3 Q 7 S G l k Z S B C b G F u a y B N Z W 1 i Z X J z J n F 1 b 3 Q 7 L C Z x d W 9 0 O 0 1 v Z G l m a W V k V G l t Z S Z x d W 9 0 O y w m c X V v d D t T d H J 1 Y 3 R 1 c m V N b 2 R p Z m l l Z F R p b W U m c X V v d D t d I i A v P j x F b n R y e S B U e X B l P S J S Z W x h d G l v b n N o a X B J b m Z v Q 2 9 u d G F p b m V y I i B W Y W x 1 Z T 0 i c 3 s m c X V v d D t j b 2 x 1 b W 5 D b 3 V u d C Z x d W 9 0 O z o 2 L C Z x d W 9 0 O 2 t l e U N v b H V t b k 5 h b W V z J n F 1 b 3 Q 7 O l t d L C Z x d W 9 0 O 3 F 1 Z X J 5 U m V s Y X R p b 2 5 z a G l w c y Z x d W 9 0 O z p b X S w m c X V v d D t j b 2 x 1 b W 5 J Z G V u d G l 0 a W V z J n F 1 b 3 Q 7 O l s m c X V v d D t T Z W N 0 a W 9 u M S 9 I a W V y Y X J j a G l l c 0 R N V i 9 J b m R l e E N v b C 5 7 S G l l c m F y Y 2 h 5 I E l u Z G V 4 I E l E L D E 0 f S Z x d W 9 0 O y w m c X V v d D t T Z W N 0 a W 9 u M S 9 I a W V y Y X J j a G l l c 0 R N V i 9 J b m R l e E N v b C 5 7 V G F i b G U g T m F t Z S w x M n 0 m c X V v d D s s J n F 1 b 3 Q 7 U 2 V j d G l v b j E v S G l l c m F y Y 2 h p Z X N E T V Y v S W 5 k Z X h D b 2 w u e 0 h p Z X J h c m N o e S B O Y W 1 l L D J 9 J n F 1 b 3 Q 7 L C Z x d W 9 0 O 1 N l Y 3 R p b 2 4 x L 0 h p Z X J h c m N o a W V z R E 1 W L 0 l u Z G V 4 Q 2 9 s L n t I a W R l I E J s Y W 5 r I E 1 l b W J l c n M s M T N 9 J n F 1 b 3 Q 7 L C Z x d W 9 0 O 1 N l Y 3 R p b 2 4 x L 0 h p Z X J h c m N o a W V z R E 1 W L 0 l u Z G V 4 Q 2 9 s L n t N b 2 R p Z m l l Z F R p b W U s N 3 0 m c X V v d D s s J n F 1 b 3 Q 7 U 2 V j d G l v b j E v S G l l c m F y Y 2 h p Z X N E T V Y v S W 5 k Z X h D b 2 w u e 1 N 0 c n V j d H V y Z U 1 v Z G l m a W V k V G l t Z S w 4 f S Z x d W 9 0 O 1 0 s J n F 1 b 3 Q 7 Q 2 9 s d W 1 u Q 2 9 1 b n Q m c X V v d D s 6 N i w m c X V v d D t L Z X l D b 2 x 1 b W 5 O Y W 1 l c y Z x d W 9 0 O z p b X S w m c X V v d D t D b 2 x 1 b W 5 J Z G V u d G l 0 a W V z J n F 1 b 3 Q 7 O l s m c X V v d D t T Z W N 0 a W 9 u M S 9 I a W V y Y X J j a G l l c 0 R N V i 9 J b m R l e E N v b C 5 7 S G l l c m F y Y 2 h 5 I E l u Z G V 4 I E l E L D E 0 f S Z x d W 9 0 O y w m c X V v d D t T Z W N 0 a W 9 u M S 9 I a W V y Y X J j a G l l c 0 R N V i 9 J b m R l e E N v b C 5 7 V G F i b G U g T m F t Z S w x M n 0 m c X V v d D s s J n F 1 b 3 Q 7 U 2 V j d G l v b j E v S G l l c m F y Y 2 h p Z X N E T V Y v S W 5 k Z X h D b 2 w u e 0 h p Z X J h c m N o e S B O Y W 1 l L D J 9 J n F 1 b 3 Q 7 L C Z x d W 9 0 O 1 N l Y 3 R p b 2 4 x L 0 h p Z X J h c m N o a W V z R E 1 W L 0 l u Z G V 4 Q 2 9 s L n t I a W R l I E J s Y W 5 r I E 1 l b W J l c n M s M T N 9 J n F 1 b 3 Q 7 L C Z x d W 9 0 O 1 N l Y 3 R p b 2 4 x L 0 h p Z X J h c m N o a W V z R E 1 W L 0 l u Z G V 4 Q 2 9 s L n t N b 2 R p Z m l l Z F R p b W U s N 3 0 m c X V v d D s s J n F 1 b 3 Q 7 U 2 V j d G l v b j E v S G l l c m F y Y 2 h p Z X N E T V Y v S W 5 k Z X h D b 2 w u e 1 N 0 c n V j d H V y Z U 1 v Z G l m a W V k V G l t Z S w 4 f S Z x d W 9 0 O 1 0 s J n F 1 b 3 Q 7 U m V s Y X R p b 2 5 z a G l w S W 5 m b y Z x d W 9 0 O z p b X X 0 i I C 8 + P E V u d H J 5 I F R 5 c G U 9 I k Z p b G x U Y X J n Z X Q i I F Z h b H V l P S J z S G l l c m F y Y 2 h p Z X N U Y m w i I C 8 + P E V u d H J 5 I F R 5 c G U 9 I k Z p b G x D b 2 x 1 b W 5 U e X B l c y I g V m F s d W U 9 I n N C U V l H Q m d j S C I g L z 4 8 R W 5 0 c n k g V H l w Z T 0 i R m l s b E V y c m 9 y Q 2 9 k Z S I g V m F s d W U 9 I n N V b m t u b 3 d u I i A v P j x F b n R y e S B U e X B l P S J G a W x s Q 2 9 1 b n Q i I F Z h b H V l P S J s O C I g L z 4 8 R W 5 0 c n k g V H l w Z T 0 i R m l s b E V y c m 9 y Q 2 9 1 b n Q i I F Z h b H V l P S J s M C I g L z 4 8 R W 5 0 c n k g V H l w Z T 0 i R m l s b F N 0 Y X R 1 c y I g V m F s d W U 9 I n N D b 2 1 w b G V 0 Z S I g L z 4 8 L 1 N 0 Y W J s Z U V u d H J p Z X M + P C 9 J d G V t P j x J d G V t P j x J d G V t T G 9 j Y X R p b 2 4 + P E l 0 Z W 1 U e X B l P k Z v c m 1 1 b G E 8 L 0 l 0 Z W 1 U e X B l P j x J d G V t U G F 0 a D 5 T Z W N 0 a W 9 u M S 9 E Y X R h J T I w U 2 9 1 c m N l c z w v S X R l b V B h d G g + P C 9 J d G V t T G 9 j Y X R p b 2 4 + P F N 0 Y W J s Z U V u d H J p Z X M + P E V u d H J 5 I F R 5 c G U 9 I k l z U H J p d m F 0 Z S I g V m F s d W U 9 I m w w I i A v P j x F b n R y e S B U e X B l P S J O Y W 1 l V X B k Y X R l Z E F m d G V y R m l s b C I g V m F s d W U 9 I m w w I i A v P j x F b n R y e S B U e X B l P S J G a W x s R W 5 h Y m x l Z C I g V m F s d W U 9 I m w x I i A v P j x F b n R y e S B U e X B l P S J G a W x s T 2 J q Z W N 0 V H l w Z S I g V m F s d W U 9 I n N U Y W J s Z S I g L z 4 8 R W 5 0 c n k g V H l w Z T 0 i R m l s b F R v R G F 0 Y U 1 v Z G V s R W 5 h Y m x l Z C I g V m F s d W U 9 I m w w I i A v P j x F b n R y e S B U e X B l P S J C d W Z m Z X J O Z X h 0 U m V m c m V z a C I g V m F s d W U 9 I m w w I i A v P j x F b n R y e S B U e X B l P S J S Z X N 1 b H R U e X B l I i B W Y W x 1 Z T 0 i c 1 R h Y m x l I i A v P j x F b n R y e S B U e X B l P S J B Z G R l Z F R v R G F 0 Y U 1 v Z G V s I i B W Y W x 1 Z T 0 i b D A i I C 8 + P E V u d H J 5 I F R 5 c G U 9 I k Z p b G x l Z E N v b X B s Z X R l U m V z d W x 0 V G 9 X b 3 J r c 2 h l Z X Q i I F Z h b H V l P S J s M S I g L z 4 8 R W 5 0 c n k g V H l w Z T 0 i U m V j b 3 Z l c n l U Y X J n Z X R S b 3 c i I F Z h b H V l P S J s M j Q i I C 8 + P E V u d H J 5 I F R 5 c G U 9 I l J l Y 2 9 2 Z X J 5 V G F y Z 2 V 0 Q 2 9 s d W 1 u I i B W Y W x 1 Z T 0 i b D M i I C 8 + P E V u d H J 5 I F R 5 c G U 9 I l J l Y 2 9 2 Z X J 5 V G F y Z 2 V 0 U 2 h l Z X Q i I F Z h b H V l P S J z R G F 0 Y S B T b 3 V y Y 2 V z I i A v P j x F b n R y e S B U e X B l P S J G a W x s V G F y Z 2 V 0 T m F t Z U N 1 c 3 R v b W l 6 Z W Q i I F Z h b H V l P S J s M S I g L z 4 8 R W 5 0 c n k g V H l w Z T 0 i T G 9 h Z G V k V G 9 B b m F s e X N p c 1 N l c n Z p Y 2 V z I i B W Y W x 1 Z T 0 i b D A i I C 8 + P E V u d H J 5 I F R 5 c G U 9 I l F 1 Z X J 5 S U Q i I F Z h b H V l P S J z Z T F k Z j U 1 Z G Y t Y 2 E x O S 0 0 O T R k L W E w M j k t Y T A 0 Z W E 0 Z m V j M m M 5 I i A v P j x F b n R y e S B U e X B l P S J R d W V y e U d y b 3 V w S U Q i I F Z h b H V l P S J z Z T E 3 M j M x M z I t N j g y Z S 0 0 O G V i L W E 4 Z T c t M D k 1 O W M z Z W N i N D c w I i A v P j x F b n R y e S B U e X B l P S J G a W x s Q 2 9 s d W 1 u V H l w Z X M i I F Z h b H V l P S J z Q l F Z R E J n T U N B d 0 l H Q n d Z R 0 J n W T 0 i I C 8 + P E V u d H J 5 I F R 5 c G U 9 I k Z p b G x U Y X J n Z X Q i I F Z h b H V l P S J z R G F 0 Y V N v d X J j Z X N U Y m w i I C 8 + P E V u d H J 5 I F R 5 c G U 9 I k Z p b G x D b 3 V u d C I g V m F s d W U 9 I m w y I i A v P j x F b n R y e S B U e X B l P S J G a W x s T G F z d F V w Z G F 0 Z W Q i I F Z h b H V l P S J k M j A x O C 0 w N y 0 x M F Q x O D o z O D o z M C 4 2 M z Q 2 N z A y W i I g L z 4 8 R W 5 0 c n k g V H l w Z T 0 i U m V s Y X R p b 2 5 z a G l w S W 5 m b 0 N v b n R h a W 5 l c i I g V m F s d W U 9 I n N 7 J n F 1 b 3 Q 7 Y 2 9 s d W 1 u Q 2 9 1 b n Q m c X V v d D s 6 M T Q s J n F 1 b 3 Q 7 a 2 V 5 Q 2 9 s d W 1 u T m F t Z X M m c X V v d D s 6 W 1 0 s J n F 1 b 3 Q 7 c X V l c n l S Z W x h d G l v b n N o a X B z J n F 1 b 3 Q 7 O l t d L C Z x d W 9 0 O 2 N v b H V t b k l k Z W 5 0 a X R p Z X M m c X V v d D s 6 W y Z x d W 9 0 O 1 N l Y 3 R p b 2 4 x L 0 R h d G E g U 2 9 1 c m N l c y 9 B Z G R J b m R l e C 5 7 R G F 0 Y S B T b 3 V y Y 2 U g S W 5 k Z X g g S U Q s M T N 9 J n F 1 b 3 Q 7 L C Z x d W 9 0 O 1 N l Y 3 R p b 2 4 x L 0 R h d G E g U 2 9 1 c m N l c y 9 B Z G R J b m R l e C 5 7 R G F 0 Y S B T b 3 V y Y 2 U g T m F t Z S w w f S Z x d W 9 0 O y w m c X V v d D t T Z W N 0 a W 9 u M S 9 E Y X R h I F N v d X J j Z X M v Q W R k S W 5 k Z X g u e 0 R h d G E g U 2 9 1 c m N l I F R 5 c G U s M X 0 m c X V v d D s s J n F 1 b 3 Q 7 U 2 V j d G l v b j E v R G F 0 Y S B T b 3 V y Y 2 V z L 0 F k Z E l u Z G V 4 L n t D b 2 5 u Z W N 0 a W 9 u I F N 0 c m l u Z y w y f S Z x d W 9 0 O y w m c X V v d D t T Z W N 0 a W 9 u M S 9 E Y X R h I F N v d X J j Z X M v Q W R k S W 5 k Z X g u e 0 l t c G V y c 2 9 u Y X R p b 2 4 g T W 9 k Z S w z f S Z x d W 9 0 O y w m c X V v d D t T Z W N 0 a W 9 u M S 9 E Y X R h I F N v d X J j Z X M v Q W R k S W 5 k Z X g u e 0 1 h e C B D b 2 5 u Z W N 0 a W 9 u c y w 0 f S Z x d W 9 0 O y w m c X V v d D t T Z W N 0 a W 9 u M S 9 E Y X R h I F N v d X J j Z X M v Q W R k S W 5 k Z X g u e 0 l z b 2 x h d G l v b i w 1 f S Z x d W 9 0 O y w m c X V v d D t T Z W N 0 a W 9 u M S 9 E Y X R h I F N v d X J j Z X M v Q W R k S W 5 k Z X g u e 1 R p b W V v d X Q s N n 0 m c X V v d D s s J n F 1 b 3 Q 7 U 2 V j d G l v b j E v R G F 0 Y S B T b 3 V y Y 2 V z L 0 F k Z E l u Z G V 4 L n t Q c m 9 2 a W R l c i w 3 f S Z x d W 9 0 O y w m c X V v d D t T Z W N 0 a W 9 u M S 9 E Y X R h I F N v d X J j Z X M v Q W R k S W 5 k Z X g u e 0 1 v Z G l m a W V k I F R p b W U s O H 0 m c X V v d D s s J n F 1 b 3 Q 7 U 2 V j d G l v b j E v R G F 0 Y S B T b 3 V y Y 2 V z L 0 F k Z E l u Z G V 4 L n t D b 2 5 u Z W N 0 a W 9 u I E R l d G F p b H M s O X 0 m c X V v d D s s J n F 1 b 3 Q 7 U 2 V j d G l v b j E v R G F 0 Y S B T b 3 V y Y 2 V z L 0 F k Z E l u Z G V 4 L n t P c H R p b 2 5 z L D E w f S Z x d W 9 0 O y w m c X V v d D t T Z W N 0 a W 9 u M S 9 E Y X R h I F N v d X J j Z X M v Q W R k S W 5 k Z X g u e 0 R h d G E g U 2 9 1 c m N l I E N y Z W R l b n R p Y W w s M T F 9 J n F 1 b 3 Q 7 L C Z x d W 9 0 O 1 N l Y 3 R p b 2 4 x L 0 R h d G E g U 2 9 1 c m N l c y 9 B Z G R J b m R l e C 5 7 Q 2 9 u d G V 4 d C B F e H B y Z X N z a W 9 u L D E y f S Z x d W 9 0 O 1 0 s J n F 1 b 3 Q 7 Q 2 9 s d W 1 u Q 2 9 1 b n Q m c X V v d D s 6 M T Q s J n F 1 b 3 Q 7 S 2 V 5 Q 2 9 s d W 1 u T m F t Z X M m c X V v d D s 6 W 1 0 s J n F 1 b 3 Q 7 Q 2 9 s d W 1 u S W R l b n R p d G l l c y Z x d W 9 0 O z p b J n F 1 b 3 Q 7 U 2 V j d G l v b j E v R G F 0 Y S B T b 3 V y Y 2 V z L 0 F k Z E l u Z G V 4 L n t E Y X R h I F N v d X J j Z S B J b m R l e C B J R C w x M 3 0 m c X V v d D s s J n F 1 b 3 Q 7 U 2 V j d G l v b j E v R G F 0 Y S B T b 3 V y Y 2 V z L 0 F k Z E l u Z G V 4 L n t E Y X R h I F N v d X J j Z S B O Y W 1 l L D B 9 J n F 1 b 3 Q 7 L C Z x d W 9 0 O 1 N l Y 3 R p b 2 4 x L 0 R h d G E g U 2 9 1 c m N l c y 9 B Z G R J b m R l e C 5 7 R G F 0 Y S B T b 3 V y Y 2 U g V H l w Z S w x f S Z x d W 9 0 O y w m c X V v d D t T Z W N 0 a W 9 u M S 9 E Y X R h I F N v d X J j Z X M v Q W R k S W 5 k Z X g u e 0 N v b m 5 l Y 3 R p b 2 4 g U 3 R y a W 5 n L D J 9 J n F 1 b 3 Q 7 L C Z x d W 9 0 O 1 N l Y 3 R p b 2 4 x L 0 R h d G E g U 2 9 1 c m N l c y 9 B Z G R J b m R l e C 5 7 S W 1 w Z X J z b 2 5 h d G l v b i B N b 2 R l L D N 9 J n F 1 b 3 Q 7 L C Z x d W 9 0 O 1 N l Y 3 R p b 2 4 x L 0 R h d G E g U 2 9 1 c m N l c y 9 B Z G R J b m R l e C 5 7 T W F 4 I E N v b m 5 l Y 3 R p b 2 5 z L D R 9 J n F 1 b 3 Q 7 L C Z x d W 9 0 O 1 N l Y 3 R p b 2 4 x L 0 R h d G E g U 2 9 1 c m N l c y 9 B Z G R J b m R l e C 5 7 S X N v b G F 0 a W 9 u L D V 9 J n F 1 b 3 Q 7 L C Z x d W 9 0 O 1 N l Y 3 R p b 2 4 x L 0 R h d G E g U 2 9 1 c m N l c y 9 B Z G R J b m R l e C 5 7 V G l t Z W 9 1 d C w 2 f S Z x d W 9 0 O y w m c X V v d D t T Z W N 0 a W 9 u M S 9 E Y X R h I F N v d X J j Z X M v Q W R k S W 5 k Z X g u e 1 B y b 3 Z p Z G V y L D d 9 J n F 1 b 3 Q 7 L C Z x d W 9 0 O 1 N l Y 3 R p b 2 4 x L 0 R h d G E g U 2 9 1 c m N l c y 9 B Z G R J b m R l e C 5 7 T W 9 k a W Z p Z W Q g V G l t Z S w 4 f S Z x d W 9 0 O y w m c X V v d D t T Z W N 0 a W 9 u M S 9 E Y X R h I F N v d X J j Z X M v Q W R k S W 5 k Z X g u e 0 N v b m 5 l Y 3 R p b 2 4 g R G V 0 Y W l s c y w 5 f S Z x d W 9 0 O y w m c X V v d D t T Z W N 0 a W 9 u M S 9 E Y X R h I F N v d X J j Z X M v Q W R k S W 5 k Z X g u e 0 9 w d G l v b n M s M T B 9 J n F 1 b 3 Q 7 L C Z x d W 9 0 O 1 N l Y 3 R p b 2 4 x L 0 R h d G E g U 2 9 1 c m N l c y 9 B Z G R J b m R l e C 5 7 R G F 0 Y S B T b 3 V y Y 2 U g Q 3 J l Z G V u d G l h b C w x M X 0 m c X V v d D s s J n F 1 b 3 Q 7 U 2 V j d G l v b j E v R G F 0 Y S B T b 3 V y Y 2 V z L 0 F k Z E l u Z G V 4 L n t D b 2 5 0 Z X h 0 I E V 4 c H J l c 3 N p b 2 4 s M T J 9 J n F 1 b 3 Q 7 X S w m c X V v d D t S Z W x h d G l v b n N o a X B J b m Z v J n F 1 b 3 Q 7 O l t d f S I g L z 4 8 R W 5 0 c n k g V H l w Z T 0 i R m l s b E V y c m 9 y Q 2 9 k Z S I g V m F s d W U 9 I n N V b m t u b 3 d u I i A v P j x F b n R y e S B U e X B l P S J G a W x s Q 2 9 s d W 1 u T m F t Z X M i I F Z h b H V l P S J z W y Z x d W 9 0 O 0 R h d G E g U 2 9 1 c m N l I E l u Z G V 4 I E l E J n F 1 b 3 Q 7 L C Z x d W 9 0 O 0 R h d G E g U 2 9 1 c m N l I E 5 h b W U m c X V v d D s s J n F 1 b 3 Q 7 R G F 0 Y S B T b 3 V y Y 2 U g V H l w Z S Z x d W 9 0 O y w m c X V v d D t D b 2 5 u Z W N 0 a W 9 u I F N 0 c m l u Z y Z x d W 9 0 O y w m c X V v d D t J b X B l c n N v b m F 0 a W 9 u I E 1 v Z G U m c X V v d D s s J n F 1 b 3 Q 7 T W F 4 I E N v b m 5 l Y 3 R p b 2 5 z J n F 1 b 3 Q 7 L C Z x d W 9 0 O 0 l z b 2 x h d G l v b i Z x d W 9 0 O y w m c X V v d D t U a W 1 l b 3 V 0 J n F 1 b 3 Q 7 L C Z x d W 9 0 O 1 B y b 3 Z p Z G V y J n F 1 b 3 Q 7 L C Z x d W 9 0 O 0 1 v Z G l m a W V k I F R p b W U m c X V v d D s s J n F 1 b 3 Q 7 Q 2 9 u b m V j d G l v b i B E Z X R h a W x z J n F 1 b 3 Q 7 L C Z x d W 9 0 O 0 9 w d G l v b n M m c X V v d D s s J n F 1 b 3 Q 7 R G F 0 Y S B T b 3 V y Y 2 U g Q 3 J l Z G V u d G l h b C Z x d W 9 0 O y w m c X V v d D t D b 2 5 0 Z X h 0 I E V 4 c H J l c 3 N p b 2 4 m c X V v d D t d I i A v P j x F b n R y e S B U e X B l P S J G a W x s R X J y b 3 J D b 3 V u d C I g V m F s d W U 9 I m w w I i A v P j x F b n R y e S B U e X B l P S J G a W x s U 3 R h d H V z I i B W Y W x 1 Z T 0 i c 0 N v b X B s Z X R l I i A v P j w v U 3 R h Y m x l R W 5 0 c m l l c z 4 8 L 0 l 0 Z W 0 + P E l 0 Z W 0 + P E l 0 Z W 1 M b 2 N h d G l v b j 4 8 S X R l b V R 5 c G U + R m 9 y b X V s Y T w v S X R l b V R 5 c G U + P E l 0 Z W 1 Q Y X R o P l N l Y 3 R p b 2 4 x L 0 R h d G E l M j B T b 3 V y Y 2 V z L 1 N v d X J j Z T w v S X R l b V B h d G g + P C 9 J d G V t T G 9 j Y X R p b 2 4 + P F N 0 Y W J s Z U V u d H J p Z X M g L z 4 8 L 0 l 0 Z W 0 + P E l 0 Z W 0 + P E l 0 Z W 1 M b 2 N h d G l v b j 4 8 S X R l b V R 5 c G U + R m 9 y b X V s Y T w v S X R l b V R 5 c G U + P E l 0 Z W 1 Q Y X R o P l N l Y 3 R p b 2 4 x L 1 J v b G U l M j B N Z W 1 i Z X J z a G l w c z w v S X R l b V B h d G g + P C 9 J d G V t T G 9 j Y X R p b 2 4 + P F N 0 Y W J s Z U V u d H J p Z X M + P E V u d H J 5 I F R 5 c G U 9 I k l z U H J p d m F 0 Z S I g V m F s d W U 9 I m w w I i A v P j x F b n R y e S B U e X B l P S J O Y W 1 l V X B k Y X R l Z E F m d G V y R m l s b C I g V m F s d W U 9 I m w w I i A v P j x F b n R y e S B U e X B l P S J G a W x s R W 5 h Y m x l Z C I g V m F s d W U 9 I m w x I i A v P j x F b n R y e S B U e X B l P S J G a W x s T 2 J q Z W N 0 V H l w Z S I g V m F s d W U 9 I n N U Y W J s Z S I g L z 4 8 R W 5 0 c n k g V H l w Z T 0 i R m l s b F R v R G F 0 Y U 1 v Z G V s R W 5 h Y m x l Z C I g V m F s d W U 9 I m w w I i A v P j x F b n R y e S B U e X B l P S J C d W Z m Z X J O Z X h 0 U m V m c m V z a C I g V m F s d W U 9 I m w w I i A v P j x F b n R y e S B U e X B l P S J S Z X N 1 b H R U e X B l I i B W Y W x 1 Z T 0 i c 1 R h Y m x l I i A v P j x F b n R y e S B U e X B l P S J B Z G R l Z F R v R G F 0 Y U 1 v Z G V s I i B W Y W x 1 Z T 0 i b D A i I C 8 + P E V u d H J 5 I F R 5 c G U 9 I k Z p b G x l Z E N v b X B s Z X R l U m V z d W x 0 V G 9 X b 3 J r c 2 h l Z X Q i I F Z h b H V l P S J s M S I g L z 4 8 R W 5 0 c n k g V H l w Z T 0 i U m V j b 3 Z l c n l U Y X J n Z X R S b 3 c i I F Z h b H V l P S J s M T A i I C 8 + P E V u d H J 5 I F R 5 c G U 9 I l J l Y 2 9 2 Z X J 5 V G F y Z 2 V 0 Q 2 9 s d W 1 u I i B W Y W x 1 Z T 0 i b D Q i I C 8 + P E V u d H J 5 I F R 5 c G U 9 I l J l Y 2 9 2 Z X J 5 V G F y Z 2 V 0 U 2 h l Z X Q i I F Z h b H V l P S J z U m 9 s Z S B N Z W 1 i Z X J z I i A v P j x F b n R y e S B U e X B l P S J G a W x s V G F y Z 2 V 0 T m F t Z U N 1 c 3 R v b W l 6 Z W Q i I F Z h b H V l P S J s M S I g L z 4 8 R W 5 0 c n k g V H l w Z T 0 i T G 9 h Z G V k V G 9 B b m F s e X N p c 1 N l c n Z p Y 2 V z I i B W Y W x 1 Z T 0 i b D A i I C 8 + P E V u d H J 5 I F R 5 c G U 9 I l F 1 Z X J 5 S U Q i I F Z h b H V l P S J z N D B k O G U 3 Z G I t M 2 M 4 Y S 0 0 O D A x L T h i N m E t N T E 0 Y z F m Y T F h O W I y I i A v P j x F b n R y e S B U e X B l P S J R d W V y e U d y b 3 V w S U Q i I F Z h b H V l P S J z Z T E 3 M j M x M z I t N j g y Z S 0 0 O G V i L W E 4 Z T c t M D k 1 O W M z Z W N i N D c w I i A v P j x F b n R y e S B U e X B l P S J G a W x s Q 2 9 s d W 1 u T m F t Z X M i I F Z h b H V l P S J z W y Z x d W 9 0 O 1 J v b G U g T W V t Y m V y c 2 h p c C B J b m R l e C B J R C Z x d W 9 0 O y w m c X V v d D t S b 2 x l J n F 1 b 3 Q 7 L C Z x d W 9 0 O 1 J v b G U g T W V t Y m V y J n F 1 b 3 Q 7 L C Z x d W 9 0 O 1 J v b G U g R G V z Y 3 J p c H R p b 2 4 m c X V v d D s s J n F 1 b 3 Q 7 S W R l b n R p d H k g U H J v d m l k Z X I m c X V v d D s s J n F 1 b 3 Q 7 T W 9 k a W Z p Z W R U a W 1 l J n F 1 b 3 Q 7 X S I g L z 4 8 R W 5 0 c n k g V H l w Z T 0 i U m V s Y X R p b 2 5 z a G l w S W 5 m b 0 N v b n R h a W 5 l c i I g V m F s d W U 9 I n N 7 J n F 1 b 3 Q 7 Y 2 9 s d W 1 u Q 2 9 1 b n Q m c X V v d D s 6 N i w m c X V v d D t r Z X l D b 2 x 1 b W 5 O Y W 1 l c y Z x d W 9 0 O z p b X S w m c X V v d D t x d W V y e V J l b G F 0 a W 9 u c 2 h p c H M m c X V v d D s 6 W 1 0 s J n F 1 b 3 Q 7 Y 2 9 s d W 1 u S W R l b n R p d G l l c y Z x d W 9 0 O z p b J n F 1 b 3 Q 7 U 2 V j d G l v b j E v U m 9 s Z S B N Z W 1 i Z X J z a G l w c y 9 J b m R l e E N v b C 5 7 U m 9 s Z S B N Z W 1 i Z X J z a G l w I E l u Z G V 4 I E l E L D V 9 J n F 1 b 3 Q 7 L C Z x d W 9 0 O 1 N l Y 3 R p b 2 4 x L 1 J v b G U g T W V t Y m V y c 2 h p c H M v S W 5 k Z X h D b 2 w u e 1 J v b G U s M 3 0 m c X V v d D s s J n F 1 b 3 Q 7 U 2 V j d G l v b j E v U m 9 s Z S B N Z W 1 i Z X J z a G l w c y 9 J b m R l e E N v b C 5 7 U m 9 s Z S B N Z W 1 i Z X I s M H 0 m c X V v d D s s J n F 1 b 3 Q 7 U 2 V j d G l v b j E v U m 9 s Z S B N Z W 1 i Z X J z a G l w c y 9 J b m R l e E N v b C 5 7 U m 9 s Z S B E Z X N j c m l w d G l v b i w 0 f S Z x d W 9 0 O y w m c X V v d D t T Z W N 0 a W 9 u M S 9 S b 2 x l I E 1 l b W J l c n N o a X B z L 0 l u Z G V 4 Q 2 9 s L n t J Z G V u d G l 0 e S B Q c m 9 2 a W R l c i w x f S Z x d W 9 0 O y w m c X V v d D t T Z W N 0 a W 9 u M S 9 S b 2 x l I E 1 l b W J l c n N o a X B z L 0 l u Z G V 4 Q 2 9 s L n t N b 2 R p Z m l l Z F R p b W U s M n 0 m c X V v d D t d L C Z x d W 9 0 O 0 N v b H V t b k N v d W 5 0 J n F 1 b 3 Q 7 O j Y s J n F 1 b 3 Q 7 S 2 V 5 Q 2 9 s d W 1 u T m F t Z X M m c X V v d D s 6 W 1 0 s J n F 1 b 3 Q 7 Q 2 9 s d W 1 u S W R l b n R p d G l l c y Z x d W 9 0 O z p b J n F 1 b 3 Q 7 U 2 V j d G l v b j E v U m 9 s Z S B N Z W 1 i Z X J z a G l w c y 9 J b m R l e E N v b C 5 7 U m 9 s Z S B N Z W 1 i Z X J z a G l w I E l u Z G V 4 I E l E L D V 9 J n F 1 b 3 Q 7 L C Z x d W 9 0 O 1 N l Y 3 R p b 2 4 x L 1 J v b G U g T W V t Y m V y c 2 h p c H M v S W 5 k Z X h D b 2 w u e 1 J v b G U s M 3 0 m c X V v d D s s J n F 1 b 3 Q 7 U 2 V j d G l v b j E v U m 9 s Z S B N Z W 1 i Z X J z a G l w c y 9 J b m R l e E N v b C 5 7 U m 9 s Z S B N Z W 1 i Z X I s M H 0 m c X V v d D s s J n F 1 b 3 Q 7 U 2 V j d G l v b j E v U m 9 s Z S B N Z W 1 i Z X J z a G l w c y 9 J b m R l e E N v b C 5 7 U m 9 s Z S B E Z X N j c m l w d G l v b i w 0 f S Z x d W 9 0 O y w m c X V v d D t T Z W N 0 a W 9 u M S 9 S b 2 x l I E 1 l b W J l c n N o a X B z L 0 l u Z G V 4 Q 2 9 s L n t J Z G V u d G l 0 e S B Q c m 9 2 a W R l c i w x f S Z x d W 9 0 O y w m c X V v d D t T Z W N 0 a W 9 u M S 9 S b 2 x l I E 1 l b W J l c n N o a X B z L 0 l u Z G V 4 Q 2 9 s L n t N b 2 R p Z m l l Z F R p b W U s M n 0 m c X V v d D t d L C Z x d W 9 0 O 1 J l b G F 0 a W 9 u c 2 h p c E l u Z m 8 m c X V v d D s 6 W 1 1 9 I i A v P j x F b n R y e S B U e X B l P S J G a W x s Q 2 9 s d W 1 u V H l w Z X M i I F Z h b H V l P S J z Q l F Z R 0 J n W U g i I C 8 + P E V u d H J 5 I F R 5 c G U 9 I k Z p b G x D b 3 V u d C I g V m F s d W U 9 I m w 4 I i A v P j x F b n R y e S B U e X B l P S J G a W x s T G F z d F V w Z G F 0 Z W Q i I F Z h b H V l P S J k M j A x O C 0 w N y 0 x M F Q x O D o z O D o y O S 4 x M z I 1 N z U 1 W i I g L z 4 8 R W 5 0 c n k g V H l w Z T 0 i R m l s b F R h c m d l d C I g V m F s d W U 9 I n N S b 2 x l X 0 1 l b W J l c n N o a X B z I i A v P j x F b n R y e S B U e X B l P S J G a W x s R X J y b 3 J D b 2 R l I i B W Y W x 1 Z T 0 i c 1 V u a 2 5 v d 2 4 i I C 8 + P E V u d H J 5 I F R 5 c G U 9 I k Z p b G x F c n J v c k N v d W 5 0 I i B W Y W x 1 Z T 0 i b D A i I C 8 + P E V u d H J 5 I F R 5 c G U 9 I k Z p b G x T d G F 0 d X M i I F Z h b H V l P S J z Q 2 9 t c G x l d G U i I C 8 + P C 9 T d G F i b G V F b n R y a W V z P j w v S X R l b T 4 8 S X R l b T 4 8 S X R l b U x v Y 2 F 0 a W 9 u P j x J d G V t V H l w Z T 5 G b 3 J t d W x h P C 9 J d G V t V H l w Z T 4 8 S X R l b V B h d G g + U 2 V j d G l v b j E v R G V 0 Y W l s J T I w U m 9 3 J T I w R G V m a W 5 p d G l v b n M 8 L 0 l 0 Z W 1 Q Y X R o P j w v S X R l b U x v Y 2 F 0 a W 9 u P j x T d G F i b G V F b n R y a W V z P j x F b n R y e S B U e X B l P S J J c 1 B y a X Z h d G U i I F Z h b H V l P S J s M C I g L z 4 8 R W 5 0 c n k g V H l w Z T 0 i T m F t Z V V w Z G F 0 Z W R B Z n R l c k Z p b G w i I F Z h b H V l P S J s M C I g L z 4 8 R W 5 0 c n k g V H l w Z T 0 i R m l s b E V u Y W J s Z W Q i I F Z h b H V l P S J s M S I g L z 4 8 R W 5 0 c n k g V H l w Z T 0 i R m l s b E 9 i a m V j d F R 5 c G U i I F Z h b H V l P S J z V G F i b G U i I C 8 + P E V u d H J 5 I F R 5 c G U 9 I k Z p b G x U b 0 R h d G F N b 2 R l b E V u Y W J s Z W Q i I F Z h b H V l P S J s M C I g L z 4 8 R W 5 0 c n k g V H l w Z T 0 i Q n V m Z m V y T m V 4 d F J l Z n J l c 2 g i I F Z h b H V l P S J s M C I g L z 4 8 R W 5 0 c n k g V H l w Z T 0 i U m V z d W x 0 V H l w Z S I g V m F s d W U 9 I n N U Y W J s Z S I g L z 4 8 R W 5 0 c n k g V H l w Z T 0 i Q W R k Z W R U b 0 R h d G F N b 2 R l b C I g V m F s d W U 9 I m w w I i A v P j x F b n R y e S B U e X B l P S J G a W x s Z W R D b 2 1 w b G V 0 Z V J l c 3 V s d F R v V 2 9 y a 3 N o Z W V 0 I i B W Y W x 1 Z T 0 i b D E i I C 8 + P E V u d H J 5 I F R 5 c G U 9 I l J l Y 2 9 2 Z X J 5 V G F y Z 2 V 0 U m 9 3 I i B W Y W x 1 Z T 0 i b D Y i I C 8 + P E V u d H J 5 I F R 5 c G U 9 I l J l Y 2 9 2 Z X J 5 V G F y Z 2 V 0 Q 2 9 s d W 1 u I i B W Y W x 1 Z T 0 i b D I i I C 8 + P E V u d H J 5 I F R 5 c G U 9 I l J l Y 2 9 2 Z X J 5 V G F y Z 2 V 0 U 2 h l Z X Q i I F Z h b H V l P S J z R G V 0 Y W l s I F J v d 3 M i I C 8 + P E V u d H J 5 I F R 5 c G U 9 I k Z p b G x D b 3 V u d C I g V m F s d W U 9 I m w 2 I i A v P j x F b n R y e S B U e X B l P S J G a W x s V G F y Z 2 V 0 T m F t Z U N 1 c 3 R v b W l 6 Z W Q i I F Z h b H V l P S J s M S I g L z 4 8 R W 5 0 c n k g V H l w Z T 0 i T G 9 h Z G V k V G 9 B b m F s e X N p c 1 N l c n Z p Y 2 V z I i B W Y W x 1 Z T 0 i b D A i I C 8 + P E V u d H J 5 I F R 5 c G U 9 I l F 1 Z X J 5 S U Q i I F Z h b H V l P S J z N 2 J i N D I x Y T U t Z j k 1 N i 0 0 N j J k L T k 1 Z W Y t M m J l Z W R k N z U y Y 2 Q 5 I i A v P j x F b n R y e S B U e X B l P S J R d W V y e U d y b 3 V w S U Q i I F Z h b H V l P S J z Z T E 3 M j M x M z I t N j g y Z S 0 0 O G V i L W E 4 Z T c t M D k 1 O W M z Z W N i N D c w I i A v P j x F b n R y e S B U e X B l P S J G a W x s T G F z d F V w Z G F 0 Z W Q i I F Z h b H V l P S J k M j A x O C 0 w N y 0 x M F Q x O D o z O D o z M i 4 x O D I 4 O T Q 0 W i I g L z 4 8 R W 5 0 c n k g V H l w Z T 0 i U m V s Y X R p b 2 5 z a G l w S W 5 m b 0 N v b n R h a W 5 l c i I g V m F s d W U 9 I n N 7 J n F 1 b 3 Q 7 Y 2 9 s d W 1 u Q 2 9 1 b n Q m c X V v d D s 6 N i w m c X V v d D t r Z X l D b 2 x 1 b W 5 O Y W 1 l c y Z x d W 9 0 O z p b X S w m c X V v d D t x d W V y e V J l b G F 0 a W 9 u c 2 h p c H M m c X V v d D s 6 W 1 0 s J n F 1 b 3 Q 7 Y 2 9 s d W 1 u S W R l b n R p d G l l c y Z x d W 9 0 O z p b J n F 1 b 3 Q 7 U 2 V j d G l v b j E v R G V 0 Y W l s I F J v d y B E Z W Z p b m l 0 a W 9 u c y 9 E Z X R h a W x S b 3 d J b m R l e C 5 7 R G V 0 Y W l s I F J v d y B J b m R l e C B J R C w 1 f S Z x d W 9 0 O y w m c X V v d D t T Z W N 0 a W 9 u M S 9 E Z X R h a W w g U m 9 3 I E R l Z m l u a X R p b 2 5 z L 0 R l d G F p b F J v d 0 l u Z G V 4 L n t E Z X R h a W w g U m 9 3 I F R 5 c G U s M X 0 m c X V v d D s s J n F 1 b 3 Q 7 U 2 V j d G l v b j E v R G V 0 Y W l s I F J v d y B E Z W Z p b m l 0 a W 9 u c y 9 E Z X R h a W x S b 3 d J b m R l e C 5 7 R G V 0 Y W l s I F J v d y B E Q V g g R X h w c m V z c 2 l v b i w w f S Z x d W 9 0 O y w m c X V v d D t T Z W N 0 a W 9 u M S 9 E Z X R h a W w g U m 9 3 I E R l Z m l u a X R p b 2 5 z L 0 R l d G F p b F J v d 0 l u Z G V 4 L n t N Z W F z d X J l I E 5 h b W U s M n 0 m c X V v d D s s J n F 1 b 3 Q 7 U 2 V j d G l v b j E v R G V 0 Y W l s I F J v d y B E Z W Z p b m l 0 a W 9 u c y 9 E Z X R h a W x S b 3 d J b m R l e C 5 7 T W V h c 3 V y Z S B E Z X N j c m l w d G l v b i w z f S Z x d W 9 0 O y w m c X V v d D t T Z W N 0 a W 9 u M S 9 E Z X R h a W w g U m 9 3 I E R l Z m l u a X R p b 2 5 z L 0 R l d G F p b F J v d 0 l u Z G V 4 L n t U Y W J s Z S B O Y W 1 l L D R 9 J n F 1 b 3 Q 7 X S w m c X V v d D t D b 2 x 1 b W 5 D b 3 V u d C Z x d W 9 0 O z o 2 L C Z x d W 9 0 O 0 t l e U N v b H V t b k 5 h b W V z J n F 1 b 3 Q 7 O l t d L C Z x d W 9 0 O 0 N v b H V t b k l k Z W 5 0 a X R p Z X M m c X V v d D s 6 W y Z x d W 9 0 O 1 N l Y 3 R p b 2 4 x L 0 R l d G F p b C B S b 3 c g R G V m a W 5 p d G l v b n M v R G V 0 Y W l s U m 9 3 S W 5 k Z X g u e 0 R l d G F p b C B S b 3 c g S W 5 k Z X g g S U Q s N X 0 m c X V v d D s s J n F 1 b 3 Q 7 U 2 V j d G l v b j E v R G V 0 Y W l s I F J v d y B E Z W Z p b m l 0 a W 9 u c y 9 E Z X R h a W x S b 3 d J b m R l e C 5 7 R G V 0 Y W l s I F J v d y B U e X B l L D F 9 J n F 1 b 3 Q 7 L C Z x d W 9 0 O 1 N l Y 3 R p b 2 4 x L 0 R l d G F p b C B S b 3 c g R G V m a W 5 p d G l v b n M v R G V 0 Y W l s U m 9 3 S W 5 k Z X g u e 0 R l d G F p b C B S b 3 c g R E F Y I E V 4 c H J l c 3 N p b 2 4 s M H 0 m c X V v d D s s J n F 1 b 3 Q 7 U 2 V j d G l v b j E v R G V 0 Y W l s I F J v d y B E Z W Z p b m l 0 a W 9 u c y 9 E Z X R h a W x S b 3 d J b m R l e C 5 7 T W V h c 3 V y Z S B O Y W 1 l L D J 9 J n F 1 b 3 Q 7 L C Z x d W 9 0 O 1 N l Y 3 R p b 2 4 x L 0 R l d G F p b C B S b 3 c g R G V m a W 5 p d G l v b n M v R G V 0 Y W l s U m 9 3 S W 5 k Z X g u e 0 1 l Y X N 1 c m U g R G V z Y 3 J p c H R p b 2 4 s M 3 0 m c X V v d D s s J n F 1 b 3 Q 7 U 2 V j d G l v b j E v R G V 0 Y W l s I F J v d y B E Z W Z p b m l 0 a W 9 u c y 9 E Z X R h a W x S b 3 d J b m R l e C 5 7 V G F i b G U g T m F t Z S w 0 f S Z x d W 9 0 O 1 0 s J n F 1 b 3 Q 7 U m V s Y X R p b 2 5 z a G l w S W 5 m b y Z x d W 9 0 O z p b X X 0 i I C 8 + P E V u d H J 5 I F R 5 c G U 9 I k Z p b G x D b 2 x 1 b W 5 U e X B l c y I g V m F s d W U 9 I n N C U V l H Q m d Z R y I g L z 4 8 R W 5 0 c n k g V H l w Z T 0 i R m l s b F R h c m d l d C I g V m F s d W U 9 I n N E Z X R h a W x S b 3 d z V G J s I i A v P j x F b n R y e S B U e X B l P S J G a W x s R X J y b 3 J D b 2 R l I i B W Y W x 1 Z T 0 i c 1 V u a 2 5 v d 2 4 i I C 8 + P E V u d H J 5 I F R 5 c G U 9 I k Z p b G x D b 2 x 1 b W 5 O Y W 1 l c y I g V m F s d W U 9 I n N b J n F 1 b 3 Q 7 R G V 0 Y W l s I F J v d y B J b m R l e C B J R C Z x d W 9 0 O y w m c X V v d D t E Z X R h a W w g U m 9 3 I F R 5 c G U m c X V v d D s s J n F 1 b 3 Q 7 R G V 0 Y W l s I F J v d y B E Q V g g R X h w c m V z c 2 l v b i Z x d W 9 0 O y w m c X V v d D t N Z W F z d X J l I E 5 h b W U m c X V v d D s s J n F 1 b 3 Q 7 T W V h c 3 V y Z S B E Z X N j c m l w d G l v b i Z x d W 9 0 O y w m c X V v d D t U Y W J s Z S B O Y W 1 l J n F 1 b 3 Q 7 X S I g L z 4 8 R W 5 0 c n k g V H l w Z T 0 i R m l s b E V y c m 9 y Q 2 9 1 b n Q i I F Z h b H V l P S J s M C I g L z 4 8 R W 5 0 c n k g V H l w Z T 0 i R m l s b F N 0 Y X R 1 c y I g V m F s d W U 9 I n N D b 2 1 w b G V 0 Z S I g L z 4 8 L 1 N 0 Y W J s Z U V u d H J p Z X M + P C 9 J d G V t P j x J d G V t P j x J d G V t T G 9 j Y X R p b 2 4 + P E l 0 Z W 1 U e X B l P k Z v c m 1 1 b G E 8 L 0 l 0 Z W 1 U e X B l P j x J d G V t U G F 0 a D 5 T Z W N 0 a W 9 u M S 9 S Z W x h d G l v b n N o a X B z L 1 N v d X J j Z T w v S X R l b V B h d G g + P C 9 J d G V t T G 9 j Y X R p b 2 4 + P F N 0 Y W J s Z U V u d H J p Z X M g L z 4 8 L 0 l 0 Z W 0 + P E l 0 Z W 0 + P E l 0 Z W 1 M b 2 N h d G l v b j 4 8 S X R l b V R 5 c G U + R m 9 y b X V s Y T w v S X R l b V R 5 c G U + P E l 0 Z W 1 Q Y X R o P l N l Y 3 R p b 2 4 x L 1 J l b G F 0 a W 9 u c 2 h p c H M v V H l w Z X M 8 L 0 l 0 Z W 1 Q Y X R o P j w v S X R l b U x v Y 2 F 0 a W 9 u P j x T d G F i b G V F b n R y a W V z I C 8 + P C 9 J d G V t P j x J d G V t P j x J d G V t T G 9 j Y X R p b 2 4 + P E l 0 Z W 1 U e X B l P k Z v c m 1 1 b G E 8 L 0 l 0 Z W 1 U e X B l P j x J d G V t U G F 0 a D 5 T Z W N 0 a W 9 u M S 9 S Z W x h d G l v b n N o a X B z L 0 Z y b 2 1 U Y W J s Z U p v a W 4 8 L 0 l 0 Z W 1 Q Y X R o P j w v S X R l b U x v Y 2 F 0 a W 9 u P j x T d G F i b G V F b n R y a W V z I C 8 + P C 9 J d G V t P j x J d G V t P j x J d G V t T G 9 j Y X R p b 2 4 + P E l 0 Z W 1 U e X B l P k Z v c m 1 1 b G E 8 L 0 l 0 Z W 1 U e X B l P j x J d G V t U G F 0 a D 5 T Z W N 0 a W 9 u M S 9 S Z W x h d G l v b n N o a X B z L 0 Z y b 2 1 U Y W J s Z T w v S X R l b V B h d G g + P C 9 J d G V t T G 9 j Y X R p b 2 4 + P F N 0 Y W J s Z U V u d H J p Z X M g L z 4 8 L 0 l 0 Z W 0 + P E l 0 Z W 0 + P E l 0 Z W 1 M b 2 N h d G l v b j 4 8 S X R l b V R 5 c G U + R m 9 y b X V s Y T w v S X R l b V R 5 c G U + P E l 0 Z W 1 Q Y X R o P l N l Y 3 R p b 2 4 x L 1 J l b G F 0 a W 9 u c 2 h p c H M v V G 9 U Y W J s Z U p v a W 4 8 L 0 l 0 Z W 1 Q Y X R o P j w v S X R l b U x v Y 2 F 0 a W 9 u P j x T d G F i b G V F b n R y a W V z I C 8 + P C 9 J d G V t P j x J d G V t P j x J d G V t T G 9 j Y X R p b 2 4 + P E l 0 Z W 1 U e X B l P k Z v c m 1 1 b G E 8 L 0 l 0 Z W 1 U e X B l P j x J d G V t U G F 0 a D 5 T Z W N 0 a W 9 u M S 9 S Z W x h d G l v b n N o a X B z L 1 R v V G F i b G U 8 L 0 l 0 Z W 1 Q Y X R o P j w v S X R l b U x v Y 2 F 0 a W 9 u P j x T d G F i b G V F b n R y a W V z I C 8 + P C 9 J d G V t P j x J d G V t P j x J d G V t T G 9 j Y X R p b 2 4 + P E l 0 Z W 1 U e X B l P k Z v c m 1 1 b G E 8 L 0 l 0 Z W 1 U e X B l P j x J d G V t U G F 0 a D 5 T Z W N 0 a W 9 u M S 9 S Z W x h d G l v b n N o a X B z L 0 Z y b 2 1 D b 2 x 1 b W 5 K b 2 l u P C 9 J d G V t U G F 0 a D 4 8 L 0 l 0 Z W 1 M b 2 N h d G l v b j 4 8 U 3 R h Y m x l R W 5 0 c m l l c y A v P j w v S X R l b T 4 8 S X R l b T 4 8 S X R l b U x v Y 2 F 0 a W 9 u P j x J d G V t V H l w Z T 5 G b 3 J t d W x h P C 9 J d G V t V H l w Z T 4 8 S X R l b V B h d G g + U 2 V j d G l v b j E v U m V s Y X R p b 2 5 z a G l w c y 9 G c m 9 t Q 2 9 s d W 1 u P C 9 J d G V t U G F 0 a D 4 8 L 0 l 0 Z W 1 M b 2 N h d G l v b j 4 8 U 3 R h Y m x l R W 5 0 c m l l c y A v P j w v S X R l b T 4 8 S X R l b T 4 8 S X R l b U x v Y 2 F 0 a W 9 u P j x J d G V t V H l w Z T 5 G b 3 J t d W x h P C 9 J d G V t V H l w Z T 4 8 S X R l b V B h d G g + U 2 V j d G l v b j E v U m V s Y X R p b 2 5 z a G l w c y 9 U b 0 N v b H V t b k p v a W 4 8 L 0 l 0 Z W 1 Q Y X R o P j w v S X R l b U x v Y 2 F 0 a W 9 u P j x T d G F i b G V F b n R y a W V z I C 8 + P C 9 J d G V t P j x J d G V t P j x J d G V t T G 9 j Y X R p b 2 4 + P E l 0 Z W 1 U e X B l P k Z v c m 1 1 b G E 8 L 0 l 0 Z W 1 U e X B l P j x J d G V t U G F 0 a D 5 T Z W N 0 a W 9 u M S 9 S Z W x h d G l v b n N o a X B z L 1 R v Q 2 9 s d W 1 u P C 9 J d G V t U G F 0 a D 4 8 L 0 l 0 Z W 1 M b 2 N h d G l v b j 4 8 U 3 R h Y m x l R W 5 0 c m l l c y A v P j w v S X R l b T 4 8 S X R l b T 4 8 S X R l b U x v Y 2 F 0 a W 9 u P j x J d G V t V H l w Z T 5 G b 3 J t d W x h P C 9 J d G V t V H l w Z T 4 8 S X R l b V B h d G g + U 2 V j d G l v b j E v U m V s Y X R p b 2 5 z a G l w c y 9 D c m 9 z c 2 Z p b H R l c j w v S X R l b V B h d G g + P C 9 J d G V t T G 9 j Y X R p b 2 4 + P F N 0 Y W J s Z U V u d H J p Z X M g L z 4 8 L 0 l 0 Z W 0 + P E l 0 Z W 0 + P E l 0 Z W 1 M b 2 N h d G l v b j 4 8 S X R l b V R 5 c G U + R m 9 y b X V s Y T w v S X R l b V R 5 c G U + P E l 0 Z W 1 Q Y X R o P l N l Y 3 R p b 2 4 x L 1 J l b G F 0 a W 9 u c 2 h p c H M v Q 2 9 s d W 1 u T 3 J k Z X I 8 L 0 l 0 Z W 1 Q Y X R o P j w v S X R l b U x v Y 2 F 0 a W 9 u P j x T d G F i b G V F b n R y a W V z I C 8 + P C 9 J d G V t P j x J d G V t P j x J d G V t T G 9 j Y X R p b 2 4 + P E l 0 Z W 1 U e X B l P k Z v c m 1 1 b G E 8 L 0 l 0 Z W 1 U e X B l P j x J d G V t U G F 0 a D 5 T Z W N 0 a W 9 u M S 9 Q Z X J z c G V j d G l 2 Z S U y M E N v b H V t b n M 8 L 0 l 0 Z W 1 Q Y X R o P j w v S X R l b U x v Y 2 F 0 a W 9 u P j x T d G F i b G V F b n R y a W V z P j x F b n R y e S B U e X B l P S J J c 1 B y a X Z h d G U i I F Z h b H V l P S J s M C I g L z 4 8 R W 5 0 c n k g V H l w Z T 0 i T m F t Z V V w Z G F 0 Z W R B Z n R l c k Z p b G w i I F Z h b H V l P S J s M C I g L z 4 8 R W 5 0 c n k g V H l w Z T 0 i R m l s b E V u Y W J s Z W Q i I F Z h b H V l P S J s M S I g L z 4 8 R W 5 0 c n k g V H l w Z T 0 i R m l s b E 9 i a m V j d F R 5 c G U i I F Z h b H V l P S J z V G F i b G U i I C 8 + P E V u d H J 5 I F R 5 c G U 9 I k Z p b G x U b 0 R h d G F N b 2 R l b E V u Y W J s Z W Q i I F Z h b H V l P S J s M C I g L z 4 8 R W 5 0 c n k g V H l w Z T 0 i U m V z d W x 0 V H l w Z S I g V m F s d W U 9 I n N U Y W J s Z S I g L z 4 8 R W 5 0 c n k g V H l w Z T 0 i Q n V m Z m V y T m V 4 d F J l Z n J l c 2 g i I F Z h b H V l P S J s M C I g L z 4 8 R W 5 0 c n k g V H l w Z T 0 i R m l s b F R h c m d l d C I g V m F s d W U 9 I n N Q Z X J z c G V j d G l 2 Z V 9 D b 2 x 1 b W 5 z I i A v P j x F b n R y e S B U e X B l P S J B Z G R l Z F R v R G F 0 Y U 1 v Z G V s I i B W Y W x 1 Z T 0 i b D A i I C 8 + P E V u d H J 5 I F R 5 c G U 9 I k Z p b G x l Z E N v b X B s Z X R l U m V z d W x 0 V G 9 X b 3 J r c 2 h l Z X Q i I F Z h b H V l P S J s M S I g L z 4 8 R W 5 0 c n k g V H l w Z T 0 i U m V j b 3 Z l c n l U Y X J n Z X R T a G V l d C I g V m F s d W U 9 I n N E Z X R h a W w g U m 9 3 c y I g L z 4 8 R W 5 0 c n k g V H l w Z T 0 i U m V j b 3 Z l c n l U Y X J n Z X R D b 2 x 1 b W 4 i I F Z h b H V l P S J s M i I g L z 4 8 R W 5 0 c n k g V H l w Z T 0 i U m V j b 3 Z l c n l U Y X J n Z X R S b 3 c i I F Z h b H V l P S J s O C I g L z 4 8 R W 5 0 c n k g V H l w Z T 0 i R m l s b F R h c m d l d E 5 h b W V D d X N 0 b 2 1 p e m V k I i B W Y W x 1 Z T 0 i b D E i I C 8 + P E V u d H J 5 I F R 5 c G U 9 I k x v Y W R l Z F R v Q W 5 h b H l z a X N T Z X J 2 a W N l c y I g V m F s d W U 9 I m w w I i A v P j x F b n R y e S B U e X B l P S J R d W V y e U l E I i B W Y W x 1 Z T 0 i c z d i Y j Q y M W E 1 L W Y 5 N T Y t N D Y y Z C 0 5 N W V m L T J i Z W V k Z D c 1 M m N k O S I g L z 4 8 R W 5 0 c n k g V H l w Z T 0 i U X V l c n l H c m 9 1 c E l E I i B W Y W x 1 Z T 0 i c 2 U x N z I z M T M y L T Y 4 M m U t N D h l Y i 1 h O G U 3 L T A 5 N T l j M 2 V j Y j Q 3 M C I g L z 4 8 R W 5 0 c n k g V H l w Z T 0 i R m l s b E N v b H V t b k 5 h b W V z I i B W Y W x 1 Z T 0 i c 1 s m c X V v d D t Q Z X J z c G V j d G l 2 Z S B D b 2 x 1 b W 4 g S W 5 k Z X g g S U Q m c X V v d D s s J n F 1 b 3 Q 7 U G V y c 3 B l Y 3 R p d m U m c X V v d D s s J n F 1 b 3 Q 7 Q 2 9 s d W 1 u I E 5 h b W U m c X V v d D s s J n F 1 b 3 Q 7 V G F i b G U g T m F t Z S Z x d W 9 0 O y w m c X V v d D t N b 2 R p Z m l l Z F R p b W U m c X V v d D t d I i A v P j x F b n R y e S B U e X B l P S J G a W x s Q 2 9 s d W 1 u V H l w Z X M i I F Z h b H V l P S J z Q l F Z R 0 J n Y z 0 i I C 8 + P E V u d H J 5 I F R 5 c G U 9 I k Z p b G x D b 3 V u d C I g V m F s d W U 9 I m w z M j k i I C 8 + P E V u d H J 5 I F R 5 c G U 9 I k Z p b G x F c n J v c k N v Z G U i I F Z h b H V l P S J z V W 5 r b m 9 3 b i I g L z 4 8 R W 5 0 c n k g V H l w Z T 0 i U m V s Y X R p b 2 5 z a G l w S W 5 m b 0 N v b n R h a W 5 l c i I g V m F s d W U 9 I n N 7 J n F 1 b 3 Q 7 Y 2 9 s d W 1 u Q 2 9 1 b n Q m c X V v d D s 6 N S w m c X V v d D t r Z X l D b 2 x 1 b W 5 O Y W 1 l c y Z x d W 9 0 O z p b X S w m c X V v d D t x d W V y e V J l b G F 0 a W 9 u c 2 h p c H M m c X V v d D s 6 W 1 0 s J n F 1 b 3 Q 7 Y 2 9 s d W 1 u S W R l b n R p d G l l c y Z x d W 9 0 O z p b J n F 1 b 3 Q 7 U 2 V j d G l v b j E v U G V y c 3 B l Y 3 R p d m U g Q 2 9 s d W 1 u c y 9 J b m R l e E N v b C 5 7 U G V y c 3 B l Y 3 R p d m U g Q 2 9 s d W 1 u I E l u Z G V 4 I E l E L D R 9 J n F 1 b 3 Q 7 L C Z x d W 9 0 O 1 N l Y 3 R p b 2 4 x L 1 B l c n N w Z W N 0 a X Z l I E N v b H V t b n M v S W 5 k Z X h D b 2 w u e 1 B l c n N w Z W N 0 a X Z l L D N 9 J n F 1 b 3 Q 7 L C Z x d W 9 0 O 1 N l Y 3 R p b 2 4 x L 1 B l c n N w Z W N 0 a X Z l I E N v b H V t b n M v S W 5 k Z X h D b 2 w u e 0 N v b H V t b i B O Y W 1 l L D F 9 J n F 1 b 3 Q 7 L C Z x d W 9 0 O 1 N l Y 3 R p b 2 4 x L 1 B l c n N w Z W N 0 a X Z l I E N v b H V t b n M v S W 5 k Z X h D b 2 w u e 1 R h Y m x l I E 5 h b W U s M n 0 m c X V v d D s s J n F 1 b 3 Q 7 U 2 V j d G l v b j E v U G V y c 3 B l Y 3 R p d m U g Q 2 9 s d W 1 u c y 9 J b m R l e E N v b C 5 7 T W 9 k a W Z p Z W R U a W 1 l L D B 9 J n F 1 b 3 Q 7 X S w m c X V v d D t D b 2 x 1 b W 5 D b 3 V u d C Z x d W 9 0 O z o 1 L C Z x d W 9 0 O 0 t l e U N v b H V t b k 5 h b W V z J n F 1 b 3 Q 7 O l t d L C Z x d W 9 0 O 0 N v b H V t b k l k Z W 5 0 a X R p Z X M m c X V v d D s 6 W y Z x d W 9 0 O 1 N l Y 3 R p b 2 4 x L 1 B l c n N w Z W N 0 a X Z l I E N v b H V t b n M v S W 5 k Z X h D b 2 w u e 1 B l c n N w Z W N 0 a X Z l I E N v b H V t b i B J b m R l e C B J R C w 0 f S Z x d W 9 0 O y w m c X V v d D t T Z W N 0 a W 9 u M S 9 Q Z X J z c G V j d G l 2 Z S B D b 2 x 1 b W 5 z L 0 l u Z G V 4 Q 2 9 s L n t Q Z X J z c G V j d G l 2 Z S w z f S Z x d W 9 0 O y w m c X V v d D t T Z W N 0 a W 9 u M S 9 Q Z X J z c G V j d G l 2 Z S B D b 2 x 1 b W 5 z L 0 l u Z G V 4 Q 2 9 s L n t D b 2 x 1 b W 4 g T m F t Z S w x f S Z x d W 9 0 O y w m c X V v d D t T Z W N 0 a W 9 u M S 9 Q Z X J z c G V j d G l 2 Z S B D b 2 x 1 b W 5 z L 0 l u Z G V 4 Q 2 9 s L n t U Y W J s Z S B O Y W 1 l L D J 9 J n F 1 b 3 Q 7 L C Z x d W 9 0 O 1 N l Y 3 R p b 2 4 x L 1 B l c n N w Z W N 0 a X Z l I E N v b H V t b n M v S W 5 k Z X h D b 2 w u e 0 1 v Z G l m a W V k V G l t Z S w w f S Z x d W 9 0 O 1 0 s J n F 1 b 3 Q 7 U m V s Y X R p b 2 5 z a G l w S W 5 m b y Z x d W 9 0 O z p b X X 0 i I C 8 + P E V u d H J 5 I F R 5 c G U 9 I k Z p b G x M Y X N 0 V X B k Y X R l Z C I g V m F s d W U 9 I m Q y M D E 4 L T A 3 L T E w V D E 4 O j M 4 O j M x L j k y M D U w N D Z a I i A v P j x F b n R y e S B U e X B l P S J G a W x s R X J y b 3 J D b 3 V u d C I g V m F s d W U 9 I m w w I i A v P j x F b n R y e S B U e X B l P S J G a W x s U 3 R h d H V z I i B W Y W x 1 Z T 0 i c 0 N v b X B s Z X R l I i A v P j w v U 3 R h Y m x l R W 5 0 c m l l c z 4 8 L 0 l 0 Z W 0 + P E l 0 Z W 0 + P E l 0 Z W 1 M b 2 N h d G l v b j 4 8 S X R l b V R 5 c G U + R m 9 y b X V s Y T w v S X R l b V R 5 c G U + P E l 0 Z W 1 Q Y X R o P l N l Y 3 R p b 2 4 x L 1 B l c n N w Z W N 0 a X Z l J T I w Q 2 9 s d W 1 u c y 9 Q Q 2 9 s d W 1 u c z w v S X R l b V B h d G g + P C 9 J d G V t T G 9 j Y X R p b 2 4 + P F N 0 Y W J s Z U V u d H J p Z X M g L z 4 8 L 0 l 0 Z W 0 + P E l 0 Z W 0 + P E l 0 Z W 1 M b 2 N h d G l v b j 4 8 S X R l b V R 5 c G U + R m 9 y b X V s Y T w v S X R l b V R 5 c G U + P E l 0 Z W 1 Q Y X R o P l N l Y 3 R p b 2 4 x L 1 B l c n N w Z W N 0 a X Z l J T I w Q 2 9 s d W 1 u c y 9 Q V G F i b G V z P C 9 J d G V t U G F 0 a D 4 8 L 0 l 0 Z W 1 M b 2 N h d G l v b j 4 8 U 3 R h Y m x l R W 5 0 c m l l c y A v P j w v S X R l b T 4 8 S X R l b T 4 8 S X R l b U x v Y 2 F 0 a W 9 u P j x J d G V t V H l w Z T 5 G b 3 J t d W x h P C 9 J d G V t V H l w Z T 4 8 S X R l b V B h d G g + U 2 V j d G l v b j E v U G V y c 3 B l Y 3 R p d m U l M j B D b 2 x 1 b W 5 z L 1 A 8 L 0 l 0 Z W 1 Q Y X R o P j w v S X R l b U x v Y 2 F 0 a W 9 u P j x T d G F i b G V F b n R y a W V z I C 8 + P C 9 J d G V t P j x J d G V t P j x J d G V t T G 9 j Y X R p b 2 4 + P E l 0 Z W 1 U e X B l P k Z v c m 1 1 b G E 8 L 0 l 0 Z W 1 U e X B l P j x J d G V t U G F 0 a D 5 T Z W N 0 a W 9 u M S 9 Q Z X J z c G V j d G l 2 Z S U y M E N v b H V t b n M v V G F i b G V K b 2 l u P C 9 J d G V t U G F 0 a D 4 8 L 0 l 0 Z W 1 M b 2 N h d G l v b j 4 8 U 3 R h Y m x l R W 5 0 c m l l c y A v P j w v S X R l b T 4 8 S X R l b T 4 8 S X R l b U x v Y 2 F 0 a W 9 u P j x J d G V t V H l w Z T 5 G b 3 J t d W x h P C 9 J d G V t V H l w Z T 4 8 S X R l b V B h d G g + U 2 V j d G l v b j E v U G V y c 3 B l Y 3 R p d m U l M j B D b 2 x 1 b W 5 z L 1 R h Y m x l T m F t Z T w v S X R l b V B h d G g + P C 9 J d G V t T G 9 j Y X R p b 2 4 + P F N 0 Y W J s Z U V u d H J p Z X M g L z 4 8 L 0 l 0 Z W 0 + P E l 0 Z W 0 + P E l 0 Z W 1 M b 2 N h d G l v b j 4 8 S X R l b V R 5 c G U + R m 9 y b X V s Y T w v S X R l b V R 5 c G U + P E l 0 Z W 1 Q Y X R o P l N l Y 3 R p b 2 4 x L 1 B l c n N w Z W N 0 a X Z l J T I w Q 2 9 s d W 1 u c y 9 Q Z X J z c G V j d G l 2 Z U p v a W 4 8 L 0 l 0 Z W 1 Q Y X R o P j w v S X R l b U x v Y 2 F 0 a W 9 u P j x T d G F i b G V F b n R y a W V z I C 8 + P C 9 J d G V t P j x J d G V t P j x J d G V t T G 9 j Y X R p b 2 4 + P E l 0 Z W 1 U e X B l P k Z v c m 1 1 b G E 8 L 0 l 0 Z W 1 U e X B l P j x J d G V t U G F 0 a D 5 T Z W N 0 a W 9 u M S 9 Q Z X J z c G V j d G l 2 Z S U y M E N v b H V t b n M v U G V y c 3 B l Y 3 R p d m V D b 2 x 1 b W 5 z P C 9 J d G V t U G F 0 a D 4 8 L 0 l 0 Z W 1 M b 2 N h d G l v b j 4 8 U 3 R h Y m x l R W 5 0 c m l l c y A v P j w v S X R l b T 4 8 S X R l b T 4 8 S X R l b U x v Y 2 F 0 a W 9 u P j x J d G V t V H l w Z T 5 G b 3 J t d W x h P C 9 J d G V t V H l w Z T 4 8 S X R l b V B h d G g + U 2 V j d G l v b j E v U G V y c 3 B l Y 3 R p d m U l M j B D b 2 x 1 b W 5 z L 1 B D b 2 x K b 2 l u P C 9 J d G V t U G F 0 a D 4 8 L 0 l 0 Z W 1 M b 2 N h d G l v b j 4 8 U 3 R h Y m x l R W 5 0 c m l l c y A v P j w v S X R l b T 4 8 S X R l b T 4 8 S X R l b U x v Y 2 F 0 a W 9 u P j x J d G V t V H l w Z T 5 G b 3 J t d W x h P C 9 J d G V t V H l w Z T 4 8 S X R l b V B h d G g + U 2 V j d G l v b j E v U G V y c 3 B l Y 3 R p d m U l M j B D b 2 x 1 b W 5 z L 1 B D b 2 w 8 L 0 l 0 Z W 1 Q Y X R o P j w v S X R l b U x v Y 2 F 0 a W 9 u P j x T d G F i b G V F b n R y a W V z I C 8 + P C 9 J d G V t P j x J d G V t P j x J d G V t T G 9 j Y X R p b 2 4 + P E l 0 Z W 1 U e X B l P k Z v c m 1 1 b G E 8 L 0 l 0 Z W 1 U e X B l P j x J d G V t U G F 0 a D 5 T Z W N 0 a W 9 u M S 9 Q Z X J z c G V j d G l 2 Z S U y M E N v b H V t b n M v U E N v b F R h Y m x l S m 9 p b j w v S X R l b V B h d G g + P C 9 J d G V t T G 9 j Y X R p b 2 4 + P F N 0 Y W J s Z U V u d H J p Z X M g L z 4 8 L 0 l 0 Z W 0 + P E l 0 Z W 0 + P E l 0 Z W 1 M b 2 N h d G l v b j 4 8 S X R l b V R 5 c G U + R m 9 y b X V s Y T w v S X R l b V R 5 c G U + P E l 0 Z W 1 Q Y X R o P l N l Y 3 R p b 2 4 x L 1 B l c n N w Z W N 0 a X Z l J T I w T W V h c 3 V y Z X M 8 L 0 l 0 Z W 1 Q Y X R o P j w v S X R l b U x v Y 2 F 0 a W 9 u P j x T d G F i b G V F b n R y a W V z P j x F b n R y e S B U e X B l P S J J c 1 B y a X Z h d G U i I F Z h b H V l P S J s M C I g L z 4 8 R W 5 0 c n k g V H l w Z T 0 i T m F t Z V V w Z G F 0 Z W R B Z n R l c k Z p b G w i I F Z h b H V l P S J s M C I g L z 4 8 R W 5 0 c n k g V H l w Z T 0 i R m l s b E V u Y W J s Z W Q i I F Z h b H V l P S J s M S I g L z 4 8 R W 5 0 c n k g V H l w Z T 0 i R m l s b E 9 i a m V j d F R 5 c G U i I F Z h b H V l P S J z V G F i b G U i I C 8 + P E V u d H J 5 I F R 5 c G U 9 I k Z p b G x U b 0 R h d G F N b 2 R l b E V u Y W J s Z W Q i I F Z h b H V l P S J s M C I g L z 4 8 R W 5 0 c n k g V H l w Z T 0 i U m V z d W x 0 V H l w Z S I g V m F s d W U 9 I n N U Y W J s Z S I g L z 4 8 R W 5 0 c n k g V H l w Z T 0 i Q n V m Z m V y T m V 4 d F J l Z n J l c 2 g i I F Z h b H V l P S J s M C I g L z 4 8 R W 5 0 c n k g V H l w Z T 0 i U m V s Y X R p b 2 5 z a G l w S W 5 m b 0 N v b n R h a W 5 l c i I g V m F s d W U 9 I n N 7 J n F 1 b 3 Q 7 Y 2 9 s d W 1 u Q 2 9 1 b n Q m c X V v d D s 6 N S w m c X V v d D t r Z X l D b 2 x 1 b W 5 O Y W 1 l c y Z x d W 9 0 O z p b X S w m c X V v d D t x d W V y e V J l b G F 0 a W 9 u c 2 h p c H M m c X V v d D s 6 W 1 0 s J n F 1 b 3 Q 7 Y 2 9 s d W 1 u S W R l b n R p d G l l c y Z x d W 9 0 O z p b J n F 1 b 3 Q 7 U 2 V j d G l v b j E v U G V y c 3 B l Y 3 R p d m U g T W V h c 3 V y Z X M v S W 5 k Z X h D b 2 w u e 1 B l c n N w Z W N 0 a X Z l I E 1 l Y X N 1 c m U g S W 5 k Z X g g S U Q s O H 0 m c X V v d D s s J n F 1 b 3 Q 7 U 2 V j d G l v b j E v U G V y c 3 B l Y 3 R p d m U g T W V h c 3 V y Z X M v S W 5 k Z X h D b 2 w u e 1 B l c n N w Z W N 0 a X Z l L D Z 9 J n F 1 b 3 Q 7 L C Z x d W 9 0 O 1 N l Y 3 R p b 2 4 x L 1 B l c n N w Z W N 0 a X Z l I E 1 l Y X N 1 c m V z L 0 l u Z G V 4 Q 2 9 s L n t N Z W F z d X J l I E 5 h b W U s N H 0 m c X V v d D s s J n F 1 b 3 Q 7 U 2 V j d G l v b j E v U G V y c 3 B l Y 3 R p d m U g T W V h c 3 V y Z X M v S W 5 k Z X h D b 2 w u e 1 R h Y m x l I E 5 h b W U s N X 0 m c X V v d D s s J n F 1 b 3 Q 7 U 2 V j d G l v b j E v U G V y c 3 B l Y 3 R p d m U g T W V h c 3 V y Z X M v S W 5 k Z X h D b 2 w u e 0 1 v Z G l m a W V k V G l t Z S w z f S Z x d W 9 0 O 1 0 s J n F 1 b 3 Q 7 Q 2 9 s d W 1 u Q 2 9 1 b n Q m c X V v d D s 6 N S w m c X V v d D t L Z X l D b 2 x 1 b W 5 O Y W 1 l c y Z x d W 9 0 O z p b X S w m c X V v d D t D b 2 x 1 b W 5 J Z G V u d G l 0 a W V z J n F 1 b 3 Q 7 O l s m c X V v d D t T Z W N 0 a W 9 u M S 9 Q Z X J z c G V j d G l 2 Z S B N Z W F z d X J l c y 9 J b m R l e E N v b C 5 7 U G V y c 3 B l Y 3 R p d m U g T W V h c 3 V y Z S B J b m R l e C B J R C w 4 f S Z x d W 9 0 O y w m c X V v d D t T Z W N 0 a W 9 u M S 9 Q Z X J z c G V j d G l 2 Z S B N Z W F z d X J l c y 9 J b m R l e E N v b C 5 7 U G V y c 3 B l Y 3 R p d m U s N n 0 m c X V v d D s s J n F 1 b 3 Q 7 U 2 V j d G l v b j E v U G V y c 3 B l Y 3 R p d m U g T W V h c 3 V y Z X M v S W 5 k Z X h D b 2 w u e 0 1 l Y X N 1 c m U g T m F t Z S w 0 f S Z x d W 9 0 O y w m c X V v d D t T Z W N 0 a W 9 u M S 9 Q Z X J z c G V j d G l 2 Z S B N Z W F z d X J l c y 9 J b m R l e E N v b C 5 7 V G F i b G U g T m F t Z S w 1 f S Z x d W 9 0 O y w m c X V v d D t T Z W N 0 a W 9 u M S 9 Q Z X J z c G V j d G l 2 Z S B N Z W F z d X J l c y 9 J b m R l e E N v b C 5 7 T W 9 k a W Z p Z W R U a W 1 l L D N 9 J n F 1 b 3 Q 7 X S w m c X V v d D t S Z W x h d G l v b n N o a X B J b m Z v J n F 1 b 3 Q 7 O l t d f S I g L z 4 8 R W 5 0 c n k g V H l w Z T 0 i Q W R k Z W R U b 0 R h d G F N b 2 R l b C I g V m F s d W U 9 I m w w I i A v P j x F b n R y e S B U e X B l P S J G a W x s Z W R D b 2 1 w b G V 0 Z V J l c 3 V s d F R v V 2 9 y a 3 N o Z W V 0 I i B W Y W x 1 Z T 0 i b D E i I C 8 + P E V u d H J 5 I F R 5 c G U 9 I l J l Y 2 9 2 Z X J 5 V G F y Z 2 V 0 U 2 h l Z X Q i I F Z h b H V l P S J z R G V 0 Y W l s I F J v d 3 M i I C 8 + P E V u d H J 5 I F R 5 c G U 9 I l J l Y 2 9 2 Z X J 5 V G F y Z 2 V 0 Q 2 9 s d W 1 u I i B W Y W x 1 Z T 0 i b D I i I C 8 + P E V u d H J 5 I F R 5 c G U 9 I l J l Y 2 9 2 Z X J 5 V G F y Z 2 V 0 U m 9 3 I i B W Y W x 1 Z T 0 i b D g i I C 8 + P E V u d H J 5 I F R 5 c G U 9 I k Z p b G x U Y X J n Z X R O Y W 1 l Q 3 V z d G 9 t a X p l Z C I g V m F s d W U 9 I m w x I i A v P j x F b n R y e S B U e X B l P S J M b 2 F k Z W R U b 0 F u Y W x 5 c 2 l z U 2 V y d m l j Z X M i I F Z h b H V l P S J s M C I g L z 4 8 R W 5 0 c n k g V H l w Z T 0 i U X V l c n l J R C I g V m F s d W U 9 I n M 3 Y m I 0 M j F h N S 1 m O T U 2 L T Q 2 M m Q t O T V l Z i 0 y Y m V l Z G Q 3 N T J j Z D k i I C 8 + P E V u d H J 5 I F R 5 c G U 9 I l F 1 Z X J 5 R 3 J v d X B J R C I g V m F s d W U 9 I n N l M T c y M z E z M i 0 2 O D J l L T Q 4 Z W I t Y T h l N y 0 w O T U 5 Y z N l Y 2 I 0 N z A i I C 8 + P E V u d H J 5 I F R 5 c G U 9 I k Z p b G x D b 3 V u d C I g V m F s d W U 9 I m w 3 N y I g L z 4 8 R W 5 0 c n k g V H l w Z T 0 i R m l s b E N v b H V t b k 5 h b W V z I i B W Y W x 1 Z T 0 i c 1 s m c X V v d D t Q Z X J z c G V j d G l 2 Z S B N Z W F z d X J l I E l u Z G V 4 I E l E J n F 1 b 3 Q 7 L C Z x d W 9 0 O 1 B l c n N w Z W N 0 a X Z l J n F 1 b 3 Q 7 L C Z x d W 9 0 O 0 1 l Y X N 1 c m U g T m F t Z S Z x d W 9 0 O y w m c X V v d D t U Y W J s Z S B O Y W 1 l J n F 1 b 3 Q 7 L C Z x d W 9 0 O 0 1 v Z G l m a W V k V G l t Z S Z x d W 9 0 O 1 0 i I C 8 + P E V u d H J 5 I F R 5 c G U 9 I k Z p b G x D b 2 x 1 b W 5 U e X B l c y I g V m F s d W U 9 I n N C U V l H Q m d j P S I g L z 4 8 R W 5 0 c n k g V H l w Z T 0 i R m l s b F R h c m d l d C I g V m F s d W U 9 I n N Q Z X J z c G V j d G l 2 Z V 9 N Z W F z d X J l c y I g L z 4 8 R W 5 0 c n k g V H l w Z T 0 i R m l s b E x h c 3 R V c G R h d G V k I i B W Y W x 1 Z T 0 i Z D I w M T g t M D c t M T B U M T g 6 M z g 6 M z A u N j g 0 M D U 1 O V o i I C 8 + P E V u d H J 5 I F R 5 c G U 9 I k Z p b G x F c n J v c k N v Z G U i I F Z h b H V l P S J z V W 5 r b m 9 3 b i I g L z 4 8 R W 5 0 c n k g V H l w Z T 0 i R m l s b E V y c m 9 y Q 2 9 1 b n Q i I F Z h b H V l P S J s M C I g L z 4 8 R W 5 0 c n k g V H l w Z T 0 i R m l s b F N 0 Y X R 1 c y I g V m F s d W U 9 I n N D b 2 1 w b G V 0 Z S I g L z 4 8 L 1 N 0 Y W J s Z U V u d H J p Z X M + P C 9 J d G V t P j x J d G V t P j x J d G V t T G 9 j Y X R p b 2 4 + P E l 0 Z W 1 U e X B l P k Z v c m 1 1 b G E 8 L 0 l 0 Z W 1 U e X B l P j x J d G V t U G F 0 a D 5 T Z W N 0 a W 9 u M S 9 S b 2 x l J T I w T W V t Y m V y c 2 h p c H M v U 2 9 1 c m N l P C 9 J d G V t U G F 0 a D 4 8 L 0 l 0 Z W 1 M b 2 N h d G l v b j 4 8 U 3 R h Y m x l R W 5 0 c m l l c y A v P j w v S X R l b T 4 8 S X R l b T 4 8 S X R l b U x v Y 2 F 0 a W 9 u P j x J d G V t V H l w Z T 5 G b 3 J t d W x h P C 9 J d G V t V H l w Z T 4 8 S X R l b V B h d G g + U 2 V j d G l v b j E v U m 9 s Z S U y M E 1 l b W J l c n N o a X B z L 1 J l b m F t Z U N v b H V t b n M 8 L 0 l 0 Z W 1 Q Y X R o P j w v S X R l b U x v Y 2 F 0 a W 9 u P j x T d G F i b G V F b n R y a W V z I C 8 + P C 9 J d G V t P j x J d G V t P j x J d G V t T G 9 j Y X R p b 2 4 + P E l 0 Z W 1 U e X B l P k Z v c m 1 1 b G E 8 L 0 l 0 Z W 1 U e X B l P j x J d G V t U G F 0 a D 5 T Z W N 0 a W 9 u M S 9 S b 2 x l J T I w T W V t Y m V y c 2 h p c H M v S m 9 p b l R v U m 9 s Z X M 8 L 0 l 0 Z W 1 Q Y X R o P j w v S X R l b U x v Y 2 F 0 a W 9 u P j x T d G F i b G V F b n R y a W V z I C 8 + P C 9 J d G V t P j x J d G V t P j x J d G V t T G 9 j Y X R p b 2 4 + P E l 0 Z W 1 U e X B l P k Z v c m 1 1 b G E 8 L 0 l 0 Z W 1 U e X B l P j x J d G V t U G F 0 a D 5 T Z W N 0 a W 9 u M S 9 S b 2 x l J T I w T W V t Y m V y c 2 h p c H M v U m 9 s Z X N D b 2 x 1 b W 5 z P C 9 J d G V t U G F 0 a D 4 8 L 0 l 0 Z W 1 M b 2 N h d G l v b j 4 8 U 3 R h Y m x l R W 5 0 c m l l c y A v P j w v S X R l b T 4 8 S X R l b T 4 8 S X R l b U x v Y 2 F 0 a W 9 u P j x J d G V t V H l w Z T 5 G b 3 J t d W x h P C 9 J d G V t V H l w Z T 4 8 S X R l b V B h d G g + U 2 V j d G l v b j E v V G F i b G V z L 1 J l b W 9 2 Z U N v b H V t b n M 8 L 0 l 0 Z W 1 Q Y X R o P j w v S X R l b U x v Y 2 F 0 a W 9 u P j x T d G F i b G V F b n R y a W V z I C 8 + P C 9 J d G V t P j x J d G V t P j x J d G V t T G 9 j Y X R p b 2 4 + P E l 0 Z W 1 U e X B l P k Z v c m 1 1 b G E 8 L 0 l 0 Z W 1 U e X B l P j x J d G V t U G F 0 a D 5 T Z W N 0 a W 9 u M S 9 U Y W J s Z X N E T V Y 8 L 0 l 0 Z W 1 Q Y X R o P j w v S X R l b U x v Y 2 F 0 a W 9 u P j x T d G F i b G V F b n R y a W V z P j x F b n R y e S B U e X B l P S J J c 1 B y a X Z h d G U i I F Z h b H V l P S J s M C I g L z 4 8 R W 5 0 c n k g V H l w Z T 0 i T m F t Z V V w Z G F 0 Z W R B Z n R l c k Z p b G w i I F Z h b H V l P S J s M S I g L z 4 8 R W 5 0 c n k g V H l w Z T 0 i R m l s b E V u Y W J s Z W Q i I F Z h b H V l P S J s M C I g L z 4 8 R W 5 0 c n k g V H l w Z T 0 i R m l s b E 9 i a m V j d F R 5 c G U i I F Z h b H V l P S J z Q 2 9 u b m V j d G l v b k 9 u b H k i I C 8 + P E V u d H J 5 I F R 5 c G U 9 I k Z p b G x U b 0 R h d G F N b 2 R l b E V u Y W J s Z W Q i I F Z h b H V l P S J s M C I g L z 4 8 R W 5 0 c n k g V H l w Z T 0 i Q n V m Z m V y T m V 4 d F J l Z n J l c 2 g i I F Z h b H V l P S J s M C I g L z 4 8 R W 5 0 c n k g V H l w Z T 0 i U m V z d W x 0 V H l w Z S I g V m F s d W U 9 I n N U Y W J s Z S I g L z 4 8 R W 5 0 c n k g V H l w Z T 0 i U m V s Y X R p b 2 5 z a G l w S W 5 m b 0 N v b n R h a W 5 l c i I g V m F s d W U 9 I n N 7 J n F 1 b 3 Q 7 Y 2 9 s d W 1 u Q 2 9 1 b n Q m c X V v d D s 6 N S w m c X V v d D t r Z X l D b 2 x 1 b W 5 O Y W 1 l c y Z x d W 9 0 O z p b X S w m c X V v d D t x d W V y e V J l b G F 0 a W 9 u c 2 h p c H M m c X V v d D s 6 W 1 0 s J n F 1 b 3 Q 7 Y 2 9 s d W 1 u S W R l b n R p d G l l c y Z x d W 9 0 O z p b J n F 1 b 3 Q 7 U 2 V j d G l v b j E v V G F i b G V z L 1 N v d X J j Z S 5 7 T m F t Z S w y f S Z x d W 9 0 O y w m c X V v d D t T Z W N 0 a W 9 u M S 9 U Y W J s Z X M v U 2 9 1 c m N l L n t E Z X N j c m l w d G l v b i w 0 f S Z x d W 9 0 O y w m c X V v d D t T Z W N 0 a W 9 u M S 9 U Y W J s Z X M v U 2 9 1 c m N l L n t J c 0 h p Z G R l b i w 1 f S Z x d W 9 0 O y w m c X V v d D t T Z W N 0 a W 9 u M S 9 U Y W J s Z X M v U 2 9 1 c m N l L n t N b 2 R p Z m l l Z F R p b W U s N 3 0 m c X V v d D s s J n F 1 b 3 Q 7 U 2 V j d G l v b j E v V G F i b G V z L 1 N v d X J j Z S 5 7 U 3 R y d W N 0 d X J l T W 9 k a W Z p Z W R U a W 1 l L D h 9 J n F 1 b 3 Q 7 X S w m c X V v d D t D b 2 x 1 b W 5 D b 3 V u d C Z x d W 9 0 O z o 1 L C Z x d W 9 0 O 0 t l e U N v b H V t b k 5 h b W V z J n F 1 b 3 Q 7 O l t d L C Z x d W 9 0 O 0 N v b H V t b k l k Z W 5 0 a X R p Z X M m c X V v d D s 6 W y Z x d W 9 0 O 1 N l Y 3 R p b 2 4 x L 1 R h Y m x l c y 9 T b 3 V y Y 2 U u e 0 5 h b W U s M n 0 m c X V v d D s s J n F 1 b 3 Q 7 U 2 V j d G l v b j E v V G F i b G V z L 1 N v d X J j Z S 5 7 R G V z Y 3 J p c H R p b 2 4 s N H 0 m c X V v d D s s J n F 1 b 3 Q 7 U 2 V j d G l v b j E v V G F i b G V z L 1 N v d X J j Z S 5 7 S X N I a W R k Z W 4 s N X 0 m c X V v d D s s J n F 1 b 3 Q 7 U 2 V j d G l v b j E v V G F i b G V z L 1 N v d X J j Z S 5 7 T W 9 k a W Z p Z W R U a W 1 l L D d 9 J n F 1 b 3 Q 7 L C Z x d W 9 0 O 1 N l Y 3 R p b 2 4 x L 1 R h Y m x l c y 9 T b 3 V y Y 2 U u e 1 N 0 c n V j d H V y Z U 1 v Z G l m a W V k V G l t Z S w 4 f S Z x d W 9 0 O 1 0 s J n F 1 b 3 Q 7 U m V s Y X R p b 2 5 z a G l w S W 5 m b y Z x d W 9 0 O z p b X X 0 i I C 8 + P E V u d H J 5 I F R 5 c G U 9 I k Z p b G x T d G F 0 d X M i I F Z h b H V l P S J z Q 2 9 t c G x l d G U i I C 8 + P E V u d H J 5 I F R 5 c G U 9 I k F k Z G V k V G 9 E Y X R h T W 9 k Z W w i I F Z h b H V l P S J s M C I g L z 4 8 R W 5 0 c n k g V H l w Z T 0 i R m l s b G V k Q 2 9 t c G x l d G V S Z X N 1 b H R U b 1 d v c m t z a G V l d C I g V m F s d W U 9 I m w w I i A v P j x F b n R y e S B U e X B l P S J S Z W N v d m V y e V R h c m d l d F N o Z W V 0 I i B W Y W x 1 Z T 0 i c 1 R h Y m x l c y I g L z 4 8 R W 5 0 c n k g V H l w Z T 0 i U m V j b 3 Z l c n l U Y X J n Z X R D b 2 x 1 b W 4 i I F Z h b H V l P S J s M y I g L z 4 8 R W 5 0 c n k g V H l w Z T 0 i U m V j b 3 Z l c n l U Y X J n Z X R S b 3 c i I F Z h b H V l P S J s M j M i I C 8 + P E V u d H J 5 I F R 5 c G U 9 I k Z p b G x M Y X N 0 V X B k Y X R l Z C I g V m F s d W U 9 I m Q y M D E 4 L T A 2 L T I z V D I y O j I w O j E 1 L j Q x M z g 1 M z d a I i A v P j x F b n R y e S B U e X B l P S J G a W x s V G F y Z 2 V 0 T m F t Z U N 1 c 3 R v b W l 6 Z W Q i I F Z h b H V l P S J s M S I g L z 4 8 R W 5 0 c n k g V H l w Z T 0 i U X V l c n l J R C I g V m F s d W U 9 I n N h Y W Q z N T U z Y S 1 i N j k 0 L T Q z O G Q t O W Q x M S 0 x N D Y x O T k y Y j J l N z Q i I C 8 + P E V u d H J 5 I F R 5 c G U 9 I k Z p b G x F c n J v c k N v Z G U i I F Z h b H V l P S J z V W 5 r b m 9 3 b i I g L z 4 8 R W 5 0 c n k g V H l w Z T 0 i T G 9 h Z G V k V G 9 B b m F s e X N p c 1 N l c n Z p Y 2 V z I i B W Y W x 1 Z T 0 i b D A i I C 8 + P E V u d H J 5 I F R 5 c G U 9 I l F 1 Z X J 5 R 3 J v d X B J R C I g V m F s d W U 9 I n M 2 M G I 3 Z T g x N y 0 1 N T g w L T Q x N T A t O G I 2 O S 0 4 Z m I 4 M j Q z N 2 E y O W M i I C 8 + P C 9 T d G F i b G V F b n R y a W V z P j w v S X R l b T 4 8 S X R l b T 4 8 S X R l b U x v Y 2 F 0 a W 9 u P j x J d G V t V H l w Z T 5 G b 3 J t d W x h P C 9 J d G V t V H l w Z T 4 8 S X R l b V B h d G g + U 2 V j d G l v b j E v V G F i b G V z R E 1 W L 1 N v d X J j Z T w v S X R l b V B h d G g + P C 9 J d G V t T G 9 j Y X R p b 2 4 + P F N 0 Y W J s Z U V u d H J p Z X M g L z 4 8 L 0 l 0 Z W 0 + P E l 0 Z W 0 + P E l 0 Z W 1 M b 2 N h d G l v b j 4 8 S X R l b V R 5 c G U + R m 9 y b X V s Y T w v S X R l b V R 5 c G U + P E l 0 Z W 1 Q Y X R o P l N l Y 3 R p b 2 4 x L 1 R h Y m x l c 0 R N V i 9 S Z W 5 h b W V D b 2 x 1 b W 5 z P C 9 J d G V t U G F 0 a D 4 8 L 0 l 0 Z W 1 M b 2 N h d G l v b j 4 8 U 3 R h Y m x l R W 5 0 c m l l c y A v P j w v S X R l b T 4 8 S X R l b T 4 8 S X R l b U x v Y 2 F 0 a W 9 u P j x J d G V t V H l w Z T 5 G b 3 J t d W x h P C 9 J d G V t V H l w Z T 4 8 S X R l b V B h d G g + U 2 V j d G l v b j E v V G F i b G V z R E 1 W L 0 N v b H V t b l R 5 c G V z P C 9 J d G V t U G F 0 a D 4 8 L 0 l 0 Z W 1 M b 2 N h d G l v b j 4 8 U 3 R h Y m x l R W 5 0 c m l l c y A v P j w v S X R l b T 4 8 S X R l b T 4 8 S X R l b U x v Y 2 F 0 a W 9 u P j x J d G V t V H l w Z T 5 G b 3 J t d W x h P C 9 J d G V t V H l w Z T 4 8 S X R l b V B h d G g + U 2 V j d G l v b j E v U G V y c 3 B l Y 3 R p d m U l M j B D b 2 x 1 b W 5 z L 1 B U Y W J s Z T w v S X R l b V B h d G g + P C 9 J d G V t T G 9 j Y X R p b 2 4 + P F N 0 Y W J s Z U V u d H J p Z X M g L z 4 8 L 0 l 0 Z W 0 + P E l 0 Z W 0 + P E l 0 Z W 1 M b 2 N h d G l v b j 4 8 S X R l b V R 5 c G U + R m 9 y b X V s Y T w v S X R l b V R 5 c G U + P E l 0 Z W 1 Q Y X R o P l N l Y 3 R p b 2 4 x L 0 1 l Y X N 1 c m V z R E 1 W P C 9 J d G V t U G F 0 a D 4 8 L 0 l 0 Z W 1 M b 2 N h d G l v b j 4 8 U 3 R h Y m x l R W 5 0 c m l l c z 4 8 R W 5 0 c n k g V H l w Z T 0 i S X N Q c m l 2 Y X R l I i B W Y W x 1 Z T 0 i b D A i I C 8 + P E V u d H J 5 I F R 5 c G U 9 I k 5 h b W V V c G R h d G V k Q W Z 0 Z X J G a W x s 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A i I C 8 + P E V u d H J 5 I F R 5 c G U 9 I l J l b G F 0 a W 9 u c 2 h p c E l u Z m 9 D b 2 5 0 Y W l u Z X I i I F Z h b H V l P S J z e y Z x d W 9 0 O 2 N v b H V t b k N v d W 5 0 J n F 1 b 3 Q 7 O j E 4 L C Z x d W 9 0 O 2 t l e U N v b H V t b k 5 h b W V z J n F 1 b 3 Q 7 O l t d L C Z x d W 9 0 O 3 F 1 Z X J 5 U m V s Y X R p b 2 5 z a G l w c y Z x d W 9 0 O z p b e y Z x d W 9 0 O 2 t l e U N v b H V t b k N v d W 5 0 J n F 1 b 3 Q 7 O j E s J n F 1 b 3 Q 7 a 2 V 5 Q 2 9 s d W 1 u J n F 1 b 3 Q 7 O j E s J n F 1 b 3 Q 7 b 3 R o Z X J L Z X l D b 2 x 1 b W 5 J Z G V u d G l 0 e S Z x d W 9 0 O z o m c X V v d D t T Z W N 0 a W 9 u M S 9 U Y W J s Z X N E T V Y v Q 2 9 s d W 1 u V H l w Z X M u e 0 l E L D B 9 J n F 1 b 3 Q 7 L C Z x d W 9 0 O 0 t l e U N v b H V t b k N v d W 5 0 J n F 1 b 3 Q 7 O j F 9 X S w m c X V v d D t j b 2 x 1 b W 5 J Z G V u d G l 0 a W V z J n F 1 b 3 Q 7 O l s m c X V v d D t T Z W N 0 a W 9 u M S 9 N Z W F z d X J l c 0 R N V i 9 D b 2 x U e X B l c y 5 7 S U Q s M H 0 m c X V v d D s s J n F 1 b 3 Q 7 U 2 V j d G l v b j E v T W V h c 3 V y Z X N E T V Y v Q 2 9 s V H l w Z X M u e 1 R h Y m x l S U Q s M X 0 m c X V v d D s s J n F 1 b 3 Q 7 U 2 V j d G l v b j E v T W V h c 3 V y Z X N E T V Y v U 2 9 1 c m N l L n t O Y W 1 l L D J 9 J n F 1 b 3 Q 7 L C Z x d W 9 0 O 1 N l Y 3 R p b 2 4 x L 0 1 l Y X N 1 c m V z R E 1 W L 1 N v d X J j Z S 5 7 R G V z Y 3 J p c H R p b 2 4 s M 3 0 m c X V v d D s s J n F 1 b 3 Q 7 U 2 V j d G l v b j E v T W V h c 3 V y Z X N E T V Y v U 2 9 1 c m N l L n t E Y X R h V H l w Z S w 0 f S Z x d W 9 0 O y w m c X V v d D t T Z W N 0 a W 9 u M S 9 N Z W F z d X J l c 0 R N V i 9 T b 3 V y Y 2 U u e 0 V 4 c H J l c 3 N p b 2 4 s N X 0 m c X V v d D s s J n F 1 b 3 Q 7 U 2 V j d G l v b j E v T W V h c 3 V y Z X N E T V Y v U 2 9 1 c m N l L n t G b 3 J t Y X R T d H J p b m c s N n 0 m c X V v d D s s J n F 1 b 3 Q 7 U 2 V j d G l v b j E v T W V h c 3 V y Z X N E T V Y v U 2 9 1 c m N l L n t J c 0 h p Z G R l b i w 3 f S Z x d W 9 0 O y w m c X V v d D t T Z W N 0 a W 9 u M S 9 N Z W F z d X J l c 0 R N V i 9 T b 3 V y Y 2 U u e 1 N 0 Y X R l L D h 9 J n F 1 b 3 Q 7 L C Z x d W 9 0 O 1 N l Y 3 R p b 2 4 x L 0 1 l Y X N 1 c m V z R E 1 W L 1 N v d X J j Z S 5 7 T W 9 k a W Z p Z W R U a W 1 l L D l 9 J n F 1 b 3 Q 7 L C Z x d W 9 0 O 1 N l Y 3 R p b 2 4 x L 0 1 l Y X N 1 c m V z R E 1 W L 1 N v d X J j Z S 5 7 U 3 R y d W N 0 d X J l T W 9 k a W Z p Z W R U a W 1 l L D E w f S Z x d W 9 0 O y w m c X V v d D t T Z W N 0 a W 9 u M S 9 N Z W F z d X J l c 0 R N V i 9 T b 3 V y Y 2 U u e 0 t Q S U l E L D E x f S Z x d W 9 0 O y w m c X V v d D t T Z W N 0 a W 9 u M S 9 N Z W F z d X J l c 0 R N V i 9 T b 3 V y Y 2 U u e 0 l z U 2 l t c G x l T W V h c 3 V y Z S w x M n 0 m c X V v d D s s J n F 1 b 3 Q 7 U 2 V j d G l v b j E v T W V h c 3 V y Z X N E T V Y v U 2 9 1 c m N l L n t F c n J v c k 1 l c 3 N h Z 2 U s M T N 9 J n F 1 b 3 Q 7 L C Z x d W 9 0 O 1 N l Y 3 R p b 2 4 x L 0 1 l Y X N 1 c m V z R E 1 W L 1 N v d X J j Z S 5 7 R G l z c G x h e U Z v b G R l c i w x N H 0 m c X V v d D s s J n F 1 b 3 Q 7 U 2 V j d G l v b j E v T W V h c 3 V y Z X N E T V Y v U 2 9 1 c m N l L n t E Z X R h a W x S b 3 d z R G V m a W 5 p d G l v b k l E L D E 1 f S Z x d W 9 0 O y w m c X V v d D t T Z W N 0 a W 9 u M S 9 U Y W J s Z X N E T V Y v U 2 9 1 c m N l L n t O Y W 1 l L D J 9 J n F 1 b 3 Q 7 L C Z x d W 9 0 O 1 N l Y 3 R p b 2 4 x L 1 R h Y m x l c 0 R N V i 9 T b 3 V y Y 2 U u e 0 R l c 2 N y a X B 0 a W 9 u L D R 9 J n F 1 b 3 Q 7 X S w m c X V v d D t D b 2 x 1 b W 5 D b 3 V u d C Z x d W 9 0 O z o x O C w m c X V v d D t L Z X l D b 2 x 1 b W 5 O Y W 1 l c y Z x d W 9 0 O z p b X S w m c X V v d D t D b 2 x 1 b W 5 J Z G V u d G l 0 a W V z J n F 1 b 3 Q 7 O l s m c X V v d D t T Z W N 0 a W 9 u M S 9 N Z W F z d X J l c 0 R N V i 9 D b 2 x U e X B l c y 5 7 S U Q s M H 0 m c X V v d D s s J n F 1 b 3 Q 7 U 2 V j d G l v b j E v T W V h c 3 V y Z X N E T V Y v Q 2 9 s V H l w Z X M u e 1 R h Y m x l S U Q s M X 0 m c X V v d D s s J n F 1 b 3 Q 7 U 2 V j d G l v b j E v T W V h c 3 V y Z X N E T V Y v U 2 9 1 c m N l L n t O Y W 1 l L D J 9 J n F 1 b 3 Q 7 L C Z x d W 9 0 O 1 N l Y 3 R p b 2 4 x L 0 1 l Y X N 1 c m V z R E 1 W L 1 N v d X J j Z S 5 7 R G V z Y 3 J p c H R p b 2 4 s M 3 0 m c X V v d D s s J n F 1 b 3 Q 7 U 2 V j d G l v b j E v T W V h c 3 V y Z X N E T V Y v U 2 9 1 c m N l L n t E Y X R h V H l w Z S w 0 f S Z x d W 9 0 O y w m c X V v d D t T Z W N 0 a W 9 u M S 9 N Z W F z d X J l c 0 R N V i 9 T b 3 V y Y 2 U u e 0 V 4 c H J l c 3 N p b 2 4 s N X 0 m c X V v d D s s J n F 1 b 3 Q 7 U 2 V j d G l v b j E v T W V h c 3 V y Z X N E T V Y v U 2 9 1 c m N l L n t G b 3 J t Y X R T d H J p b m c s N n 0 m c X V v d D s s J n F 1 b 3 Q 7 U 2 V j d G l v b j E v T W V h c 3 V y Z X N E T V Y v U 2 9 1 c m N l L n t J c 0 h p Z G R l b i w 3 f S Z x d W 9 0 O y w m c X V v d D t T Z W N 0 a W 9 u M S 9 N Z W F z d X J l c 0 R N V i 9 T b 3 V y Y 2 U u e 1 N 0 Y X R l L D h 9 J n F 1 b 3 Q 7 L C Z x d W 9 0 O 1 N l Y 3 R p b 2 4 x L 0 1 l Y X N 1 c m V z R E 1 W L 1 N v d X J j Z S 5 7 T W 9 k a W Z p Z W R U a W 1 l L D l 9 J n F 1 b 3 Q 7 L C Z x d W 9 0 O 1 N l Y 3 R p b 2 4 x L 0 1 l Y X N 1 c m V z R E 1 W L 1 N v d X J j Z S 5 7 U 3 R y d W N 0 d X J l T W 9 k a W Z p Z W R U a W 1 l L D E w f S Z x d W 9 0 O y w m c X V v d D t T Z W N 0 a W 9 u M S 9 N Z W F z d X J l c 0 R N V i 9 T b 3 V y Y 2 U u e 0 t Q S U l E L D E x f S Z x d W 9 0 O y w m c X V v d D t T Z W N 0 a W 9 u M S 9 N Z W F z d X J l c 0 R N V i 9 T b 3 V y Y 2 U u e 0 l z U 2 l t c G x l T W V h c 3 V y Z S w x M n 0 m c X V v d D s s J n F 1 b 3 Q 7 U 2 V j d G l v b j E v T W V h c 3 V y Z X N E T V Y v U 2 9 1 c m N l L n t F c n J v c k 1 l c 3 N h Z 2 U s M T N 9 J n F 1 b 3 Q 7 L C Z x d W 9 0 O 1 N l Y 3 R p b 2 4 x L 0 1 l Y X N 1 c m V z R E 1 W L 1 N v d X J j Z S 5 7 R G l z c G x h e U Z v b G R l c i w x N H 0 m c X V v d D s s J n F 1 b 3 Q 7 U 2 V j d G l v b j E v T W V h c 3 V y Z X N E T V Y v U 2 9 1 c m N l L n t E Z X R h a W x S b 3 d z R G V m a W 5 p d G l v b k l E L D E 1 f S Z x d W 9 0 O y w m c X V v d D t T Z W N 0 a W 9 u M S 9 U Y W J s Z X N E T V Y v U 2 9 1 c m N l L n t O Y W 1 l L D J 9 J n F 1 b 3 Q 7 L C Z x d W 9 0 O 1 N l Y 3 R p b 2 4 x L 1 R h Y m x l c 0 R N V i 9 T b 3 V y Y 2 U u e 0 R l c 2 N y a X B 0 a W 9 u L D R 9 J n F 1 b 3 Q 7 X S w m c X V v d D t S Z W x h d G l v b n N o a X B J b m Z v J n F 1 b 3 Q 7 O l t 7 J n F 1 b 3 Q 7 a 2 V 5 Q 2 9 s d W 1 u Q 2 9 1 b n Q m c X V v d D s 6 M S w m c X V v d D t r Z X l D b 2 x 1 b W 4 m c X V v d D s 6 M S w m c X V v d D t v d G h l c k t l e U N v b H V t b k l k Z W 5 0 a X R 5 J n F 1 b 3 Q 7 O i Z x d W 9 0 O 1 N l Y 3 R p b 2 4 x L 1 R h Y m x l c 0 R N V i 9 D b 2 x 1 b W 5 U e X B l c y 5 7 S U Q s M H 0 m c X V v d D s s J n F 1 b 3 Q 7 S 2 V 5 Q 2 9 s d W 1 u Q 2 9 1 b n Q m c X V v d D s 6 M X 1 d f S I g L z 4 8 R W 5 0 c n k g V H l w Z T 0 i Q W R k Z W R U b 0 R h d G F N b 2 R l b C I g V m F s d W U 9 I m w w I i A v P j x F b n R y e S B U e X B l P S J G a W x s Z W R D b 2 1 w b G V 0 Z V J l c 3 V s d F R v V 2 9 y a 3 N o Z W V 0 I i B W Y W x 1 Z T 0 i b D A i I C 8 + P E V u d H J 5 I F R 5 c G U 9 I l J l Y 2 9 2 Z X J 5 V G F y Z 2 V 0 U 2 h l Z X Q i I F Z h b H V l P S J z U 2 N o Z W 1 h I E F u Y W x 5 c 2 l z I i A v P j x F b n R y e S B U e X B l P S J S Z W N v d m V y e V R h c m d l d E N v b H V t b i I g V m F s d W U 9 I m w 1 I i A v P j x F b n R y e S B U e X B l P S J S Z W N v d m V y e V R h c m d l d F J v d y I g V m F s d W U 9 I m w 2 I i A v P j x F b n R y e S B U e X B l P S J G a W x s V G F y Z 2 V 0 T m F t Z U N 1 c 3 R v b W l 6 Z W Q i I F Z h b H V l P S J s M S I g L z 4 8 R W 5 0 c n k g V H l w Z T 0 i T G 9 h Z G V k V G 9 B b m F s e X N p c 1 N l c n Z p Y 2 V z I i B W Y W x 1 Z T 0 i b D A i I C 8 + P E V u d H J 5 I F R 5 c G U 9 I l F 1 Z X J 5 S U Q i I F Z h b H V l P S J z Z D c 0 Z D Y x Z m E t N j Y w M C 0 0 M j I w L T g y Z G I t Z G Y 1 Z G R l Y j Y 5 Z m R k I i A v P j x F b n R y e S B U e X B l P S J G a W x s T G F z d F V w Z G F 0 Z W Q i I F Z h b H V l P S J k M j A x O C 0 w N i 0 y N V Q w M j o 0 M j o y M C 4 2 O D I 4 M j k 2 W i I g L z 4 8 R W 5 0 c n k g V H l w Z T 0 i U X V l c n l H c m 9 1 c E l E I i B W Y W x 1 Z T 0 i c z Y w Y j d l O D E 3 L T U 1 O D A t N D E 1 M C 0 4 Y j Y 5 L T h m Y j g y N D M 3 Y T I 5 Y y I g L z 4 8 R W 5 0 c n k g V H l w Z T 0 i R m l s b E V y c m 9 y Q 2 9 k Z S I g V m F s d W U 9 I n N V b m t u b 3 d u I i A v P j x F b n R y e S B U e X B l P S J G a W x s Q 2 9 s d W 1 u T m F t Z X M i I F Z h b H V l P S J z W y Z x d W 9 0 O 0 l E J n F 1 b 3 Q 7 L C Z x d W 9 0 O 1 R h Y m x l S U Q m c X V v d D s s J n F 1 b 3 Q 7 T W V h c 3 V y Z S B O Y W 1 l J n F 1 b 3 Q 7 L C Z x d W 9 0 O 0 1 l Y X N 1 c m U g R G V z Y 3 J p c H R p b 2 4 m c X V v d D s s J n F 1 b 3 Q 7 R G F 0 Y V R 5 c G U m c X V v d D s s J n F 1 b 3 Q 7 R E F Y I E V 4 c H J l c 3 N p b 2 4 m c X V v d D s s J n F 1 b 3 Q 7 R m 9 y b W F 0 J n F 1 b 3 Q 7 L C Z x d W 9 0 O 0 l z S G l k Z G V u J n F 1 b 3 Q 7 L C Z x d W 9 0 O 1 N 0 Y X R l J n F 1 b 3 Q 7 L C Z x d W 9 0 O 0 1 v Z G l m a W V k V G l t Z S Z x d W 9 0 O y w m c X V v d D t T d H J 1 Y 3 R 1 c m V N b 2 R p Z m l l Z F R p b W U m c X V v d D s s J n F 1 b 3 Q 7 S 1 B J S U Q m c X V v d D s s J n F 1 b 3 Q 7 S X N T a W 1 w b G V N Z W F z d X J l J n F 1 b 3 Q 7 L C Z x d W 9 0 O 0 V y c m 9 y T W V z c 2 F n Z S Z x d W 9 0 O y w m c X V v d D t E a X N w b G F 5 I E Z v b G R l c i Z x d W 9 0 O y w m c X V v d D t E Z X R h a W x S b 3 d z R G V m a W 5 p d G l v b k l E J n F 1 b 3 Q 7 L C Z x d W 9 0 O 1 R h Y m x l I E 5 h b W U m c X V v d D s s J n F 1 b 3 Q 7 V G F i b G U g R G V z Y 3 J p c H R p b 2 4 m c X V v d D t d I i A v P j x F b n R y e S B U e X B l P S J G a W x s Q 2 9 s d W 1 u V H l w Z X M i I F Z h b H V l P S J z Q X d N R 0 J n T U d C Z 0 V E Q n d j R U F R W U d C Q V l H I i A v P j x F b n R y e S B U e X B l P S J G a W x s U 3 R h d H V z I i B W Y W x 1 Z T 0 i c 0 N v b X B s Z X R l I i A v P j w v U 3 R h Y m x l R W 5 0 c m l l c z 4 8 L 0 l 0 Z W 0 + P E l 0 Z W 0 + P E l 0 Z W 1 M b 2 N h d G l v b j 4 8 S X R l b V R 5 c G U + R m 9 y b X V s Y T w v S X R l b V R 5 c G U + P E l 0 Z W 1 Q Y X R o P l N l Y 3 R p b 2 4 x L 0 1 l Y X N 1 c m V z R E 1 W L 1 N v d X J j Z T w v S X R l b V B h d G g + P C 9 J d G V t T G 9 j Y X R p b 2 4 + P F N 0 Y W J s Z U V u d H J p Z X M g L z 4 8 L 0 l 0 Z W 0 + P E l 0 Z W 0 + P E l 0 Z W 1 M b 2 N h d G l v b j 4 8 S X R l b V R 5 c G U + R m 9 y b X V s Y T w v S X R l b V R 5 c G U + P E l 0 Z W 1 Q Y X R o P l N l Y 3 R p b 2 4 x L 0 1 l Y X N 1 c m V z R E 1 W L 0 N v b H V t b l J l b m F t Z T w v S X R l b V B h d G g + P C 9 J d G V t T G 9 j Y X R p b 2 4 + P F N 0 Y W J s Z U V u d H J p Z X M g L z 4 8 L 0 l 0 Z W 0 + P E l 0 Z W 0 + P E l 0 Z W 1 M b 2 N h d G l v b j 4 8 S X R l b V R 5 c G U + R m 9 y b X V s Y T w v S X R l b V R 5 c G U + P E l 0 Z W 1 Q Y X R o P l N l Y 3 R p b 2 4 x L 0 1 l Y X N 1 c m V z R E 1 W L 0 N v b F R 5 c G V z P C 9 J d G V t U G F 0 a D 4 8 L 0 l 0 Z W 1 M b 2 N h d G l v b j 4 8 U 3 R h Y m x l R W 5 0 c m l l c y A v P j w v S X R l b T 4 8 S X R l b T 4 8 S X R l b U x v Y 2 F 0 a W 9 u P j x J d G V t V H l w Z T 5 G b 3 J t d W x h P C 9 J d G V t V H l w Z T 4 8 S X R l b V B h d G g + U 2 V j d G l v b j E v T W V h c 3 V y Z X N E T V Y v S m 9 p b l R v V G F i b G V z P C 9 J d G V t U G F 0 a D 4 8 L 0 l 0 Z W 1 M b 2 N h d G l v b j 4 8 U 3 R h Y m x l R W 5 0 c m l l c y A v P j w v S X R l b T 4 8 S X R l b T 4 8 S X R l b U x v Y 2 F 0 a W 9 u P j x J d G V t V H l w Z T 5 G b 3 J t d W x h P C 9 J d G V t V H l w Z T 4 8 S X R l b V B h d G g + U 2 V j d G l v b j E v T W V h c 3 V y Z X N E T V Y v V G F i b G V D b 2 x 1 b W 5 z P C 9 J d G V t U G F 0 a D 4 8 L 0 l 0 Z W 1 M b 2 N h d G l v b j 4 8 U 3 R h Y m x l R W 5 0 c m l l c y A v P j w v S X R l b T 4 8 S X R l b T 4 8 S X R l b U x v Y 2 F 0 a W 9 u P j x J d G V t V H l w Z T 5 G b 3 J t d W x h P C 9 J d G V t V H l w Z T 4 8 S X R l b V B h d G g + U 2 V j d G l v b j E v Q 2 9 s d W 1 u c 0 R N V j w v S X R l b V B h d G g + P C 9 J d G V t T G 9 j Y X R p b 2 4 + P F N 0 Y W J s Z U V u d H J p Z X M + P E V u d H J 5 I F R 5 c G U 9 I k l z U H J p d m F 0 Z S I g V m F s d W U 9 I m w w I i A v P j x F b n R y e S B U e X B l P S J O Y W 1 l V X B k Y X R l Z E F m d G V y R m l s b C I g V m F s d W U 9 I m w w I i A v P j x F b n R y e S B U e X B l P S J G a W x s R W 5 h Y m x l Z C I g V m F s d W U 9 I m w w I i A v P j x F b n R y e S B U e X B l P S J G a W x s T 2 J q Z W N 0 V H l w Z S I g V m F s d W U 9 I n N D b 2 5 u Z W N 0 a W 9 u T 2 5 s e S I g L z 4 8 R W 5 0 c n k g V H l w Z T 0 i R m l s b F R v R G F 0 Y U 1 v Z G V s R W 5 h Y m x l Z C I g V m F s d W U 9 I m w w I i A v P j x F b n R y e S B U e X B l P S J C d W Z m Z X J O Z X h 0 U m V m c m V z a C I g V m F s d W U 9 I m w w I i A v P j x F b n R y e S B U e X B l P S J S Z X N 1 b H R U e X B l I i B W Y W x 1 Z T 0 i c 1 R h Y m x l I i A v P j x F b n R y e S B U e X B l P S J G a W x s R X J y b 3 J D b 2 R l I i B W Y W x 1 Z T 0 i c 1 V u a 2 5 v d 2 4 i I C 8 + P E V u d H J 5 I F R 5 c G U 9 I l J l b G F 0 a W 9 u c 2 h p c E l u Z m 9 D b 2 5 0 Y W l u Z X I i I F Z h b H V l P S J z e y Z x d W 9 0 O 2 N v b H V t b k N v d W 5 0 J n F 1 b 3 Q 7 O j Q x L C Z x d W 9 0 O 2 t l e U N v b H V t b k 5 h b W V z J n F 1 b 3 Q 7 O l t d L C Z x d W 9 0 O 3 F 1 Z X J 5 U m V s Y X R p b 2 5 z a G l w c y Z x d W 9 0 O z p b e y Z x d W 9 0 O 2 t l e U N v b H V t b k N v d W 5 0 J n F 1 b 3 Q 7 O j E s J n F 1 b 3 Q 7 a 2 V 5 Q 2 9 s d W 1 u J n F 1 b 3 Q 7 O j I 3 L C Z x d W 9 0 O 2 9 0 a G V y S 2 V 5 Q 2 9 s d W 1 u S W R l b n R p d H k m c X V v d D s 6 J n F 1 b 3 Q 7 U 2 V j d G l v b j E v Q 2 9 s d W 1 u c 0 R N V i 9 D b 2 x 1 b W 5 U e X B l c y 5 7 S U Q s M H 0 m c X V v d D s s J n F 1 b 3 Q 7 S 2 V 5 Q 2 9 s d W 1 u Q 2 9 1 b n Q m c X V v d D s 6 M X 0 s e y Z x d W 9 0 O 2 t l e U N v b H V t b k N v d W 5 0 J n F 1 b 3 Q 7 O j E s J n F 1 b 3 Q 7 a 2 V 5 Q 2 9 s d W 1 u J n F 1 b 3 Q 7 O j E s J n F 1 b 3 Q 7 b 3 R o Z X J L Z X l D b 2 x 1 b W 5 J Z G V u d G l 0 e S Z x d W 9 0 O z o m c X V v d D t T Z W N 0 a W 9 u M S 9 U Y W J s Z X N E T V Y v Q 2 9 s d W 1 u V H l w Z X M u e 0 l E L D B 9 J n F 1 b 3 Q 7 L C Z x d W 9 0 O 0 t l e U N v b H V t b k N v d W 5 0 J n F 1 b 3 Q 7 O j F 9 X S w m c X V v d D t j b 2 x 1 b W 5 J Z G V u d G l 0 a W V z J n F 1 b 3 Q 7 O l s m c X V v d D t T Z W N 0 a W 9 u M S 9 D b 2 x 1 b W 5 z R E 1 W L 0 N v b H V t b l R 5 c G V z L n t J R C w w f S Z x d W 9 0 O y w m c X V v d D t T Z W N 0 a W 9 u M S 9 D b 2 x 1 b W 5 z R E 1 W L 0 N v b H V t b l R 5 c G V z L n t U Y W J s Z U l E L D F 9 J n F 1 b 3 Q 7 L C Z x d W 9 0 O 1 N l Y 3 R p b 2 4 x L 0 N v b H V t b n N E T V Y v Q 2 9 s d W 1 u c 0 R N V i 5 7 R X h w b G l j a X R O Y W 1 l L D J 9 J n F 1 b 3 Q 7 L C Z x d W 9 0 O 1 N l Y 3 R p b 2 4 x L 1 R h Y m x l c 0 R N V i 9 T b 3 V y Y 2 U u e 0 5 h b W U s M n 0 m c X V v d D s s J n F 1 b 3 Q 7 U 2 V j d G l v b j E v Q 2 9 s d W 1 u c 0 R N V i 9 D b 2 x 1 b W 5 E Y X R h V H l w Z S 5 7 R G F 0 Y S B U e X B l L D Q w f S Z x d W 9 0 O y w m c X V v d D t T Z W N 0 a W 9 u M S 9 D b 2 x 1 b W 5 z R E 1 W L 0 N v b H V t b n N E T V Y u e 0 l u Z m V y c m V k T m F t Z S w z f S Z x d W 9 0 O y w m c X V v d D t T Z W N 0 a W 9 u M S 9 D b 2 x 1 b W 5 z R E 1 W L 0 N v b H V t b n N E T V Y u e 0 V 4 c G x p Y 2 l 0 R G F 0 Y V R 5 c G U s N H 0 m c X V v d D s s J n F 1 b 3 Q 7 U 2 V j d G l v b j E v Q 2 9 s d W 1 u c 0 R N V i 9 D b 2 x 1 b W 5 z R E 1 W L n t J b m Z l c n J l Z E R h d G F U e X B l L D V 9 J n F 1 b 3 Q 7 L C Z x d W 9 0 O 1 N l Y 3 R p b 2 4 x L 0 N v b H V t b n N E T V Y v Q 2 9 s d W 1 u c 0 R N V i 5 7 R G F 0 Y U N h d G V n b 3 J 5 L D Z 9 J n F 1 b 3 Q 7 L C Z x d W 9 0 O 1 N l Y 3 R p b 2 4 x L 0 N v b H V t b n N E T V Y v Q 2 9 s d W 1 u c 0 R N V i 5 7 R G V z Y 3 J p c H R p b 2 4 s N 3 0 m c X V v d D s s J n F 1 b 3 Q 7 U 2 V j d G l v b j E v Q 2 9 s d W 1 u c 0 R N V i 9 D b 2 x 1 b W 5 z R E 1 W L n t J c 0 h p Z G R l b i w 4 f S Z x d W 9 0 O y w m c X V v d D t T Z W N 0 a W 9 u M S 9 D b 2 x 1 b W 5 z R E 1 W L 0 N v b H V t b n N E T V Y u e 1 N 0 Y X R l L D l 9 J n F 1 b 3 Q 7 L C Z x d W 9 0 O 1 N l Y 3 R p b 2 4 x L 0 N v b H V t b n N E T V Y v Q 2 9 s d W 1 u c 0 R N V i 5 7 S X N V b m l x d W U s M T B 9 J n F 1 b 3 Q 7 L C Z x d W 9 0 O 1 N l Y 3 R p b 2 4 x L 0 N v b H V t b n N E T V Y v Q 2 9 s d W 1 u c 0 R N V i 5 7 S X N L Z X k s M T F 9 J n F 1 b 3 Q 7 L C Z x d W 9 0 O 1 N l Y 3 R p b 2 4 x L 0 N v b H V t b n N E T V Y v Q 2 9 s d W 1 u c 0 R N V i 5 7 S X N O d W x s Y W J s Z S w x M n 0 m c X V v d D s s J n F 1 b 3 Q 7 U 2 V j d G l v b j E v Q 2 9 s d W 1 u c 0 R N V i 9 D b 2 x 1 b W 5 z R E 1 W L n t B b G l n b m 1 l b n Q s M T N 9 J n F 1 b 3 Q 7 L C Z x d W 9 0 O 1 N l Y 3 R p b 2 4 x L 0 N v b H V t b n N E T V Y v Q 2 9 s d W 1 u c 0 R N V i 5 7 V G F i b G V E Z X R h a W x Q b 3 N p d G l v b i w x N H 0 m c X V v d D s s J n F 1 b 3 Q 7 U 2 V j d G l v b j E v Q 2 9 s d W 1 u c 0 R N V i 9 D b 2 x 1 b W 5 z R E 1 W L n t J c 0 R l Z m F 1 b H R M Y W J l b C w x N X 0 m c X V v d D s s J n F 1 b 3 Q 7 U 2 V j d G l v b j E v Q 2 9 s d W 1 u c 0 R N V i 9 D b 2 x 1 b W 5 z R E 1 W L n t J c 0 R l Z m F 1 b H R J b W F n Z S w x N n 0 m c X V v d D s s J n F 1 b 3 Q 7 U 2 V j d G l v b j E v Q 2 9 s d W 1 u c 0 R N V i 9 D b 2 x 1 b W 5 z R E 1 W L n t T d W 1 t Y X J p e m V C e S w x N 3 0 m c X V v d D s s J n F 1 b 3 Q 7 U 2 V j d G l v b j E v Q 2 9 s d W 1 u c 0 R N V i 9 D b 2 x 1 b W 5 z R E 1 W L n t D b 2 x 1 b W 5 T d G 9 y Y W d l S U Q s M T h 9 J n F 1 b 3 Q 7 L C Z x d W 9 0 O 1 N l Y 3 R p b 2 4 x L 0 N v b H V t b n N E T V Y v Q 2 9 s d W 1 u c 0 R N V i 5 7 V H l w Z S w x O X 0 m c X V v d D s s J n F 1 b 3 Q 7 U 2 V j d G l v b j E v Q 2 9 s d W 1 u c 0 R N V i 9 D b 2 x 1 b W 5 z R E 1 W L n t T b 3 V y Y 2 V D b 2 x 1 b W 4 s M j B 9 J n F 1 b 3 Q 7 L C Z x d W 9 0 O 1 N l Y 3 R p b 2 4 x L 0 N v b H V t b n N E T V Y v Q 2 9 s d W 1 u c 0 R N V i 5 7 Q 2 9 s d W 1 u T 3 J p Z 2 l u S U Q s M j F 9 J n F 1 b 3 Q 7 L C Z x d W 9 0 O 1 N l Y 3 R p b 2 4 x L 0 N v b H V t b n N E T V Y v Q 2 9 s d W 1 u c 0 R N V i 5 7 R X h w c m V z c 2 l v b i w y M n 0 m c X V v d D s s J n F 1 b 3 Q 7 U 2 V j d G l v b j E v Q 2 9 s d W 1 u c 0 R N V i 9 D b 2 x 1 b W 5 z R E 1 W L n t G b 3 J t Y X R T d H J p b m c s M j N 9 J n F 1 b 3 Q 7 L C Z x d W 9 0 O 1 N l Y 3 R p b 2 4 x L 0 N v b H V t b n N E T V Y v Q 2 9 s d W 1 u c 0 R N V i 5 7 S X N B d m F p b G F i b G V J b k 1 E W C w y N H 0 m c X V v d D s s J n F 1 b 3 Q 7 U 2 V j d G l v b j E v Q 2 9 s d W 1 u c 0 R N V i 9 D b 2 x 1 b W 5 U e X B l c y 5 7 U 2 9 y d E J 5 Q 2 9 s d W 1 u S U Q s M j V 9 J n F 1 b 3 Q 7 L C Z x d W 9 0 O 1 N l Y 3 R p b 2 4 x L 0 N v b H V t b n N E T V Y v Q 2 9 s d W 1 u c 0 R N V i 5 7 Q X R 0 c m l i d X R l S G l l c m F y Y 2 h 5 S U Q s M j Z 9 J n F 1 b 3 Q 7 L C Z x d W 9 0 O 1 N l Y 3 R p b 2 4 x L 0 N v b H V t b n N E T V Y v Q 2 9 s d W 1 u c 0 R N V i 5 7 T W 9 k a W Z p Z W R U a W 1 l L D I 3 f S Z x d W 9 0 O y w m c X V v d D t T Z W N 0 a W 9 u M S 9 D b 2 x 1 b W 5 z R E 1 W L 0 N v b H V t b n N E T V Y u e 1 N 0 c n V j d H V y Z U 1 v Z G l m a W V k V G l t Z S w y O H 0 m c X V v d D s s J n F 1 b 3 Q 7 U 2 V j d G l v b j E v Q 2 9 s d W 1 u c 0 R N V i 9 D b 2 x 1 b W 5 z R E 1 W L n t S Z W Z y Z X N o Z W R U a W 1 l L D I 5 f S Z x d W 9 0 O y w m c X V v d D t T Z W N 0 a W 9 u M S 9 D b 2 x 1 b W 5 z R E 1 W L 0 N v b H V t b n N E T V Y u e 1 N 5 c 3 R l b U Z s Y W d z L D M w f S Z x d W 9 0 O y w m c X V v d D t T Z W N 0 a W 9 u M S 9 D b 2 x 1 b W 5 z R E 1 W L 0 N v b H V t b n N E T V Y u e 0 t l Z X B V b m l x d W V S b 3 d z L D M x f S Z x d W 9 0 O y w m c X V v d D t T Z W N 0 a W 9 u M S 9 D b 2 x 1 b W 5 z R E 1 W L 0 N v b H V t b n N E T V Y u e 0 R p c 3 B s Y X l P c m R p b m F s L D M y f S Z x d W 9 0 O y w m c X V v d D t T Z W N 0 a W 9 u M S 9 D b 2 x 1 b W 5 z R E 1 W L 0 N v b H V t b n N E T V Y u e 0 V y c m 9 y T W V z c 2 F n Z S w z M 3 0 m c X V v d D s s J n F 1 b 3 Q 7 U 2 V j d G l v b j E v Q 2 9 s d W 1 u c 0 R N V i 9 D b 2 x 1 b W 5 z R E 1 W L n t T b 3 V y Y 2 V Q c m 9 2 a W R l c l R 5 c G U s M z R 9 J n F 1 b 3 Q 7 L C Z x d W 9 0 O 1 N l Y 3 R p b 2 4 x L 0 N v b H V t b n N E T V Y v Q 2 9 s d W 1 u c 0 R N V i 5 7 R G l z c G x h e U Z v b G R l c i w z N X 0 m c X V v d D s s J n F 1 b 3 Q 7 U 2 V j d G l v b j E v Q 2 9 s d W 1 u c 0 R N V i 9 D b 2 x 1 b W 5 z R E 1 W L n t F b m N v Z G l u Z 0 h p b n Q s M z Z 9 J n F 1 b 3 Q 7 L C Z x d W 9 0 O 1 N l Y 3 R p b 2 4 x L 0 N v b H V t b n N E T V Y v Q 2 9 s d W 1 u c 0 R N V i 5 7 R X h w b G l j a X R O Y W 1 l L D J 9 J n F 1 b 3 Q 7 L C Z x d W 9 0 O 1 N l Y 3 R p b 2 4 x L 1 R h Y m x l c 0 R N V i 9 T b 3 V y Y 2 U u e 0 R l c 2 N y a X B 0 a W 9 u L D R 9 J n F 1 b 3 Q 7 X S w m c X V v d D t D b 2 x 1 b W 5 D b 3 V u d C Z x d W 9 0 O z o 0 M S w m c X V v d D t L Z X l D b 2 x 1 b W 5 O Y W 1 l c y Z x d W 9 0 O z p b X S w m c X V v d D t D b 2 x 1 b W 5 J Z G V u d G l 0 a W V z J n F 1 b 3 Q 7 O l s m c X V v d D t T Z W N 0 a W 9 u M S 9 D b 2 x 1 b W 5 z R E 1 W L 0 N v b H V t b l R 5 c G V z L n t J R C w w f S Z x d W 9 0 O y w m c X V v d D t T Z W N 0 a W 9 u M S 9 D b 2 x 1 b W 5 z R E 1 W L 0 N v b H V t b l R 5 c G V z L n t U Y W J s Z U l E L D F 9 J n F 1 b 3 Q 7 L C Z x d W 9 0 O 1 N l Y 3 R p b 2 4 x L 0 N v b H V t b n N E T V Y v Q 2 9 s d W 1 u c 0 R N V i 5 7 R X h w b G l j a X R O Y W 1 l L D J 9 J n F 1 b 3 Q 7 L C Z x d W 9 0 O 1 N l Y 3 R p b 2 4 x L 1 R h Y m x l c 0 R N V i 9 T b 3 V y Y 2 U u e 0 5 h b W U s M n 0 m c X V v d D s s J n F 1 b 3 Q 7 U 2 V j d G l v b j E v Q 2 9 s d W 1 u c 0 R N V i 9 D b 2 x 1 b W 5 E Y X R h V H l w Z S 5 7 R G F 0 Y S B U e X B l L D Q w f S Z x d W 9 0 O y w m c X V v d D t T Z W N 0 a W 9 u M S 9 D b 2 x 1 b W 5 z R E 1 W L 0 N v b H V t b n N E T V Y u e 0 l u Z m V y c m V k T m F t Z S w z f S Z x d W 9 0 O y w m c X V v d D t T Z W N 0 a W 9 u M S 9 D b 2 x 1 b W 5 z R E 1 W L 0 N v b H V t b n N E T V Y u e 0 V 4 c G x p Y 2 l 0 R G F 0 Y V R 5 c G U s N H 0 m c X V v d D s s J n F 1 b 3 Q 7 U 2 V j d G l v b j E v Q 2 9 s d W 1 u c 0 R N V i 9 D b 2 x 1 b W 5 z R E 1 W L n t J b m Z l c n J l Z E R h d G F U e X B l L D V 9 J n F 1 b 3 Q 7 L C Z x d W 9 0 O 1 N l Y 3 R p b 2 4 x L 0 N v b H V t b n N E T V Y v Q 2 9 s d W 1 u c 0 R N V i 5 7 R G F 0 Y U N h d G V n b 3 J 5 L D Z 9 J n F 1 b 3 Q 7 L C Z x d W 9 0 O 1 N l Y 3 R p b 2 4 x L 0 N v b H V t b n N E T V Y v Q 2 9 s d W 1 u c 0 R N V i 5 7 R G V z Y 3 J p c H R p b 2 4 s N 3 0 m c X V v d D s s J n F 1 b 3 Q 7 U 2 V j d G l v b j E v Q 2 9 s d W 1 u c 0 R N V i 9 D b 2 x 1 b W 5 z R E 1 W L n t J c 0 h p Z G R l b i w 4 f S Z x d W 9 0 O y w m c X V v d D t T Z W N 0 a W 9 u M S 9 D b 2 x 1 b W 5 z R E 1 W L 0 N v b H V t b n N E T V Y u e 1 N 0 Y X R l L D l 9 J n F 1 b 3 Q 7 L C Z x d W 9 0 O 1 N l Y 3 R p b 2 4 x L 0 N v b H V t b n N E T V Y v Q 2 9 s d W 1 u c 0 R N V i 5 7 S X N V b m l x d W U s M T B 9 J n F 1 b 3 Q 7 L C Z x d W 9 0 O 1 N l Y 3 R p b 2 4 x L 0 N v b H V t b n N E T V Y v Q 2 9 s d W 1 u c 0 R N V i 5 7 S X N L Z X k s M T F 9 J n F 1 b 3 Q 7 L C Z x d W 9 0 O 1 N l Y 3 R p b 2 4 x L 0 N v b H V t b n N E T V Y v Q 2 9 s d W 1 u c 0 R N V i 5 7 S X N O d W x s Y W J s Z S w x M n 0 m c X V v d D s s J n F 1 b 3 Q 7 U 2 V j d G l v b j E v Q 2 9 s d W 1 u c 0 R N V i 9 D b 2 x 1 b W 5 z R E 1 W L n t B b G l n b m 1 l b n Q s M T N 9 J n F 1 b 3 Q 7 L C Z x d W 9 0 O 1 N l Y 3 R p b 2 4 x L 0 N v b H V t b n N E T V Y v Q 2 9 s d W 1 u c 0 R N V i 5 7 V G F i b G V E Z X R h a W x Q b 3 N p d G l v b i w x N H 0 m c X V v d D s s J n F 1 b 3 Q 7 U 2 V j d G l v b j E v Q 2 9 s d W 1 u c 0 R N V i 9 D b 2 x 1 b W 5 z R E 1 W L n t J c 0 R l Z m F 1 b H R M Y W J l b C w x N X 0 m c X V v d D s s J n F 1 b 3 Q 7 U 2 V j d G l v b j E v Q 2 9 s d W 1 u c 0 R N V i 9 D b 2 x 1 b W 5 z R E 1 W L n t J c 0 R l Z m F 1 b H R J b W F n Z S w x N n 0 m c X V v d D s s J n F 1 b 3 Q 7 U 2 V j d G l v b j E v Q 2 9 s d W 1 u c 0 R N V i 9 D b 2 x 1 b W 5 z R E 1 W L n t T d W 1 t Y X J p e m V C e S w x N 3 0 m c X V v d D s s J n F 1 b 3 Q 7 U 2 V j d G l v b j E v Q 2 9 s d W 1 u c 0 R N V i 9 D b 2 x 1 b W 5 z R E 1 W L n t D b 2 x 1 b W 5 T d G 9 y Y W d l S U Q s M T h 9 J n F 1 b 3 Q 7 L C Z x d W 9 0 O 1 N l Y 3 R p b 2 4 x L 0 N v b H V t b n N E T V Y v Q 2 9 s d W 1 u c 0 R N V i 5 7 V H l w Z S w x O X 0 m c X V v d D s s J n F 1 b 3 Q 7 U 2 V j d G l v b j E v Q 2 9 s d W 1 u c 0 R N V i 9 D b 2 x 1 b W 5 z R E 1 W L n t T b 3 V y Y 2 V D b 2 x 1 b W 4 s M j B 9 J n F 1 b 3 Q 7 L C Z x d W 9 0 O 1 N l Y 3 R p b 2 4 x L 0 N v b H V t b n N E T V Y v Q 2 9 s d W 1 u c 0 R N V i 5 7 Q 2 9 s d W 1 u T 3 J p Z 2 l u S U Q s M j F 9 J n F 1 b 3 Q 7 L C Z x d W 9 0 O 1 N l Y 3 R p b 2 4 x L 0 N v b H V t b n N E T V Y v Q 2 9 s d W 1 u c 0 R N V i 5 7 R X h w c m V z c 2 l v b i w y M n 0 m c X V v d D s s J n F 1 b 3 Q 7 U 2 V j d G l v b j E v Q 2 9 s d W 1 u c 0 R N V i 9 D b 2 x 1 b W 5 z R E 1 W L n t G b 3 J t Y X R T d H J p b m c s M j N 9 J n F 1 b 3 Q 7 L C Z x d W 9 0 O 1 N l Y 3 R p b 2 4 x L 0 N v b H V t b n N E T V Y v Q 2 9 s d W 1 u c 0 R N V i 5 7 S X N B d m F p b G F i b G V J b k 1 E W C w y N H 0 m c X V v d D s s J n F 1 b 3 Q 7 U 2 V j d G l v b j E v Q 2 9 s d W 1 u c 0 R N V i 9 D b 2 x 1 b W 5 U e X B l c y 5 7 U 2 9 y d E J 5 Q 2 9 s d W 1 u S U Q s M j V 9 J n F 1 b 3 Q 7 L C Z x d W 9 0 O 1 N l Y 3 R p b 2 4 x L 0 N v b H V t b n N E T V Y v Q 2 9 s d W 1 u c 0 R N V i 5 7 Q X R 0 c m l i d X R l S G l l c m F y Y 2 h 5 S U Q s M j Z 9 J n F 1 b 3 Q 7 L C Z x d W 9 0 O 1 N l Y 3 R p b 2 4 x L 0 N v b H V t b n N E T V Y v Q 2 9 s d W 1 u c 0 R N V i 5 7 T W 9 k a W Z p Z W R U a W 1 l L D I 3 f S Z x d W 9 0 O y w m c X V v d D t T Z W N 0 a W 9 u M S 9 D b 2 x 1 b W 5 z R E 1 W L 0 N v b H V t b n N E T V Y u e 1 N 0 c n V j d H V y Z U 1 v Z G l m a W V k V G l t Z S w y O H 0 m c X V v d D s s J n F 1 b 3 Q 7 U 2 V j d G l v b j E v Q 2 9 s d W 1 u c 0 R N V i 9 D b 2 x 1 b W 5 z R E 1 W L n t S Z W Z y Z X N o Z W R U a W 1 l L D I 5 f S Z x d W 9 0 O y w m c X V v d D t T Z W N 0 a W 9 u M S 9 D b 2 x 1 b W 5 z R E 1 W L 0 N v b H V t b n N E T V Y u e 1 N 5 c 3 R l b U Z s Y W d z L D M w f S Z x d W 9 0 O y w m c X V v d D t T Z W N 0 a W 9 u M S 9 D b 2 x 1 b W 5 z R E 1 W L 0 N v b H V t b n N E T V Y u e 0 t l Z X B V b m l x d W V S b 3 d z L D M x f S Z x d W 9 0 O y w m c X V v d D t T Z W N 0 a W 9 u M S 9 D b 2 x 1 b W 5 z R E 1 W L 0 N v b H V t b n N E T V Y u e 0 R p c 3 B s Y X l P c m R p b m F s L D M y f S Z x d W 9 0 O y w m c X V v d D t T Z W N 0 a W 9 u M S 9 D b 2 x 1 b W 5 z R E 1 W L 0 N v b H V t b n N E T V Y u e 0 V y c m 9 y T W V z c 2 F n Z S w z M 3 0 m c X V v d D s s J n F 1 b 3 Q 7 U 2 V j d G l v b j E v Q 2 9 s d W 1 u c 0 R N V i 9 D b 2 x 1 b W 5 z R E 1 W L n t T b 3 V y Y 2 V Q c m 9 2 a W R l c l R 5 c G U s M z R 9 J n F 1 b 3 Q 7 L C Z x d W 9 0 O 1 N l Y 3 R p b 2 4 x L 0 N v b H V t b n N E T V Y v Q 2 9 s d W 1 u c 0 R N V i 5 7 R G l z c G x h e U Z v b G R l c i w z N X 0 m c X V v d D s s J n F 1 b 3 Q 7 U 2 V j d G l v b j E v Q 2 9 s d W 1 u c 0 R N V i 9 D b 2 x 1 b W 5 z R E 1 W L n t F b m N v Z G l u Z 0 h p b n Q s M z Z 9 J n F 1 b 3 Q 7 L C Z x d W 9 0 O 1 N l Y 3 R p b 2 4 x L 0 N v b H V t b n N E T V Y v Q 2 9 s d W 1 u c 0 R N V i 5 7 R X h w b G l j a X R O Y W 1 l L D J 9 J n F 1 b 3 Q 7 L C Z x d W 9 0 O 1 N l Y 3 R p b 2 4 x L 1 R h Y m x l c 0 R N V i 9 T b 3 V y Y 2 U u e 0 R l c 2 N y a X B 0 a W 9 u L D R 9 J n F 1 b 3 Q 7 X S w m c X V v d D t S Z W x h d G l v b n N o a X B J b m Z v J n F 1 b 3 Q 7 O l t 7 J n F 1 b 3 Q 7 a 2 V 5 Q 2 9 s d W 1 u Q 2 9 1 b n Q m c X V v d D s 6 M S w m c X V v d D t r Z X l D b 2 x 1 b W 4 m c X V v d D s 6 M j c s J n F 1 b 3 Q 7 b 3 R o Z X J L Z X l D b 2 x 1 b W 5 J Z G V u d G l 0 e S Z x d W 9 0 O z o m c X V v d D t T Z W N 0 a W 9 u M S 9 D b 2 x 1 b W 5 z R E 1 W L 0 N v b H V t b l R 5 c G V z L n t J R C w w f S Z x d W 9 0 O y w m c X V v d D t L Z X l D b 2 x 1 b W 5 D b 3 V u d C Z x d W 9 0 O z o x f S x 7 J n F 1 b 3 Q 7 a 2 V 5 Q 2 9 s d W 1 u Q 2 9 1 b n Q m c X V v d D s 6 M S w m c X V v d D t r Z X l D b 2 x 1 b W 4 m c X V v d D s 6 M S w m c X V v d D t v d G h l c k t l e U N v b H V t b k l k Z W 5 0 a X R 5 J n F 1 b 3 Q 7 O i Z x d W 9 0 O 1 N l Y 3 R p b 2 4 x L 1 R h Y m x l c 0 R N V i 9 D b 2 x 1 b W 5 U e X B l c y 5 7 S U Q s M H 0 m c X V v d D s s J n F 1 b 3 Q 7 S 2 V 5 Q 2 9 s d W 1 u Q 2 9 1 b n Q m c X V v d D s 6 M X 1 d f S I g L z 4 8 R W 5 0 c n k g V H l w Z T 0 i R m l s b E x h c 3 R V c G R h d G V k I i B W Y W x 1 Z T 0 i Z D I w M T g t M D Y t M j V U M D E 6 N T Q 6 M D Y u O T Y z N D Q 4 N F o i I C 8 + P E V u d H J 5 I F R 5 c G U 9 I k F k Z G V k V G 9 E Y X R h T W 9 k Z W w i I F Z h b H V l P S J s M C I g L z 4 8 R W 5 0 c n k g V H l w Z T 0 i R m l s b G V k Q 2 9 t c G x l d G V S Z X N 1 b H R U b 1 d v c m t z a G V l d C I g V m F s d W U 9 I m w w I i A v P j x F b n R y e S B U e X B l P S J S Z W N v d m V y e V R h c m d l d F N o Z W V 0 I i B W Y W x 1 Z T 0 i c 1 N o Z W V 0 M y I g L z 4 8 R W 5 0 c n k g V H l w Z T 0 i U m V j b 3 Z l c n l U Y X J n Z X R D b 2 x 1 b W 4 i I F Z h b H V l P S J s M S I g L z 4 8 R W 5 0 c n k g V H l w Z T 0 i U m V j b 3 Z l c n l U Y X J n Z X R S b 3 c i I F Z h b H V l P S J s M S I g L z 4 8 R W 5 0 c n k g V H l w Z T 0 i R m l s b F R h c m d l d E 5 h b W V D d X N 0 b 2 1 p e m V k I i B W Y W x 1 Z T 0 i b D E i I C 8 + P E V u d H J 5 I F R 5 c G U 9 I k x v Y W R l Z F R v Q W 5 h b H l z a X N T Z X J 2 a W N l c y I g V m F s d W U 9 I m w w I i A v P j x F b n R y e S B U e X B l P S J R d W V y e U l E I i B W Y W x 1 Z T 0 i c z d h M 2 I 2 N T Y 4 L T Q z M m Q t N G R i N S 1 i Y W Q 4 L T R j M 2 I 5 N W Z i N G Q 1 M i I g L z 4 8 R W 5 0 c n k g V H l w Z T 0 i U X V l c n l H c m 9 1 c E l E I i B W Y W x 1 Z T 0 i c z Y w Y j d l O D E 3 L T U 1 O D A t N D E 1 M C 0 4 Y j Y 5 L T h m Y j g y N D M 3 Y T I 5 Y y I g L z 4 8 R W 5 0 c n k g V H l w Z T 0 i R m l s b E N v b H V t b k 5 h b W V z I i B W Y W x 1 Z T 0 i c 1 s m c X V v d D t J R C Z x d W 9 0 O y w m c X V v d D t U Y W J s Z U l E J n F 1 b 3 Q 7 L C Z x d W 9 0 O 0 N v b H V t b i B O Y W 1 l J n F 1 b 3 Q 7 L C Z x d W 9 0 O 1 R h Y m x l I E 5 h b W U m c X V v d D s s J n F 1 b 3 Q 7 R G F 0 Y S B U e X B l J n F 1 b 3 Q 7 L C Z x d W 9 0 O 0 l u Z m V y c m V k T m F t Z S Z x d W 9 0 O y w m c X V v d D t F e H B s a W N p d E R h d G F U e X B l J n F 1 b 3 Q 7 L C Z x d W 9 0 O 0 l u Z m V y c m V k R G F 0 Y V R 5 c G U m c X V v d D s s J n F 1 b 3 Q 7 R G F 0 Y U N h d G V n b 3 J 5 J n F 1 b 3 Q 7 L C Z x d W 9 0 O 0 N v b H V t b i B E Z X N j c m l w d G l v b i Z x d W 9 0 O y w m c X V v d D t J c 0 h p Z G R l b i Z x d W 9 0 O y w m c X V v d D t T d G F 0 Z S Z x d W 9 0 O y w m c X V v d D t J c 1 V u a X F 1 Z S Z x d W 9 0 O y w m c X V v d D t J c 0 t l e S Z x d W 9 0 O y w m c X V v d D t J c 0 5 1 b G x h Y m x l J n F 1 b 3 Q 7 L C Z x d W 9 0 O 0 F s a W d u b W V u d C Z x d W 9 0 O y w m c X V v d D t U Y W J s Z U R l d G F p b F B v c 2 l 0 a W 9 u J n F 1 b 3 Q 7 L C Z x d W 9 0 O 0 l z R G V m Y X V s d E x h Y m V s J n F 1 b 3 Q 7 L C Z x d W 9 0 O 0 l z R G V m Y X V s d E l t Y W d l J n F 1 b 3 Q 7 L C Z x d W 9 0 O 1 N 1 b W 1 h c m l 6 Z U J 5 J n F 1 b 3 Q 7 L C Z x d W 9 0 O 0 N v b H V t b l N 0 b 3 J h Z 2 V J R C Z x d W 9 0 O y w m c X V v d D t U e X B l J n F 1 b 3 Q 7 L C Z x d W 9 0 O 1 N v d X J j Z S B D b 2 x 1 b W 4 g T m F t Z S Z x d W 9 0 O y w m c X V v d D t D b 2 x 1 b W 5 P c m l n a W 5 J R C Z x d W 9 0 O y w m c X V v d D t F e H B y Z X N z a W 9 u J n F 1 b 3 Q 7 L C Z x d W 9 0 O 0 Z v c m 1 h d F N 0 c m l u Z y Z x d W 9 0 O y w m c X V v d D t J c 0 F 2 Y W l s Y W J s Z U l u T U R Y J n F 1 b 3 Q 7 L C Z x d W 9 0 O 1 N v c n R C e U N v b H V t b k l E J n F 1 b 3 Q 7 L C Z x d W 9 0 O 0 F 0 d H J p Y n V 0 Z U h p Z X J h c m N o e U l E J n F 1 b 3 Q 7 L C Z x d W 9 0 O 0 1 v Z G l m a W V k V G l t Z S Z x d W 9 0 O y w m c X V v d D t T d H J 1 Y 3 R 1 c m V N b 2 R p Z m l l Z F R p b W U m c X V v d D s s J n F 1 b 3 Q 7 U m V m c m V z a G V k V G l t Z S Z x d W 9 0 O y w m c X V v d D t T e X N 0 Z W 1 G b G F n c y Z x d W 9 0 O y w m c X V v d D t L Z W V w V W 5 p c X V l U m 9 3 c y Z x d W 9 0 O y w m c X V v d D t E a X N w b G F 5 T 3 J k a W 5 h b C Z x d W 9 0 O y w m c X V v d D t F c n J v c k 1 l c 3 N h Z 2 U m c X V v d D s s J n F 1 b 3 Q 7 U 2 9 1 c m N l U H J v d m l k Z X J U e X B l J n F 1 b 3 Q 7 L C Z x d W 9 0 O 0 R p c 3 B s Y X k g R m 9 s Z G V y J n F 1 b 3 Q 7 L C Z x d W 9 0 O 0 V u Y 2 9 k a W 5 n S G l u d C Z x d W 9 0 O y w m c X V v d D t T b 3 J 0 I E J 5 I E N v b H V t b i B O Y W 1 l J n F 1 b 3 Q 7 L C Z x d W 9 0 O 1 R h Y m x l I E R l c 2 N y a X B 0 a W 9 u J n F 1 b 3 Q 7 X S I g L z 4 8 R W 5 0 c n k g V H l w Z T 0 i R m l s b E N v b H V t b l R 5 c G V z I i B W Y W x 1 Z T 0 i c 0 F 3 T U d C Z 1 l H Q X d N R 0 J n R U R B U U V C Q X d J Q k F R T U V B d 1 l F Q m d Z Q k F 3 U U h C d 2 N E Q V F J R 0 J n W U R C Z 1 k 9 I i A v P j x F b n R y e S B U e X B l P S J G a W x s U 3 R h d H V z I i B W Y W x 1 Z T 0 i c 0 N v b X B s Z X R l I i A v P j w v U 3 R h Y m x l R W 5 0 c m l l c z 4 8 L 0 l 0 Z W 0 + P E l 0 Z W 0 + P E l 0 Z W 1 M b 2 N h d G l v b j 4 8 S X R l b V R 5 c G U + R m 9 y b X V s Y T w v S X R l b V R 5 c G U + P E l 0 Z W 1 Q Y X R o P l N l Y 3 R p b 2 4 x L 0 N v b H V t b n N E T V Y v Q 2 9 s d W 1 u c 0 R N V j w v S X R l b V B h d G g + P C 9 J d G V t T G 9 j Y X R p b 2 4 + P F N 0 Y W J s Z U V u d H J p Z X M g L z 4 8 L 0 l 0 Z W 0 + P E l 0 Z W 0 + P E l 0 Z W 1 M b 2 N h d G l v b j 4 8 S X R l b V R 5 c G U + R m 9 y b X V s Y T w v S X R l b V R 5 c G U + P E l 0 Z W 1 Q Y X R o P l N l Y 3 R p b 2 4 x L 0 N v b H V t b n N E T V Y v Q 2 9 s d W 1 u V H l w Z X M 8 L 0 l 0 Z W 1 Q Y X R o P j w v S X R l b U x v Y 2 F 0 a W 9 u P j x T d G F i b G V F b n R y a W V z I C 8 + P C 9 J d G V t P j x J d G V t P j x J d G V t T G 9 j Y X R p b 2 4 + P E l 0 Z W 1 U e X B l P k Z v c m 1 1 b G E 8 L 0 l 0 Z W 1 U e X B l P j x J d G V t U G F 0 a D 5 T Z W N 0 a W 9 u M S 9 D b 2 x 1 b W 5 z R E 1 W L 0 N v b H V t b l J l b m F t Z T w v S X R l b V B h d G g + P C 9 J d G V t T G 9 j Y X R p b 2 4 + P F N 0 Y W J s Z U V u d H J p Z X M g L z 4 8 L 0 l 0 Z W 0 + P E l 0 Z W 0 + P E l 0 Z W 1 M b 2 N h d G l v b j 4 8 S X R l b V R 5 c G U + R m 9 y b X V s Y T w v S X R l b V R 5 c G U + P E l 0 Z W 1 Q Y X R o P l N l Y 3 R p b 2 4 x L 0 N v b H V t b n N E T V Y v U 2 V s Z k p v a W 4 8 L 0 l 0 Z W 1 Q Y X R o P j w v S X R l b U x v Y 2 F 0 a W 9 u P j x T d G F i b G V F b n R y a W V z I C 8 + P C 9 J d G V t P j x J d G V t P j x J d G V t T G 9 j Y X R p b 2 4 + P E l 0 Z W 1 U e X B l P k Z v c m 1 1 b G E 8 L 0 l 0 Z W 1 U e X B l P j x J d G V t U G F 0 a D 5 T Z W N 0 a W 9 u M S 9 D b 2 x 1 b W 5 z R E 1 W L 1 N v c n R C e U N v b H V t b j w v S X R l b V B h d G g + P C 9 J d G V t T G 9 j Y X R p b 2 4 + P F N 0 Y W J s Z U V u d H J p Z X M g L z 4 8 L 0 l 0 Z W 0 + P E l 0 Z W 0 + P E l 0 Z W 1 M b 2 N h d G l v b j 4 8 S X R l b V R 5 c G U + R m 9 y b X V s Y T w v S X R l b V R 5 c G U + P E l 0 Z W 1 Q Y X R o P l N l Y 3 R p b 2 4 x L 0 N v b H V t b n N E T V Y v S m 9 p b l R v V G F i b G V z P C 9 J d G V t U G F 0 a D 4 8 L 0 l 0 Z W 1 M b 2 N h d G l v b j 4 8 U 3 R h Y m x l R W 5 0 c m l l c y A v P j w v S X R l b T 4 8 S X R l b T 4 8 S X R l b U x v Y 2 F 0 a W 9 u P j x J d G V t V H l w Z T 5 G b 3 J t d W x h P C 9 J d G V t V H l w Z T 4 8 S X R l b V B h d G g + U 2 V j d G l v b j E v Q 2 9 s d W 1 u c 0 R N V i 9 U Y W J s Z U N v b H V t b n M 8 L 0 l 0 Z W 1 Q Y X R o P j w v S X R l b U x v Y 2 F 0 a W 9 u P j x T d G F i b G V F b n R y a W V z I C 8 + P C 9 J d G V t P j x J d G V t P j x J d G V t T G 9 j Y X R p b 2 4 + P E l 0 Z W 1 U e X B l P k Z v c m 1 1 b G E 8 L 0 l 0 Z W 1 U e X B l P j x J d G V t U G F 0 a D 5 T Z W N 0 a W 9 u M S 9 D b 2 x 1 b W 5 z R E 1 W L 0 N v b H V t b k R h d G F U e X B l P C 9 J d G V t U G F 0 a D 4 8 L 0 l 0 Z W 1 M b 2 N h d G l v b j 4 8 U 3 R h Y m x l R W 5 0 c m l l c y A v P j w v S X R l b T 4 8 S X R l b T 4 8 S X R l b U x v Y 2 F 0 a W 9 u P j x J d G V t V H l w Z T 5 G b 3 J t d W x h P C 9 J d G V t V H l w Z T 4 8 S X R l b V B h d G g + U 2 V j d G l v b j E v Q 2 9 s d W 1 u c y 9 T b 3 V y Y 2 U 8 L 0 l 0 Z W 1 Q Y X R o P j w v S X R l b U x v Y 2 F 0 a W 9 u P j x T d G F i b G V F b n R y a W V z I C 8 + P C 9 J d G V t P j x J d G V t P j x J d G V t T G 9 j Y X R p b 2 4 + P E l 0 Z W 1 U e X B l P k Z v c m 1 1 b G E 8 L 0 l 0 Z W 1 U e X B l P j x J d G V t U G F 0 a D 5 T Z W N 0 a W 9 u M S 9 S Z W x h d G l v b n N o a X B z L 1 J l b W 9 2 Z U N v b H M 8 L 0 l 0 Z W 1 Q Y X R o P j w v S X R l b U x v Y 2 F 0 a W 9 u P j x T d G F i b G V F b n R y a W V z I C 8 + P C 9 J d G V t P j x J d G V t P j x J d G V t T G 9 j Y X R p b 2 4 + P E l 0 Z W 1 U e X B l P k Z v c m 1 1 b G E 8 L 0 l 0 Z W 1 U e X B l P j x J d G V t U G F 0 a D 5 T Z W N 0 a W 9 u M S 9 E Z X R h a W w l M j B S b 3 c l M j B E Z W Z p b m l 0 a W 9 u c y 9 T b 3 V y Y 2 U 8 L 0 l 0 Z W 1 Q Y X R o P j w v S X R l b U x v Y 2 F 0 a W 9 u P j x T d G F i b G V F b n R y a W V z I C 8 + P C 9 J d G V t P j x J d G V t P j x J d G V t T G 9 j Y X R p b 2 4 + P E l 0 Z W 1 U e X B l P k Z v c m 1 1 b G E 8 L 0 l 0 Z W 1 U e X B l P j x J d G V t U G F 0 a D 5 T Z W N 0 a W 9 u M S 9 E Z X R h a W w l M j B S b 3 c l M j B E Z W Z p b m l 0 a W 9 u c y 9 S b 3 d E Z W Z D b 2 x U e X B l P C 9 J d G V t U G F 0 a D 4 8 L 0 l 0 Z W 1 M b 2 N h d G l v b j 4 8 U 3 R h Y m x l R W 5 0 c m l l c y A v P j w v S X R l b T 4 8 S X R l b T 4 8 S X R l b U x v Y 2 F 0 a W 9 u P j x J d G V t V H l w Z T 5 G b 3 J t d W x h P C 9 J d G V t V H l w Z T 4 8 S X R l b V B h d G g + U 2 V j d G l v b j E v R G V 0 Y W l s J T I w U m 9 3 J T I w R G V m a W 5 p d G l v b n M v U m V u Y W 1 l Q 2 9 s c z w v S X R l b V B h d G g + P C 9 J d G V t T G 9 j Y X R p b 2 4 + P F N 0 Y W J s Z U V u d H J p Z X M g L z 4 8 L 0 l 0 Z W 0 + P E l 0 Z W 0 + P E l 0 Z W 1 M b 2 N h d G l v b j 4 8 S X R l b V R 5 c G U + R m 9 y b X V s Y T w v S X R l b V R 5 c G U + P E l 0 Z W 1 Q Y X R o P l N l Y 3 R p b 2 4 x L 0 R l d G F p b C U y M F J v d y U y M E R l Z m l u a X R p b 2 5 z L 0 1 l Y X N 1 c m V K b 2 l u P C 9 J d G V t U G F 0 a D 4 8 L 0 l 0 Z W 1 M b 2 N h d G l v b j 4 8 U 3 R h Y m x l R W 5 0 c m l l c y A v P j w v S X R l b T 4 8 S X R l b T 4 8 S X R l b U x v Y 2 F 0 a W 9 u P j x J d G V t V H l w Z T 5 G b 3 J t d W x h P C 9 J d G V t V H l w Z T 4 8 S X R l b V B h d G g + U 2 V j d G l v b j E v R G V 0 Y W l s J T I w U m 9 3 J T I w R G V m a W 5 p d G l v b n M v T W V h c 3 V y Z U N v b H M 8 L 0 l 0 Z W 1 Q Y X R o P j w v S X R l b U x v Y 2 F 0 a W 9 u P j x T d G F i b G V F b n R y a W V z I C 8 + P C 9 J d G V t P j x J d G V t P j x J d G V t T G 9 j Y X R p b 2 4 + P E l 0 Z W 1 U e X B l P k Z v c m 1 1 b G E 8 L 0 l 0 Z W 1 U e X B l P j x J d G V t U G F 0 a D 5 T Z W N 0 a W 9 u M S 9 E Z X R h a W w l M j B S b 3 c l M j B E Z W Z p b m l 0 a W 9 u c y 9 U Y W J s Z X N K b 2 l u P C 9 J d G V t U G F 0 a D 4 8 L 0 l 0 Z W 1 M b 2 N h d G l v b j 4 8 U 3 R h Y m x l R W 5 0 c m l l c y A v P j w v S X R l b T 4 8 S X R l b T 4 8 S X R l b U x v Y 2 F 0 a W 9 u P j x J d G V t V H l w Z T 5 G b 3 J t d W x h P C 9 J d G V t V H l w Z T 4 8 S X R l b V B h d G g + U 2 V j d G l v b j E v R G V 0 Y W l s J T I w U m 9 3 J T I w R G V m a W 5 p d G l v b n M v V G F i b G V z Q 2 9 s c z w v S X R l b V B h d G g + P C 9 J d G V t T G 9 j Y X R p b 2 4 + P F N 0 Y W J s Z U V u d H J p Z X M g L z 4 8 L 0 l 0 Z W 0 + P E l 0 Z W 0 + P E l 0 Z W 1 M b 2 N h d G l v b j 4 8 S X R l b V R 5 c G U + R m 9 y b X V s Y T w v S X R l b V R 5 c G U + P E l 0 Z W 1 Q Y X R o P l N l Y 3 R p b 2 4 x L 0 R l d G F p b C U y M F J v d y U y M E R l Z m l u a X R p b 2 5 z L 1 J l b 3 J k Z X J D b 2 x z P C 9 J d G V t U G F 0 a D 4 8 L 0 l 0 Z W 1 M b 2 N h d G l v b j 4 8 U 3 R h Y m x l R W 5 0 c m l l c y A v P j w v S X R l b T 4 8 S X R l b T 4 8 S X R l b U x v Y 2 F 0 a W 9 u P j x J d G V t V H l w Z T 5 G b 3 J t d W x h P C 9 J d G V t V H l w Z T 4 8 S X R l b V B h d G g + U 2 V j d G l v b j E v Q 2 9 s d W 1 u c y 9 S Z W 1 v d m V D b 2 x z P C 9 J d G V t U G F 0 a D 4 8 L 0 l 0 Z W 1 M b 2 N h d G l v b j 4 8 U 3 R h Y m x l R W 5 0 c m l l c y A v P j w v S X R l b T 4 8 S X R l b T 4 8 S X R l b U x v Y 2 F 0 a W 9 u P j x J d G V t V H l w Z T 5 G b 3 J t d W x h P C 9 J d G V t V H l w Z T 4 8 S X R l b V B h d G g + U 2 V j d G l v b j E v U G V y c 3 B l Y 3 R p d m U l M j B D b 2 x 1 b W 5 z L 1 J l b W 9 2 Z U N v b H V t b n M 8 L 0 l 0 Z W 1 Q Y X R o P j w v S X R l b U x v Y 2 F 0 a W 9 u P j x T d G F i b G V F b n R y a W V z I C 8 + P C 9 J d G V t P j x J d G V t P j x J d G V t T G 9 j Y X R p b 2 4 + P E l 0 Z W 1 U e X B l P k Z v c m 1 1 b G E 8 L 0 l 0 Z W 1 U e X B l P j x J d G V t U G F 0 a D 5 T Z W N 0 a W 9 u M S 9 Q Y X J 0 a X R p b 2 5 z P C 9 J d G V t U G F 0 a D 4 8 L 0 l 0 Z W 1 M b 2 N h d G l v b j 4 8 U 3 R h Y m x l R W 5 0 c m l l c z 4 8 R W 5 0 c n k g V H l w Z T 0 i S X N Q c m l 2 Y X R l I i B W Y W x 1 Z T 0 i b D A i I C 8 + P E V u d H J 5 I F R 5 c G U 9 I k 5 h b W V V c G R h d G V k Q W Z 0 Z X J G a W x s 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A i I C 8 + P E V u d H J 5 I F R 5 c G U 9 I k Z p b G x U Y X J n Z X Q i I F Z h b H V l P S J z U G F y d G l 0 a W 9 u c y I g L z 4 8 R W 5 0 c n k g V H l w Z T 0 i Q W R k Z W R U b 0 R h d G F N b 2 R l b C I g V m F s d W U 9 I m w w I i A v P j x F b n R y e S B U e X B l P S J G a W x s Z W R D b 2 1 w b G V 0 Z V J l c 3 V s d F R v V 2 9 y a 3 N o Z W V 0 I i B W Y W x 1 Z T 0 i b D E i I C 8 + P E V u d H J 5 I F R 5 c G U 9 I l J l Y 2 9 2 Z X J 5 V G F y Z 2 V 0 U m 9 3 I i B W Y W x 1 Z T 0 i b D E w I i A v P j x F b n R y e S B U e X B l P S J S Z W N v d m V y e V R h c m d l d E N v b H V t b i I g V m F s d W U 9 I m w 0 I i A v P j x F b n R y e S B U e X B l P S J S Z W N v d m V y e V R h c m d l d F N o Z W V 0 I i B W Y W x 1 Z T 0 i c 1 J v b G U g T W V t Y m V y c y I g L z 4 8 R W 5 0 c n k g V H l w Z T 0 i R m l s b F R h c m d l d E 5 h b W V D d X N 0 b 2 1 p e m V k I i B W Y W x 1 Z T 0 i b D E i I C 8 + P E V u d H J 5 I F R 5 c G U 9 I k x v Y W R l Z F R v Q W 5 h b H l z a X N T Z X J 2 a W N l c y I g V m F s d W U 9 I m w w I i A v P j x F b n R y e S B U e X B l P S J R d W V y e U l E I i B W Y W x 1 Z T 0 i c z Q w Z D h l N 2 R i L T N j O G E t N D g w M S 0 4 Y j Z h L T U x N G M x Z m E x Y T l i M i I g L z 4 8 R W 5 0 c n k g V H l w Z T 0 i U X V l c n l H c m 9 1 c E l E I i B W Y W x 1 Z T 0 i c 2 U x N z I z M T M y L T Y 4 M m U t N D h l Y i 1 h O G U 3 L T A 5 N T l j M 2 V j Y j Q 3 M C I g L z 4 8 R W 5 0 c n k g V H l w Z T 0 i R m l s b E x h c 3 R V c G R h d G V k I i B W Y W x 1 Z T 0 i Z D I w M T g t M D c t M T B U M T g 6 M z g 6 M j E u M D Q 1 O T I 4 N V o i I C 8 + P E V u d H J 5 I F R 5 c G U 9 I l J l b G F 0 a W 9 u c 2 h p c E l u Z m 9 D b 2 5 0 Y W l u Z X I i I F Z h b H V l P S J z e y Z x d W 9 0 O 2 N v b H V t b k N v d W 5 0 J n F 1 b 3 Q 7 O j g s J n F 1 b 3 Q 7 a 2 V 5 Q 2 9 s d W 1 u T m F t Z X M m c X V v d D s 6 W 1 0 s J n F 1 b 3 Q 7 c X V l c n l S Z W x h d G l v b n N o a X B z J n F 1 b 3 Q 7 O l t d L C Z x d W 9 0 O 2 N v b H V t b k l k Z W 5 0 a X R p Z X M m c X V v d D s 6 W y Z x d W 9 0 O 1 N l Y 3 R p b 2 4 x L 1 B h c n R p d G l v b n M v S W 5 k Z X h D b 2 w u e 1 B h c n R p d G l v b i B J b m R l e C B J R C w 3 f S Z x d W 9 0 O y w m c X V v d D t T Z W N 0 a W 9 u M S 9 Q Y X J 0 a X R p b 2 5 z L 0 l u Z G V 4 Q 2 9 s L n t U Y W J s Z S B O Y W 1 l L D Z 9 J n F 1 b 3 Q 7 L C Z x d W 9 0 O 1 N l Y 3 R p b 2 4 x L 1 B h c n R p d G l v b n M v S W 5 k Z X h D b 2 w u e 1 B h c n R p d G l v b i B O Y W 1 l L D B 9 J n F 1 b 3 Q 7 L C Z x d W 9 0 O 1 N l Y 3 R p b 2 4 x L 1 B h c n R p d G l v b n M v S W 5 k Z X h D b 2 w u e 1 B h c n R p d G l v b i B R d W V y e S w y f S Z x d W 9 0 O y w m c X V v d D t T Z W N 0 a W 9 u M S 9 Q Y X J 0 a X R p b 2 5 z L 0 l u Z G V 4 Q 2 9 s L n t Q Y X J 0 a X R p b 2 4 g R G V z Y 3 J p c H R p b 2 4 s M X 0 m c X V v d D s s J n F 1 b 3 Q 7 U 2 V j d G l v b j E v U G F y d G l 0 a W 9 u c y 9 J b m R l e E N v b C 5 7 T W 9 k Z S w z f S Z x d W 9 0 O y w m c X V v d D t T Z W N 0 a W 9 u M S 9 Q Y X J 0 a X R p b 2 5 z L 0 l u Z G V 4 Q 2 9 s L n t E Y X R h V m l l d y w 0 f S Z x d W 9 0 O y w m c X V v d D t T Z W N 0 a W 9 u M S 9 Q Y X J 0 a X R p b 2 5 z L 0 l u Z G V 4 Q 2 9 s L n t N b 2 R p Z m l l Z F R p b W U s N X 0 m c X V v d D t d L C Z x d W 9 0 O 0 N v b H V t b k N v d W 5 0 J n F 1 b 3 Q 7 O j g s J n F 1 b 3 Q 7 S 2 V 5 Q 2 9 s d W 1 u T m F t Z X M m c X V v d D s 6 W 1 0 s J n F 1 b 3 Q 7 Q 2 9 s d W 1 u S W R l b n R p d G l l c y Z x d W 9 0 O z p b J n F 1 b 3 Q 7 U 2 V j d G l v b j E v U G F y d G l 0 a W 9 u c y 9 J b m R l e E N v b C 5 7 U G F y d G l 0 a W 9 u I E l u Z G V 4 I E l E L D d 9 J n F 1 b 3 Q 7 L C Z x d W 9 0 O 1 N l Y 3 R p b 2 4 x L 1 B h c n R p d G l v b n M v S W 5 k Z X h D b 2 w u e 1 R h Y m x l I E 5 h b W U s N n 0 m c X V v d D s s J n F 1 b 3 Q 7 U 2 V j d G l v b j E v U G F y d G l 0 a W 9 u c y 9 J b m R l e E N v b C 5 7 U G F y d G l 0 a W 9 u I E 5 h b W U s M H 0 m c X V v d D s s J n F 1 b 3 Q 7 U 2 V j d G l v b j E v U G F y d G l 0 a W 9 u c y 9 J b m R l e E N v b C 5 7 U G F y d G l 0 a W 9 u I F F 1 Z X J 5 L D J 9 J n F 1 b 3 Q 7 L C Z x d W 9 0 O 1 N l Y 3 R p b 2 4 x L 1 B h c n R p d G l v b n M v S W 5 k Z X h D b 2 w u e 1 B h c n R p d G l v b i B E Z X N j c m l w d G l v b i w x f S Z x d W 9 0 O y w m c X V v d D t T Z W N 0 a W 9 u M S 9 Q Y X J 0 a X R p b 2 5 z L 0 l u Z G V 4 Q 2 9 s L n t N b 2 R l L D N 9 J n F 1 b 3 Q 7 L C Z x d W 9 0 O 1 N l Y 3 R p b 2 4 x L 1 B h c n R p d G l v b n M v S W 5 k Z X h D b 2 w u e 0 R h d G F W a W V 3 L D R 9 J n F 1 b 3 Q 7 L C Z x d W 9 0 O 1 N l Y 3 R p b 2 4 x L 1 B h c n R p d G l v b n M v S W 5 k Z X h D b 2 w u e 0 1 v Z G l m a W V k V G l t Z S w 1 f S Z x d W 9 0 O 1 0 s J n F 1 b 3 Q 7 U m V s Y X R p b 2 5 z a G l w S W 5 m b y Z x d W 9 0 O z p b X X 0 i I C 8 + P E V u d H J 5 I F R 5 c G U 9 I k Z p b G x D b 2 x 1 b W 5 U e X B l c y I g V m F s d W U 9 I n N C U V l H Q m d Z R E F 3 Y z 0 i I C 8 + P E V u d H J 5 I F R 5 c G U 9 I k Z p b G x D b 3 V u d C I g V m F s d W U 9 I m w y M S I g L z 4 8 R W 5 0 c n k g V H l w Z T 0 i R m l s b E N v b H V t b k 5 h b W V z I i B W Y W x 1 Z T 0 i c 1 s m c X V v d D t Q Y X J 0 a X R p b 2 4 g S W 5 k Z X g g S U Q m c X V v d D s s J n F 1 b 3 Q 7 V G F i b G U g T m F t Z S Z x d W 9 0 O y w m c X V v d D t Q Y X J 0 a X R p b 2 4 g T m F t Z S Z x d W 9 0 O y w m c X V v d D t Q Y X J 0 a X R p b 2 4 g U X V l c n k m c X V v d D s s J n F 1 b 3 Q 7 U G F y d G l 0 a W 9 u I E R l c 2 N y a X B 0 a W 9 u J n F 1 b 3 Q 7 L C Z x d W 9 0 O 0 1 v Z G U m c X V v d D s s J n F 1 b 3 Q 7 R G F 0 Y V Z p Z X c m c X V v d D s s J n F 1 b 3 Q 7 T W 9 k a W Z p Z W R U a W 1 l J n F 1 b 3 Q 7 X S I g L z 4 8 R W 5 0 c n k g V H l w Z T 0 i R m l s b E V y c m 9 y Q 2 9 k Z S I g V m F s d W U 9 I n N V b m t u b 3 d u I i A v P j x F b n R y e S B U e X B l P S J G a W x s R X J y b 3 J D b 3 V u d C I g V m F s d W U 9 I m w w I i A v P j x F b n R y e S B U e X B l P S J G a W x s U 3 R h d H V z I i B W Y W x 1 Z T 0 i c 0 N v b X B s Z X R l I i A v P j w v U 3 R h Y m x l R W 5 0 c m l l c z 4 8 L 0 l 0 Z W 0 + P E l 0 Z W 0 + P E l 0 Z W 1 M b 2 N h d G l v b j 4 8 S X R l b V R 5 c G U + R m 9 y b X V s Y T w v S X R l b V R 5 c G U + P E l 0 Z W 1 Q Y X R o P l N l Y 3 R p b 2 4 x L 1 B h c n R p d G l v b n M v U 2 9 1 c m N l P C 9 J d G V t U G F 0 a D 4 8 L 0 l 0 Z W 1 M b 2 N h d G l v b j 4 8 U 3 R h Y m x l R W 5 0 c m l l c y A v P j w v S X R l b T 4 8 S X R l b T 4 8 S X R l b U x v Y 2 F 0 a W 9 u P j x J d G V t V H l w Z T 5 G b 3 J t d W x h P C 9 J d G V t V H l w Z T 4 8 S X R l b V B h d G g + U 2 V j d G l v b j E v U G F y d G l 0 a W 9 u c y 9 S Z W 5 h b W U 8 L 0 l 0 Z W 1 Q Y X R o P j w v S X R l b U x v Y 2 F 0 a W 9 u P j x T d G F i b G V F b n R y a W V z I C 8 + P C 9 J d G V t P j x J d G V t P j x J d G V t T G 9 j Y X R p b 2 4 + P E l 0 Z W 1 U e X B l P k Z v c m 1 1 b G E 8 L 0 l 0 Z W 1 U e X B l P j x J d G V t U G F 0 a D 5 T Z W N 0 a W 9 u M S 9 Q Y X J 0 a X R p b 2 5 z L 1 R h Y m x l c 0 p v a W 4 8 L 0 l 0 Z W 1 Q Y X R o P j w v S X R l b U x v Y 2 F 0 a W 9 u P j x T d G F i b G V F b n R y a W V z I C 8 + P C 9 J d G V t P j x J d G V t P j x J d G V t T G 9 j Y X R p b 2 4 + P E l 0 Z W 1 U e X B l P k Z v c m 1 1 b G E 8 L 0 l 0 Z W 1 U e X B l P j x J d G V t U G F 0 a D 5 T Z W N 0 a W 9 u M S 9 Q Y X J 0 a X R p b 2 5 z L 1 R h Y m x l c 0 N v b H V t b n M 8 L 0 l 0 Z W 1 Q Y X R o P j w v S X R l b U x v Y 2 F 0 a W 9 u P j x T d G F i b G V F b n R y a W V z I C 8 + P C 9 J d G V t P j x J d G V t P j x J d G V t T G 9 j Y X R p b 2 4 + P E l 0 Z W 1 U e X B l P k Z v c m 1 1 b G E 8 L 0 l 0 Z W 1 U e X B l P j x J d G V t U G F 0 a D 5 T Z W N 0 a W 9 u M S 9 Q Y X J 0 a X R p b 2 5 z L 1 J l b W 9 2 Z U N v b H M 8 L 0 l 0 Z W 1 Q Y X R o P j w v S X R l b U x v Y 2 F 0 a W 9 u P j x T d G F i b G V F b n R y a W V z I C 8 + P C 9 J d G V t P j x J d G V t P j x J d G V t T G 9 j Y X R p b 2 4 + P E l 0 Z W 1 U e X B l P k Z v c m 1 1 b G E 8 L 0 l 0 Z W 1 U e X B l P j x J d G V t U G F 0 a D 5 T Z W N 0 a W 9 u M S 9 S b 2 x l c y 9 T b 3 V y Y 2 U 8 L 0 l 0 Z W 1 Q Y X R o P j w v S X R l b U x v Y 2 F 0 a W 9 u P j x T d G F i b G V F b n R y a W V z I C 8 + P C 9 J d G V t P j x J d G V t P j x J d G V t T G 9 j Y X R p b 2 4 + P E l 0 Z W 1 U e X B l P k Z v c m 1 1 b G E 8 L 0 l 0 Z W 1 U e X B l P j x J d G V t U G F 0 a D 5 T Z W N 0 a W 9 u M S 9 S b 2 x l c 0 R N V j w v S X R l b V B h d G g + P C 9 J d G V t T G 9 j Y X R p b 2 4 + P F N 0 Y W J s Z U V u d H J p Z X M + P E V u d H J 5 I F R 5 c G U 9 I k l z U H J p d m F 0 Z S I g V m F s d W U 9 I m w w I i A v P j x F b n R y e S B U e X B l P S J O Y W 1 l V X B k Y X R l Z E F m d G V y R m l s b C 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w I i A v P j x F b n R y e S B U e X B l P S J G a W x s Q 2 9 s d W 1 u V H l w Z X M i I F Z h b H V l P S J z Q k F R R 0 J n T U h C Z z 0 9 I i A v P j x F b n R y e S B U e X B l P S J S Z W x h d G l v b n N o a X B J b m Z v Q 2 9 u d G F p b m V y I i B W Y W x 1 Z T 0 i c 3 s m c X V v d D t j b 2 x 1 b W 5 D b 3 V u d C Z x d W 9 0 O z o 3 L C Z x d W 9 0 O 2 t l e U N v b H V t b k 5 h b W V z J n F 1 b 3 Q 7 O l t d L C Z x d W 9 0 O 3 F 1 Z X J 5 U m V s Y X R p b 2 5 z a G l w c y Z x d W 9 0 O z p b X S w m c X V v d D t j b 2 x 1 b W 5 J Z G V u d G l 0 a W V z J n F 1 b 3 Q 7 O l s m c X V v d D t T Z W N 0 a W 9 u M S 9 S b 2 x l c 0 R N V i 9 T b 3 V y Y 2 U u e 0 l E L D B 9 J n F 1 b 3 Q 7 L C Z x d W 9 0 O 1 N l Y 3 R p b 2 4 x L 1 J v b G V z R E 1 W L 1 N v d X J j Z S 5 7 T W 9 k Z W x J R C w x f S Z x d W 9 0 O y w m c X V v d D t T Z W N 0 a W 9 u M S 9 S b 2 x l c 0 R N V i 9 T b 3 V y Y 2 U u e 0 5 h b W U s M n 0 m c X V v d D s s J n F 1 b 3 Q 7 U 2 V j d G l v b j E v U m 9 s Z X N E T V Y v U 2 9 1 c m N l L n t E Z X N j c m l w d G l v b i w z f S Z x d W 9 0 O y w m c X V v d D t T Z W N 0 a W 9 u M S 9 S b 2 x l c 0 R N V i 9 T b 3 V y Y 2 U u e 0 1 v Z G V s U G V y b W l z c 2 l v b i w 0 f S Z x d W 9 0 O y w m c X V v d D t T Z W N 0 a W 9 u M S 9 S b 2 x l c 0 R N V i 9 T b 3 V y Y 2 U u e 0 1 v Z G l m a W V k V G l t Z S w 1 f S Z x d W 9 0 O y w m c X V v d D t T Z W N 0 a W 9 u M S 9 S b 2 x l c 0 R N V i 9 N b 2 R l b F B l c m 1 p c 3 N p b 2 5 D b 2 x 1 b W 4 u e 0 1 v Z G V s I F B l c m 1 p c 3 N p b 2 4 s N n 0 m c X V v d D t d L C Z x d W 9 0 O 0 N v b H V t b k N v d W 5 0 J n F 1 b 3 Q 7 O j c s J n F 1 b 3 Q 7 S 2 V 5 Q 2 9 s d W 1 u T m F t Z X M m c X V v d D s 6 W 1 0 s J n F 1 b 3 Q 7 Q 2 9 s d W 1 u S W R l b n R p d G l l c y Z x d W 9 0 O z p b J n F 1 b 3 Q 7 U 2 V j d G l v b j E v U m 9 s Z X N E T V Y v U 2 9 1 c m N l L n t J R C w w f S Z x d W 9 0 O y w m c X V v d D t T Z W N 0 a W 9 u M S 9 S b 2 x l c 0 R N V i 9 T b 3 V y Y 2 U u e 0 1 v Z G V s S U Q s M X 0 m c X V v d D s s J n F 1 b 3 Q 7 U 2 V j d G l v b j E v U m 9 s Z X N E T V Y v U 2 9 1 c m N l L n t O Y W 1 l L D J 9 J n F 1 b 3 Q 7 L C Z x d W 9 0 O 1 N l Y 3 R p b 2 4 x L 1 J v b G V z R E 1 W L 1 N v d X J j Z S 5 7 R G V z Y 3 J p c H R p b 2 4 s M 3 0 m c X V v d D s s J n F 1 b 3 Q 7 U 2 V j d G l v b j E v U m 9 s Z X N E T V Y v U 2 9 1 c m N l L n t N b 2 R l b F B l c m 1 p c 3 N p b 2 4 s N H 0 m c X V v d D s s J n F 1 b 3 Q 7 U 2 V j d G l v b j E v U m 9 s Z X N E T V Y v U 2 9 1 c m N l L n t N b 2 R p Z m l l Z F R p b W U s N X 0 m c X V v d D s s J n F 1 b 3 Q 7 U 2 V j d G l v b j E v U m 9 s Z X N E T V Y v T W 9 k Z W x Q Z X J t a X N z a W 9 u Q 2 9 s d W 1 u L n t N b 2 R l b C B Q Z X J t a X N z a W 9 u L D Z 9 J n F 1 b 3 Q 7 X S w m c X V v d D t S Z W x h d G l v b n N o a X B J b m Z v J n F 1 b 3 Q 7 O l t d f S I g L z 4 8 R W 5 0 c n k g V H l w Z T 0 i Q W R k Z W R U b 0 R h d G F N b 2 R l b C I g V m F s d W U 9 I m w w I i A v P j x F b n R y e S B U e X B l P S J G a W x s Z W R D b 2 1 w b G V 0 Z V J l c 3 V s d F R v V 2 9 y a 3 N o Z W V 0 I i B W Y W x 1 Z T 0 i b D A i I C 8 + P E V u d H J 5 I F R 5 c G U 9 I l J l Y 2 9 2 Z X J 5 V G F y Z 2 V 0 U m 9 3 I i B W Y W x 1 Z T 0 i b D E i I C 8 + P E V u d H J 5 I F R 5 c G U 9 I l J l Y 2 9 2 Z X J 5 V G F y Z 2 V 0 Q 2 9 s d W 1 u I i B W Y W x 1 Z T 0 i b D E i I C 8 + P E V u d H J 5 I F R 5 c G U 9 I l J l Y 2 9 2 Z X J 5 V G F y Z 2 V 0 U 2 h l Z X Q i I F Z h b H V l P S J z U 2 h l Z X Q x I i A v P j x F b n R y e S B U e X B l P S J G a W x s V G F y Z 2 V 0 T m F t Z U N 1 c 3 R v b W l 6 Z W Q i I F Z h b H V l P S J s M S I g L z 4 8 R W 5 0 c n k g V H l w Z T 0 i T G 9 h Z G V k V G 9 B b m F s e X N p c 1 N l c n Z p Y 2 V z I i B W Y W x 1 Z T 0 i b D A i I C 8 + P E V u d H J 5 I F R 5 c G U 9 I l F 1 Z X J 5 S U Q i I F Z h b H V l P S J z N 2 I w O W N i Y j c t M m V m M y 0 0 Z j F m L W E y Z j A t N j Q 3 Y T A y N z J h Z T l h I i A v P j x F b n R y e S B U e X B l P S J G a W x s U 3 R h d H V z I i B W Y W x 1 Z T 0 i c 0 N v b X B s Z X R l I i A v P j x F b n R y e S B U e X B l P S J G a W x s R X J y b 3 J D b 2 R l I i B W Y W x 1 Z T 0 i c 1 V u a 2 5 v d 2 4 i I C 8 + P E V u d H J 5 I F R 5 c G U 9 I k Z p b G x M Y X N 0 V X B k Y X R l Z C I g V m F s d W U 9 I m Q y M D E 4 L T A 2 L T I 0 V D E z O j A 2 O j I 1 L j M 1 N D g y M T l a I i A v P j x F b n R y e S B U e X B l P S J R d W V y e U d y b 3 V w S U Q i I F Z h b H V l P S J z N j B i N 2 U 4 M T c t N T U 4 M C 0 0 M T U w L T h i N j k t O G Z i O D I 0 M z d h M j l j I i A v P j x F b n R y e S B U e X B l P S J G a W x s Q 2 9 s d W 1 u T m F t Z X M i I F Z h b H V l P S J z W y Z x d W 9 0 O 0 l E J n F 1 b 3 Q 7 L C Z x d W 9 0 O 0 1 v Z G V s S U Q m c X V v d D s s J n F 1 b 3 Q 7 U 2 V j d X J p d H k g U m 9 s Z S Z x d W 9 0 O y w m c X V v d D t T Z W N 1 c m l 0 e S B S b 2 x l I E R l c 2 N y a X B 0 a W 9 u J n F 1 b 3 Q 7 L C Z x d W 9 0 O 0 1 v Z G V s U G V y b W l z c 2 l v b i Z x d W 9 0 O y w m c X V v d D t N b 2 R p Z m l l Z F R p b W U m c X V v d D s s J n F 1 b 3 Q 7 T W 9 k Z W w g U G V y b W l z c 2 l v b i Z x d W 9 0 O 1 0 i I C 8 + P C 9 T d G F i b G V F b n R y a W V z P j w v S X R l b T 4 8 S X R l b T 4 8 S X R l b U x v Y 2 F 0 a W 9 u P j x J d G V t V H l w Z T 5 G b 3 J t d W x h P C 9 J d G V t V H l w Z T 4 8 S X R l b V B h d G g + U 2 V j d G l v b j E v U m 9 s Z X N E T V Y v U 2 9 1 c m N l P C 9 J d G V t U G F 0 a D 4 8 L 0 l 0 Z W 1 M b 2 N h d G l v b j 4 8 U 3 R h Y m x l R W 5 0 c m l l c y A v P j w v S X R l b T 4 8 S X R l b T 4 8 S X R l b U x v Y 2 F 0 a W 9 u P j x J d G V t V H l w Z T 5 G b 3 J t d W x h P C 9 J d G V t V H l w Z T 4 8 S X R l b V B h d G g + U 2 V j d G l v b j E v U m 9 s Z X N E T V Y v U m V u Y W 1 l Q 2 9 s d W 1 u c z w v S X R l b V B h d G g + P C 9 J d G V t T G 9 j Y X R p b 2 4 + P F N 0 Y W J s Z U V u d H J p Z X M g L z 4 8 L 0 l 0 Z W 0 + P E l 0 Z W 0 + P E l 0 Z W 1 M b 2 N h d G l v b j 4 8 S X R l b V R 5 c G U + R m 9 y b X V s Y T w v S X R l b V R 5 c G U + P E l 0 Z W 1 Q Y X R o P l N l Y 3 R p b 2 4 x L 1 J v b G V z R E 1 W L 0 1 v Z G V s U G V y b W l z c 2 l v b k N v b H V t b j w v S X R l b V B h d G g + P C 9 J d G V t T G 9 j Y X R p b 2 4 + P F N 0 Y W J s Z U V u d H J p Z X M g L z 4 8 L 0 l 0 Z W 0 + P E l 0 Z W 0 + P E l 0 Z W 1 M b 2 N h d G l v b j 4 8 S X R l b V R 5 c G U + R m 9 y b X V s Y T w v S X R l b V R 5 c G U + P E l 0 Z W 1 Q Y X R o P l N l Y 3 R p b 2 4 x L 1 J v b G U l M j B N Z W 1 i Z X J z a G l w c y 9 S Z W 1 v d m V D b 2 x 1 b W 5 z P C 9 J d G V t U G F 0 a D 4 8 L 0 l 0 Z W 1 M b 2 N h d G l v b j 4 8 U 3 R h Y m x l R W 5 0 c m l l c y A v P j w v S X R l b T 4 8 S X R l b T 4 8 S X R l b U x v Y 2 F 0 a W 9 u P j x J d G V t V H l w Z T 5 G b 3 J t d W x h P C 9 J d G V t V H l w Z T 4 8 S X R l b V B h d G g + U 2 V j d G l v b j E v U m V m c m V z a G V k J T I w V G l t Z T w v S X R l b V B h d G g + P C 9 J d G V t T G 9 j Y X R p b 2 4 + P F N 0 Y W J s Z U V u d H J p Z X M + P E V u d H J 5 I F R 5 c G U 9 I k l z U H J p d m F 0 Z S I g V m F s d W U 9 I m w w I i A v P j x F b n R y e S B U e X B l P S J O Y W 1 l V X B k Y X R l Z E F m d G V y R m l s b C I g V m F s d W U 9 I m w w I i A v P j x F b n R y e S B U e X B l P S J R d W V y e U d y b 3 V w S U Q i I F Z h b H V l P S J z Y z E x N T h l Y W M t N W Z h Z i 0 0 N D c 0 L T l l N T Q t Y z U 3 M D A x Z j c 5 M G Z j I i A v P j x F b n R y e S B U e X B l P S J G a W x s R W 5 h Y m x l Z C I g V m F s d W U 9 I m w x I i A v P j x F b n R y e S B U e X B l P S J G a W x s T 2 J q Z W N 0 V H l w Z S I g V m F s d W U 9 I n N U Y W J s Z S I g L z 4 8 R W 5 0 c n k g V H l w Z T 0 i R m l s b F R v R G F 0 Y U 1 v Z G V s R W 5 h Y m x l Z C I g V m F s d W U 9 I m w w I i A v P j x F b n R y e S B U e X B l P S J S Z X N 1 b H R U e X B l I i B W Y W x 1 Z T 0 i c 0 R h d G V U a W 1 l I i A v P j x F b n R y e S B U e X B l P S J C d W Z m Z X J O Z X h 0 U m V m c m V z a C I g V m F s d W U 9 I m w w I i A v P j x F b n R y e S B U e X B l P S J S Z W N v d m V y e V R h c m d l d F N o Z W V 0 I i B W Y W x 1 Z T 0 i c 1 R h Y n V s Y X J N b 2 R l b C I g L z 4 8 R W 5 0 c n k g V H l w Z T 0 i U m V j b 3 Z l c n l U Y X J n Z X R D b 2 x 1 b W 4 i I F Z h b H V l P S J s N i I g L z 4 8 R W 5 0 c n k g V H l w Z T 0 i U m V j b 3 Z l c n l U Y X J n Z X R S b 3 c i I F Z h b H V l P S J s M i I g L z 4 8 R W 5 0 c n k g V H l w Z T 0 i Q W R k Z W R U b 0 R h d G F N b 2 R l b C I g V m F s d W U 9 I m w w I i A v P j x F b n R y e S B U e X B l P S J G a W x s Z W R D b 2 1 w b G V 0 Z V J l c 3 V s d F R v V 2 9 y a 3 N o Z W V 0 I i B W Y W x 1 Z T 0 i b D E i I C 8 + P E V u d H J 5 I F R 5 c G U 9 I k Z p b G x U Y X J n Z X R O Y W 1 l Q 3 V z d G 9 t a X p l Z C I g V m F s d W U 9 I m w x I i A v P j x F b n R y e S B U e X B l P S J R d W V y e U l E I i B W Y W x 1 Z T 0 i c 2 Y 4 Y j U 1 M j E y L T E 0 Y j U t N G M 3 N S 0 5 N T Z j L T l m O T M y O T h m N T l m Y S I g L z 4 8 R W 5 0 c n k g V H l w Z T 0 i R m l s b E N v d W 5 0 I i B W Y W x 1 Z T 0 i b D E i I C 8 + P E V u d H J 5 I F R 5 c G U 9 I l J l b G F 0 a W 9 u c 2 h p c E l u Z m 9 D b 2 5 0 Y W l u Z X I i I F Z h b H V l P S J z e y Z x d W 9 0 O 2 N v b H V t b k N v d W 5 0 J n F 1 b 3 Q 7 O j E s J n F 1 b 3 Q 7 a 2 V 5 Q 2 9 s d W 1 u T m F t Z X M m c X V v d D s 6 W 1 0 s J n F 1 b 3 Q 7 c X V l c n l S Z W x h d G l v b n N o a X B z J n F 1 b 3 Q 7 O l t d L C Z x d W 9 0 O 2 N v b H V t b k l k Z W 5 0 a X R p Z X M m c X V v d D s 6 W y Z x d W 9 0 O 1 N l Y 3 R p b 2 4 x L 1 J l Z n J l c 2 h l Z C B U a W 1 l L 0 F 1 d G 9 S Z W 1 v d m V k Q 2 9 s d W 1 u c z E u e 1 J l Z n J l c 2 h l Z C B U a W 1 l L D B 9 J n F 1 b 3 Q 7 X S w m c X V v d D t D b 2 x 1 b W 5 D b 3 V u d C Z x d W 9 0 O z o x L C Z x d W 9 0 O 0 t l e U N v b H V t b k 5 h b W V z J n F 1 b 3 Q 7 O l t d L C Z x d W 9 0 O 0 N v b H V t b k l k Z W 5 0 a X R p Z X M m c X V v d D s 6 W y Z x d W 9 0 O 1 N l Y 3 R p b 2 4 x L 1 J l Z n J l c 2 h l Z C B U a W 1 l L 0 F 1 d G 9 S Z W 1 v d m V k Q 2 9 s d W 1 u c z E u e 1 J l Z n J l c 2 h l Z C B U a W 1 l L D B 9 J n F 1 b 3 Q 7 X S w m c X V v d D t S Z W x h d G l v b n N o a X B J b m Z v J n F 1 b 3 Q 7 O l t d f S I g L z 4 8 R W 5 0 c n k g V H l w Z T 0 i R m l s b E N v b H V t b k 5 h b W V z I i B W Y W x 1 Z T 0 i c 1 s m c X V v d D t S Z W Z y Z X N o Z W Q g V G l t Z S Z x d W 9 0 O 1 0 i I C 8 + P E V u d H J 5 I F R 5 c G U 9 I k Z p b G x U Y X J n Z X Q i I F Z h b H V l P S J z U m V m c m V z a G V k V G J s I i A v P j x F b n R y e S B U e X B l P S J G a W x s T G F z d F V w Z G F 0 Z W Q i I F Z h b H V l P S J k M j A x O C 0 w N y 0 x M F Q x O D o z O D o x N y 4 5 N D Y 5 N D Y 2 W i I g L z 4 8 R W 5 0 c n k g V H l w Z T 0 i R m l s b E N v b H V t b l R 5 c G V z I i B W Y W x 1 Z T 0 i c 0 J 3 P T 0 i I C 8 + P E V u d H J 5 I F R 5 c G U 9 I k Z p b G x F c n J v c k N v Z G U i I F Z h b H V l P S J z V W 5 r b m 9 3 b i I g L z 4 8 R W 5 0 c n k g V H l w Z T 0 i R m l s b E V y c m 9 y Q 2 9 1 b n Q i I F Z h b H V l P S J s M C I g L z 4 8 R W 5 0 c n k g V H l w Z T 0 i R m l s b F N 0 Y X R 1 c y I g V m F s d W U 9 I n N D b 2 1 w b G V 0 Z S I g L z 4 8 L 1 N 0 Y W J s Z U V u d H J p Z X M + P C 9 J d G V t P j x J d G V t P j x J d G V t T G 9 j Y X R p b 2 4 + P E l 0 Z W 1 U e X B l P k Z v c m 1 1 b G E 8 L 0 l 0 Z W 1 U e X B l P j x J d G V t U G F 0 a D 5 T Z W N 0 a W 9 u M S 9 S Z W Z y Z X N o Z W Q l M j B U a W 1 l L 1 N v d X J j Z T w v S X R l b V B h d G g + P C 9 J d G V t T G 9 j Y X R p b 2 4 + P F N 0 Y W J s Z U V u d H J p Z X M g L z 4 8 L 0 l 0 Z W 0 + P E l 0 Z W 0 + P E l 0 Z W 1 M b 2 N h d G l v b j 4 8 S X R l b V R 5 c G U + R m 9 y b X V s Y T w v S X R l b V R 5 c G U + P E l 0 Z W 1 Q Y X R o P l N l Y 3 R p b 2 4 x L 1 J l b G F 0 a W 9 u c 2 h p c H M v U H J l S W 5 k Z X h T b 3 J 0 P C 9 J d G V t U G F 0 a D 4 8 L 0 l 0 Z W 1 M b 2 N h d G l v b j 4 8 U 3 R h Y m x l R W 5 0 c m l l c y A v P j w v S X R l b T 4 8 S X R l b T 4 8 S X R l b U x v Y 2 F 0 a W 9 u P j x J d G V t V H l w Z T 5 G b 3 J t d W x h P C 9 J d G V t V H l w Z T 4 8 S X R l b V B h d G g + U 2 V j d G l v b j E v U m V s Y X R p b 2 5 z a G l w c y 9 J b m R l e E N v b D w v S X R l b V B h d G g + P C 9 J d G V t T G 9 j Y X R p b 2 4 + P F N 0 Y W J s Z U V u d H J p Z X M g L z 4 8 L 0 l 0 Z W 0 + P E l 0 Z W 0 + P E l 0 Z W 1 M b 2 N h d G l v b j 4 8 S X R l b V R 5 c G U + R m 9 y b X V s Y T w v S X R l b V R 5 c G U + P E l 0 Z W 1 Q Y X R o P l N l Y 3 R p b 2 4 x L 1 R h Y m x l c y 9 B Z G R J b m R l e E N v b D w v S X R l b V B h d G g + P C 9 J d G V t T G 9 j Y X R p b 2 4 + P F N 0 Y W J s Z U V u d H J p Z X M g L z 4 8 L 0 l 0 Z W 0 + P E l 0 Z W 0 + P E l 0 Z W 1 M b 2 N h d G l v b j 4 8 S X R l b V R 5 c G U + R m 9 y b X V s Y T w v S X R l b V R 5 c G U + P E l 0 Z W 1 Q Y X R o P l N l Y 3 R p b 2 4 x L 1 R h Y m x l c y 9 S Z W 9 y Z G V y Q 2 9 s c z w v S X R l b V B h d G g + P C 9 J d G V t T G 9 j Y X R p b 2 4 + P F N 0 Y W J s Z U V u d H J p Z X M g L z 4 8 L 0 l 0 Z W 0 + P E l 0 Z W 0 + P E l 0 Z W 1 M b 2 N h d G l v b j 4 8 S X R l b V R 5 c G U + R m 9 y b X V s Y T w v S X R l b V R 5 c G U + P E l 0 Z W 1 Q Y X R o P l N l Y 3 R p b 2 4 x L 0 1 l Y X N 1 c m V z L 1 N v d X J j Z T w v S X R l b V B h d G g + P C 9 J d G V t T G 9 j Y X R p b 2 4 + P F N 0 Y W J s Z U V u d H J p Z X M g L z 4 8 L 0 l 0 Z W 0 + P E l 0 Z W 0 + P E l 0 Z W 1 M b 2 N h d G l v b j 4 8 S X R l b V R 5 c G U + R m 9 y b X V s Y T w v S X R l b V R 5 c G U + P E l 0 Z W 1 Q Y X R o P l N l Y 3 R p b 2 4 x L 0 1 l Y X N 1 c m V z L 1 J l b W 9 2 Z U N v b H M 8 L 0 l 0 Z W 1 Q Y X R o P j w v S X R l b U x v Y 2 F 0 a W 9 u P j x T d G F i b G V F b n R y a W V z I C 8 + P C 9 J d G V t P j x J d G V t P j x J d G V t T G 9 j Y X R p b 2 4 + P E l 0 Z W 1 U e X B l P k Z v c m 1 1 b G E 8 L 0 l 0 Z W 1 U e X B l P j x J d G V t U G F 0 a D 5 T Z W N 0 a W 9 u M S 9 N Z W F z d X J l c y 9 Q c m V J b m R l e F N v c n Q 8 L 0 l 0 Z W 1 Q Y X R o P j w v S X R l b U x v Y 2 F 0 a W 9 u P j x T d G F i b G V F b n R y a W V z I C 8 + P C 9 J d G V t P j x J d G V t P j x J d G V t T G 9 j Y X R p b 2 4 + P E l 0 Z W 1 U e X B l P k Z v c m 1 1 b G E 8 L 0 l 0 Z W 1 U e X B l P j x J d G V t U G F 0 a D 5 T Z W N 0 a W 9 u M S 9 N Z W F z d X J l c y 9 J b m R l e E N v b D w v S X R l b V B h d G g + P C 9 J d G V t T G 9 j Y X R p b 2 4 + P F N 0 Y W J s Z U V u d H J p Z X M g L z 4 8 L 0 l 0 Z W 0 + P E l 0 Z W 0 + P E l 0 Z W 1 M b 2 N h d G l v b j 4 8 S X R l b V R 5 c G U + R m 9 y b X V s Y T w v S X R l b V R 5 c G U + P E l 0 Z W 1 Q Y X R o P l N l Y 3 R p b 2 4 x L 0 1 l Y X N 1 c m V z L 1 J l b 3 J k Z X J D b 2 x z P C 9 J d G V t U G F 0 a D 4 8 L 0 l 0 Z W 1 M b 2 N h d G l v b j 4 8 U 3 R h Y m x l R W 5 0 c m l l c y A v P j w v S X R l b T 4 8 S X R l b T 4 8 S X R l b U x v Y 2 F 0 a W 9 u P j x J d G V t V H l w Z T 5 G b 3 J t d W x h P C 9 J d G V t V H l w Z T 4 8 S X R l b V B h d G g + U 2 V j d G l v b j E v U G V y c 3 B l Y 3 R p d m U l M j B N Z W F z d X J l c y 9 Q T W V h c 3 V y Z X M 8 L 0 l 0 Z W 1 Q Y X R o P j w v S X R l b U x v Y 2 F 0 a W 9 u P j x T d G F i b G V F b n R y a W V z I C 8 + P C 9 J d G V t P j x J d G V t P j x J d G V t T G 9 j Y X R p b 2 4 + P E l 0 Z W 1 U e X B l P k Z v c m 1 1 b G E 8 L 0 l 0 Z W 1 U e X B l P j x J d G V t U G F 0 a D 5 T Z W N 0 a W 9 u M S 9 Q Z X J z c G V j d G l 2 Z S U y M E 1 l Y X N 1 c m V z L 1 B U Y W J s Z X M 8 L 0 l 0 Z W 1 Q Y X R o P j w v S X R l b U x v Y 2 F 0 a W 9 u P j x T d G F i b G V F b n R y a W V z I C 8 + P C 9 J d G V t P j x J d G V t P j x J d G V t T G 9 j Y X R p b 2 4 + P E l 0 Z W 1 U e X B l P k Z v c m 1 1 b G E 8 L 0 l 0 Z W 1 U e X B l P j x J d G V t U G F 0 a D 5 T Z W N 0 a W 9 u M S 9 Q Z X J z c G V j d G l 2 Z S U y M E 1 l Y X N 1 c m V z L 1 A 8 L 0 l 0 Z W 1 Q Y X R o P j w v S X R l b U x v Y 2 F 0 a W 9 u P j x T d G F i b G V F b n R y a W V z I C 8 + P C 9 J d G V t P j x J d G V t P j x J d G V t T G 9 j Y X R p b 2 4 + P E l 0 Z W 1 U e X B l P k Z v c m 1 1 b G E 8 L 0 l 0 Z W 1 U e X B l P j x J d G V t U G F 0 a D 5 T Z W N 0 a W 9 u M S 9 Q Z X J z c G V j d G l 2 Z S U y M E 1 l Y X N 1 c m V z L 1 R h Y m x l S m 9 p b j w v S X R l b V B h d G g + P C 9 J d G V t T G 9 j Y X R p b 2 4 + P F N 0 Y W J s Z U V u d H J p Z X M g L z 4 8 L 0 l 0 Z W 0 + P E l 0 Z W 0 + P E l 0 Z W 1 M b 2 N h d G l v b j 4 8 S X R l b V R 5 c G U + R m 9 y b X V s Y T w v S X R l b V R 5 c G U + P E l 0 Z W 1 Q Y X R o P l N l Y 3 R p b 2 4 x L 1 B l c n N w Z W N 0 a X Z l J T I w T W V h c 3 V y Z X M v V G F i b G V O Y W 1 l P C 9 J d G V t U G F 0 a D 4 8 L 0 l 0 Z W 1 M b 2 N h d G l v b j 4 8 U 3 R h Y m x l R W 5 0 c m l l c y A v P j w v S X R l b T 4 8 S X R l b T 4 8 S X R l b U x v Y 2 F 0 a W 9 u P j x J d G V t V H l w Z T 5 G b 3 J t d W x h P C 9 J d G V t V H l w Z T 4 8 S X R l b V B h d G g + U 2 V j d G l v b j E v U G V y c 3 B l Y 3 R p d m U l M j B N Z W F z d X J l c y 9 Q Z X J z c G V j d G l 2 Z U p v a W 4 8 L 0 l 0 Z W 1 Q Y X R o P j w v S X R l b U x v Y 2 F 0 a W 9 u P j x T d G F i b G V F b n R y a W V z I C 8 + P C 9 J d G V t P j x J d G V t P j x J d G V t T G 9 j Y X R p b 2 4 + P E l 0 Z W 1 U e X B l P k Z v c m 1 1 b G E 8 L 0 l 0 Z W 1 U e X B l P j x J d G V t U G F 0 a D 5 T Z W N 0 a W 9 u M S 9 Q Z X J z c G V j d G l 2 Z S U y M E 1 l Y X N 1 c m V z L 1 B l c n N w Z W N 0 a X Z l Q 2 9 s d W 1 u c z w v S X R l b V B h d G g + P C 9 J d G V t T G 9 j Y X R p b 2 4 + P F N 0 Y W J s Z U V u d H J p Z X M g L z 4 8 L 0 l 0 Z W 0 + P E l 0 Z W 0 + P E l 0 Z W 1 M b 2 N h d G l v b j 4 8 S X R l b V R 5 c G U + R m 9 y b X V s Y T w v S X R l b V R 5 c G U + P E l 0 Z W 1 Q Y X R o P l N l Y 3 R p b 2 4 x L 1 B l c n N w Z W N 0 a X Z l J T I w T W V h c 3 V y Z X M v U E 1 l Y X N 1 c m V z S m 9 p b j w v S X R l b V B h d G g + P C 9 J d G V t T G 9 j Y X R p b 2 4 + P F N 0 Y W J s Z U V u d H J p Z X M g L z 4 8 L 0 l 0 Z W 0 + P E l 0 Z W 0 + P E l 0 Z W 1 M b 2 N h d G l v b j 4 8 S X R l b V R 5 c G U + R m 9 y b X V s Y T w v S X R l b V R 5 c G U + P E l 0 Z W 1 Q Y X R o P l N l Y 3 R p b 2 4 x L 1 B l c n N w Z W N 0 a X Z l J T I w T W V h c 3 V y Z X M v U E 1 l Y X N 1 c m V D b 2 x 1 b W 5 z P C 9 J d G V t U G F 0 a D 4 8 L 0 l 0 Z W 1 M b 2 N h d G l v b j 4 8 U 3 R h Y m x l R W 5 0 c m l l c y A v P j w v S X R l b T 4 8 S X R l b T 4 8 S X R l b U x v Y 2 F 0 a W 9 u P j x J d G V t V H l w Z T 5 G b 3 J t d W x h P C 9 J d G V t V H l w Z T 4 8 S X R l b V B h d G g + U 2 V j d G l v b j E v U G V y c 3 B l Y 3 R p d m U l M j B N Z W F z d X J l c y 9 Q T W V h c 3 V y Z V R h Y m x l S m 9 p b j w v S X R l b V B h d G g + P C 9 J d G V t T G 9 j Y X R p b 2 4 + P F N 0 Y W J s Z U V u d H J p Z X M g L z 4 8 L 0 l 0 Z W 0 + P E l 0 Z W 0 + P E l 0 Z W 1 M b 2 N h d G l v b j 4 8 S X R l b V R 5 c G U + R m 9 y b X V s Y T w v S X R l b V R 5 c G U + P E l 0 Z W 1 Q Y X R o P l N l Y 3 R p b 2 4 x L 1 B l c n N w Z W N 0 a X Z l J T I w T W V h c 3 V y Z X M v U F R h Y m x l Q 2 9 s d W 1 u c z w v S X R l b V B h d G g + P C 9 J d G V t T G 9 j Y X R p b 2 4 + P F N 0 Y W J s Z U V u d H J p Z X M g L z 4 8 L 0 l 0 Z W 0 + P E l 0 Z W 0 + P E l 0 Z W 1 M b 2 N h d G l v b j 4 8 S X R l b V R 5 c G U + R m 9 y b X V s Y T w v S X R l b V R 5 c G U + P E l 0 Z W 1 Q Y X R o P l N l Y 3 R p b 2 4 x L 1 B l c n N w Z W N 0 a X Z l J T I w T W V h c 3 V y Z X M v U m V t b 3 Z l Q 2 9 s c z w v S X R l b V B h d G g + P C 9 J d G V t T G 9 j Y X R p b 2 4 + P F N 0 Y W J s Z U V u d H J p Z X M g L z 4 8 L 0 l 0 Z W 0 + P E l 0 Z W 0 + P E l 0 Z W 1 M b 2 N h d G l v b j 4 8 S X R l b V R 5 c G U + R m 9 y b X V s Y T w v S X R l b V R 5 c G U + P E l 0 Z W 1 Q Y X R o P l N l Y 3 R p b 2 4 x L 1 B l c n N w Z W N 0 a X Z l J T I w T W V h c 3 V y Z X M v U H J l S W 5 k Z X h T b 3 J 0 P C 9 J d G V t U G F 0 a D 4 8 L 0 l 0 Z W 1 M b 2 N h d G l v b j 4 8 U 3 R h Y m x l R W 5 0 c m l l c y A v P j w v S X R l b T 4 8 S X R l b T 4 8 S X R l b U x v Y 2 F 0 a W 9 u P j x J d G V t V H l w Z T 5 G b 3 J t d W x h P C 9 J d G V t V H l w Z T 4 8 S X R l b V B h d G g + U 2 V j d G l v b j E v U G V y c 3 B l Y 3 R p d m U l M j B N Z W F z d X J l c y 9 J b m R l e E N v b D w v S X R l b V B h d G g + P C 9 J d G V t T G 9 j Y X R p b 2 4 + P F N 0 Y W J s Z U V u d H J p Z X M g L z 4 8 L 0 l 0 Z W 0 + P E l 0 Z W 0 + P E l 0 Z W 1 M b 2 N h d G l v b j 4 8 S X R l b V R 5 c G U + R m 9 y b X V s Y T w v S X R l b V R 5 c G U + P E l 0 Z W 1 Q Y X R o P l N l Y 3 R p b 2 4 x L 1 B l c n N w Z W N 0 a X Z l J T I w T W V h c 3 V y Z X M v U m V v c m R l c k N v b H M 8 L 0 l 0 Z W 1 Q Y X R o P j w v S X R l b U x v Y 2 F 0 a W 9 u P j x T d G F i b G V F b n R y a W V z I C 8 + P C 9 J d G V t P j x J d G V t P j x J d G V t T G 9 j Y X R p b 2 4 + P E l 0 Z W 1 U e X B l P k Z v c m 1 1 b G E 8 L 0 l 0 Z W 1 U e X B l P j x J d G V t U G F 0 a D 5 T Z W N 0 a W 9 u M S 9 S b 2 x l c y 9 S Z W 1 v d m V D b 2 x z P C 9 J d G V t U G F 0 a D 4 8 L 0 l 0 Z W 1 M b 2 N h d G l v b j 4 8 U 3 R h Y m x l R W 5 0 c m l l c y A v P j w v S X R l b T 4 8 S X R l b T 4 8 S X R l b U x v Y 2 F 0 a W 9 u P j x J d G V t V H l w Z T 5 G b 3 J t d W x h P C 9 J d G V t V H l w Z T 4 8 S X R l b V B h d G g + U 2 V j d G l v b j E v V G F i b G U l M j B Q Z X J t a X N z a W 9 u c y 9 T b 3 V y Y 2 U 8 L 0 l 0 Z W 1 Q Y X R o P j w v S X R l b U x v Y 2 F 0 a W 9 u P j x T d G F i b G V F b n R y a W V z I C 8 + P C 9 J d G V t P j x J d G V t P j x J d G V t T G 9 j Y X R p b 2 4 + P E l 0 Z W 1 U e X B l P k Z v c m 1 1 b G E 8 L 0 l 0 Z W 1 U e X B l P j x J d G V t U G F 0 a D 5 T Z W N 0 a W 9 u M S 9 U Y W J s Z S U y M F B l c m 1 p c 3 N p b 2 5 z L 1 R h Y m x l S m 9 p b j w v S X R l b V B h d G g + P C 9 J d G V t T G 9 j Y X R p b 2 4 + P F N 0 Y W J s Z U V u d H J p Z X M g L z 4 8 L 0 l 0 Z W 0 + P E l 0 Z W 0 + P E l 0 Z W 1 M b 2 N h d G l v b j 4 8 S X R l b V R 5 c G U + R m 9 y b X V s Y T w v S X R l b V R 5 c G U + P E l 0 Z W 1 Q Y X R o P l N l Y 3 R p b 2 4 x L 1 R h Y m x l J T I w U G V y b W l z c 2 l v b n M v V G F i b G V O Y W 1 l P C 9 J d G V t U G F 0 a D 4 8 L 0 l 0 Z W 1 M b 2 N h d G l v b j 4 8 U 3 R h Y m x l R W 5 0 c m l l c y A v P j w v S X R l b T 4 8 S X R l b T 4 8 S X R l b U x v Y 2 F 0 a W 9 u P j x J d G V t V H l w Z T 5 G b 3 J t d W x h P C 9 J d G V t V H l w Z T 4 8 S X R l b V B h d G g + U 2 V j d G l v b j E v V G F i b G U l M j B Q Z X J t a X N z a W 9 u c y 9 S b 2 x l c 0 p v a W 4 8 L 0 l 0 Z W 1 Q Y X R o P j w v S X R l b U x v Y 2 F 0 a W 9 u P j x T d G F i b G V F b n R y a W V z I C 8 + P C 9 J d G V t P j x J d G V t P j x J d G V t T G 9 j Y X R p b 2 4 + P E l 0 Z W 1 U e X B l P k Z v c m 1 1 b G E 8 L 0 l 0 Z W 1 U e X B l P j x J d G V t U G F 0 a D 5 T Z W N 0 a W 9 u M S 9 U Y W J s Z S U y M F B l c m 1 p c 3 N p b 2 5 z L 1 J v b G V z T m F t Z T w v S X R l b V B h d G g + P C 9 J d G V t T G 9 j Y X R p b 2 4 + P F N 0 Y W J s Z U V u d H J p Z X M g L z 4 8 L 0 l 0 Z W 0 + P E l 0 Z W 0 + P E l 0 Z W 1 M b 2 N h d G l v b j 4 8 S X R l b V R 5 c G U + R m 9 y b X V s Y T w v S X R l b V R 5 c G U + P E l 0 Z W 1 Q Y X R o P l N l Y 3 R p b 2 4 x L 1 R h Y m x l J T I w U G V y b W l z c 2 l v b n M v V G F i b G V N Z X R h Z G F 0 Y T w v S X R l b V B h d G g + P C 9 J d G V t T G 9 j Y X R p b 2 4 + P F N 0 Y W J s Z U V u d H J p Z X M g L z 4 8 L 0 l 0 Z W 0 + P E l 0 Z W 0 + P E l 0 Z W 1 M b 2 N h d G l v b j 4 8 S X R l b V R 5 c G U + R m 9 y b X V s Y T w v S X R l b V R 5 c G U + P E l 0 Z W 1 Q Y X R o P l N l Y 3 R p b 2 4 x L 1 R h Y m x l J T I w U G V y b W l z c 2 l v b n M v U m V u Y W 1 l Q 2 9 s d W 1 u c z w v S X R l b V B h d G g + P C 9 J d G V t T G 9 j Y X R p b 2 4 + P F N 0 Y W J s Z U V u d H J p Z X M g L z 4 8 L 0 l 0 Z W 0 + P E l 0 Z W 0 + P E l 0 Z W 1 M b 2 N h d G l v b j 4 8 S X R l b V R 5 c G U + R m 9 y b X V s Y T w v S X R l b V R 5 c G U + P E l 0 Z W 1 Q Y X R o P l N l Y 3 R p b 2 4 x L 1 R h Y m x l J T I w U G V y b W l z c 2 l v b n M v U m V t b 3 Z l Q 2 9 s d W 1 u c z w v S X R l b V B h d G g + P C 9 J d G V t T G 9 j Y X R p b 2 4 + P F N 0 Y W J s Z U V u d H J p Z X M g L z 4 8 L 0 l 0 Z W 0 + P E l 0 Z W 0 + P E l 0 Z W 1 M b 2 N h d G l v b j 4 8 S X R l b V R 5 c G U + R m 9 y b X V s Y T w v S X R l b V R 5 c G U + P E l 0 Z W 1 Q Y X R o P l N l Y 3 R p b 2 4 x L 1 R h Y m x l J T I w U G V y b W l z c 2 l v b n M v U H J l S W 5 k Z X h T b 3 J 0 P C 9 J d G V t U G F 0 a D 4 8 L 0 l 0 Z W 1 M b 2 N h d G l v b j 4 8 U 3 R h Y m x l R W 5 0 c m l l c y A v P j w v S X R l b T 4 8 S X R l b T 4 8 S X R l b U x v Y 2 F 0 a W 9 u P j x J d G V t V H l w Z T 5 G b 3 J t d W x h P C 9 J d G V t V H l w Z T 4 8 S X R l b V B h d G g + U 2 V j d G l v b j E v V G F i b G U l M j B Q Z X J t a X N z a W 9 u c y 9 J b m R l e E N v b D w v S X R l b V B h d G g + P C 9 J d G V t T G 9 j Y X R p b 2 4 + P F N 0 Y W J s Z U V u d H J p Z X M g L z 4 8 L 0 l 0 Z W 0 + P E l 0 Z W 0 + P E l 0 Z W 1 M b 2 N h d G l v b j 4 8 S X R l b V R 5 c G U + R m 9 y b X V s Y T w v S X R l b V R 5 c G U + P E l 0 Z W 1 Q Y X R o P l N l Y 3 R p b 2 4 x L 1 R h Y m x l J T I w U G V y b W l z c 2 l v b n M v U m V v c m R l c k N v b H V t b n M 8 L 0 l 0 Z W 1 Q Y X R o P j w v S X R l b U x v Y 2 F 0 a W 9 u P j x T d G F i b G V F b n R y a W V z I C 8 + P C 9 J d G V t P j x J d G V t P j x J d G V t T G 9 j Y X R p b 2 4 + P E l 0 Z W 1 U e X B l P k Z v c m 1 1 b G E 8 L 0 l 0 Z W 1 U e X B l P j x J d G V t U G F 0 a D 5 T Z W N 0 a W 9 u M S 9 S b 2 x l J T I w T W V t Y m V y c 2 h p c H M v U H J l S W 5 k Z X h T b 3 J 0 P C 9 J d G V t U G F 0 a D 4 8 L 0 l 0 Z W 1 M b 2 N h d G l v b j 4 8 U 3 R h Y m x l R W 5 0 c m l l c y A v P j w v S X R l b T 4 8 S X R l b T 4 8 S X R l b U x v Y 2 F 0 a W 9 u P j x J d G V t V H l w Z T 5 G b 3 J t d W x h P C 9 J d G V t V H l w Z T 4 8 S X R l b V B h d G g + U 2 V j d G l v b j E v U m 9 s Z S U y M E 1 l b W J l c n N o a X B z L 0 l u Z G V 4 Q 2 9 s P C 9 J d G V t U G F 0 a D 4 8 L 0 l 0 Z W 1 M b 2 N h d G l v b j 4 8 U 3 R h Y m x l R W 5 0 c m l l c y A v P j w v S X R l b T 4 8 S X R l b T 4 8 S X R l b U x v Y 2 F 0 a W 9 u P j x J d G V t V H l w Z T 5 G b 3 J t d W x h P C 9 J d G V t V H l w Z T 4 8 S X R l b V B h d G g + U 2 V j d G l v b j E v U m 9 s Z S U y M E 1 l b W J l c n N o a X B z L 0 N v b F J l b 3 J k Z X I 8 L 0 l 0 Z W 1 Q Y X R o P j w v S X R l b U x v Y 2 F 0 a W 9 u P j x T d G F i b G V F b n R y a W V z I C 8 + P C 9 J d G V t P j x J d G V t P j x J d G V t T G 9 j Y X R p b 2 4 + P E l 0 Z W 1 U e X B l P k Z v c m 1 1 b G E 8 L 0 l 0 Z W 1 U e X B l P j x J d G V t U G F 0 a D 5 T Z W N 0 a W 9 u M S 9 D d W x 0 d X J l c 0 R N V j w v S X R l b V B h d G g + P C 9 J d G V t T G 9 j Y X R p b 2 4 + P F N 0 Y W J s Z U V u d H J p Z X M + P E V u d H J 5 I F R 5 c G U 9 I k l z U H J p d m F 0 Z S I g V m F s d W U 9 I m w w I i A v P j x F b n R y e S B U e X B l P S J O Y W 1 l V X B k Y X R l Z E F m d G V y R m l s b C I g V m F s d W U 9 I m w x I i A v P j x F b n R y e S B U e X B l P S J G a W x s R W 5 h Y m x l Z C I g V m F s d W U 9 I m w w I i A v P j x F b n R y e S B U e X B l P S J G a W x s T 2 J q Z W N 0 V H l w Z S I g V m F s d W U 9 I n N D b 2 5 u Z W N 0 a W 9 u T 2 5 s e S I g L z 4 8 R W 5 0 c n k g V H l w Z T 0 i R m l s b F R v R G F 0 Y U 1 v Z G V s R W 5 h Y m x l Z C I g V m F s d W U 9 I m w w I i A v P j x F b n R y e S B U e X B l P S J C d W Z m Z X J O Z X h 0 U m V m c m V z a C I g V m F s d W U 9 I m w w I i A v P j x F b n R y e S B U e X B l P S J S Z X N 1 b H R U e X B l I i B W Y W x 1 Z T 0 i c 1 R h Y m x l I i A v P j x F b n R y e S B U e X B l P S J S Z W x h d G l v b n N o a X B J b m Z v Q 2 9 u d G F p b m V y I i B W Y W x 1 Z T 0 i c 3 s m c X V v d D t j b 2 x 1 b W 5 D b 3 V u d C Z x d W 9 0 O z o 3 L C Z x d W 9 0 O 2 t l e U N v b H V t b k 5 h b W V z J n F 1 b 3 Q 7 O l t d L C Z x d W 9 0 O 3 F 1 Z X J 5 U m V s Y X R p b 2 5 z a G l w c y Z x d W 9 0 O z p b X S w m c X V v d D t j b 2 x 1 b W 5 J Z G V u d G l 0 a W V z J n F 1 b 3 Q 7 O l s m c X V v d D t T Z W N 0 a W 9 u M S 9 S b 2 x l c 0 R N V i 9 T b 3 V y Y 2 U u e 0 l E L D B 9 J n F 1 b 3 Q 7 L C Z x d W 9 0 O 1 N l Y 3 R p b 2 4 x L 1 J v b G V z R E 1 W L 1 N v d X J j Z S 5 7 T W 9 k Z W x J R C w x f S Z x d W 9 0 O y w m c X V v d D t T Z W N 0 a W 9 u M S 9 S b 2 x l c 0 R N V i 9 T b 3 V y Y 2 U u e 0 5 h b W U s M n 0 m c X V v d D s s J n F 1 b 3 Q 7 U 2 V j d G l v b j E v U m 9 s Z X N E T V Y v U 2 9 1 c m N l L n t E Z X N j c m l w d G l v b i w z f S Z x d W 9 0 O y w m c X V v d D t T Z W N 0 a W 9 u M S 9 S b 2 x l c 0 R N V i 9 T b 3 V y Y 2 U u e 0 1 v Z G V s U G V y b W l z c 2 l v b i w 0 f S Z x d W 9 0 O y w m c X V v d D t T Z W N 0 a W 9 u M S 9 S b 2 x l c 0 R N V i 9 T b 3 V y Y 2 U u e 0 1 v Z G l m a W V k V G l t Z S w 1 f S Z x d W 9 0 O y w m c X V v d D t T Z W N 0 a W 9 u M S 9 S b 2 x l c 0 R N V i 9 N b 2 R l b F B l c m 1 p c 3 N p b 2 5 D b 2 x 1 b W 4 u e 0 1 v Z G V s I F B l c m 1 p c 3 N p b 2 4 s N n 0 m c X V v d D t d L C Z x d W 9 0 O 0 N v b H V t b k N v d W 5 0 J n F 1 b 3 Q 7 O j c s J n F 1 b 3 Q 7 S 2 V 5 Q 2 9 s d W 1 u T m F t Z X M m c X V v d D s 6 W 1 0 s J n F 1 b 3 Q 7 Q 2 9 s d W 1 u S W R l b n R p d G l l c y Z x d W 9 0 O z p b J n F 1 b 3 Q 7 U 2 V j d G l v b j E v U m 9 s Z X N E T V Y v U 2 9 1 c m N l L n t J R C w w f S Z x d W 9 0 O y w m c X V v d D t T Z W N 0 a W 9 u M S 9 S b 2 x l c 0 R N V i 9 T b 3 V y Y 2 U u e 0 1 v Z G V s S U Q s M X 0 m c X V v d D s s J n F 1 b 3 Q 7 U 2 V j d G l v b j E v U m 9 s Z X N E T V Y v U 2 9 1 c m N l L n t O Y W 1 l L D J 9 J n F 1 b 3 Q 7 L C Z x d W 9 0 O 1 N l Y 3 R p b 2 4 x L 1 J v b G V z R E 1 W L 1 N v d X J j Z S 5 7 R G V z Y 3 J p c H R p b 2 4 s M 3 0 m c X V v d D s s J n F 1 b 3 Q 7 U 2 V j d G l v b j E v U m 9 s Z X N E T V Y v U 2 9 1 c m N l L n t N b 2 R l b F B l c m 1 p c 3 N p b 2 4 s N H 0 m c X V v d D s s J n F 1 b 3 Q 7 U 2 V j d G l v b j E v U m 9 s Z X N E T V Y v U 2 9 1 c m N l L n t N b 2 R p Z m l l Z F R p b W U s N X 0 m c X V v d D s s J n F 1 b 3 Q 7 U 2 V j d G l v b j E v U m 9 s Z X N E T V Y v T W 9 k Z W x Q Z X J t a X N z a W 9 u Q 2 9 s d W 1 u L n t N b 2 R l b C B Q Z X J t a X N z a W 9 u L D Z 9 J n F 1 b 3 Q 7 X S w m c X V v d D t S Z W x h d G l v b n N o a X B J b m Z v J n F 1 b 3 Q 7 O l t d f S I g L z 4 8 R W 5 0 c n k g V H l w Z T 0 i Q W R k Z W R U b 0 R h d G F N b 2 R l b C I g V m F s d W U 9 I m w w I i A v P j x F b n R y e S B U e X B l P S J G a W x s Z W R D b 2 1 w b G V 0 Z V J l c 3 V s d F R v V 2 9 y a 3 N o Z W V 0 I i B W Y W x 1 Z T 0 i b D A i I C 8 + P E V u d H J 5 I F R 5 c G U 9 I l J l Y 2 9 2 Z X J 5 V G F y Z 2 V 0 U m 9 3 I i B W Y W x 1 Z T 0 i b D E i I C 8 + P E V u d H J 5 I F R 5 c G U 9 I l J l Y 2 9 2 Z X J 5 V G F y Z 2 V 0 Q 2 9 s d W 1 u I i B W Y W x 1 Z T 0 i b D E i I C 8 + P E V u d H J 5 I F R 5 c G U 9 I l J l Y 2 9 2 Z X J 5 V G F y Z 2 V 0 U 2 h l Z X Q i I F Z h b H V l P S J z U 2 h l Z X Q x I i A v P j x F b n R y e S B U e X B l P S J G a W x s V G F y Z 2 V 0 T m F t Z U N 1 c 3 R v b W l 6 Z W Q i I F Z h b H V l P S J s M S I g L z 4 8 R W 5 0 c n k g V H l w Z T 0 i T G 9 h Z G V k V G 9 B b m F s e X N p c 1 N l c n Z p Y 2 V z I i B W Y W x 1 Z T 0 i b D A i I C 8 + P E V u d H J 5 I F R 5 c G U 9 I l F 1 Z X J 5 S U Q i I F Z h b H V l P S J z N 2 I w O W N i Y j c t M m V m M y 0 0 Z j F m L W E y Z j A t N j Q 3 Y T A y N z J h Z T l h I i A v P j x F b n R y e S B U e X B l P S J G a W x s T G F z d F V w Z G F 0 Z W Q i I F Z h b H V l P S J k M j A x O C 0 w N i 0 y N F Q y M D o 0 O D o w N S 4 5 N z M 0 M z Y 0 W i I g L z 4 8 R W 5 0 c n k g V H l w Z T 0 i U X V l c n l H c m 9 1 c E l E I i B W Y W x 1 Z T 0 i c z Y w Y j d l O D E 3 L T U 1 O D A t N D E 1 M C 0 4 Y j Y 5 L T h m Y j g y N D M 3 Y T I 5 Y y I g L z 4 8 R W 5 0 c n k g V H l w Z T 0 i R m l s b E V y c m 9 y Q 2 9 k Z S I g V m F s d W U 9 I n N V b m t u b 3 d u I i A v P j x F b n R y e S B U e X B l P S J G a W x s U 3 R h d H V z I i B W Y W x 1 Z T 0 i c 0 N v b X B s Z X R l I i A v P j w v U 3 R h Y m x l R W 5 0 c m l l c z 4 8 L 0 l 0 Z W 0 + P E l 0 Z W 0 + P E l 0 Z W 1 M b 2 N h d G l v b j 4 8 S X R l b V R 5 c G U + R m 9 y b X V s Y T w v S X R l b V R 5 c G U + P E l 0 Z W 1 Q Y X R o P l N l Y 3 R p b 2 4 x L 0 N 1 b H R 1 c m V z R E 1 W L 1 N v d X J j Z T w v S X R l b V B h d G g + P C 9 J d G V t T G 9 j Y X R p b 2 4 + P F N 0 Y W J s Z U V u d H J p Z X M g L z 4 8 L 0 l 0 Z W 0 + P E l 0 Z W 0 + P E l 0 Z W 1 M b 2 N h d G l v b j 4 8 S X R l b V R 5 c G U + R m 9 y b X V s Y T w v S X R l b V R 5 c G U + P E l 0 Z W 1 Q Y X R o P l N l Y 3 R p b 2 4 x L 0 0 l M j B F e H B y Z X N z a W 9 u c z w v S X R l b V B h d G g + P C 9 J d G V t T G 9 j Y X R p b 2 4 + P F N 0 Y W J s Z U V u d H J p Z X M + P E V u d H J 5 I F R 5 c G U 9 I k l z U H J p d m F 0 Z S I g V m F s d W U 9 I m w w I i A v P j x F b n R y e S B U e X B l P S J O Y W 1 l V X B k Y X R l Z E F m d G V y R m l s b C I g V m F s d W U 9 I m w w I i A v P j x F b n R y e S B U e X B l P S J G a W x s R W 5 h Y m x l Z C I g V m F s d W U 9 I m w x I i A v P j x F b n R y e S B U e X B l P S J G a W x s T 2 J q Z W N 0 V H l w Z S I g V m F s d W U 9 I n N U Y W J s Z S I g L z 4 8 R W 5 0 c n k g V H l w Z T 0 i R m l s b F R v R G F 0 Y U 1 v Z G V s R W 5 h Y m x l Z C I g V m F s d W U 9 I m w w I i A v P j x F b n R y e S B U e X B l P S J C d W Z m Z X J O Z X h 0 U m V m c m V z a C I g V m F s d W U 9 I m w w I i A v P j x F b n R y e S B U e X B l P S J S Z X N 1 b H R U e X B l I i B W Y W x 1 Z T 0 i c 1 R h Y m x l I i A v P j x F b n R y e S B U e X B l P S J B Z G R l Z F R v R G F 0 Y U 1 v Z G V s I i B W Y W x 1 Z T 0 i b D A i I C 8 + P E V u d H J 5 I F R 5 c G U 9 I k Z p b G x l Z E N v b X B s Z X R l U m V z d W x 0 V G 9 X b 3 J r c 2 h l Z X Q i I F Z h b H V l P S J s M S I g L z 4 8 R W 5 0 c n k g V H l w Z T 0 i U m V j b 3 Z l c n l U Y X J n Z X R T a G V l d C I g V m F s d W U 9 I n N N I E V 4 c H J l c 3 N p b 2 5 z I i A v P j x F b n R y e S B U e X B l P S J S Z W N v d m V y e V R h c m d l d E N v b H V t b i I g V m F s d W U 9 I m w 1 I i A v P j x F b n R y e S B U e X B l P S J S Z W N v d m V y e V R h c m d l d F J v d y I g V m F s d W U 9 I m w 1 I i A v P j x F b n R y e S B U e X B l P S J G a W x s V G F y Z 2 V 0 T m F t Z U N 1 c 3 R v b W l 6 Z W Q i I F Z h b H V l P S J s M S I g L z 4 8 R W 5 0 c n k g V H l w Z T 0 i T G 9 h Z G V k V G 9 B b m F s e X N p c 1 N l c n Z p Y 2 V z I i B W Y W x 1 Z T 0 i b D A i I C 8 + P E V u d H J 5 I F R 5 c G U 9 I l F 1 Z X J 5 S U Q i I F Z h b H V l P S J z Y j J k Z D Y y Y z Y t M j V i M y 0 0 Y T F i L T k 1 Z G M t Y m U 0 N D d k N m F m Y z M 1 I i A v P j x F b n R y e S B U e X B l P S J G a W x s Q 2 9 1 b n Q i I F Z h b H V l P S J s M y I g L z 4 8 R W 5 0 c n k g V H l w Z T 0 i U X V l c n l H c m 9 1 c E l E I i B W Y W x 1 Z T 0 i c 2 U x N z I z M T M y L T Y 4 M m U t N D h l Y i 1 h O G U 3 L T A 5 N T l j M 2 V j Y j Q 3 M C I g L z 4 8 R W 5 0 c n k g V H l w Z T 0 i R m l s b E N v b H V t b l R 5 c G V z I i B W Y W x 1 Z T 0 i c 0 J R W U d C Z 2 M 9 I i A v P j x F b n R y e S B U e X B l P S J G a W x s V G F y Z 2 V 0 I i B W Y W x 1 Z T 0 i c 0 1 f R X h w c m V z c 2 l v b n M i I C 8 + P E V u d H J 5 I F R 5 c G U 9 I k Z p b G x M Y X N 0 V X B k Y X R l Z C I g V m F s d W U 9 I m Q y M D E 4 L T A 3 L T E w V D E 4 O j M 4 O j M 0 L j I x O T I x M D R a I i A v P j x F b n R y e S B U e X B l P S J S Z W x h d G l v b n N o a X B J b m Z v Q 2 9 u d G F p b m V y I i B W Y W x 1 Z T 0 i c 3 s m c X V v d D t j b 2 x 1 b W 5 D b 3 V u d C Z x d W 9 0 O z o 1 L C Z x d W 9 0 O 2 t l e U N v b H V t b k 5 h b W V z J n F 1 b 3 Q 7 O l t d L C Z x d W 9 0 O 3 F 1 Z X J 5 U m V s Y X R p b 2 5 z a G l w c y Z x d W 9 0 O z p b X S w m c X V v d D t j b 2 x 1 b W 5 J Z G V u d G l 0 a W V z J n F 1 b 3 Q 7 O l s m c X V v d D t T Z W N 0 a W 9 u M S 9 N I E V 4 c H J l c 3 N p b 2 5 z L 0 F k Z E l u Z G V 4 L n t N I E V 4 c H J l c 3 N p b 2 4 g S W 5 k Z X g g S U Q s N H 0 m c X V v d D s s J n F 1 b 3 Q 7 U 2 V j d G l v b j E v T S B F e H B y Z X N z a W 9 u c y 9 B Z G R J b m R l e C 5 7 T S B F e H B y Z X N z a W 9 u I E 5 h b W U s M H 0 m c X V v d D s s J n F 1 b 3 Q 7 U 2 V j d G l v b j E v T S B F e H B y Z X N z a W 9 u c y 9 B Z G R J b m R l e C 5 7 T S B F e H B y Z X N z a W 9 u I E R l c 2 N y a X B 0 a W 9 u L D F 9 J n F 1 b 3 Q 7 L C Z x d W 9 0 O 1 N l Y 3 R p b 2 4 x L 0 0 g R X h w c m V z c 2 l v b n M v Q W R k S W 5 k Z X g u e 0 0 g R X h w c m V z c 2 l v b i w y f S Z x d W 9 0 O y w m c X V v d D t T Z W N 0 a W 9 u M S 9 N I E V 4 c H J l c 3 N p b 2 5 z L 0 F k Z E l u Z G V 4 L n t N b 2 R p Z m l l Z F R p b W U s M 3 0 m c X V v d D t d L C Z x d W 9 0 O 0 N v b H V t b k N v d W 5 0 J n F 1 b 3 Q 7 O j U s J n F 1 b 3 Q 7 S 2 V 5 Q 2 9 s d W 1 u T m F t Z X M m c X V v d D s 6 W 1 0 s J n F 1 b 3 Q 7 Q 2 9 s d W 1 u S W R l b n R p d G l l c y Z x d W 9 0 O z p b J n F 1 b 3 Q 7 U 2 V j d G l v b j E v T S B F e H B y Z X N z a W 9 u c y 9 B Z G R J b m R l e C 5 7 T S B F e H B y Z X N z a W 9 u I E l u Z G V 4 I E l E L D R 9 J n F 1 b 3 Q 7 L C Z x d W 9 0 O 1 N l Y 3 R p b 2 4 x L 0 0 g R X h w c m V z c 2 l v b n M v Q W R k S W 5 k Z X g u e 0 0 g R X h w c m V z c 2 l v b i B O Y W 1 l L D B 9 J n F 1 b 3 Q 7 L C Z x d W 9 0 O 1 N l Y 3 R p b 2 4 x L 0 0 g R X h w c m V z c 2 l v b n M v Q W R k S W 5 k Z X g u e 0 0 g R X h w c m V z c 2 l v b i B E Z X N j c m l w d G l v b i w x f S Z x d W 9 0 O y w m c X V v d D t T Z W N 0 a W 9 u M S 9 N I E V 4 c H J l c 3 N p b 2 5 z L 0 F k Z E l u Z G V 4 L n t N I E V 4 c H J l c 3 N p b 2 4 s M n 0 m c X V v d D s s J n F 1 b 3 Q 7 U 2 V j d G l v b j E v T S B F e H B y Z X N z a W 9 u c y 9 B Z G R J b m R l e C 5 7 T W 9 k a W Z p Z W R U a W 1 l L D N 9 J n F 1 b 3 Q 7 X S w m c X V v d D t S Z W x h d G l v b n N o a X B J b m Z v J n F 1 b 3 Q 7 O l t d f S I g L z 4 8 R W 5 0 c n k g V H l w Z T 0 i R m l s b E N v b H V t b k 5 h b W V z I i B W Y W x 1 Z T 0 i c 1 s m c X V v d D t N I E V 4 c H J l c 3 N p b 2 4 g S W 5 k Z X g g S U Q m c X V v d D s s J n F 1 b 3 Q 7 T S B F e H B y Z X N z a W 9 u I E 5 h b W U m c X V v d D s s J n F 1 b 3 Q 7 T S B F e H B y Z X N z a W 9 u I E R l c 2 N y a X B 0 a W 9 u J n F 1 b 3 Q 7 L C Z x d W 9 0 O 0 0 g R X h w c m V z c 2 l v b i Z x d W 9 0 O y w m c X V v d D t N b 2 R p Z m l l Z F R p b W U m c X V v d D t d I i A v P j x F b n R y e S B U e X B l P S J G a W x s R X J y b 3 J D b 2 R l I i B W Y W x 1 Z T 0 i c 1 V u a 2 5 v d 2 4 i I C 8 + P E V u d H J 5 I F R 5 c G U 9 I k Z p b G x F c n J v c k N v d W 5 0 I i B W Y W x 1 Z T 0 i b D A i I C 8 + P E V u d H J 5 I F R 5 c G U 9 I k Z p b G x T d G F 0 d X M i I F Z h b H V l P S J z Q 2 9 t c G x l d G U i I C 8 + P C 9 T d G F i b G V F b n R y a W V z P j w v S X R l b T 4 8 S X R l b T 4 8 S X R l b U x v Y 2 F 0 a W 9 u P j x J d G V t V H l w Z T 5 G b 3 J t d W x h P C 9 J d G V t V H l w Z T 4 8 S X R l b V B h d G g + U 2 V j d G l v b j E v T S U y M E V 4 c H J l c 3 N p b 2 5 z L 1 N v d X J j Z T w v S X R l b V B h d G g + P C 9 J d G V t T G 9 j Y X R p b 2 4 + P F N 0 Y W J s Z U V u d H J p Z X M g L z 4 8 L 0 l 0 Z W 0 + P E l 0 Z W 0 + P E l 0 Z W 1 M b 2 N h d G l v b j 4 8 S X R l b V R 5 c G U + R m 9 y b X V s Y T w v S X R l b V R 5 c G U + P E l 0 Z W 1 Q Y X R o P l N l Y 3 R p b 2 4 x L 0 0 l M j B F e H B y Z X N z a W 9 u c y 9 S Z W 1 v d m V D b 2 x z P C 9 J d G V t U G F 0 a D 4 8 L 0 l 0 Z W 1 M b 2 N h d G l v b j 4 8 U 3 R h Y m x l R W 5 0 c m l l c y A v P j w v S X R l b T 4 8 S X R l b T 4 8 S X R l b U x v Y 2 F 0 a W 9 u P j x J d G V t V H l w Z T 5 G b 3 J t d W x h P C 9 J d G V t V H l w Z T 4 8 S X R l b V B h d G g + U 2 V j d G l v b j E v T S U y M E V 4 c H J l c 3 N p b 2 5 z L 1 J l b m F t Z U N v b H M 8 L 0 l 0 Z W 1 Q Y X R o P j w v S X R l b U x v Y 2 F 0 a W 9 u P j x T d G F i b G V F b n R y a W V z I C 8 + P C 9 J d G V t P j x J d G V t P j x J d G V t T G 9 j Y X R p b 2 4 + P E l 0 Z W 1 U e X B l P k Z v c m 1 1 b G E 8 L 0 l 0 Z W 1 U e X B l P j x J d G V t U G F 0 a D 5 T Z W N 0 a W 9 u M S 9 N J T I w R X h w c m V z c 2 l v b n M v T 3 J k Z X J D b 2 x 1 b W 5 z P C 9 J d G V t U G F 0 a D 4 8 L 0 l 0 Z W 1 M b 2 N h d G l v b j 4 8 U 3 R h Y m x l R W 5 0 c m l l c y A v P j w v S X R l b T 4 8 S X R l b T 4 8 S X R l b U x v Y 2 F 0 a W 9 u P j x J d G V t V H l w Z T 5 G b 3 J t d W x h P C 9 J d G V t V H l w Z T 4 8 S X R l b V B h d G g + U 2 V j d G l v b j E v T S U y M E V 4 c H J l c 3 N p b 2 5 z L 0 F k Z E l u Z G V 4 P C 9 J d G V t U G F 0 a D 4 8 L 0 l 0 Z W 1 M b 2 N h d G l v b j 4 8 U 3 R h Y m x l R W 5 0 c m l l c y A v P j w v S X R l b T 4 8 S X R l b T 4 8 S X R l b U x v Y 2 F 0 a W 9 u P j x J d G V t V H l w Z T 5 G b 3 J t d W x h P C 9 J d G V t V H l w Z T 4 8 S X R l b V B h d G g + U 2 V j d G l v b j E v U G F y d G l 0 a W 9 u c y 9 Q c m V J b m R l e F N v c n Q 8 L 0 l 0 Z W 1 Q Y X R o P j w v S X R l b U x v Y 2 F 0 a W 9 u P j x T d G F i b G V F b n R y a W V z I C 8 + P C 9 J d G V t P j x J d G V t P j x J d G V t T G 9 j Y X R p b 2 4 + P E l 0 Z W 1 U e X B l P k Z v c m 1 1 b G E 8 L 0 l 0 Z W 1 U e X B l P j x J d G V t U G F 0 a D 5 T Z W N 0 a W 9 u M S 9 Q Y X J 0 a X R p b 2 5 z L 0 l u Z G V 4 Q 2 9 s P C 9 J d G V t U G F 0 a D 4 8 L 0 l 0 Z W 1 M b 2 N h d G l v b j 4 8 U 3 R h Y m x l R W 5 0 c m l l c y A v P j w v S X R l b T 4 8 S X R l b T 4 8 S X R l b U x v Y 2 F 0 a W 9 u P j x J d G V t V H l w Z T 5 G b 3 J t d W x h P C 9 J d G V t V H l w Z T 4 8 S X R l b V B h d G g + U 2 V j d G l v b j E v S G l l c m F y Y 2 h 5 T G V 2 Z W x z R E 1 W P C 9 J d G V t U G F 0 a D 4 8 L 0 l 0 Z W 1 M b 2 N h d G l v b j 4 8 U 3 R h Y m x l R W 5 0 c m l l c z 4 8 R W 5 0 c n k g V H l w Z T 0 i S X N Q c m l 2 Y X R l I i B W Y W x 1 Z T 0 i b D A i I C 8 + P E V u d H J 5 I F R 5 c G U 9 I k 5 h b W V V c G R h d G V k Q W Z 0 Z X J G a W x s I i B W Y W x 1 Z T 0 i b D E i I C 8 + P E V u d H J 5 I F R 5 c G U 9 I k Z p b G x F b m F i b G V k I i B W Y W x 1 Z T 0 i b D A i I C 8 + P E V u d H J 5 I F R 5 c G U 9 I k Z p b G x P Y m p l Y 3 R U e X B l I i B W Y W x 1 Z T 0 i c 0 N v b m 5 l Y 3 R p b 2 5 P b m x 5 I i A v P j x F b n R y e S B U e X B l P S J G a W x s V G 9 E Y X R h T W 9 k Z W x F b m F i b G V k I i B W Y W x 1 Z T 0 i b D A i I C 8 + P E V u d H J 5 I F R 5 c G U 9 I k J 1 Z m Z l c k 5 l e H R S Z W Z y Z X N o I i B W Y W x 1 Z T 0 i b D A i I C 8 + P E V u d H J 5 I F R 5 c G U 9 I l J l c 3 V s d F R 5 c G U i I F Z h b H V l P S J z V G F i b G U i I C 8 + P E V u d H J 5 I F R 5 c G U 9 I l J l b G F 0 a W 9 u c 2 h p c E l u Z m 9 D b 2 5 0 Y W l u Z X I i I F Z h b H V l P S J z e y Z x d W 9 0 O 2 N v b H V t b k N v d W 5 0 J n F 1 b 3 Q 7 O j c s J n F 1 b 3 Q 7 a 2 V 5 Q 2 9 s d W 1 u T m F t Z X M m c X V v d D s 6 W 1 0 s J n F 1 b 3 Q 7 c X V l c n l S Z W x h d G l v b n N o a X B z J n F 1 b 3 Q 7 O l t d L C Z x d W 9 0 O 2 N v b H V t b k l k Z W 5 0 a X R p Z X M m c X V v d D s 6 W y Z x d W 9 0 O 1 N l Y 3 R p b 2 4 x L 1 J v b G V z R E 1 W L 1 N v d X J j Z S 5 7 S U Q s M H 0 m c X V v d D s s J n F 1 b 3 Q 7 U 2 V j d G l v b j E v U m 9 s Z X N E T V Y v U 2 9 1 c m N l L n t N b 2 R l b E l E L D F 9 J n F 1 b 3 Q 7 L C Z x d W 9 0 O 1 N l Y 3 R p b 2 4 x L 1 J v b G V z R E 1 W L 1 N v d X J j Z S 5 7 T m F t Z S w y f S Z x d W 9 0 O y w m c X V v d D t T Z W N 0 a W 9 u M S 9 S b 2 x l c 0 R N V i 9 T b 3 V y Y 2 U u e 0 R l c 2 N y a X B 0 a W 9 u L D N 9 J n F 1 b 3 Q 7 L C Z x d W 9 0 O 1 N l Y 3 R p b 2 4 x L 1 J v b G V z R E 1 W L 1 N v d X J j Z S 5 7 T W 9 k Z W x Q Z X J t a X N z a W 9 u L D R 9 J n F 1 b 3 Q 7 L C Z x d W 9 0 O 1 N l Y 3 R p b 2 4 x L 1 J v b G V z R E 1 W L 1 N v d X J j Z S 5 7 T W 9 k a W Z p Z W R U a W 1 l L D V 9 J n F 1 b 3 Q 7 L C Z x d W 9 0 O 1 N l Y 3 R p b 2 4 x L 1 J v b G V z R E 1 W L 0 1 v Z G V s U G V y b W l z c 2 l v b k N v b H V t b i 5 7 T W 9 k Z W w g U G V y b W l z c 2 l v b i w 2 f S Z x d W 9 0 O 1 0 s J n F 1 b 3 Q 7 Q 2 9 s d W 1 u Q 2 9 1 b n Q m c X V v d D s 6 N y w m c X V v d D t L Z X l D b 2 x 1 b W 5 O Y W 1 l c y Z x d W 9 0 O z p b X S w m c X V v d D t D b 2 x 1 b W 5 J Z G V u d G l 0 a W V z J n F 1 b 3 Q 7 O l s m c X V v d D t T Z W N 0 a W 9 u M S 9 S b 2 x l c 0 R N V i 9 T b 3 V y Y 2 U u e 0 l E L D B 9 J n F 1 b 3 Q 7 L C Z x d W 9 0 O 1 N l Y 3 R p b 2 4 x L 1 J v b G V z R E 1 W L 1 N v d X J j Z S 5 7 T W 9 k Z W x J R C w x f S Z x d W 9 0 O y w m c X V v d D t T Z W N 0 a W 9 u M S 9 S b 2 x l c 0 R N V i 9 T b 3 V y Y 2 U u e 0 5 h b W U s M n 0 m c X V v d D s s J n F 1 b 3 Q 7 U 2 V j d G l v b j E v U m 9 s Z X N E T V Y v U 2 9 1 c m N l L n t E Z X N j c m l w d G l v b i w z f S Z x d W 9 0 O y w m c X V v d D t T Z W N 0 a W 9 u M S 9 S b 2 x l c 0 R N V i 9 T b 3 V y Y 2 U u e 0 1 v Z G V s U G V y b W l z c 2 l v b i w 0 f S Z x d W 9 0 O y w m c X V v d D t T Z W N 0 a W 9 u M S 9 S b 2 x l c 0 R N V i 9 T b 3 V y Y 2 U u e 0 1 v Z G l m a W V k V G l t Z S w 1 f S Z x d W 9 0 O y w m c X V v d D t T Z W N 0 a W 9 u M S 9 S b 2 x l c 0 R N V i 9 N b 2 R l b F B l c m 1 p c 3 N p b 2 5 D b 2 x 1 b W 4 u e 0 1 v Z G V s I F B l c m 1 p c 3 N p b 2 4 s N n 0 m c X V v d D t d L C Z x d W 9 0 O 1 J l b G F 0 a W 9 u c 2 h p c E l u Z m 8 m c X V v d D s 6 W 1 1 9 I i A v P j x F b n R y e S B U e X B l P S J B Z G R l Z F R v R G F 0 Y U 1 v Z G V s I i B W Y W x 1 Z T 0 i b D A i I C 8 + P E V u d H J 5 I F R 5 c G U 9 I k Z p b G x l Z E N v b X B s Z X R l U m V z d W x 0 V G 9 X b 3 J r c 2 h l Z X Q i I F Z h b H V l P S J s M C I g L z 4 8 R W 5 0 c n k g V H l w Z T 0 i U m V j b 3 Z l c n l U Y X J n Z X R S b 3 c i I F Z h b H V l P S J s M S I g L z 4 8 R W 5 0 c n k g V H l w Z T 0 i U m V j b 3 Z l c n l U Y X J n Z X R D b 2 x 1 b W 4 i I F Z h b H V l P S J s M S I g L z 4 8 R W 5 0 c n k g V H l w Z T 0 i U m V j b 3 Z l c n l U Y X J n Z X R T a G V l d C I g V m F s d W U 9 I n N T a G V l d D E i I C 8 + P E V u d H J 5 I F R 5 c G U 9 I k Z p b G x U Y X J n Z X R O Y W 1 l Q 3 V z d G 9 t a X p l Z C I g V m F s d W U 9 I m w x I i A v P j x F b n R y e S B U e X B l P S J M b 2 F k Z W R U b 0 F u Y W x 5 c 2 l z U 2 V y d m l j Z X M i I F Z h b H V l P S J s M C I g L z 4 8 R W 5 0 c n k g V H l w Z T 0 i U X V l c n l J R C I g V m F s d W U 9 I n M 3 Y j A 5 Y 2 J i N y 0 y Z W Y z L T R m M W Y t Y T J m M C 0 2 N D d h M D I 3 M m F l O W E i I C 8 + P E V u d H J 5 I F R 5 c G U 9 I k Z p b G x T d G F 0 d X M i I F Z h b H V l P S J z Q 2 9 t c G x l d G U i I C 8 + P E V u d H J 5 I F R 5 c G U 9 I l F 1 Z X J 5 R 3 J v d X B J R C I g V m F s d W U 9 I n M 2 M G I 3 Z T g x N y 0 1 N T g w L T Q x N T A t O G I 2 O S 0 4 Z m I 4 M j Q z N 2 E y O W M i I C 8 + P E V u d H J 5 I F R 5 c G U 9 I k Z p b G x F c n J v c k N v Z G U i I F Z h b H V l P S J z V W 5 r b m 9 3 b i I g L z 4 8 R W 5 0 c n k g V H l w Z T 0 i R m l s b E x h c 3 R V c G R h d G V k I i B W Y W x 1 Z T 0 i Z D I w M T g t M D Y t M j R U M j E 6 N T c 6 N T c u N T k x N j k 2 N 1 o i I C 8 + P C 9 T d G F i b G V F b n R y a W V z P j w v S X R l b T 4 8 S X R l b T 4 8 S X R l b U x v Y 2 F 0 a W 9 u P j x J d G V t V H l w Z T 5 G b 3 J t d W x h P C 9 J d G V t V H l w Z T 4 8 S X R l b V B h d G g + U 2 V j d G l v b j E v S G l l c m F y Y 2 h 5 T G V 2 Z W x z R E 1 W L 1 N v d X J j Z T w v S X R l b V B h d G g + P C 9 J d G V t T G 9 j Y X R p b 2 4 + P F N 0 Y W J s Z U V u d H J p Z X M g L z 4 8 L 0 l 0 Z W 0 + P E l 0 Z W 0 + P E l 0 Z W 1 M b 2 N h d G l v b j 4 8 S X R l b V R 5 c G U + R m 9 y b X V s Y T w v S X R l b V R 5 c G U + P E l 0 Z W 1 Q Y X R o P l N l Y 3 R p b 2 4 x L 0 h p Z X J h c m N o e S U y M E x l d m V s c z w v S X R l b V B h d G g + P C 9 J d G V t T G 9 j Y X R p b 2 4 + P F N 0 Y W J s Z U V u d H J p Z X M + P E V u d H J 5 I F R 5 c G U 9 I k l z U H J p d m F 0 Z S I g V m F s d W U 9 I m w w I i A v P j x F b n R y e S B U e X B l P S J O Y W 1 l V X B k Y X R l Z E F m d G V y R m l s b C I g V m F s d W U 9 I m w w I i A v P j x F b n R y e S B U e X B l P S J R d W V y e U d y b 3 V w S U Q i I F Z h b H V l P S J z Z T E 3 M j M x M z I t N j g y Z S 0 0 O G V i L W E 4 Z T c t M D k 1 O W M z Z W N i N D c w I i A v P j x F b n R y e S B U e X B l P S J G a W x s R W 5 h Y m x l Z C I g V m F s d W U 9 I m w x I i A v P j x F b n R y e S B U e X B l P S J G a W x s T 2 J q Z W N 0 V H l w Z S I g V m F s d W U 9 I n N U Y W J s Z S I g L z 4 8 R W 5 0 c n k g V H l w Z T 0 i R m l s b F R v R G F 0 Y U 1 v Z G V s R W 5 h Y m x l Z C I g V m F s d W U 9 I m w w I i A v P j x F b n R y e S B U e X B l P S J C d W Z m Z X J O Z X h 0 U m V m c m V z a C I g V m F s d W U 9 I m w w I i A v P j x F b n R y e S B U e X B l P S J S Z X N 1 b H R U e X B l I i B W Y W x 1 Z T 0 i c 1 R h Y m x l I i A v P j x F b n R y e S B U e X B l P S J B Z G R l Z F R v R G F 0 Y U 1 v Z G V s I i B W Y W x 1 Z T 0 i b D A i I C 8 + P E V u d H J 5 I F R 5 c G U 9 I k Z p b G x l Z E N v b X B s Z X R l U m V z d W x 0 V G 9 X b 3 J r c 2 h l Z X Q i I F Z h b H V l P S J s M S I g L z 4 8 R W 5 0 c n k g V H l w Z T 0 i U m V j b 3 Z l c n l U Y X J n Z X R S b 3 c i I F Z h b H V l P S J s N S I g L z 4 8 R W 5 0 c n k g V H l w Z T 0 i U m V j b 3 Z l c n l U Y X J n Z X R D b 2 x 1 b W 4 i I F Z h b H V l P S J s N C I g L z 4 8 R W 5 0 c n k g V H l w Z T 0 i U m V j b 3 Z l c n l U Y X J n Z X R T a G V l d C I g V m F s d W U 9 I n N I a W V y Y X J j a H k g T G V 2 Z W x z I i A v P j x F b n R y e S B U e X B l P S J R d W V y e U l E I i B W Y W x 1 Z T 0 i c 2 V m Y T g 4 Y j A 1 L T k 5 N D M t N D B i M S 0 5 Y j d k L W E 3 O T d h N G E y M D Y 5 O C I g L z 4 8 R W 5 0 c n k g V H l w Z T 0 i R m l s b F R h c m d l d C I g V m F s d W U 9 I n N I a W V y Y X J j a H l f T G V 2 Z W x z I i A v P j x F b n R y e S B U e X B l P S J G a W x s R X J y b 3 J D b 2 R l I i B W Y W x 1 Z T 0 i c 1 V u a 2 5 v d 2 4 i I C 8 + P E V u d H J 5 I F R 5 c G U 9 I k Z p b G x D b 2 x 1 b W 5 U e X B l c y I g V m F s d W U 9 I n N C U V l H Q W d Z S C I g L z 4 8 R W 5 0 c n k g V H l w Z T 0 i R m l s b E x h c 3 R V c G R h d G V k I i B W Y W x 1 Z T 0 i Z D I w M T g t M D c t M T B U M T g 6 M z g 6 M z I u M D M 3 N D U 0 O F o i I C 8 + P E V u d H J 5 I F R 5 c G U 9 I l J l b G F 0 a W 9 u c 2 h p c E l u Z m 9 D b 2 5 0 Y W l u Z X I i I F Z h b H V l P S J z e y Z x d W 9 0 O 2 N v b H V t b k N v d W 5 0 J n F 1 b 3 Q 7 O j Y s J n F 1 b 3 Q 7 a 2 V 5 Q 2 9 s d W 1 u T m F t Z X M m c X V v d D s 6 W 1 0 s J n F 1 b 3 Q 7 c X V l c n l S Z W x h d G l v b n N o a X B z J n F 1 b 3 Q 7 O l t d L C Z x d W 9 0 O 2 N v b H V t b k l k Z W 5 0 a X R p Z X M m c X V v d D s 6 W y Z x d W 9 0 O 1 N l Y 3 R p b 2 4 x L 0 h p Z X J h c m N o e S B M Z X Z l b H M v S W 5 k Z X h D b 2 x 1 b W 4 u e 0 h p Z X J h c m N o e S B M Z X Z l b C B J b m R l e C B J R C w 5 f S Z x d W 9 0 O y w m c X V v d D t T Z W N 0 a W 9 u M S 9 I a W V y Y X J j a H k g T G V 2 Z W x z L 0 l u Z G V 4 Q 2 9 s d W 1 u L n t I a W V y Y X J j a H k g T m F t Z S w 4 f S Z x d W 9 0 O y w m c X V v d D t T Z W N 0 a W 9 u M S 9 I a W V y Y X J j a H k g T G V 2 Z W x z L 0 l u Z G V 4 Q 2 9 s d W 1 u L n t O Y W 1 l L D N 9 J n F 1 b 3 Q 7 L C Z x d W 9 0 O 1 N l Y 3 R p b 2 4 x L 0 h p Z X J h c m N o e S B M Z X Z l b H M v S W 5 k Z X h D b 2 x 1 b W 4 u e 0 9 y Z G l u Y W w s M n 0 m c X V v d D s s J n F 1 b 3 Q 7 U 2 V j d G l v b j E v S G l l c m F y Y 2 h 5 I E x l d m V s c y 9 J b m R l e E N v b H V t b i 5 7 V G F i b G U g T m F t Z S w 3 f S Z x d W 9 0 O y w m c X V v d D t T Z W N 0 a W 9 u M S 9 I a W V y Y X J j a H k g T G V 2 Z W x z L 0 l u Z G V 4 Q 2 9 s d W 1 u L n t N b 2 R p Z m l l Z F R p b W U s N n 0 m c X V v d D t d L C Z x d W 9 0 O 0 N v b H V t b k N v d W 5 0 J n F 1 b 3 Q 7 O j Y s J n F 1 b 3 Q 7 S 2 V 5 Q 2 9 s d W 1 u T m F t Z X M m c X V v d D s 6 W 1 0 s J n F 1 b 3 Q 7 Q 2 9 s d W 1 u S W R l b n R p d G l l c y Z x d W 9 0 O z p b J n F 1 b 3 Q 7 U 2 V j d G l v b j E v S G l l c m F y Y 2 h 5 I E x l d m V s c y 9 J b m R l e E N v b H V t b i 5 7 S G l l c m F y Y 2 h 5 I E x l d m V s I E l u Z G V 4 I E l E L D l 9 J n F 1 b 3 Q 7 L C Z x d W 9 0 O 1 N l Y 3 R p b 2 4 x L 0 h p Z X J h c m N o e S B M Z X Z l b H M v S W 5 k Z X h D b 2 x 1 b W 4 u e 0 h p Z X J h c m N o e S B O Y W 1 l L D h 9 J n F 1 b 3 Q 7 L C Z x d W 9 0 O 1 N l Y 3 R p b 2 4 x L 0 h p Z X J h c m N o e S B M Z X Z l b H M v S W 5 k Z X h D b 2 x 1 b W 4 u e 0 5 h b W U s M 3 0 m c X V v d D s s J n F 1 b 3 Q 7 U 2 V j d G l v b j E v S G l l c m F y Y 2 h 5 I E x l d m V s c y 9 J b m R l e E N v b H V t b i 5 7 T 3 J k a W 5 h b C w y f S Z x d W 9 0 O y w m c X V v d D t T Z W N 0 a W 9 u M S 9 I a W V y Y X J j a H k g T G V 2 Z W x z L 0 l u Z G V 4 Q 2 9 s d W 1 u L n t U Y W J s Z S B O Y W 1 l L D d 9 J n F 1 b 3 Q 7 L C Z x d W 9 0 O 1 N l Y 3 R p b 2 4 x L 0 h p Z X J h c m N o e S B M Z X Z l b H M v S W 5 k Z X h D b 2 x 1 b W 4 u e 0 1 v Z G l m a W V k V G l t Z S w 2 f S Z x d W 9 0 O 1 0 s J n F 1 b 3 Q 7 U m V s Y X R p b 2 5 z a G l w S W 5 m b y Z x d W 9 0 O z p b X X 0 i I C 8 + P E V u d H J 5 I F R 5 c G U 9 I k Z p b G x D b 3 V u d C I g V m F s d W U 9 I m w y O C I g L z 4 8 R W 5 0 c n k g V H l w Z T 0 i R m l s b E N v b H V t b k 5 h b W V z I i B W Y W x 1 Z T 0 i c 1 s m c X V v d D t I a W V y Y X J j a H k g T G V 2 Z W w g S W 5 k Z X g g S U Q m c X V v d D s s J n F 1 b 3 Q 7 S G l l c m F y Y 2 h 5 I E 5 h b W U m c X V v d D s s J n F 1 b 3 Q 7 S G l l c m F y Y 2 h 5 I E x l d m V s I E N v b H V t b i Z x d W 9 0 O y w m c X V v d D t I a W V y Y X J j a H k g T G V 2 Z W w m c X V v d D s s J n F 1 b 3 Q 7 V G F i b G U g T m F t Z S Z x d W 9 0 O y w m c X V v d D t N b 2 R p Z m l l Z F R p b W U m c X V v d D t d I i A v P j x F b n R y e S B U e X B l P S J G a W x s R X J y b 3 J D b 3 V u d C I g V m F s d W U 9 I m w w I i A v P j x F b n R y e S B U e X B l P S J G a W x s U 3 R h d H V z I i B W Y W x 1 Z T 0 i c 0 N v b X B s Z X R l I i A v P j w v U 3 R h Y m x l R W 5 0 c m l l c z 4 8 L 0 l 0 Z W 0 + P E l 0 Z W 0 + P E l 0 Z W 1 M b 2 N h d G l v b j 4 8 S X R l b V R 5 c G U + R m 9 y b X V s Y T w v S X R l b V R 5 c G U + P E l 0 Z W 1 Q Y X R o P l N l Y 3 R p b 2 4 x L 0 h p Z X J h c m N o a W V z R E 1 W P C 9 J d G V t U G F 0 a D 4 8 L 0 l 0 Z W 1 M b 2 N h d G l v b j 4 8 U 3 R h Y m x l R W 5 0 c m l l c z 4 8 R W 5 0 c n k g V H l w Z T 0 i S X N Q c m l 2 Y X R l I i B W Y W x 1 Z T 0 i b D A i I C 8 + P E V u d H J 5 I F R 5 c G U 9 I k 5 h b W V V c G R h d G V k Q W Z 0 Z X J G a W x s I i B W Y W x 1 Z T 0 i b D A i I C 8 + P E V u d H J 5 I F R 5 c G U 9 I k Z p b G x F b m F i b G V k I i B W Y W x 1 Z T 0 i b D A i I C 8 + P E V u d H J 5 I F R 5 c G U 9 I k Z p b G x P Y m p l Y 3 R U e X B l I i B W Y W x 1 Z T 0 i c 0 N v b m 5 l Y 3 R p b 2 5 P b m x 5 I i A v P j x F b n R y e S B U e X B l P S J G a W x s V G 9 E Y X R h T W 9 k Z W x F b m F i b G V k I i B W Y W x 1 Z T 0 i b D A i I C 8 + P E V u d H J 5 I F R 5 c G U 9 I k J 1 Z m Z l c k 5 l e H R S Z W Z y Z X N o I i B W Y W x 1 Z T 0 i b D A i I C 8 + P E V u d H J 5 I F R 5 c G U 9 I l J l c 3 V s d F R 5 c G U i I F Z h b H V l P S J z V G F i b G U i I C 8 + P E V u d H J 5 I F R 5 c G U 9 I k Z p b G x M Y X N 0 V X B k Y X R l Z C I g V m F s d W U 9 I m Q y M D E 4 L T A 2 L T I 0 V D I y O j A 3 O j U 3 L j E x M T M 2 M T d a I i A v P j x F b n R y e S B U e X B l P S J B Z G R l Z F R v R G F 0 Y U 1 v Z G V s I i B W Y W x 1 Z T 0 i b D A i I C 8 + P E V u d H J 5 I F R 5 c G U 9 I k Z p b G x l Z E N v b X B s Z X R l U m V z d W x 0 V G 9 X b 3 J r c 2 h l Z X Q i I F Z h b H V l P S J s M C I g L z 4 8 R W 5 0 c n k g V H l w Z T 0 i U m V j b 3 Z l c n l U Y X J n Z X R T a G V l d C I g V m F s d W U 9 I n N T a G V l d D M i I C 8 + P E V u d H J 5 I F R 5 c G U 9 I l J l Y 2 9 2 Z X J 5 V G F y Z 2 V 0 Q 2 9 s d W 1 u I i B W Y W x 1 Z T 0 i b D E i I C 8 + P E V u d H J 5 I F R 5 c G U 9 I l J l Y 2 9 2 Z X J 5 V G F y Z 2 V 0 U m 9 3 I i B W Y W x 1 Z T 0 i b D E i I C 8 + P E V u d H J 5 I F R 5 c G U 9 I k Z p b G x U Y X J n Z X R O Y W 1 l Q 3 V z d G 9 t a X p l Z C I g V m F s d W U 9 I m w x I i A v P j x F b n R y e S B U e X B l P S J M b 2 F k Z W R U b 0 F u Y W x 5 c 2 l z U 2 V y d m l j Z X M i I F Z h b H V l P S J s M C I g L z 4 8 R W 5 0 c n k g V H l w Z T 0 i U X V l c n l J R C I g V m F s d W U 9 I n N k M T U 4 Z D V k Y i 0 1 N m U w L T R l Y j k t Y m E y O C 1 i Y j l i O D U w Y z E 5 Y T k i I C 8 + P E V u d H J 5 I F R 5 c G U 9 I k Z p b G x D b 2 x 1 b W 5 U e X B l c y I g V m F s d W U 9 I n N C Q V F G Q m d F R E J B W U d C d 1 l E Q m d j S C I g L z 4 8 R W 5 0 c n k g V H l w Z T 0 i R m l s b E V y c m 9 y Q 2 9 k Z S I g V m F s d W U 9 I n N V b m t u b 3 d u I i A v P j x F b n R y e S B U e X B l P S J G a W x s U 3 R h d H V z I i B W Y W x 1 Z T 0 i c 0 N v b X B s Z X R l I i A v P j x F b n R y e S B U e X B l P S J R d W V y e U d y b 3 V w S U Q i I F Z h b H V l P S J z N j B i N 2 U 4 M T c t N T U 4 M C 0 0 M T U w L T h i N j k t O G Z i O D I 0 M z d h M j l j I i A v P j x F b n R y e S B U e X B l P S J G a W x s Q 2 9 s d W 1 u T m F t Z X M i I F Z h b H V l P S J z W y Z x d W 9 0 O 0 l E J n F 1 b 3 Q 7 L C Z x d W 9 0 O 1 R h Y m x l S U Q m c X V v d D s s J n F 1 b 3 Q 7 S G l l c m F y Y 2 h 5 I E l u Z G V 4 I E l E J n F 1 b 3 Q 7 L C Z x d W 9 0 O 0 h p Z X J h c m N o e S B E Z X N j c m l w d G l v b i Z x d W 9 0 O y w m c X V v d D t J c 0 h p Z G R l b i Z x d W 9 0 O y w m c X V v d D t T d G F 0 Z S Z x d W 9 0 O y w m c X V v d D t I a W V y Y X J j a H l T d G 9 y Y W d l S U Q m c X V v d D s s J n F 1 b 3 Q 7 V G F i b G U g T m F t Z S Z x d W 9 0 O y w m c X V v d D t I a W V y Y X J j a H k g T m F t Z S Z x d W 9 0 O y w m c X V v d D t S Z W Z y Z X N o Z W R U a W 1 l J n F 1 b 3 Q 7 L C Z x d W 9 0 O 0 R p c 3 B s Y X l G b 2 x k Z X I m c X V v d D s s J n F 1 b 3 Q 7 S G l k Z U 1 l b W J l c n M m c X V v d D s s J n F 1 b 3 Q 7 S G l k Z S B C b G F u a y B N Z W 1 i Z X J z J n F 1 b 3 Q 7 L C Z x d W 9 0 O 0 1 v Z G l m a W V k V G l t Z S Z x d W 9 0 O y w m c X V v d D t T d H J 1 Y 3 R 1 c m V N b 2 R p Z m l l Z F R p b W U m c X V v d D t d I i A v P j x F b n R y e S B U e X B l P S J S Z W x h d G l v b n N o a X B J b m Z v Q 2 9 u d G F p b m V y I i B W Y W x 1 Z T 0 i c 3 s m c X V v d D t j b 2 x 1 b W 5 D b 3 V u d C Z x d W 9 0 O z o x N S w m c X V v d D t r Z X l D b 2 x 1 b W 5 O Y W 1 l c y Z x d W 9 0 O z p b X S w m c X V v d D t x d W V y e V J l b G F 0 a W 9 u c 2 h p c H M m c X V v d D s 6 W 1 0 s J n F 1 b 3 Q 7 Y 2 9 s d W 1 u S W R l b n R p d G l l c y Z x d W 9 0 O z p b J n F 1 b 3 Q 7 U 2 V j d G l v b j E v S G l l c m F y Y 2 h p Z X N E T V Y v S W 5 k Z X h D b 2 w u e 0 l E L D B 9 J n F 1 b 3 Q 7 L C Z x d W 9 0 O 1 N l Y 3 R p b 2 4 x L 0 h p Z X J h c m N o a W V z R E 1 W L 0 l u Z G V 4 Q 2 9 s L n t U Y W J s Z U l E L D F 9 J n F 1 b 3 Q 7 L C Z x d W 9 0 O 1 N l Y 3 R p b 2 4 x L 0 h p Z X J h c m N o a W V z R E 1 W L 0 l u Z G V 4 Q 2 9 s L n t I a W V y Y X J j a H k g S W 5 k Z X g g S U Q s M T R 9 J n F 1 b 3 Q 7 L C Z x d W 9 0 O 1 N l Y 3 R p b 2 4 x L 0 h p Z X J h c m N o a W V z R E 1 W L 0 l u Z G V 4 Q 2 9 s L n t I a W V y Y X J j a H k g R G V z Y 3 J p c H R p b 2 4 s M 3 0 m c X V v d D s s J n F 1 b 3 Q 7 U 2 V j d G l v b j E v S G l l c m F y Y 2 h p Z X N E T V Y v S W 5 k Z X h D b 2 w u e 0 l z S G l k Z G V u L D R 9 J n F 1 b 3 Q 7 L C Z x d W 9 0 O 1 N l Y 3 R p b 2 4 x L 0 h p Z X J h c m N o a W V z R E 1 W L 0 l u Z G V 4 Q 2 9 s L n t T d G F 0 Z S w 1 f S Z x d W 9 0 O y w m c X V v d D t T Z W N 0 a W 9 u M S 9 I a W V y Y X J j a G l l c 0 R N V i 9 J b m R l e E N v b C 5 7 S G l l c m F y Y 2 h 5 U 3 R v c m F n Z U l E L D Z 9 J n F 1 b 3 Q 7 L C Z x d W 9 0 O 1 N l Y 3 R p b 2 4 x L 0 h p Z X J h c m N o a W V z R E 1 W L 0 l u Z G V 4 Q 2 9 s L n t U Y W J s Z S B O Y W 1 l L D E y f S Z x d W 9 0 O y w m c X V v d D t T Z W N 0 a W 9 u M S 9 I a W V y Y X J j a G l l c 0 R N V i 9 J b m R l e E N v b C 5 7 S G l l c m F y Y 2 h 5 I E 5 h b W U s M n 0 m c X V v d D s s J n F 1 b 3 Q 7 U 2 V j d G l v b j E v S G l l c m F y Y 2 h p Z X N E T V Y v S W 5 k Z X h D b 2 w u e 1 J l Z n J l c 2 h l Z F R p b W U s O X 0 m c X V v d D s s J n F 1 b 3 Q 7 U 2 V j d G l v b j E v S G l l c m F y Y 2 h p Z X N E T V Y v S W 5 k Z X h D b 2 w u e 0 R p c 3 B s Y X l G b 2 x k Z X I s M T B 9 J n F 1 b 3 Q 7 L C Z x d W 9 0 O 1 N l Y 3 R p b 2 4 x L 0 h p Z X J h c m N o a W V z R E 1 W L 0 l u Z G V 4 Q 2 9 s L n t I a W R l T W V t Y m V y c y w x M X 0 m c X V v d D s s J n F 1 b 3 Q 7 U 2 V j d G l v b j E v S G l l c m F y Y 2 h p Z X N E T V Y v S W 5 k Z X h D b 2 w u e 0 h p Z G U g Q m x h b m s g T W V t Y m V y c y w x M 3 0 m c X V v d D s s J n F 1 b 3 Q 7 U 2 V j d G l v b j E v S G l l c m F y Y 2 h p Z X N E T V Y v S W 5 k Z X h D b 2 w u e 0 1 v Z G l m a W V k V G l t Z S w 3 f S Z x d W 9 0 O y w m c X V v d D t T Z W N 0 a W 9 u M S 9 I a W V y Y X J j a G l l c 0 R N V i 9 J b m R l e E N v b C 5 7 U 3 R y d W N 0 d X J l T W 9 k a W Z p Z W R U a W 1 l L D h 9 J n F 1 b 3 Q 7 X S w m c X V v d D t D b 2 x 1 b W 5 D b 3 V u d C Z x d W 9 0 O z o x N S w m c X V v d D t L Z X l D b 2 x 1 b W 5 O Y W 1 l c y Z x d W 9 0 O z p b X S w m c X V v d D t D b 2 x 1 b W 5 J Z G V u d G l 0 a W V z J n F 1 b 3 Q 7 O l s m c X V v d D t T Z W N 0 a W 9 u M S 9 I a W V y Y X J j a G l l c 0 R N V i 9 J b m R l e E N v b C 5 7 S U Q s M H 0 m c X V v d D s s J n F 1 b 3 Q 7 U 2 V j d G l v b j E v S G l l c m F y Y 2 h p Z X N E T V Y v S W 5 k Z X h D b 2 w u e 1 R h Y m x l S U Q s M X 0 m c X V v d D s s J n F 1 b 3 Q 7 U 2 V j d G l v b j E v S G l l c m F y Y 2 h p Z X N E T V Y v S W 5 k Z X h D b 2 w u e 0 h p Z X J h c m N o e S B J b m R l e C B J R C w x N H 0 m c X V v d D s s J n F 1 b 3 Q 7 U 2 V j d G l v b j E v S G l l c m F y Y 2 h p Z X N E T V Y v S W 5 k Z X h D b 2 w u e 0 h p Z X J h c m N o e S B E Z X N j c m l w d G l v b i w z f S Z x d W 9 0 O y w m c X V v d D t T Z W N 0 a W 9 u M S 9 I a W V y Y X J j a G l l c 0 R N V i 9 J b m R l e E N v b C 5 7 S X N I a W R k Z W 4 s N H 0 m c X V v d D s s J n F 1 b 3 Q 7 U 2 V j d G l v b j E v S G l l c m F y Y 2 h p Z X N E T V Y v S W 5 k Z X h D b 2 w u e 1 N 0 Y X R l L D V 9 J n F 1 b 3 Q 7 L C Z x d W 9 0 O 1 N l Y 3 R p b 2 4 x L 0 h p Z X J h c m N o a W V z R E 1 W L 0 l u Z G V 4 Q 2 9 s L n t I a W V y Y X J j a H l T d G 9 y Y W d l S U Q s N n 0 m c X V v d D s s J n F 1 b 3 Q 7 U 2 V j d G l v b j E v S G l l c m F y Y 2 h p Z X N E T V Y v S W 5 k Z X h D b 2 w u e 1 R h Y m x l I E 5 h b W U s M T J 9 J n F 1 b 3 Q 7 L C Z x d W 9 0 O 1 N l Y 3 R p b 2 4 x L 0 h p Z X J h c m N o a W V z R E 1 W L 0 l u Z G V 4 Q 2 9 s L n t I a W V y Y X J j a H k g T m F t Z S w y f S Z x d W 9 0 O y w m c X V v d D t T Z W N 0 a W 9 u M S 9 I a W V y Y X J j a G l l c 0 R N V i 9 J b m R l e E N v b C 5 7 U m V m c m V z a G V k V G l t Z S w 5 f S Z x d W 9 0 O y w m c X V v d D t T Z W N 0 a W 9 u M S 9 I a W V y Y X J j a G l l c 0 R N V i 9 J b m R l e E N v b C 5 7 R G l z c G x h e U Z v b G R l c i w x M H 0 m c X V v d D s s J n F 1 b 3 Q 7 U 2 V j d G l v b j E v S G l l c m F y Y 2 h p Z X N E T V Y v S W 5 k Z X h D b 2 w u e 0 h p Z G V N Z W 1 i Z X J z L D E x f S Z x d W 9 0 O y w m c X V v d D t T Z W N 0 a W 9 u M S 9 I a W V y Y X J j a G l l c 0 R N V i 9 J b m R l e E N v b C 5 7 S G l k Z S B C b G F u a y B N Z W 1 i Z X J z L D E z f S Z x d W 9 0 O y w m c X V v d D t T Z W N 0 a W 9 u M S 9 I a W V y Y X J j a G l l c 0 R N V i 9 J b m R l e E N v b C 5 7 T W 9 k a W Z p Z W R U a W 1 l L D d 9 J n F 1 b 3 Q 7 L C Z x d W 9 0 O 1 N l Y 3 R p b 2 4 x L 0 h p Z X J h c m N o a W V z R E 1 W L 0 l u Z G V 4 Q 2 9 s L n t T d H J 1 Y 3 R 1 c m V N b 2 R p Z m l l Z F R p b W U s O H 0 m c X V v d D t d L C Z x d W 9 0 O 1 J l b G F 0 a W 9 u c 2 h p c E l u Z m 8 m c X V v d D s 6 W 1 1 9 I i A v P j w v U 3 R h Y m x l R W 5 0 c m l l c z 4 8 L 0 l 0 Z W 0 + P E l 0 Z W 0 + P E l 0 Z W 1 M b 2 N h d G l v b j 4 8 S X R l b V R 5 c G U + R m 9 y b X V s Y T w v S X R l b V R 5 c G U + P E l 0 Z W 1 Q Y X R o P l N l Y 3 R p b 2 4 x L 0 h p Z X J h c m N o a W V z R E 1 W L 1 N v d X J j Z T w v S X R l b V B h d G g + P C 9 J d G V t T G 9 j Y X R p b 2 4 + P F N 0 Y W J s Z U V u d H J p Z X M g L z 4 8 L 0 l 0 Z W 0 + P E l 0 Z W 0 + P E l 0 Z W 1 M b 2 N h d G l v b j 4 8 S X R l b V R 5 c G U + R m 9 y b X V s Y T w v S X R l b V R 5 c G U + P E l 0 Z W 1 Q Y X R o P l N l Y 3 R p b 2 4 x L 0 h p Z X J h c m N o a W V z R E 1 W L 1 J l b m F t Z U N v b D w v S X R l b V B h d G g + P C 9 J d G V t T G 9 j Y X R p b 2 4 + P F N 0 Y W J s Z U V u d H J p Z X M g L z 4 8 L 0 l 0 Z W 0 + P E l 0 Z W 0 + P E l 0 Z W 1 M b 2 N h d G l v b j 4 8 S X R l b V R 5 c G U + R m 9 y b X V s Y T w v S X R l b V R 5 c G U + P E l 0 Z W 1 Q Y X R o P l N l Y 3 R p b 2 4 x L 0 h p Z X J h c m N o a W V z R E 1 W L 1 R h Y m x l c 0 p v a W 4 8 L 0 l 0 Z W 1 Q Y X R o P j w v S X R l b U x v Y 2 F 0 a W 9 u P j x T d G F i b G V F b n R y a W V z I C 8 + P C 9 J d G V t P j x J d G V t P j x J d G V t T G 9 j Y X R p b 2 4 + P E l 0 Z W 1 U e X B l P k Z v c m 1 1 b G E 8 L 0 l 0 Z W 1 U e X B l P j x J d G V t U G F 0 a D 5 T Z W N 0 a W 9 u M S 9 I a W V y Y X J j a G l l c 0 R N V i 9 U Y W J s Z X N O Y W 1 l P C 9 J d G V t U G F 0 a D 4 8 L 0 l 0 Z W 1 M b 2 N h d G l v b j 4 8 U 3 R h Y m x l R W 5 0 c m l l c y A v P j w v S X R l b T 4 8 S X R l b T 4 8 S X R l b U x v Y 2 F 0 a W 9 u P j x J d G V t V H l w Z T 5 G b 3 J t d W x h P C 9 J d G V t V H l w Z T 4 8 S X R l b V B h d G g + U 2 V j d G l v b j E v S G l l c m F y Y 2 h p Z X N E T V Y v S G l k Z U J s Y W 5 r T W V t Y m V y c z w v S X R l b V B h d G g + P C 9 J d G V t T G 9 j Y X R p b 2 4 + P F N 0 Y W J s Z U V u d H J p Z X M g L z 4 8 L 0 l 0 Z W 0 + P E l 0 Z W 0 + P E l 0 Z W 1 M b 2 N h d G l v b j 4 8 S X R l b V R 5 c G U + R m 9 y b X V s Y T w v S X R l b V R 5 c G U + P E l 0 Z W 1 Q Y X R o P l N l Y 3 R p b 2 4 x L 0 h p Z X J h c m N o a W V z R E 1 W L 1 B y Z U l u Z G V 4 U 2 9 y d D w v S X R l b V B h d G g + P C 9 J d G V t T G 9 j Y X R p b 2 4 + P F N 0 Y W J s Z U V u d H J p Z X M g L z 4 8 L 0 l 0 Z W 0 + P E l 0 Z W 0 + P E l 0 Z W 1 M b 2 N h d G l v b j 4 8 S X R l b V R 5 c G U + R m 9 y b X V s Y T w v S X R l b V R 5 c G U + P E l 0 Z W 1 Q Y X R o P l N l Y 3 R p b 2 4 x L 0 h p Z X J h c m N o a W V z R E 1 W L 0 l u Z G V 4 Q 2 9 s P C 9 J d G V t U G F 0 a D 4 8 L 0 l 0 Z W 1 M b 2 N h d G l v b j 4 8 U 3 R h Y m x l R W 5 0 c m l l c y A v P j w v S X R l b T 4 8 S X R l b T 4 8 S X R l b U x v Y 2 F 0 a W 9 u P j x J d G V t V H l w Z T 5 G b 3 J t d W x h P C 9 J d G V t V H l w Z T 4 8 S X R l b V B h d G g + U 2 V j d G l v b j E v S G l l c m F y Y 2 h p Z X N E T V Y v U m V v c m R l c k N v b H M 8 L 0 l 0 Z W 1 Q Y X R o P j w v S X R l b U x v Y 2 F 0 a W 9 u P j x T d G F i b G V F b n R y a W V z I C 8 + P C 9 J d G V t P j x J d G V t P j x J d G V t T G 9 j Y X R p b 2 4 + P E l 0 Z W 1 U e X B l P k Z v c m 1 1 b G E 8 L 0 l 0 Z W 1 U e X B l P j x J d G V t U G F 0 a D 5 T Z W N 0 a W 9 u M S 9 I a W V y Y X J j a G l l c y 9 T b 3 V y Y 2 U 8 L 0 l 0 Z W 1 Q Y X R o P j w v S X R l b U x v Y 2 F 0 a W 9 u P j x T d G F i b G V F b n R y a W V z I C 8 + P C 9 J d G V t P j x J d G V t P j x J d G V t T G 9 j Y X R p b 2 4 + P E l 0 Z W 1 U e X B l P k Z v c m 1 1 b G E 8 L 0 l 0 Z W 1 U e X B l P j x J d G V t U G F 0 a D 5 T Z W N 0 a W 9 u M S 9 I a W V y Y X J j a G l l c y 9 S Z W 1 v d m V D b 2 x z P C 9 J d G V t U G F 0 a D 4 8 L 0 l 0 Z W 1 M b 2 N h d G l v b j 4 8 U 3 R h Y m x l R W 5 0 c m l l c y A v P j w v S X R l b T 4 8 S X R l b T 4 8 S X R l b U x v Y 2 F 0 a W 9 u P j x J d G V t V H l w Z T 5 G b 3 J t d W x h P C 9 J d G V t V H l w Z T 4 8 S X R l b V B h d G g + U 2 V j d G l v b j E v S G l l c m F y Y 2 h 5 J T I w T G V 2 Z W x z L 1 N v d X J j Z T w v S X R l b V B h d G g + P C 9 J d G V t T G 9 j Y X R p b 2 4 + P F N 0 Y W J s Z U V u d H J p Z X M g L z 4 8 L 0 l 0 Z W 0 + P E l 0 Z W 0 + P E l 0 Z W 1 M b 2 N h d G l v b j 4 8 S X R l b V R 5 c G U + R m 9 y b X V s Y T w v S X R l b V R 5 c G U + P E l 0 Z W 1 Q Y X R o P l N l Y 3 R p b 2 4 x L 0 h p Z X J h c m N o e S U y M E x l d m V s c y 9 K b 2 l u V G 9 I a W V y Y X J j a G l l c 0 R N V j w v S X R l b V B h d G g + P C 9 J d G V t T G 9 j Y X R p b 2 4 + P F N 0 Y W J s Z U V u d H J p Z X M g L z 4 8 L 0 l 0 Z W 0 + P E l 0 Z W 0 + P E l 0 Z W 1 M b 2 N h d G l v b j 4 8 S X R l b V R 5 c G U + R m 9 y b X V s Y T w v S X R l b V R 5 c G U + P E l 0 Z W 1 Q Y X R o P l N l Y 3 R p b 2 4 x L 0 h p Z X J h c m N o e S U y M E x l d m V s c y 9 I a W V y Y X J j a G l l c 0 R N V k N v b D w v S X R l b V B h d G g + P C 9 J d G V t T G 9 j Y X R p b 2 4 + P F N 0 Y W J s Z U V u d H J p Z X M g L z 4 8 L 0 l 0 Z W 0 + P E l 0 Z W 0 + P E l 0 Z W 1 M b 2 N h d G l v b j 4 8 S X R l b V R 5 c G U + R m 9 y b X V s Y T w v S X R l b V R 5 c G U + P E l 0 Z W 1 Q Y X R o P l N l Y 3 R p b 2 4 x L 0 h p Z X J h c m N o e S U y M E x l d m V s c y 9 Q c m V J b m R l e F N v c n Q 8 L 0 l 0 Z W 1 Q Y X R o P j w v S X R l b U x v Y 2 F 0 a W 9 u P j x T d G F i b G V F b n R y a W V z I C 8 + P C 9 J d G V t P j x J d G V t P j x J d G V t T G 9 j Y X R p b 2 4 + P E l 0 Z W 1 U e X B l P k Z v c m 1 1 b G E 8 L 0 l 0 Z W 1 U e X B l P j x J d G V t U G F 0 a D 5 T Z W N 0 a W 9 u M S 9 I a W V y Y X J j a H k l M j B M Z X Z l b H M v S W 5 k Z X h D b 2 x 1 b W 4 8 L 0 l 0 Z W 1 Q Y X R o P j w v S X R l b U x v Y 2 F 0 a W 9 u P j x T d G F i b G V F b n R y a W V z I C 8 + P C 9 J d G V t P j x J d G V t P j x J d G V t T G 9 j Y X R p b 2 4 + P E l 0 Z W 1 U e X B l P k Z v c m 1 1 b G E 8 L 0 l 0 Z W 1 U e X B l P j x J d G V t U G F 0 a D 5 T Z W N 0 a W 9 u M S 9 I a W V y Y X J j a H k l M j B M Z X Z l b H M v U m V t b 3 Z l Q 2 9 s d W 1 u c z w v S X R l b V B h d G g + P C 9 J d G V t T G 9 j Y X R p b 2 4 + P F N 0 Y W J s Z U V u d H J p Z X M g L z 4 8 L 0 l 0 Z W 0 + P E l 0 Z W 0 + P E l 0 Z W 1 M b 2 N h d G l v b j 4 8 S X R l b V R 5 c G U + R m 9 y b X V s Y T w v S X R l b V R 5 c G U + P E l 0 Z W 1 Q Y X R o P l N l Y 3 R p b 2 4 x L 0 h p Z X J h c m N o e S U y M E x l d m V s c y 9 S Z W 5 h b W V D b 2 x 1 b W 5 z P C 9 J d G V t U G F 0 a D 4 8 L 0 l 0 Z W 1 M b 2 N h d G l v b j 4 8 U 3 R h Y m x l R W 5 0 c m l l c y A v P j w v S X R l b T 4 8 S X R l b T 4 8 S X R l b U x v Y 2 F 0 a W 9 u P j x J d G V t V H l w Z T 5 G b 3 J t d W x h P C 9 J d G V t V H l w Z T 4 8 S X R l b V B h d G g + U 2 V j d G l v b j E v S G l l c m F y Y 2 h 5 J T I w T G V 2 Z W x z L 1 J l b 3 J k Z X J D b 2 x 1 b W 5 z P C 9 J d G V t U G F 0 a D 4 8 L 0 l 0 Z W 1 M b 2 N h d G l v b j 4 8 U 3 R h Y m x l R W 5 0 c m l l c y A v P j w v S X R l b T 4 8 S X R l b T 4 8 S X R l b U x v Y 2 F 0 a W 9 u P j x J d G V t V H l w Z T 5 G b 3 J t d W x h P C 9 J d G V t V H l w Z T 4 8 S X R l b V B h d G g + U 2 V j d G l v b j E v V H J h b n N s Y X R p b 2 5 z P C 9 J d G V t U G F 0 a D 4 8 L 0 l 0 Z W 1 M b 2 N h d G l v b j 4 8 U 3 R h Y m x l R W 5 0 c m l l c z 4 8 R W 5 0 c n k g V H l w Z T 0 i S X N Q c m l 2 Y X R l I i B W Y W x 1 Z T 0 i b D A i I C 8 + P E V u d H J 5 I F R 5 c G U 9 I k 5 h b W V V c G R h d G V k Q W Z 0 Z X J G a W x s I i B W Y W x 1 Z T 0 i b D A i I C 8 + P E V u d H J 5 I F R 5 c G U 9 I k Z p b G x F b m F i b G V k I i B W Y W x 1 Z T 0 i b D E i I C 8 + P E V u d H J 5 I F R 5 c G U 9 I k Z p b G x P Y m p l Y 3 R U e X B l I i B W Y W x 1 Z T 0 i c 1 R h Y m x l I i A v P j x F b n R y e S B U e X B l P S J G a W x s V G 9 E Y X R h T W 9 k Z W x F b m F i b G V k I i B W Y W x 1 Z T 0 i b D A i I C 8 + P E V u d H J 5 I F R 5 c G U 9 I k J 1 Z m Z l c k 5 l e H R S Z W Z y Z X N o I i B W Y W x 1 Z T 0 i b D A i I C 8 + P E V u d H J 5 I F R 5 c G U 9 I l J l c 3 V s d F R 5 c G U i I F Z h b H V l P S J z V G F i b G U i I C 8 + P E V u d H J 5 I F R 5 c G U 9 I k F k Z G V k V G 9 E Y X R h T W 9 k Z W w i I F Z h b H V l P S J s M C I g L z 4 8 R W 5 0 c n k g V H l w Z T 0 i R m l s b G V k Q 2 9 t c G x l d G V S Z X N 1 b H R U b 1 d v c m t z a G V l d C I g V m F s d W U 9 I m w x I i A v P j x F b n R y e S B U e X B l P S J S Z W N v d m V y e V R h c m d l d F N o Z W V 0 I i B W Y W x 1 Z T 0 i c 1 R y Y W 5 z b G F 0 a W 9 u c y I g L z 4 8 R W 5 0 c n k g V H l w Z T 0 i U m V j b 3 Z l c n l U Y X J n Z X R D b 2 x 1 b W 4 i I F Z h b H V l P S J s N S I g L z 4 8 R W 5 0 c n k g V H l w Z T 0 i U m V j b 3 Z l c n l U Y X J n Z X R S b 3 c i I F Z h b H V l P S J s N S I g L z 4 8 R W 5 0 c n k g V H l w Z T 0 i R m l s b F R h c m d l d E 5 h b W V D d X N 0 b 2 1 p e m V k I i B W Y W x 1 Z T 0 i b D E i I C 8 + P E V u d H J 5 I F R 5 c G U 9 I k x v Y W R l Z F R v Q W 5 h b H l z a X N T Z X J 2 a W N l c y I g V m F s d W U 9 I m w w I i A v P j x F b n R y e S B U e X B l P S J R d W V y e U l E I i B W Y W x 1 Z T 0 i c z d i M D l j Y m I 3 L T J l Z j M t N G Y x Z i 1 h M m Y w L T Y 0 N 2 E w M j c y Y W U 5 Y S I g L z 4 8 R W 5 0 c n k g V H l w Z T 0 i U X V l c n l H c m 9 1 c E l E I i B W Y W x 1 Z T 0 i c 2 U x N z I z M T M y L T Y 4 M m U t N D h l Y i 1 h O G U 3 L T A 5 N T l j M 2 V j Y j Q 3 M C I g L z 4 8 R W 5 0 c n k g V H l w Z T 0 i R m l s b E N v d W 5 0 I i B W Y W x 1 Z T 0 i b D E i I C 8 + P E V u d H J 5 I F R 5 c G U 9 I l J l b G F 0 a W 9 u c 2 h p c E l u Z m 9 D b 2 5 0 Y W l u Z X I i I F Z h b H V l P S J z e y Z x d W 9 0 O 2 N v b H V t b k N v d W 5 0 J n F 1 b 3 Q 7 O j M s J n F 1 b 3 Q 7 a 2 V 5 Q 2 9 s d W 1 u T m F t Z X M m c X V v d D s 6 W 1 0 s J n F 1 b 3 Q 7 c X V l c n l S Z W x h d G l v b n N o a X B z J n F 1 b 3 Q 7 O l t d L C Z x d W 9 0 O 2 N v b H V t b k l k Z W 5 0 a X R p Z X M m c X V v d D s 6 W y Z x d W 9 0 O 1 N l Y 3 R p b 2 4 x L 1 R y Y W 5 z b G F 0 a W 9 u c y 9 B Z G R l Z E l u Z G V 4 L n t U c m F u c 2 x h d G l v b i B J b m R l e C B J R C w y f S Z x d W 9 0 O y w m c X V v d D t T Z W N 0 a W 9 u M S 9 U c m F u c 2 x h d G l v b n M v Q W R k Z W R J b m R l e C 5 7 T G F u Z 3 V h Z 2 U g V H J h b n N s Y X R p b 2 4 s M H 0 m c X V v d D s s J n F 1 b 3 Q 7 U 2 V j d G l v b j E v V H J h b n N s Y X R p b 2 5 z L 0 F k Z G V k S W 5 k Z X g u e 0 1 v Z G l m a W V k V G l t Z S w x f S Z x d W 9 0 O 1 0 s J n F 1 b 3 Q 7 Q 2 9 s d W 1 u Q 2 9 1 b n Q m c X V v d D s 6 M y w m c X V v d D t L Z X l D b 2 x 1 b W 5 O Y W 1 l c y Z x d W 9 0 O z p b X S w m c X V v d D t D b 2 x 1 b W 5 J Z G V u d G l 0 a W V z J n F 1 b 3 Q 7 O l s m c X V v d D t T Z W N 0 a W 9 u M S 9 U c m F u c 2 x h d G l v b n M v Q W R k Z W R J b m R l e C 5 7 V H J h b n N s Y X R p b 2 4 g S W 5 k Z X g g S U Q s M n 0 m c X V v d D s s J n F 1 b 3 Q 7 U 2 V j d G l v b j E v V H J h b n N s Y X R p b 2 5 z L 0 F k Z G V k S W 5 k Z X g u e 0 x h b m d 1 Y W d l I F R y Y W 5 z b G F 0 a W 9 u L D B 9 J n F 1 b 3 Q 7 L C Z x d W 9 0 O 1 N l Y 3 R p b 2 4 x L 1 R y Y W 5 z b G F 0 a W 9 u c y 9 B Z G R l Z E l u Z G V 4 L n t N b 2 R p Z m l l Z F R p b W U s M X 0 m c X V v d D t d L C Z x d W 9 0 O 1 J l b G F 0 a W 9 u c 2 h p c E l u Z m 8 m c X V v d D s 6 W 1 1 9 I i A v P j x F b n R y e S B U e X B l P S J G a W x s T G F z d F V w Z G F 0 Z W Q i I F Z h b H V l P S J k M j A x O C 0 w N y 0 x M F Q x O D o z O D o 0 M S 4 z M D Y 3 O T A 1 W i I g L z 4 8 R W 5 0 c n k g V H l w Z T 0 i R m l s b E N v b H V t b l R 5 c G V z I i B W Y W x 1 Z T 0 i c 0 J R W U g i I C 8 + P E V u d H J 5 I F R 5 c G U 9 I k Z p b G x D b 2 x 1 b W 5 O Y W 1 l c y I g V m F s d W U 9 I n N b J n F 1 b 3 Q 7 V H J h b n N s Y X R p b 2 4 g S W 5 k Z X g g S U Q m c X V v d D s s J n F 1 b 3 Q 7 T G F u Z 3 V h Z 2 U g V H J h b n N s Y X R p b 2 4 m c X V v d D s s J n F 1 b 3 Q 7 T W 9 k a W Z p Z W R U a W 1 l J n F 1 b 3 Q 7 X S I g L z 4 8 R W 5 0 c n k g V H l w Z T 0 i R m l s b F R h c m d l d C I g V m F s d W U 9 I n N U c m F u c 2 x h d G l v b n M i I C 8 + P E V u d H J 5 I F R 5 c G U 9 I k Z p b G x F c n J v c k N v Z G U i I F Z h b H V l P S J z V W 5 r b m 9 3 b i I g L z 4 8 R W 5 0 c n k g V H l w Z T 0 i R m l s b E V y c m 9 y Q 2 9 1 b n Q i I F Z h b H V l P S J s M C I g L z 4 8 R W 5 0 c n k g V H l w Z T 0 i R m l s b F N 0 Y X R 1 c y I g V m F s d W U 9 I n N D b 2 1 w b G V 0 Z S I g L z 4 8 L 1 N 0 Y W J s Z U V u d H J p Z X M + P C 9 J d G V t P j x J d G V t P j x J d G V t T G 9 j Y X R p b 2 4 + P E l 0 Z W 1 U e X B l P k Z v c m 1 1 b G E 8 L 0 l 0 Z W 1 U e X B l P j x J d G V t U G F 0 a D 5 T Z W N 0 a W 9 u M S 9 U c m F u c 2 x h d G l v b n M v U 2 9 1 c m N l P C 9 J d G V t U G F 0 a D 4 8 L 0 l 0 Z W 1 M b 2 N h d G l v b j 4 8 U 3 R h Y m x l R W 5 0 c m l l c y A v P j w v S X R l b T 4 8 S X R l b T 4 8 S X R l b U x v Y 2 F 0 a W 9 u P j x J d G V t V H l w Z T 5 G b 3 J t d W x h P C 9 J d G V t V H l w Z T 4 8 S X R l b V B h d G g + U 2 V j d G l v b j E v V H J h b n N s Y X R p b 2 5 z L 1 J l b m F t Z W R D b 2 x z P C 9 J d G V t U G F 0 a D 4 8 L 0 l 0 Z W 1 M b 2 N h d G l v b j 4 8 U 3 R h Y m x l R W 5 0 c m l l c y A v P j w v S X R l b T 4 8 S X R l b T 4 8 S X R l b U x v Y 2 F 0 a W 9 u P j x J d G V t V H l w Z T 5 G b 3 J t d W x h P C 9 J d G V t V H l w Z T 4 8 S X R l b V B h d G g + U 2 V j d G l v b j E v V H J h b n N s Y X R p b 2 5 z L 1 J l b W 9 2 Z W R D b 2 x 1 b W 5 z P C 9 J d G V t U G F 0 a D 4 8 L 0 l 0 Z W 1 M b 2 N h d G l v b j 4 8 U 3 R h Y m x l R W 5 0 c m l l c y A v P j w v S X R l b T 4 8 S X R l b T 4 8 S X R l b U x v Y 2 F 0 a W 9 u P j x J d G V t V H l w Z T 5 G b 3 J t d W x h P C 9 J d G V t V H l w Z T 4 8 S X R l b V B h d G g + U 2 V j d G l v b j E v V H J h b n N s Y X R p b 2 5 z L 1 N v c n R l Z F J v d 3 M 8 L 0 l 0 Z W 1 Q Y X R o P j w v S X R l b U x v Y 2 F 0 a W 9 u P j x T d G F i b G V F b n R y a W V z I C 8 + P C 9 J d G V t P j x J d G V t P j x J d G V t T G 9 j Y X R p b 2 4 + P E l 0 Z W 1 U e X B l P k Z v c m 1 1 b G E 8 L 0 l 0 Z W 1 U e X B l P j x J d G V t U G F 0 a D 5 T Z W N 0 a W 9 u M S 9 U c m F u c 2 x h d G l v b n M v Q W R k Z W R J b m R l e D w v S X R l b V B h d G g + P C 9 J d G V t T G 9 j Y X R p b 2 4 + P F N 0 Y W J s Z U V u d H J p Z X M g L z 4 8 L 0 l 0 Z W 0 + P E l 0 Z W 0 + P E l 0 Z W 1 M b 2 N h d G l v b j 4 8 S X R l b V R 5 c G U + R m 9 y b X V s Y T w v S X R l b V R 5 c G U + P E l 0 Z W 1 Q Y X R o P l N l Y 3 R p b 2 4 x L 1 R y Y W 5 z b G F 0 a W 9 u c y 9 S Z W 9 y Z G V y Z W R D b 2 x 1 b W 5 z P C 9 J d G V t U G F 0 a D 4 8 L 0 l 0 Z W 1 M b 2 N h d G l v b j 4 8 U 3 R h Y m x l R W 5 0 c m l l c y A v P j w v S X R l b T 4 8 S X R l b T 4 8 S X R l b U x v Y 2 F 0 a W 9 u P j x J d G V t V H l w Z T 5 G b 3 J t d W x h P C 9 J d G V t V H l w Z T 4 8 S X R l b V B h d G g + U 2 V j d G l v b j E v S 1 B J c 0 R N V j w v S X R l b V B h d G g + P C 9 J d G V t T G 9 j Y X R p b 2 4 + P F N 0 Y W J s Z U V u d H J p Z X M + P E V u d H J 5 I F R 5 c G U 9 I k l z U H J p d m F 0 Z S I g V m F s d W U 9 I m w w I i A v P j x F b n R y e S B U e X B l P S J O Y W 1 l V X B k Y X R l Z E F m d G V y R m l s b C I g V m F s d W U 9 I m w x 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w I i A v P j x F b n R y e S B U e X B l P S J G a W x s U 3 R h d H V z I i B W Y W x 1 Z T 0 i c 0 N v b X B s Z X R l I i A v P j x F b n R y e S B U e X B l P S J B Z G R l Z F R v R G F 0 Y U 1 v Z G V s I i B W Y W x 1 Z T 0 i b D A i I C 8 + P E V u d H J 5 I F R 5 c G U 9 I k Z p b G x l Z E N v b X B s Z X R l U m V z d W x 0 V G 9 X b 3 J r c 2 h l Z X Q i I F Z h b H V l P S J s M C I g L z 4 8 R W 5 0 c n k g V H l w Z T 0 i U m V j b 3 Z l c n l U Y X J n Z X R T a G V l d C I g V m F s d W U 9 I n N T a G V l d D M i I C 8 + P E V u d H J 5 I F R 5 c G U 9 I l J l Y 2 9 2 Z X J 5 V G F y Z 2 V 0 Q 2 9 s d W 1 u I i B W Y W x 1 Z T 0 i b D E i I C 8 + P E V u d H J 5 I F R 5 c G U 9 I l J l Y 2 9 2 Z X J 5 V G F y Z 2 V 0 U m 9 3 I i B W Y W x 1 Z T 0 i b D E i I C 8 + P E V u d H J 5 I F R 5 c G U 9 I k Z p b G x U Y X J n Z X R O Y W 1 l Q 3 V z d G 9 t a X p l Z C I g V m F s d W U 9 I m w x I i A v P j x F b n R y e S B U e X B l P S J M b 2 F k Z W R U b 0 F u Y W x 5 c 2 l z U 2 V y d m l j Z X M i I F Z h b H V l P S J s M C I g L z 4 8 R W 5 0 c n k g V H l w Z T 0 i U X V l c n l J R C I g V m F s d W U 9 I n N k M T U 4 Z D V k Y i 0 1 N m U w L T R l Y j k t Y m E y O C 1 i Y j l i O D U w Y z E 5 Y T k i I C 8 + P E V u d H J 5 I F R 5 c G U 9 I l F 1 Z X J 5 R 3 J v d X B J R C I g V m F s d W U 9 I n M 2 M G I 3 Z T g x N y 0 1 N T g w L T Q x N T A t O G I 2 O S 0 4 Z m I 4 M j Q z N 2 E y O W M i I C 8 + P E V u d H J 5 I F R 5 c G U 9 I k Z p b G x M Y X N 0 V X B k Y X R l Z C I g V m F s d W U 9 I m Q y M D E 4 L T A 2 L T I 0 V D I z O j U z O j U 3 L j I 5 O T Q 1 M D V a I i A v P j x F b n R y e S B U e X B l P S J G a W x s R X J y b 3 J D b 2 R l I i B W Y W x 1 Z T 0 i c 1 V u a 2 5 v d 2 4 i I C 8 + P E V u d H J 5 I F R 5 c G U 9 I l J l b G F 0 a W 9 u c 2 h p c E l u Z m 9 D b 2 5 0 Y W l u Z X I i I F Z h b H V l P S J z e y Z x d W 9 0 O 2 N v b H V t b k N v d W 5 0 J n F 1 b 3 Q 7 O j E 1 L C Z x d W 9 0 O 2 t l e U N v b H V t b k 5 h b W V z J n F 1 b 3 Q 7 O l t d L C Z x d W 9 0 O 3 F 1 Z X J 5 U m V s Y X R p b 2 5 z a G l w c y Z x d W 9 0 O z p b X S w m c X V v d D t j b 2 x 1 b W 5 J Z G V u d G l 0 a W V z J n F 1 b 3 Q 7 O l s m c X V v d D t T Z W N 0 a W 9 u M S 9 I a W V y Y X J j a G l l c 0 R N V i 9 J b m R l e E N v b C 5 7 S U Q s M H 0 m c X V v d D s s J n F 1 b 3 Q 7 U 2 V j d G l v b j E v S G l l c m F y Y 2 h p Z X N E T V Y v S W 5 k Z X h D b 2 w u e 1 R h Y m x l S U Q s M X 0 m c X V v d D s s J n F 1 b 3 Q 7 U 2 V j d G l v b j E v S G l l c m F y Y 2 h p Z X N E T V Y v S W 5 k Z X h D b 2 w u e 0 h p Z X J h c m N o e S B J b m R l e C B J R C w x N H 0 m c X V v d D s s J n F 1 b 3 Q 7 U 2 V j d G l v b j E v S G l l c m F y Y 2 h p Z X N E T V Y v S W 5 k Z X h D b 2 w u e 0 h p Z X J h c m N o e S B E Z X N j c m l w d G l v b i w z f S Z x d W 9 0 O y w m c X V v d D t T Z W N 0 a W 9 u M S 9 I a W V y Y X J j a G l l c 0 R N V i 9 J b m R l e E N v b C 5 7 S X N I a W R k Z W 4 s N H 0 m c X V v d D s s J n F 1 b 3 Q 7 U 2 V j d G l v b j E v S G l l c m F y Y 2 h p Z X N E T V Y v S W 5 k Z X h D b 2 w u e 1 N 0 Y X R l L D V 9 J n F 1 b 3 Q 7 L C Z x d W 9 0 O 1 N l Y 3 R p b 2 4 x L 0 h p Z X J h c m N o a W V z R E 1 W L 0 l u Z G V 4 Q 2 9 s L n t I a W V y Y X J j a H l T d G 9 y Y W d l S U Q s N n 0 m c X V v d D s s J n F 1 b 3 Q 7 U 2 V j d G l v b j E v S G l l c m F y Y 2 h p Z X N E T V Y v S W 5 k Z X h D b 2 w u e 1 R h Y m x l I E 5 h b W U s M T J 9 J n F 1 b 3 Q 7 L C Z x d W 9 0 O 1 N l Y 3 R p b 2 4 x L 0 h p Z X J h c m N o a W V z R E 1 W L 0 l u Z G V 4 Q 2 9 s L n t I a W V y Y X J j a H k g T m F t Z S w y f S Z x d W 9 0 O y w m c X V v d D t T Z W N 0 a W 9 u M S 9 I a W V y Y X J j a G l l c 0 R N V i 9 J b m R l e E N v b C 5 7 U m V m c m V z a G V k V G l t Z S w 5 f S Z x d W 9 0 O y w m c X V v d D t T Z W N 0 a W 9 u M S 9 I a W V y Y X J j a G l l c 0 R N V i 9 J b m R l e E N v b C 5 7 R G l z c G x h e U Z v b G R l c i w x M H 0 m c X V v d D s s J n F 1 b 3 Q 7 U 2 V j d G l v b j E v S G l l c m F y Y 2 h p Z X N E T V Y v S W 5 k Z X h D b 2 w u e 0 h p Z G V N Z W 1 i Z X J z L D E x f S Z x d W 9 0 O y w m c X V v d D t T Z W N 0 a W 9 u M S 9 I a W V y Y X J j a G l l c 0 R N V i 9 J b m R l e E N v b C 5 7 S G l k Z S B C b G F u a y B N Z W 1 i Z X J z L D E z f S Z x d W 9 0 O y w m c X V v d D t T Z W N 0 a W 9 u M S 9 I a W V y Y X J j a G l l c 0 R N V i 9 J b m R l e E N v b C 5 7 T W 9 k a W Z p Z W R U a W 1 l L D d 9 J n F 1 b 3 Q 7 L C Z x d W 9 0 O 1 N l Y 3 R p b 2 4 x L 0 h p Z X J h c m N o a W V z R E 1 W L 0 l u Z G V 4 Q 2 9 s L n t T d H J 1 Y 3 R 1 c m V N b 2 R p Z m l l Z F R p b W U s O H 0 m c X V v d D t d L C Z x d W 9 0 O 0 N v b H V t b k N v d W 5 0 J n F 1 b 3 Q 7 O j E 1 L C Z x d W 9 0 O 0 t l e U N v b H V t b k 5 h b W V z J n F 1 b 3 Q 7 O l t d L C Z x d W 9 0 O 0 N v b H V t b k l k Z W 5 0 a X R p Z X M m c X V v d D s 6 W y Z x d W 9 0 O 1 N l Y 3 R p b 2 4 x L 0 h p Z X J h c m N o a W V z R E 1 W L 0 l u Z G V 4 Q 2 9 s L n t J R C w w f S Z x d W 9 0 O y w m c X V v d D t T Z W N 0 a W 9 u M S 9 I a W V y Y X J j a G l l c 0 R N V i 9 J b m R l e E N v b C 5 7 V G F i b G V J R C w x f S Z x d W 9 0 O y w m c X V v d D t T Z W N 0 a W 9 u M S 9 I a W V y Y X J j a G l l c 0 R N V i 9 J b m R l e E N v b C 5 7 S G l l c m F y Y 2 h 5 I E l u Z G V 4 I E l E L D E 0 f S Z x d W 9 0 O y w m c X V v d D t T Z W N 0 a W 9 u M S 9 I a W V y Y X J j a G l l c 0 R N V i 9 J b m R l e E N v b C 5 7 S G l l c m F y Y 2 h 5 I E R l c 2 N y a X B 0 a W 9 u L D N 9 J n F 1 b 3 Q 7 L C Z x d W 9 0 O 1 N l Y 3 R p b 2 4 x L 0 h p Z X J h c m N o a W V z R E 1 W L 0 l u Z G V 4 Q 2 9 s L n t J c 0 h p Z G R l b i w 0 f S Z x d W 9 0 O y w m c X V v d D t T Z W N 0 a W 9 u M S 9 I a W V y Y X J j a G l l c 0 R N V i 9 J b m R l e E N v b C 5 7 U 3 R h d G U s N X 0 m c X V v d D s s J n F 1 b 3 Q 7 U 2 V j d G l v b j E v S G l l c m F y Y 2 h p Z X N E T V Y v S W 5 k Z X h D b 2 w u e 0 h p Z X J h c m N o e V N 0 b 3 J h Z 2 V J R C w 2 f S Z x d W 9 0 O y w m c X V v d D t T Z W N 0 a W 9 u M S 9 I a W V y Y X J j a G l l c 0 R N V i 9 J b m R l e E N v b C 5 7 V G F i b G U g T m F t Z S w x M n 0 m c X V v d D s s J n F 1 b 3 Q 7 U 2 V j d G l v b j E v S G l l c m F y Y 2 h p Z X N E T V Y v S W 5 k Z X h D b 2 w u e 0 h p Z X J h c m N o e S B O Y W 1 l L D J 9 J n F 1 b 3 Q 7 L C Z x d W 9 0 O 1 N l Y 3 R p b 2 4 x L 0 h p Z X J h c m N o a W V z R E 1 W L 0 l u Z G V 4 Q 2 9 s L n t S Z W Z y Z X N o Z W R U a W 1 l L D l 9 J n F 1 b 3 Q 7 L C Z x d W 9 0 O 1 N l Y 3 R p b 2 4 x L 0 h p Z X J h c m N o a W V z R E 1 W L 0 l u Z G V 4 Q 2 9 s L n t E a X N w b G F 5 R m 9 s Z G V y L D E w f S Z x d W 9 0 O y w m c X V v d D t T Z W N 0 a W 9 u M S 9 I a W V y Y X J j a G l l c 0 R N V i 9 J b m R l e E N v b C 5 7 S G l k Z U 1 l b W J l c n M s M T F 9 J n F 1 b 3 Q 7 L C Z x d W 9 0 O 1 N l Y 3 R p b 2 4 x L 0 h p Z X J h c m N o a W V z R E 1 W L 0 l u Z G V 4 Q 2 9 s L n t I a W R l I E J s Y W 5 r I E 1 l b W J l c n M s M T N 9 J n F 1 b 3 Q 7 L C Z x d W 9 0 O 1 N l Y 3 R p b 2 4 x L 0 h p Z X J h c m N o a W V z R E 1 W L 0 l u Z G V 4 Q 2 9 s L n t N b 2 R p Z m l l Z F R p b W U s N 3 0 m c X V v d D s s J n F 1 b 3 Q 7 U 2 V j d G l v b j E v S G l l c m F y Y 2 h p Z X N E T V Y v S W 5 k Z X h D b 2 w u e 1 N 0 c n V j d H V y Z U 1 v Z G l m a W V k V G l t Z S w 4 f S Z x d W 9 0 O 1 0 s J n F 1 b 3 Q 7 U m V s Y X R p b 2 5 z a G l w S W 5 m b y Z x d W 9 0 O z p b X X 0 i I C 8 + P C 9 T d G F i b G V F b n R y a W V z P j w v S X R l b T 4 8 S X R l b T 4 8 S X R l b U x v Y 2 F 0 a W 9 u P j x J d G V t V H l w Z T 5 G b 3 J t d W x h P C 9 J d G V t V H l w Z T 4 8 S X R l b V B h d G g + U 2 V j d G l v b j E v S 1 B J c 0 R N V i 9 T b 3 V y Y 2 U 8 L 0 l 0 Z W 1 Q Y X R o P j w v S X R l b U x v Y 2 F 0 a W 9 u P j x T d G F i b G V F b n R y a W V z I C 8 + P C 9 J d G V t P j x J d G V t P j x J d G V t T G 9 j Y X R p b 2 4 + P E l 0 Z W 1 U e X B l P k Z v c m 1 1 b G E 8 L 0 l 0 Z W 1 U e X B l P j x J d G V t U G F 0 a D 5 T Z W N 0 a W 9 u M S 9 L U E l z R E 1 W L 1 J l b m F t Z W Q l M j B D b 2 x 1 b W 5 z P C 9 J d G V t U G F 0 a D 4 8 L 0 l 0 Z W 1 M b 2 N h d G l v b j 4 8 U 3 R h Y m x l R W 5 0 c m l l c y A v P j w v S X R l b T 4 8 S X R l b T 4 8 S X R l b U x v Y 2 F 0 a W 9 u P j x J d G V t V H l w Z T 5 G b 3 J t d W x h P C 9 J d G V t V H l w Z T 4 8 S X R l b V B h d G g + U 2 V j d G l v b j E v S 1 B J c z w v S X R l b V B h d G g + P C 9 J d G V t T G 9 j Y X R p b 2 4 + P F N 0 Y W J s Z U V u d H J p Z X M + P E V u d H J 5 I F R 5 c G U 9 I k l z U H J p d m F 0 Z S I g V m F s d W U 9 I m w w I i A v P j x F b n R y e S B U e X B l P S J O Y W 1 l V X B k Y X R l Z E F m d G V y R m l s b C I g V m F s d W U 9 I m w w I i A v P j x F b n R y e S B U e X B l P S J R d W V y e U d y b 3 V w S U Q i I F Z h b H V l P S J z Z T E 3 M j M x M z I t N j g y Z S 0 0 O G V i L W E 4 Z T c t M D k 1 O W M z Z W N i N D c w I i A v P j x F b n R y e S B U e X B l P S J G a W x s R W 5 h Y m x l Z C I g V m F s d W U 9 I m w x I i A v P j x F b n R y e S B U e X B l P S J G a W x s T 2 J q Z W N 0 V H l w Z S I g V m F s d W U 9 I n N U Y W J s Z S I g L z 4 8 R W 5 0 c n k g V H l w Z T 0 i R m l s b F R v R G F 0 Y U 1 v Z G V s R W 5 h Y m x l Z C I g V m F s d W U 9 I m w w I i A v P j x F b n R y e S B U e X B l P S J C d W Z m Z X J O Z X h 0 U m V m c m V z a C I g V m F s d W U 9 I m w w I i A v P j x F b n R y e S B U e X B l P S J S Z X N 1 b H R U e X B l I i B W Y W x 1 Z T 0 i c 1 R h Y m x l I i A v P j x F b n R y e S B U e X B l P S J G a W x s T G F z d F V w Z G F 0 Z W Q i I F Z h b H V l P S J k M j A x O C 0 w N y 0 x M F Q x O D o z O D o z N C 4 y O D M x O T Y 4 W i I g L z 4 8 R W 5 0 c n k g V H l w Z T 0 i R m l s b E N v b H V t b k 5 h b W V z I i B W Y W x 1 Z T 0 i c 1 s m c X V v d D t L U E k g S W 5 k Z X g g S U Q m c X V v d D s s J n F 1 b 3 Q 7 S 1 B J I E J h c 2 U g T W V h c 3 V y Z S B O Y W 1 l J n F 1 b 3 Q 7 L C Z x d W 9 0 O 0 t Q S S B U Y X J n Z X Q g R E F Y I E V 4 c H J l c 3 N p b 2 4 m c X V v d D s s J n F 1 b 3 Q 7 S 1 B J I E R l c 2 N y a X B 0 a W 9 u J n F 1 b 3 Q 7 L C Z x d W 9 0 O 0 t Q S S B T d G F 0 d X M g R X h w c m V z c 2 l v b i Z x d W 9 0 O y w m c X V v d D t L U E k g U 3 R h d H V z I E d y Y X B o a W M m c X V v d D s s J n F 1 b 3 Q 7 S 1 B J I F R h c m d l d C B E Z X N j c m l w d G l v b i Z x d W 9 0 O y w m c X V v d D t L U E k g V G F y Z 2 V 0 I E Z v c m 1 h d C Z x d W 9 0 O y w m c X V v d D t L U E k g U 3 R h d H V z I E R l c 2 N y a X B 0 a W 9 u J n F 1 b 3 Q 7 L C Z x d W 9 0 O 0 t Q S S B C Y X N l I E 1 l Y X N 1 c m U g R G V z Y 3 J p c H R p b 2 4 m c X V v d D s s J n F 1 b 3 Q 7 S 1 B J I E J h c 2 U g T W V h c 3 V y Z S B U Y W J s Z S B O Y W 1 l J n F 1 b 3 Q 7 L C Z x d W 9 0 O 0 1 v Z G l m a W V k V G l t Z S Z x d W 9 0 O 1 0 i I C 8 + P E V u d H J 5 I F R 5 c G U 9 I l J l Y 2 9 2 Z X J 5 V G F y Z 2 V 0 U 2 h l Z X Q i I F Z h b H V l P S J z S 1 B J c y I g L z 4 8 R W 5 0 c n k g V H l w Z T 0 i U m V j b 3 Z l c n l U Y X J n Z X R D b 2 x 1 b W 4 i I F Z h b H V l P S J s N C I g L z 4 8 R W 5 0 c n k g V H l w Z T 0 i U m V j b 3 Z l c n l U Y X J n Z X R S b 3 c i I F Z h b H V l P S J s N i I g L z 4 8 R W 5 0 c n k g V H l w Z T 0 i Q W R k Z W R U b 0 R h d G F N b 2 R l b C I g V m F s d W U 9 I m w w I i A v P j x F b n R y e S B U e X B l P S J G a W x s Z W R D b 2 1 w b G V 0 Z V J l c 3 V s d F R v V 2 9 y a 3 N o Z W V 0 I i B W Y W x 1 Z T 0 i b D E i I C 8 + P E V u d H J 5 I F R 5 c G U 9 I l F 1 Z X J 5 S U Q i I F Z h b H V l P S J z M z I 0 N m F i Y m M t M D R k O S 0 0 O D Y 1 L W I 4 N j M t M j I 5 N W U 5 M W E w Z G R m I i A v P j x F b n R y e S B U e X B l P S J G a W x s V G F y Z 2 V 0 I i B W Y W x 1 Z T 0 i c 0 t Q S X M i I C 8 + P E V u d H J 5 I F R 5 c G U 9 I l J l b G F 0 a W 9 u c 2 h p c E l u Z m 9 D b 2 5 0 Y W l u Z X I i I F Z h b H V l P S J z e y Z x d W 9 0 O 2 N v b H V t b k N v d W 5 0 J n F 1 b 3 Q 7 O j E y L C Z x d W 9 0 O 2 t l e U N v b H V t b k 5 h b W V z J n F 1 b 3 Q 7 O l t d L C Z x d W 9 0 O 3 F 1 Z X J 5 U m V s Y X R p b 2 5 z a G l w c y Z x d W 9 0 O z p b X S w m c X V v d D t j b 2 x 1 b W 5 J Z G V u d G l 0 a W V z J n F 1 b 3 Q 7 O l s m c X V v d D t T Z W N 0 a W 9 u M S 9 L U E l z L 0 F k Z E l u Z G V 4 Q 2 9 s L n t L U E k g S W 5 k Z X g g S U Q s M T F 9 J n F 1 b 3 Q 7 L C Z x d W 9 0 O 1 N l Y 3 R p b 2 4 x L 0 t Q S X M v Q W R k S W 5 k Z X h D b 2 w u e 0 t Q S S B C Y X N l I E 1 l Y X N 1 c m U g T m F t Z S w 4 f S Z x d W 9 0 O y w m c X V v d D t T Z W N 0 a W 9 u M S 9 L U E l z L 0 F k Z E l u Z G V 4 Q 2 9 s L n t L U E k g V G F y Z 2 V 0 I E R B W C B F e H B y Z X N z a W 9 u L D J 9 J n F 1 b 3 Q 7 L C Z x d W 9 0 O 1 N l Y 3 R p b 2 4 x L 0 t Q S X M v Q W R k S W 5 k Z X h D b 2 w u e 0 t Q S S B E Z X N j c m l w d G l v b i w w f S Z x d W 9 0 O y w m c X V v d D t T Z W N 0 a W 9 u M S 9 L U E l z L 0 F k Z E l u Z G V 4 Q 2 9 s L n t L U E k g U 3 R h d H V z I E V 4 c H J l c 3 N p b 2 4 s N n 0 m c X V v d D s s J n F 1 b 3 Q 7 U 2 V j d G l v b j E v S 1 B J c y 9 B Z G R J b m R l e E N v b C 5 7 S 1 B J I F N 0 Y X R 1 c y B H c m F w a G l j L D R 9 J n F 1 b 3 Q 7 L C Z x d W 9 0 O 1 N l Y 3 R p b 2 4 x L 0 t Q S X M v Q W R k S W 5 k Z X h D b 2 w u e 0 t Q S S B U Y X J n Z X Q g R G V z Y 3 J p c H R p b 2 4 s M X 0 m c X V v d D s s J n F 1 b 3 Q 7 U 2 V j d G l v b j E v S 1 B J c y 9 B Z G R J b m R l e E N v b C 5 7 S 1 B J I F R h c m d l d C B G b 3 J t Y X Q s M 3 0 m c X V v d D s s J n F 1 b 3 Q 7 U 2 V j d G l v b j E v S 1 B J c y 9 B Z G R J b m R l e E N v b C 5 7 S 1 B J I F N 0 Y X R 1 c y B E Z X N j c m l w d G l v b i w 1 f S Z x d W 9 0 O y w m c X V v d D t T Z W N 0 a W 9 u M S 9 L U E l z L 0 F k Z E l u Z G V 4 Q 2 9 s L n t L U E k g Q m F z Z S B N Z W F z d X J l I E R l c 2 N y a X B 0 a W 9 u L D l 9 J n F 1 b 3 Q 7 L C Z x d W 9 0 O 1 N l Y 3 R p b 2 4 x L 0 t Q S X M v Q W R k S W 5 k Z X h D b 2 w u e 0 t Q S S B C Y X N l I E 1 l Y X N 1 c m U g V G F i b G U g T m F t Z S w x M H 0 m c X V v d D s s J n F 1 b 3 Q 7 U 2 V j d G l v b j E v S 1 B J c y 9 B Z G R J b m R l e E N v b C 5 7 T W 9 k a W Z p Z W R U a W 1 l L D d 9 J n F 1 b 3 Q 7 X S w m c X V v d D t D b 2 x 1 b W 5 D b 3 V u d C Z x d W 9 0 O z o x M i w m c X V v d D t L Z X l D b 2 x 1 b W 5 O Y W 1 l c y Z x d W 9 0 O z p b X S w m c X V v d D t D b 2 x 1 b W 5 J Z G V u d G l 0 a W V z J n F 1 b 3 Q 7 O l s m c X V v d D t T Z W N 0 a W 9 u M S 9 L U E l z L 0 F k Z E l u Z G V 4 Q 2 9 s L n t L U E k g S W 5 k Z X g g S U Q s M T F 9 J n F 1 b 3 Q 7 L C Z x d W 9 0 O 1 N l Y 3 R p b 2 4 x L 0 t Q S X M v Q W R k S W 5 k Z X h D b 2 w u e 0 t Q S S B C Y X N l I E 1 l Y X N 1 c m U g T m F t Z S w 4 f S Z x d W 9 0 O y w m c X V v d D t T Z W N 0 a W 9 u M S 9 L U E l z L 0 F k Z E l u Z G V 4 Q 2 9 s L n t L U E k g V G F y Z 2 V 0 I E R B W C B F e H B y Z X N z a W 9 u L D J 9 J n F 1 b 3 Q 7 L C Z x d W 9 0 O 1 N l Y 3 R p b 2 4 x L 0 t Q S X M v Q W R k S W 5 k Z X h D b 2 w u e 0 t Q S S B E Z X N j c m l w d G l v b i w w f S Z x d W 9 0 O y w m c X V v d D t T Z W N 0 a W 9 u M S 9 L U E l z L 0 F k Z E l u Z G V 4 Q 2 9 s L n t L U E k g U 3 R h d H V z I E V 4 c H J l c 3 N p b 2 4 s N n 0 m c X V v d D s s J n F 1 b 3 Q 7 U 2 V j d G l v b j E v S 1 B J c y 9 B Z G R J b m R l e E N v b C 5 7 S 1 B J I F N 0 Y X R 1 c y B H c m F w a G l j L D R 9 J n F 1 b 3 Q 7 L C Z x d W 9 0 O 1 N l Y 3 R p b 2 4 x L 0 t Q S X M v Q W R k S W 5 k Z X h D b 2 w u e 0 t Q S S B U Y X J n Z X Q g R G V z Y 3 J p c H R p b 2 4 s M X 0 m c X V v d D s s J n F 1 b 3 Q 7 U 2 V j d G l v b j E v S 1 B J c y 9 B Z G R J b m R l e E N v b C 5 7 S 1 B J I F R h c m d l d C B G b 3 J t Y X Q s M 3 0 m c X V v d D s s J n F 1 b 3 Q 7 U 2 V j d G l v b j E v S 1 B J c y 9 B Z G R J b m R l e E N v b C 5 7 S 1 B J I F N 0 Y X R 1 c y B E Z X N j c m l w d G l v b i w 1 f S Z x d W 9 0 O y w m c X V v d D t T Z W N 0 a W 9 u M S 9 L U E l z L 0 F k Z E l u Z G V 4 Q 2 9 s L n t L U E k g Q m F z Z S B N Z W F z d X J l I E R l c 2 N y a X B 0 a W 9 u L D l 9 J n F 1 b 3 Q 7 L C Z x d W 9 0 O 1 N l Y 3 R p b 2 4 x L 0 t Q S X M v Q W R k S W 5 k Z X h D b 2 w u e 0 t Q S S B C Y X N l I E 1 l Y X N 1 c m U g V G F i b G U g T m F t Z S w x M H 0 m c X V v d D s s J n F 1 b 3 Q 7 U 2 V j d G l v b j E v S 1 B J c y 9 B Z G R J b m R l e E N v b C 5 7 T W 9 k a W Z p Z W R U a W 1 l L D d 9 J n F 1 b 3 Q 7 X S w m c X V v d D t S Z W x h d G l v b n N o a X B J b m Z v J n F 1 b 3 Q 7 O l t d f S I g L z 4 8 R W 5 0 c n k g V H l w Z T 0 i R m l s b E N v b H V t b l R 5 c G V z I i B W Y W x 1 Z T 0 i c 0 J R W U d C Z 1 l H Q m d Z R 0 J n W U g i I C 8 + P E V u d H J 5 I F R 5 c G U 9 I k Z p b G x D b 3 V u d C I g V m F s d W U 9 I m w y I i A v P j x F b n R y e S B U e X B l P S J G a W x s R X J y b 3 J D b 2 R l I i B W Y W x 1 Z T 0 i c 1 V u a 2 5 v d 2 4 i I C 8 + P E V u d H J 5 I F R 5 c G U 9 I k Z p b G x F c n J v c k N v d W 5 0 I i B W Y W x 1 Z T 0 i b D A i I C 8 + P E V u d H J 5 I F R 5 c G U 9 I k Z p b G x T d G F 0 d X M i I F Z h b H V l P S J z Q 2 9 t c G x l d G U i I C 8 + P C 9 T d G F i b G V F b n R y a W V z P j w v S X R l b T 4 8 S X R l b T 4 8 S X R l b U x v Y 2 F 0 a W 9 u P j x J d G V t V H l w Z T 5 G b 3 J t d W x h P C 9 J d G V t V H l w Z T 4 8 S X R l b V B h d G g + U 2 V j d G l v b j E v S 1 B J c y 9 T b 3 V y Y 2 U 8 L 0 l 0 Z W 1 Q Y X R o P j w v S X R l b U x v Y 2 F 0 a W 9 u P j x T d G F i b G V F b n R y a W V z I C 8 + P C 9 J d G V t P j x J d G V t P j x J d G V t T G 9 j Y X R p b 2 4 + P E l 0 Z W 1 U e X B l P k Z v c m 1 1 b G E 8 L 0 l 0 Z W 1 U e X B l P j x J d G V t U G F 0 a D 5 T Z W N 0 a W 9 u M S 9 L U E l z L 0 t Q S X N U b 0 1 l Y X N 1 c m V z R E 1 W P C 9 J d G V t U G F 0 a D 4 8 L 0 l 0 Z W 1 M b 2 N h d G l v b j 4 8 U 3 R h Y m x l R W 5 0 c m l l c y A v P j w v S X R l b T 4 8 S X R l b T 4 8 S X R l b U x v Y 2 F 0 a W 9 u P j x J d G V t V H l w Z T 5 G b 3 J t d W x h P C 9 J d G V t V H l w Z T 4 8 S X R l b V B h d G g + U 2 V j d G l v b j E v S 1 B J c y 9 N Z W F z d X J l R E 1 W Q 2 9 s c z w v S X R l b V B h d G g + P C 9 J d G V t T G 9 j Y X R p b 2 4 + P F N 0 Y W J s Z U V u d H J p Z X M g L z 4 8 L 0 l 0 Z W 0 + P E l 0 Z W 0 + P E l 0 Z W 1 M b 2 N h d G l v b j 4 8 S X R l b V R 5 c G U + R m 9 y b X V s Y T w v S X R l b V R 5 c G U + P E l 0 Z W 1 Q Y X R o P l N l Y 3 R p b 2 4 x L 0 t Q S X M v U m V t b 3 Z l Q 2 9 s c z w v S X R l b V B h d G g + P C 9 J d G V t T G 9 j Y X R p b 2 4 + P F N 0 Y W J s Z U V u d H J p Z X M g L z 4 8 L 0 l 0 Z W 0 + P E l 0 Z W 0 + P E l 0 Z W 1 M b 2 N h d G l v b j 4 8 S X R l b V R 5 c G U + R m 9 y b X V s Y T w v S X R l b V R 5 c G U + P E l 0 Z W 1 Q Y X R o P l N l Y 3 R p b 2 4 x L 0 t Q S X M v U H J l S W 5 k Z X h T b 3 J 0 P C 9 J d G V t U G F 0 a D 4 8 L 0 l 0 Z W 1 M b 2 N h d G l v b j 4 8 U 3 R h Y m x l R W 5 0 c m l l c y A v P j w v S X R l b T 4 8 S X R l b T 4 8 S X R l b U x v Y 2 F 0 a W 9 u P j x J d G V t V H l w Z T 5 G b 3 J t d W x h P C 9 J d G V t V H l w Z T 4 8 S X R l b V B h d G g + U 2 V j d G l v b j E v S 1 B J c y 9 B Z G R J b m R l e E N v b D w v S X R l b V B h d G g + P C 9 J d G V t T G 9 j Y X R p b 2 4 + P F N 0 Y W J s Z U V u d H J p Z X M g L z 4 8 L 0 l 0 Z W 0 + P E l 0 Z W 0 + P E l 0 Z W 1 M b 2 N h d G l v b j 4 8 S X R l b V R 5 c G U + R m 9 y b X V s Y T w v S X R l b V R 5 c G U + P E l 0 Z W 1 Q Y X R o P l N l Y 3 R p b 2 4 x L 0 t Q S X M v U m V P c m R l c k N v b H M 8 L 0 l 0 Z W 1 Q Y X R o P j w v S X R l b U x v Y 2 F 0 a W 9 u P j x T d G F i b G V F b n R y a W V z I C 8 + P C 9 J d G V t P j x J d G V t P j x J d G V t T G 9 j Y X R p b 2 4 + P E l 0 Z W 1 U e X B l P k Z v c m 1 1 b G E 8 L 0 l 0 Z W 1 U e X B l P j x J d G V t U G F 0 a D 5 T Z W N 0 a W 9 u M S 9 Q Z X J z c G V j d G l 2 Z S U y M E N v b H V t b n M v U H J l S W 5 k Z X h T b 3 J 0 P C 9 J d G V t U G F 0 a D 4 8 L 0 l 0 Z W 1 M b 2 N h d G l v b j 4 8 U 3 R h Y m x l R W 5 0 c m l l c y A v P j w v S X R l b T 4 8 S X R l b T 4 8 S X R l b U x v Y 2 F 0 a W 9 u P j x J d G V t V H l w Z T 5 G b 3 J t d W x h P C 9 J d G V t V H l w Z T 4 8 S X R l b V B h d G g + U 2 V j d G l v b j E v U G V y c 3 B l Y 3 R p d m U l M j B D b 2 x 1 b W 5 z L 0 l u Z G V 4 Q 2 9 s P C 9 J d G V t U G F 0 a D 4 8 L 0 l 0 Z W 1 M b 2 N h d G l v b j 4 8 U 3 R h Y m x l R W 5 0 c m l l c y A v P j w v S X R l b T 4 8 S X R l b T 4 8 S X R l b U x v Y 2 F 0 a W 9 u P j x J d G V t V H l w Z T 5 G b 3 J t d W x h P C 9 J d G V t V H l w Z T 4 8 S X R l b V B h d G g + U 2 V j d G l v b j E v U G V y c 3 B l Y 3 R p d m U l M j B D b 2 x 1 b W 5 z L 0 N v b E 9 y Z G V y P C 9 J d G V t U G F 0 a D 4 8 L 0 l 0 Z W 1 M b 2 N h d G l v b j 4 8 U 3 R h Y m x l R W 5 0 c m l l c y A v P j w v S X R l b T 4 8 S X R l b T 4 8 S X R l b U x v Y 2 F 0 a W 9 u P j x J d G V t V H l w Z T 5 G b 3 J t d W x h P C 9 J d G V t V H l w Z T 4 8 S X R l b V B h d G g + U 2 V j d G l v b j E v Q 2 9 s d W 1 u c 0 R N V i 9 D b 2 x 1 b W 5 U e X B l P C 9 J d G V t U G F 0 a D 4 8 L 0 l 0 Z W 1 M b 2 N h d G l v b j 4 8 U 3 R h Y m x l R W 5 0 c m l l c y A v P j w v S X R l b T 4 8 S X R l b T 4 8 S X R l b U x v Y 2 F 0 a W 9 u P j x J d G V t V H l w Z T 5 G b 3 J t d W x h P C 9 J d G V t V H l w Z T 4 8 S X R l b V B h d G g + U 2 V j d G l v b j E v Q 2 9 s d W 1 u c 0 R N V i 9 S Z W 1 v d m V T e X N 0 Z W 1 D b 2 x 1 b W 5 z P C 9 J d G V t U G F 0 a D 4 8 L 0 l 0 Z W 1 M b 2 N h d G l v b j 4 8 U 3 R h Y m x l R W 5 0 c m l l c y A v P j w v S X R l b T 4 8 S X R l b T 4 8 S X R l b U x v Y 2 F 0 a W 9 u P j x J d G V t V H l w Z T 5 G b 3 J t d W x h P C 9 J d G V t V H l w Z T 4 8 S X R l b V B h d G g + U 2 V j d G l v b j E v Q 2 9 s d W 1 u c 0 R N V i 9 F b m N v Z G l u Z 0 h p b n R D b 2 x 1 b W 4 8 L 0 l 0 Z W 1 Q Y X R o P j w v S X R l b U x v Y 2 F 0 a W 9 u P j x T d G F i b G V F b n R y a W V z I C 8 + P C 9 J d G V t P j x J d G V t P j x J d G V t T G 9 j Y X R p b 2 4 + P E l 0 Z W 1 U e X B l P k Z v c m 1 1 b G E 8 L 0 l 0 Z W 1 U e X B l P j x J d G V t U G F 0 a D 5 T Z W N 0 a W 9 u M S 9 D b 2 x 1 b W 5 z L 1 B y Z U l u Z G V 4 U 2 9 y d D w v S X R l b V B h d G g + P C 9 J d G V t T G 9 j Y X R p b 2 4 + P F N 0 Y W J s Z U V u d H J p Z X M g L z 4 8 L 0 l 0 Z W 0 + P E l 0 Z W 0 + P E l 0 Z W 1 M b 2 N h d G l v b j 4 8 S X R l b V R 5 c G U + R m 9 y b X V s Y T w v S X R l b V R 5 c G U + P E l 0 Z W 1 Q Y X R o P l N l Y 3 R p b 2 4 x L 0 N v b H V t b n M v Q W R k Q 2 9 s S W 5 k Z X g 8 L 0 l 0 Z W 1 Q Y X R o P j w v S X R l b U x v Y 2 F 0 a W 9 u P j x T d G F i b G V F b n R y a W V z I C 8 + P C 9 J d G V t P j x J d G V t P j x J d G V t T G 9 j Y X R p b 2 4 + P E l 0 Z W 1 U e X B l P k Z v c m 1 1 b G E 8 L 0 l 0 Z W 1 U e X B l P j x J d G V t U G F 0 a D 5 T Z W N 0 a W 9 u M S 9 D b 2 x 1 b W 5 z L 1 J l b 3 J k Z X J D b 2 x z P C 9 J d G V t U G F 0 a D 4 8 L 0 l 0 Z W 1 M b 2 N h d G l v b j 4 8 U 3 R h Y m x l R W 5 0 c m l l c y A v P j w v S X R l b T 4 8 S X R l b T 4 8 S X R l b U x v Y 2 F 0 a W 9 u P j x J d G V t V H l w Z T 5 G b 3 J t d W x h P C 9 J d G V t V H l w Z T 4 8 S X R l b V B h d G g + U 2 V j d G l v b j E v Q 2 9 s d W 1 u c 0 R N V i 9 T d W 1 t Y X J p e m V C e U N v b H V t b j w v S X R l b V B h d G g + P C 9 J d G V t T G 9 j Y X R p b 2 4 + P F N 0 Y W J s Z U V u d H J p Z X M g L z 4 8 L 0 l 0 Z W 0 + P E l 0 Z W 0 + P E l 0 Z W 1 M b 2 N h d G l v b j 4 8 S X R l b V R 5 c G U + R m 9 y b X V s Y T w v S X R l b V R 5 c G U + P E l 0 Z W 1 Q Y X R o P l N l Y 3 R p b 2 4 x L 0 R l d G F p b C U y M F J v d y U y M E R l Z m l u a X R p b 2 5 z L 1 B y Z U l u Z G V 4 U 2 9 y d D w v S X R l b V B h d G g + P C 9 J d G V t T G 9 j Y X R p b 2 4 + P F N 0 Y W J s Z U V u d H J p Z X M g L z 4 8 L 0 l 0 Z W 0 + P E l 0 Z W 0 + P E l 0 Z W 1 M b 2 N h d G l v b j 4 8 S X R l b V R 5 c G U + R m 9 y b X V s Y T w v S X R l b V R 5 c G U + P E l 0 Z W 1 Q Y X R o P l N l Y 3 R p b 2 4 x L 0 R l d G F p b C U y M F J v d y U y M E R l Z m l u a X R p b 2 5 z L 0 R l d G F p b F J v d 0 l u Z G V 4 P C 9 J d G V t U G F 0 a D 4 8 L 0 l 0 Z W 1 M b 2 N h d G l v b j 4 8 U 3 R h Y m x l R W 5 0 c m l l c y A v P j w v S X R l b T 4 8 S X R l b T 4 8 S X R l b U x v Y 2 F 0 a W 9 u P j x J d G V t V H l w Z T 5 G b 3 J t d W x h P C 9 J d G V t V H l w Z T 4 8 S X R l b V B h d G g + U 2 V j d G l v b j E v R G V 0 Y W l s J T I w U m 9 3 J T I w R G V m a W 5 p d G l v b n M v U 2 V s Z W N 0 Q 2 9 s c z w v S X R l b V B h d G g + P C 9 J d G V t T G 9 j Y X R p b 2 4 + P F N 0 Y W J s Z U V u d H J p Z X M g L z 4 8 L 0 l 0 Z W 0 + P E l 0 Z W 0 + P E l 0 Z W 1 M b 2 N h d G l v b j 4 8 S X R l b V R 5 c G U + R m 9 y b X V s Y T w v S X R l b V R 5 c G U + P E l 0 Z W 1 Q Y X R o P l N l Y 3 R p b 2 4 x L 1 N j a G V t Y S U y M E 9 2 Z X J 2 a W V 3 P C 9 J d G V t U G F 0 a D 4 8 L 0 l 0 Z W 1 M b 2 N h d G l v b j 4 8 U 3 R h Y m x l R W 5 0 c m l l c z 4 8 R W 5 0 c n k g V H l w Z T 0 i S X N Q c m l 2 Y X R l I i B W Y W x 1 Z T 0 i b D A i I C 8 + P E V u d H J 5 I F R 5 c G U 9 I k 5 h b W V V c G R h d G V k Q W Z 0 Z X J G a W x s I i B W Y W x 1 Z T 0 i b D A i I C 8 + P E V u d H J 5 I F R 5 c G U 9 I k Z p b G x F b m F i b G V k I i B W Y W x 1 Z T 0 i b D E i I C 8 + P E V u d H J 5 I F R 5 c G U 9 I k Z p b G x P Y m p l Y 3 R U e X B l I i B W Y W x 1 Z T 0 i c 1 R h Y m x l I i A v P j x F b n R y e S B U e X B l P S J G a W x s V G 9 E Y X R h T W 9 k Z W x F b m F i b G V k I i B W Y W x 1 Z T 0 i b D A i I C 8 + P E V u d H J 5 I F R 5 c G U 9 I k J 1 Z m Z l c k 5 l e H R S Z W Z y Z X N o I i B W Y W x 1 Z T 0 i b D A i I C 8 + P E V u d H J 5 I F R 5 c G U 9 I l J l c 3 V s d F R 5 c G U i I F Z h b H V l P S J z V G F i b G U i I C 8 + P E V u d H J 5 I F R 5 c G U 9 I k F k Z G V k V G 9 E Y X R h T W 9 k Z W w i I F Z h b H V l P S J s M C I g L z 4 8 R W 5 0 c n k g V H l w Z T 0 i R m l s b G V k Q 2 9 t c G x l d G V S Z X N 1 b H R U b 1 d v c m t z a G V l d C I g V m F s d W U 9 I m w x I i A v P j x F b n R y e S B U e X B l P S J S Z W N v d m V y e V R h c m d l d F N o Z W V 0 I i B W Y W x 1 Z T 0 i c 1 N j a G V t Y S B P d m V y d m l l d y I g L z 4 8 R W 5 0 c n k g V H l w Z T 0 i U m V j b 3 Z l c n l U Y X J n Z X R D b 2 x 1 b W 4 i I F Z h b H V l P S J s M y I g L z 4 8 R W 5 0 c n k g V H l w Z T 0 i U m V j b 3 Z l c n l U Y X J n Z X R S b 3 c i I F Z h b H V l P S J s N i I g L z 4 8 R W 5 0 c n k g V H l w Z T 0 i R m l s b F R h c m d l d E 5 h b W V D d X N 0 b 2 1 p e m V k I i B W Y W x 1 Z T 0 i b D E i I C 8 + P E V u d H J 5 I F R 5 c G U 9 I k x v Y W R l Z F R v Q W 5 h b H l z a X N T Z X J 2 a W N l c y I g V m F s d W U 9 I m w w I i A v P j x F b n R y e S B U e X B l P S J R d W V y e U l E I i B W Y W x 1 Z T 0 i c z d i M D l j Y m I 3 L T J l Z j M t N G Y x Z i 1 h M m Y w L T Y 0 N 2 E w M j c y Y W U 5 Y S I g L z 4 8 R W 5 0 c n k g V H l w Z T 0 i U X V l c n l H c m 9 1 c E l E I i B W Y W x 1 Z T 0 i c 2 U x N z I z M T M y L T Y 4 M m U t N D h l Y i 1 h O G U 3 L T A 5 N T l j M 2 V j Y j Q 3 M C I g L z 4 8 R W 5 0 c n k g V H l w Z T 0 i U m V s Y X R p b 2 5 z a G l w S W 5 m b 0 N v b n R h a W 5 l c i I g V m F s d W U 9 I n N 7 J n F 1 b 3 Q 7 Y 2 9 s d W 1 u Q 2 9 1 b n Q m c X V v d D s 6 N i w m c X V v d D t r Z X l D b 2 x 1 b W 5 O Y W 1 l c y Z x d W 9 0 O z p b X S w m c X V v d D t x d W V y e V J l b G F 0 a W 9 u c 2 h p c H M m c X V v d D s 6 W 1 0 s J n F 1 b 3 Q 7 Y 2 9 s d W 1 u S W R l b n R p d G l l c y Z x d W 9 0 O z p b J n F 1 b 3 Q 7 U 2 V j d G l v b j E v U 2 N o Z W 1 h I E 9 2 Z X J 2 a W V 3 L 1 N v d X J j Z S 5 7 T m F t Z S w x f S Z x d W 9 0 O y w m c X V v d D t T Z W N 0 a W 9 u M S 9 T Y 2 h l b W E g T 3 Z l c n Z p Z X c v U 2 9 1 c m N l L n t D d W x 0 d X J l L D Z 9 J n F 1 b 3 Q 7 L C Z x d W 9 0 O 1 N l Y 3 R p b 2 4 x L 1 N j a G V t Y S B P d m V y d m l l d y 9 T d G 9 y Y W d l T W 9 k Z S 5 7 U 3 R v c m F n Z S B N b 2 R l L D E z f S Z x d W 9 0 O y w m c X V v d D t T Z W N 0 a W 9 u M S 9 T Y 2 h l b W E g T 3 Z l c n Z p Z X c v U 2 9 1 c m N l L n t N b 2 R p Z m l l Z F R p b W U s O H 0 m c X V v d D s s J n F 1 b 3 Q 7 U 2 V j d G l v b j E v U 2 N o Z W 1 h I E 9 2 Z X J 2 a W V 3 L 1 N v d X J j Z S 5 7 U 3 R y d W N 0 d X J l T W 9 k a W Z p Z W R U a W 1 l L D l 9 J n F 1 b 3 Q 7 L C Z x d W 9 0 O 1 N l Y 3 R p b 2 4 x L 1 N j a G V t Y S B P d m V y d m l l d y 9 T b 3 V y Y 2 U u e 1 Z l c n N p b 2 4 s M T B 9 J n F 1 b 3 Q 7 X S w m c X V v d D t D b 2 x 1 b W 5 D b 3 V u d C Z x d W 9 0 O z o 2 L C Z x d W 9 0 O 0 t l e U N v b H V t b k 5 h b W V z J n F 1 b 3 Q 7 O l t d L C Z x d W 9 0 O 0 N v b H V t b k l k Z W 5 0 a X R p Z X M m c X V v d D s 6 W y Z x d W 9 0 O 1 N l Y 3 R p b 2 4 x L 1 N j a G V t Y S B P d m V y d m l l d y 9 T b 3 V y Y 2 U u e 0 5 h b W U s M X 0 m c X V v d D s s J n F 1 b 3 Q 7 U 2 V j d G l v b j E v U 2 N o Z W 1 h I E 9 2 Z X J 2 a W V 3 L 1 N v d X J j Z S 5 7 Q 3 V s d H V y Z S w 2 f S Z x d W 9 0 O y w m c X V v d D t T Z W N 0 a W 9 u M S 9 T Y 2 h l b W E g T 3 Z l c n Z p Z X c v U 3 R v c m F n Z U 1 v Z G U u e 1 N 0 b 3 J h Z 2 U g T W 9 k Z S w x M 3 0 m c X V v d D s s J n F 1 b 3 Q 7 U 2 V j d G l v b j E v U 2 N o Z W 1 h I E 9 2 Z X J 2 a W V 3 L 1 N v d X J j Z S 5 7 T W 9 k a W Z p Z W R U a W 1 l L D h 9 J n F 1 b 3 Q 7 L C Z x d W 9 0 O 1 N l Y 3 R p b 2 4 x L 1 N j a G V t Y S B P d m V y d m l l d y 9 T b 3 V y Y 2 U u e 1 N 0 c n V j d H V y Z U 1 v Z G l m a W V k V G l t Z S w 5 f S Z x d W 9 0 O y w m c X V v d D t T Z W N 0 a W 9 u M S 9 T Y 2 h l b W E g T 3 Z l c n Z p Z X c v U 2 9 1 c m N l L n t W Z X J z a W 9 u L D E w f S Z x d W 9 0 O 1 0 s J n F 1 b 3 Q 7 U m V s Y X R p b 2 5 z a G l w S W 5 m b y Z x d W 9 0 O z p b X X 0 i I C 8 + P E V u d H J 5 I F R 5 c G U 9 I k Z p b G x D b 3 V u d C I g V m F s d W U 9 I m w x I i A v P j x F b n R y e S B U e X B l P S J G a W x s T G F z d F V w Z G F 0 Z W Q i I F Z h b H V l P S J k M j A x O C 0 w N y 0 x M F Q x O D o z O D o x N i 4 x M j g 2 O D k 2 W i I g L z 4 8 R W 5 0 c n k g V H l w Z T 0 i R m l s b E N v b H V t b l R 5 c G V z I i B W Y W x 1 Z T 0 i c 0 J n W U d C d 2 N E I i A v P j x F b n R y e S B U e X B l P S J G a W x s R X J y b 3 J D b 2 R l I i B W Y W x 1 Z T 0 i c 1 V u a 2 5 v d 2 4 i I C 8 + P E V u d H J 5 I F R 5 c G U 9 I k Z p b G x U Y X J n Z X Q i I F Z h b H V l P S J z U 2 N o Z W 1 h X 0 9 2 Z X J 2 a W V 3 I i A v P j x F b n R y e S B U e X B l P S J G a W x s Q 2 9 s d W 1 u T m F t Z X M i I F Z h b H V l P S J z W y Z x d W 9 0 O 0 1 v Z G V s I E 5 h b W U m c X V v d D s s J n F 1 b 3 Q 7 T G F u Z 3 V h Z 2 U m c X V v d D s s J n F 1 b 3 Q 7 U 3 R v c m F n Z S B N b 2 R l J n F 1 b 3 Q 7 L C Z x d W 9 0 O 0 1 v Z G l m a W V k V G l t Z S Z x d W 9 0 O y w m c X V v d D t T d H J 1 Y 3 R 1 c m V N b 2 R p Z m l l Z F R p b W U m c X V v d D s s J n F 1 b 3 Q 7 V m V y c 2 l v b i Z x d W 9 0 O 1 0 i I C 8 + P E V u d H J 5 I F R 5 c G U 9 I k Z p b G x F c n J v c k N v d W 5 0 I i B W Y W x 1 Z T 0 i b D A i I C 8 + P E V u d H J 5 I F R 5 c G U 9 I k Z p b G x T d G F 0 d X M i I F Z h b H V l P S J z Q 2 9 t c G x l d G U i I C 8 + P C 9 T d G F i b G V F b n R y a W V z P j w v S X R l b T 4 8 S X R l b T 4 8 S X R l b U x v Y 2 F 0 a W 9 u P j x J d G V t V H l w Z T 5 G b 3 J t d W x h P C 9 J d G V t V H l w Z T 4 8 S X R l b V B h d G g + U 2 V j d G l v b j E v U 2 N o Z W 1 h J T I w T 3 Z l c n Z p Z X c v U 2 9 1 c m N l P C 9 J d G V t U G F 0 a D 4 8 L 0 l 0 Z W 1 M b 2 N h d G l v b j 4 8 U 3 R h Y m x l R W 5 0 c m l l c y A v P j w v S X R l b T 4 8 S X R l b T 4 8 S X R l b U x v Y 2 F 0 a W 9 u P j x J d G V t V H l w Z T 5 G b 3 J t d W x h P C 9 J d G V t V H l w Z T 4 8 S X R l b V B h d G g + U 2 V j d G l v b j E v U 2 N o Z W 1 h J T I w T 3 Z l c n Z p Z X c v Q 2 9 s U m V u Y W 1 l P C 9 J d G V t U G F 0 a D 4 8 L 0 l 0 Z W 1 M b 2 N h d G l v b j 4 8 U 3 R h Y m x l R W 5 0 c m l l c y A v P j w v S X R l b T 4 8 S X R l b T 4 8 S X R l b U x v Y 2 F 0 a W 9 u P j x J d G V t V H l w Z T 5 G b 3 J t d W x h P C 9 J d G V t V H l w Z T 4 8 S X R l b V B h d G g + U 2 V j d G l v b j E v U 2 N o Z W 1 h J T I w T 3 Z l c n Z p Z X c v U 3 R v c m F n Z U 1 v Z G U 8 L 0 l 0 Z W 1 Q Y X R o P j w v S X R l b U x v Y 2 F 0 a W 9 u P j x T d G F i b G V F b n R y a W V z I C 8 + P C 9 J d G V t P j x J d G V t P j x J d G V t T G 9 j Y X R p b 2 4 + P E l 0 Z W 1 U e X B l P k Z v c m 1 1 b G E 8 L 0 l 0 Z W 1 U e X B l P j x J d G V t U G F 0 a D 5 T Z W N 0 a W 9 u M S 9 S Z W x h d G l v b n N o a X B z L 0 9 y Z G V y Q 2 9 s d W 1 u c z w v S X R l b V B h d G g + P C 9 J d G V t T G 9 j Y X R p b 2 4 + P F N 0 Y W J s Z U V u d H J p Z X M g L z 4 8 L 0 l 0 Z W 0 + P E l 0 Z W 0 + P E l 0 Z W 1 M b 2 N h d G l v b j 4 8 S X R l b V R 5 c G U + R m 9 y b X V s Y T w v S X R l b V R 5 c G U + P E l 0 Z W 1 Q Y X R o P l N l Y 3 R p b 2 4 x L 1 J l b G F 0 a W 9 u c 2 h p c H M v U 2 V j d X J p d H l G a W x 0 Z X J C Z W h h d m l v c j w v S X R l b V B h d G g + P C 9 J d G V t T G 9 j Y X R p b 2 4 + P F N 0 Y W J s Z U V u d H J p Z X M g L z 4 8 L 0 l 0 Z W 0 + P E l 0 Z W 0 + P E l 0 Z W 1 M b 2 N h d G l v b j 4 8 S X R l b V R 5 c G U + R m 9 y b X V s Y T w v S X R l b V R 5 c G U + P E l 0 Z W 1 Q Y X R o P l N l Y 3 R p b 2 4 x L 1 B h c n R p d G l v b n M v Q 2 9 s d W 1 u T 3 J k Z X I 8 L 0 l 0 Z W 1 Q Y X R o P j w v S X R l b U x v Y 2 F 0 a W 9 u P j x T d G F i b G V F b n R y a W V z I C 8 + P C 9 J d G V t P j x J d G V t P j x J d G V t T G 9 j Y X R p b 2 4 + P E l 0 Z W 1 U e X B l P k Z v c m 1 1 b G E 8 L 0 l 0 Z W 1 U e X B l P j x J d G V t U G F 0 a D 5 T Z W N 0 a W 9 u M S 9 U Y W J s Z V N p e m V z P C 9 J d G V t U G F 0 a D 4 8 L 0 l 0 Z W 1 M b 2 N h d G l v b j 4 8 U 3 R h Y m x l R W 5 0 c m l l c z 4 8 R W 5 0 c n k g V H l w Z T 0 i S X N Q c m l 2 Y X R l I i B W Y W x 1 Z T 0 i b D A i I C 8 + P E V u d H J 5 I F R 5 c G U 9 I k 5 h b W V V c G R h d G V k Q W Z 0 Z X J G a W x s I i B W Y W x 1 Z T 0 i b D A i I C 8 + P E V u d H J 5 I F R 5 c G U 9 I k Z p b G x F b m F i b G V k I i B W Y W x 1 Z T 0 i b D E i I C 8 + P E V u d H J 5 I F R 5 c G U 9 I k Z p b G x P Y m p l Y 3 R U e X B l I i B W Y W x 1 Z T 0 i c 1 R h Y m x l I i A v P j x F b n R y e S B U e X B l P S J G a W x s V G 9 E Y X R h T W 9 k Z W x F b m F i b G V k I i B W Y W x 1 Z T 0 i b D A i I C 8 + P E V u d H J 5 I F R 5 c G U 9 I k J 1 Z m Z l c k 5 l e H R S Z W Z y Z X N o I i B W Y W x 1 Z T 0 i b D A i I C 8 + P E V u d H J 5 I F R 5 c G U 9 I l J l c 3 V s d F R 5 c G U i I F Z h b H V l P S J z V G F i b G U i I C 8 + P E V u d H J 5 I F R 5 c G U 9 I l J l b G F 0 a W 9 u c 2 h p c E l u Z m 9 D b 2 5 0 Y W l u Z X I i I F Z h b H V l P S J z e y Z x d W 9 0 O 2 N v b H V t b k N v d W 5 0 J n F 1 b 3 Q 7 O j M s J n F 1 b 3 Q 7 a 2 V 5 Q 2 9 s d W 1 u T m F t Z X M m c X V v d D s 6 W 1 0 s J n F 1 b 3 Q 7 c X V l c n l S Z W x h d G l v b n N o a X B z J n F 1 b 3 Q 7 O l t d L C Z x d W 9 0 O 2 N v b H V t b k l k Z W 5 0 a X R p Z X M m c X V v d D s 6 W y Z x d W 9 0 O 1 N l Y 3 R p b 2 4 x L 1 R h Y m x l U 2 l 6 Z X M v U 2 9 1 c m N l L n t E S U 1 F T l N J T 0 5 f T k F N R S w z f S Z x d W 9 0 O y w m c X V v d D t T Z W N 0 a W 9 u M S 9 U Y W J s Z V N p e m V z L 1 N v d X J j Z S 5 7 U k 9 X U 1 9 D T 1 V O V C w 3 f S Z x d W 9 0 O y w m c X V v d D t T Z W N 0 a W 9 u M S 9 U Y W J s Z V N p e m V z L 1 N v d X J j Z S 5 7 V E F C T E V f U E F S V E l U S U 9 O U 1 9 D T 1 V O V C w 1 f S Z x d W 9 0 O 1 0 s J n F 1 b 3 Q 7 Q 2 9 s d W 1 u Q 2 9 1 b n Q m c X V v d D s 6 M y w m c X V v d D t L Z X l D b 2 x 1 b W 5 O Y W 1 l c y Z x d W 9 0 O z p b X S w m c X V v d D t D b 2 x 1 b W 5 J Z G V u d G l 0 a W V z J n F 1 b 3 Q 7 O l s m c X V v d D t T Z W N 0 a W 9 u M S 9 U Y W J s Z V N p e m V z L 1 N v d X J j Z S 5 7 R E l N R U 5 T S U 9 O X 0 5 B T U U s M 3 0 m c X V v d D s s J n F 1 b 3 Q 7 U 2 V j d G l v b j E v V G F i b G V T a X p l c y 9 T b 3 V y Y 2 U u e 1 J P V 1 N f Q 0 9 V T l Q s N 3 0 m c X V v d D s s J n F 1 b 3 Q 7 U 2 V j d G l v b j E v V G F i b G V T a X p l c y 9 T b 3 V y Y 2 U u e 1 R B Q k x F X 1 B B U l R J V E l P T l N f Q 0 9 V T l Q s N X 0 m c X V v d D t d L C Z x d W 9 0 O 1 J l b G F 0 a W 9 u c 2 h p c E l u Z m 8 m c X V v d D s 6 W 1 1 9 I i A v P j x F b n R y e S B U e X B l P S J B Z G R l Z F R v R G F 0 Y U 1 v Z G V s I i B W Y W x 1 Z T 0 i b D A i I C 8 + P E V u d H J 5 I F R 5 c G U 9 I k Z p b G x l Z E N v b X B s Z X R l U m V z d W x 0 V G 9 X b 3 J r c 2 h l Z X Q i I F Z h b H V l P S J s M S I g L z 4 8 R W 5 0 c n k g V H l w Z T 0 i U m V j b 3 Z l c n l U Y X J n Z X R S b 3 c i I F Z h b H V l P S J s M T A i I C 8 + P E V u d H J 5 I F R 5 c G U 9 I l J l Y 2 9 2 Z X J 5 V G F y Z 2 V 0 Q 2 9 s d W 1 u I i B W Y W x 1 Z T 0 i b D Y i I C 8 + P E V u d H J 5 I F R 5 c G U 9 I l J l Y 2 9 2 Z X J 5 V G F y Z 2 V 0 U 2 h l Z X Q i I F Z h b H V l P S J z U 2 N o Z W 1 h I E 9 2 Z X J 2 a W V 3 I i A v P j x F b n R y e S B U e X B l P S J G a W x s V G F y Z 2 V 0 T m F t Z U N 1 c 3 R v b W l 6 Z W Q i I F Z h b H V l P S J s M S I g L z 4 8 R W 5 0 c n k g V H l w Z T 0 i U X V l c n l J R C I g V m F s d W U 9 I n N i M W R h N D N m Z C 0 1 O D g 2 L T Q y O T A t Y T Y 3 Y y 0 5 Z D g 5 N W J l N D N k N W U i I C 8 + P E V u d H J 5 I F R 5 c G U 9 I k Z p b G x D b 3 V u d C I g V m F s d W U 9 I m w x N S I g L z 4 8 R W 5 0 c n k g V H l w Z T 0 i T G 9 h Z G V k V G 9 B b m F s e X N p c 1 N l c n Z p Y 2 V z I i B W Y W x 1 Z T 0 i b D A i I C 8 + P E V u d H J 5 I F R 5 c G U 9 I l F 1 Z X J 5 R 3 J v d X B J R C I g V m F s d W U 9 I n N l M T c y M z E z M i 0 2 O D J l L T Q 4 Z W I t Y T h l N y 0 w O T U 5 Y z N l Y 2 I 0 N z A i I C 8 + P E V u d H J 5 I F R 5 c G U 9 I k Z p b G x D b 2 x 1 b W 5 U e X B l c y I g V m F s d W U 9 I n N C Z 0 1 E I i A v P j x F b n R y e S B U e X B l P S J G a W x s V G F y Z 2 V 0 I i B W Y W x 1 Z T 0 i c 1 R h Y m x l U 2 l 6 Z X M i I C 8 + P E V u d H J 5 I F R 5 c G U 9 I k Z p b G x D b 2 x 1 b W 5 O Y W 1 l c y I g V m F s d W U 9 I n N b J n F 1 b 3 Q 7 V G F i b G U m c X V v d D s s J n F 1 b 3 Q 7 U m 9 3 c y Z x d W 9 0 O y w m c X V v d D t Q Y X J 0 a X R p b 2 5 z J n F 1 b 3 Q 7 X S I g L z 4 8 R W 5 0 c n k g V H l w Z T 0 i R m l s b E x h c 3 R V c G R h d G V k I i B W Y W x 1 Z T 0 i Z D I w M T g t M D c t M T B U M T g 6 M z g 6 M T g u M T Q x M D M 3 N V o i I C 8 + P E V u d H J 5 I F R 5 c G U 9 I k Z p b G x F c n J v c k N v Z G U i I F Z h b H V l P S J z V W 5 r b m 9 3 b i I g L z 4 8 R W 5 0 c n k g V H l w Z T 0 i R m l s b E V y c m 9 y Q 2 9 1 b n Q i I F Z h b H V l P S J s M C I g L z 4 8 R W 5 0 c n k g V H l w Z T 0 i R m l s b F N 0 Y X R 1 c y I g V m F s d W U 9 I n N D b 2 1 w b G V 0 Z S I g L z 4 8 L 1 N 0 Y W J s Z U V u d H J p Z X M + P C 9 J d G V t P j x J d G V t P j x J d G V t T G 9 j Y X R p b 2 4 + P E l 0 Z W 1 U e X B l P k Z v c m 1 1 b G E 8 L 0 l 0 Z W 1 U e X B l P j x J d G V t U G F 0 a D 5 T Z W N 0 a W 9 u M S 9 U Y W J s Z V N p e m V z L 1 N v d X J j Z T w v S X R l b V B h d G g + P C 9 J d G V t T G 9 j Y X R p b 2 4 + P F N 0 Y W J s Z U V u d H J p Z X M g L z 4 8 L 0 l 0 Z W 0 + P E l 0 Z W 0 + P E l 0 Z W 1 M b 2 N h d G l v b j 4 8 S X R l b V R 5 c G U + R m 9 y b X V s Y T w v S X R l b V R 5 c G U + P E l 0 Z W 1 Q Y X R o P l N l Y 3 R p b 2 4 x L 1 R h Y m x l U 2 l 6 Z X M v R m l s d G V y U 3 l z d G V t U m 9 3 c z w v S X R l b V B h d G g + P C 9 J d G V t T G 9 j Y X R p b 2 4 + P F N 0 Y W J s Z U V u d H J p Z X M g L z 4 8 L 0 l 0 Z W 0 + P E l 0 Z W 0 + P E l 0 Z W 1 M b 2 N h d G l v b j 4 8 S X R l b V R 5 c G U + R m 9 y b X V s Y T w v S X R l b V R 5 c G U + P E l 0 Z W 1 Q Y X R o P l N l Y 3 R p b 2 4 x L 1 R h Y m x l U 2 l 6 Z X M v U m V t b 3 Z l Q 2 9 s c z w v S X R l b V B h d G g + P C 9 J d G V t T G 9 j Y X R p b 2 4 + P F N 0 Y W J s Z U V u d H J p Z X M g L z 4 8 L 0 l 0 Z W 0 + P E l 0 Z W 0 + P E l 0 Z W 1 M b 2 N h d G l v b j 4 8 S X R l b V R 5 c G U + R m 9 y b X V s Y T w v S X R l b V R 5 c G U + P E l 0 Z W 1 Q Y X R o P l N l Y 3 R p b 2 4 x L 1 R h Y m x l U 2 l 6 Z X M v U m V u Y W 1 l Q 2 9 s c z w v S X R l b V B h d G g + P C 9 J d G V t T G 9 j Y X R p b 2 4 + P F N 0 Y W J s Z U V u d H J p Z X M g L z 4 8 L 0 l 0 Z W 0 + P E l 0 Z W 0 + P E l 0 Z W 1 M b 2 N h d G l v b j 4 8 S X R l b V R 5 c G U + R m 9 y b X V s Y T w v S X R l b V R 5 c G U + P E l 0 Z W 1 Q Y X R o P l N l Y 3 R p b 2 4 x L 1 R h Y m x l U 2 l 6 Z X M v T 3 J k Z X J D b 2 x z P C 9 J d G V t U G F 0 a D 4 8 L 0 l 0 Z W 1 M b 2 N h d G l v b j 4 8 U 3 R h Y m x l R W 5 0 c m l l c y A v P j w v S X R l b T 4 8 S X R l b T 4 8 S X R l b U x v Y 2 F 0 a W 9 u P j x J d G V t V H l w Z T 5 G b 3 J t d W x h P C 9 J d G V t V H l w Z T 4 8 S X R l b V B h d G g + U 2 V j d G l v b j E v V G F i b G V T a X p l c y 9 T b 3 J 0 Q n l S b 3 d D b 3 V u d D w v S X R l b V B h d G g + P C 9 J d G V t T G 9 j Y X R p b 2 4 + P F N 0 Y W J s Z U V u d H J p Z X M g L z 4 8 L 0 l 0 Z W 0 + P E l 0 Z W 0 + P E l 0 Z W 1 M b 2 N h d G l v b j 4 8 S X R l b V R 5 c G U + R m 9 y b X V s Y T w v S X R l b V R 5 c G U + P E l 0 Z W 1 Q Y X R o P l N l Y 3 R p b 2 4 x L 0 1 l Y X N 1 c m V z L 0 V 4 c H J l c 3 N p b 2 5 M Z W 5 n d G h C d W N r Z X Q 8 L 0 l 0 Z W 1 Q Y X R o P j w v S X R l b U x v Y 2 F 0 a W 9 u P j x T d G F i b G V F b n R y a W V z I C 8 + P C 9 J d G V t P j x J d G V t P j x J d G V t T G 9 j Y X R p b 2 4 + P E l 0 Z W 1 U e X B l P k Z v c m 1 1 b G E 8 L 0 l 0 Z W 1 U e X B l P j x J d G V t U G F 0 a D 5 T Z W N 0 a W 9 u M S 9 D Y X R h b G 9 n P C 9 J d G V t U G F 0 a D 4 8 L 0 l 0 Z W 1 M b 2 N h d G l v b j 4 8 U 3 R h Y m x l R W 5 0 c m l l c z 4 8 R W 5 0 c n k g V H l w Z T 0 i S X N Q c m l 2 Y X R l I i B W Y W x 1 Z T 0 i b D A i I C 8 + P E V u d H J 5 I F R 5 c G U 9 I k 5 h b W V V c G R h d G V k Q W Z 0 Z X J G a W x s I i B W Y W x 1 Z T 0 i b D A i I C 8 + P E V u d H J 5 I F R 5 c G U 9 I k Z p b G x F b m F i b G V k I i B W Y W x 1 Z T 0 i b D E i I C 8 + P E V u d H J 5 I F R 5 c G U 9 I k Z p b G x P Y m p l Y 3 R U e X B l I i B W Y W x 1 Z T 0 i c 1 R h Y m x l I i A v P j x F b n R y e S B U e X B l P S J G a W x s V G 9 E Y X R h T W 9 k Z W x F b m F i b G V k I i B W Y W x 1 Z T 0 i b D A i I C 8 + P E V u d H J 5 I F R 5 c G U 9 I k J 1 Z m Z l c k 5 l e H R S Z W Z y Z X N o I i B W Y W x 1 Z T 0 i b D A i I C 8 + P E V u d H J 5 I F R 5 c G U 9 I l J l c 3 V s d F R 5 c G U i I F Z h b H V l P S J z V G F i b G U i I C 8 + P E V u d H J 5 I F R 5 c G U 9 I k F k Z G V k V G 9 E Y X R h T W 9 k Z W w i I F Z h b H V l P S J s M C I g L z 4 8 R W 5 0 c n k g V H l w Z T 0 i R m l s b G V k Q 2 9 t c G x l d G V S Z X N 1 b H R U b 1 d v c m t z a G V l d C I g V m F s d W U 9 I m w x I i A v P j x F b n R y e S B U e X B l P S J S Z W N v d m V y e V R h c m d l d F N o Z W V 0 I i B W Y W x 1 Z T 0 i c 1 N j a G V t Y S B P d m V y d m l l d y I g L z 4 8 R W 5 0 c n k g V H l w Z T 0 i U m V j b 3 Z l c n l U Y X J n Z X R D b 2 x 1 b W 4 i I F Z h b H V l P S J s N C I g L z 4 8 R W 5 0 c n k g V H l w Z T 0 i U m V j b 3 Z l c n l U Y X J n Z X R S b 3 c i I F Z h b H V l P S J s N C I g L z 4 8 R W 5 0 c n k g V H l w Z T 0 i R m l s b F R h c m d l d E 5 h b W V D d X N 0 b 2 1 p e m V k I i B W Y W x 1 Z T 0 i b D E i I C 8 + P E V u d H J 5 I F R 5 c G U 9 I l F 1 Z X J 5 S U Q i I F Z h b H V l P S J z M z Q y N j c 2 O W M t M W I x M C 0 0 M G E y L W F l M m M t Y j Q 2 M m N k Z j U 1 M 2 J i I i A v P j x F b n R y e S B U e X B l P S J R d W V y e U d y b 3 V w S U Q i I F Z h b H V l P S J z Z T E 3 M j M x M z I t N j g y Z S 0 0 O G V i L W E 4 Z T c t M D k 1 O W M z Z W N i N D c w I i A v P j x F b n R y e S B U e X B l P S J G a W x s T G F z d F V w Z G F 0 Z W Q i I F Z h b H V l P S J k M j A x O C 0 w N y 0 x M F Q x O D o z O D o x O C 4 w O D A 4 N T c 2 W i I g L z 4 8 R W 5 0 c n k g V H l w Z T 0 i T G 9 h Z G V k V G 9 B b m F s e X N p c 1 N l c n Z p Y 2 V z I i B W Y W x 1 Z T 0 i b D A i I C 8 + P E V u d H J 5 I F R 5 c G U 9 I k Z p b G x D b 2 x 1 b W 5 U e X B l c y I g V m F s d W U 9 I n N C Z 1 l H Q n d J P S I g L z 4 8 R W 5 0 c n k g V H l w Z T 0 i R m l s b F R h c m d l d C I g V m F s d W U 9 I n N D Y X R h b G 9 n V G J s I i A v P j x F b n R y e S B U e X B l P S J S Z W x h d G l v b n N o a X B J b m Z v Q 2 9 u d G F p b m V y I i B W Y W x 1 Z T 0 i c 3 s m c X V v d D t j b 2 x 1 b W 5 D b 3 V u d C Z x d W 9 0 O z o 1 L C Z x d W 9 0 O 2 t l e U N v b H V t b k 5 h b W V z J n F 1 b 3 Q 7 O l t d L C Z x d W 9 0 O 3 F 1 Z X J 5 U m V s Y X R p b 2 5 z a G l w c y Z x d W 9 0 O z p b X S w m c X V v d D t j b 2 x 1 b W 5 J Z G V u d G l 0 a W V z J n F 1 b 3 Q 7 O l s m c X V v d D t T Z W N 0 a W 9 u M S 9 D Y X R h b G 9 n L 1 N l c n Z l c k N v b H V t b i 5 7 U 2 V y d m V y L D R 9 J n F 1 b 3 Q 7 L C Z x d W 9 0 O 1 N l Y 3 R p b 2 4 x L 0 N h d G F s b 2 c v U 2 9 1 c m N l L n t D Q V R B T E 9 H X 0 5 B T U U s M H 0 m c X V v d D s s J n F 1 b 3 Q 7 U 2 V j d G l v b j E v Q 2 F 0 Y W x v Z y 9 T b 3 V y Y 2 U u e 1 J P T E V T L D J 9 J n F 1 b 3 Q 7 L C Z x d W 9 0 O 1 N l Y 3 R p b 2 4 x L 0 N h d G F s b 2 c v U 2 9 1 c m N l L n t E Q V R F X 0 1 P R E l G S U V E L D N 9 J n F 1 b 3 Q 7 L C Z x d W 9 0 O 1 N l Y 3 R p b 2 4 x L 0 N h d G F s b 2 c v U 2 9 1 c m N l L n t D T 0 1 Q Q V R J Q k l M S V R Z X 0 x F V k V M L D R 9 J n F 1 b 3 Q 7 X S w m c X V v d D t D b 2 x 1 b W 5 D b 3 V u d C Z x d W 9 0 O z o 1 L C Z x d W 9 0 O 0 t l e U N v b H V t b k 5 h b W V z J n F 1 b 3 Q 7 O l t d L C Z x d W 9 0 O 0 N v b H V t b k l k Z W 5 0 a X R p Z X M m c X V v d D s 6 W y Z x d W 9 0 O 1 N l Y 3 R p b 2 4 x L 0 N h d G F s b 2 c v U 2 V y d m V y Q 2 9 s d W 1 u L n t T Z X J 2 Z X I s N H 0 m c X V v d D s s J n F 1 b 3 Q 7 U 2 V j d G l v b j E v Q 2 F 0 Y W x v Z y 9 T b 3 V y Y 2 U u e 0 N B V E F M T 0 d f T k F N R S w w f S Z x d W 9 0 O y w m c X V v d D t T Z W N 0 a W 9 u M S 9 D Y X R h b G 9 n L 1 N v d X J j Z S 5 7 U k 9 M R V M s M n 0 m c X V v d D s s J n F 1 b 3 Q 7 U 2 V j d G l v b j E v Q 2 F 0 Y W x v Z y 9 T b 3 V y Y 2 U u e 0 R B V E V f T U 9 E S U Z J R U Q s M 3 0 m c X V v d D s s J n F 1 b 3 Q 7 U 2 V j d G l v b j E v Q 2 F 0 Y W x v Z y 9 T b 3 V y Y 2 U u e 0 N P T V B B V E l C S U x J V F l f T E V W R U w s N H 0 m c X V v d D t d L C Z x d W 9 0 O 1 J l b G F 0 a W 9 u c 2 h p c E l u Z m 8 m c X V v d D s 6 W 1 1 9 I i A v P j x F b n R y e S B U e X B l P S J G a W x s Q 2 9 1 b n Q i I F Z h b H V l P S J s M S I g L z 4 8 R W 5 0 c n k g V H l w Z T 0 i R m l s b E V y c m 9 y Q 2 9 k Z S I g V m F s d W U 9 I n N V b m t u b 3 d u I i A v P j x F b n R y e S B U e X B l P S J G a W x s Q 2 9 s d W 1 u T m F t Z X M i I F Z h b H V l P S J z W y Z x d W 9 0 O 1 N l c n Z l c i Z x d W 9 0 O y w m c X V v d D t E Y X R h Y m F z Z S Z x d W 9 0 O y w m c X V v d D t E Y X R h Y m F z Z S B S b 2 x l c y Z x d W 9 0 O y w m c X V v d D t M Y X N 0 I E 1 v Z G l m a W V k J n F 1 b 3 Q 7 L C Z x d W 9 0 O 0 N v b X B h d G l i a W x p d H k g T G V 2 Z W w m c X V v d D t d I i A v P j x F b n R y e S B U e X B l P S J G a W x s R X J y b 3 J D b 3 V u d C I g V m F s d W U 9 I m w w I i A v P j x F b n R y e S B U e X B l P S J G a W x s U 3 R h d H V z I i B W Y W x 1 Z T 0 i c 0 N v b X B s Z X R l I i A v P j w v U 3 R h Y m x l R W 5 0 c m l l c z 4 8 L 0 l 0 Z W 0 + P E l 0 Z W 0 + P E l 0 Z W 1 M b 2 N h d G l v b j 4 8 S X R l b V R 5 c G U + R m 9 y b X V s Y T w v S X R l b V R 5 c G U + P E l 0 Z W 1 Q Y X R o P l N l Y 3 R p b 2 4 x L 0 N h d G F s b 2 c v U 2 9 1 c m N l P C 9 J d G V t U G F 0 a D 4 8 L 0 l 0 Z W 1 M b 2 N h d G l v b j 4 8 U 3 R h Y m x l R W 5 0 c m l l c y A v P j w v S X R l b T 4 8 S X R l b T 4 8 S X R l b U x v Y 2 F 0 a W 9 u P j x J d G V t V H l w Z T 5 G b 3 J t d W x h P C 9 J d G V t V H l w Z T 4 8 S X R l b V B h d G g + U 2 V j d G l v b j E v Q 2 F 0 Y W x v Z y 9 G a W x 0 Z X J C e U N h d G F s b 2 c 8 L 0 l 0 Z W 1 Q Y X R o P j w v S X R l b U x v Y 2 F 0 a W 9 u P j x T d G F i b G V F b n R y a W V z I C 8 + P C 9 J d G V t P j x J d G V t P j x J d G V t T G 9 j Y X R p b 2 4 + P E l 0 Z W 1 U e X B l P k Z v c m 1 1 b G E 8 L 0 l 0 Z W 1 U e X B l P j x J d G V t U G F 0 a D 5 T Z W N 0 a W 9 u M S 9 D Y X R h b G 9 n L 1 J l b W 9 2 Z U N v b H V t b n M 8 L 0 l 0 Z W 1 Q Y X R o P j w v S X R l b U x v Y 2 F 0 a W 9 u P j x T d G F i b G V F b n R y a W V z I C 8 + P C 9 J d G V t P j x J d G V t P j x J d G V t T G 9 j Y X R p b 2 4 + P E l 0 Z W 1 U e X B l P k Z v c m 1 1 b G E 8 L 0 l 0 Z W 1 U e X B l P j x J d G V t U G F 0 a D 5 T Z W N 0 a W 9 u M S 9 D Y X R h b G 9 n L 1 J l b m F t Z U N v b H V t b n M 8 L 0 l 0 Z W 1 Q Y X R o P j w v S X R l b U x v Y 2 F 0 a W 9 u P j x T d G F i b G V F b n R y a W V z I C 8 + P C 9 J d G V t P j x J d G V t P j x J d G V t T G 9 j Y X R p b 2 4 + P E l 0 Z W 1 U e X B l P k Z v c m 1 1 b G E 8 L 0 l 0 Z W 1 U e X B l P j x J d G V t U G F 0 a D 5 T Z W N 0 a W 9 u M S 9 D Y X R h b G 9 n L 1 N l c n Z l c k N v b H V t b j w v S X R l b V B h d G g + P C 9 J d G V t T G 9 j Y X R p b 2 4 + P F N 0 Y W J s Z U V u d H J p Z X M g L z 4 8 L 0 l 0 Z W 0 + P E l 0 Z W 0 + P E l 0 Z W 1 M b 2 N h d G l v b j 4 8 S X R l b V R 5 c G U + R m 9 y b X V s Y T w v S X R l b V R 5 c G U + P E l 0 Z W 1 Q Y X R o P l N l Y 3 R p b 2 4 x L 0 1 l Y X N 1 c m V z L 0 l 0 Z X J h d G 9 y Q 2 9 s d W 1 u P C 9 J d G V t U G F 0 a D 4 8 L 0 l 0 Z W 1 M b 2 N h d G l v b j 4 8 U 3 R h Y m x l R W 5 0 c m l l c y A v P j w v S X R l b T 4 8 S X R l b T 4 8 S X R l b U x v Y 2 F 0 a W 9 u P j x J d G V t V H l w Z T 5 G b 3 J t d W x h P C 9 J d G V t V H l w Z T 4 8 S X R l b V B h d G g + U 2 V j d G l v b j E v T W V h c 3 V y Z X M v V m F y a W F i b G V D b 2 x 1 b W 4 8 L 0 l 0 Z W 1 Q Y X R o P j w v S X R l b U x v Y 2 F 0 a W 9 u P j x T d G F i b G V F b n R y a W V z I C 8 + P C 9 J d G V t P j x J d G V t P j x J d G V t T G 9 j Y X R p b 2 4 + P E l 0 Z W 1 U e X B l P k Z v c m 1 1 b G E 8 L 0 l 0 Z W 1 U e X B l P j x J d G V t U G F 0 a D 5 T Z W N 0 a W 9 u M S 9 S b 2 x l c y 9 T b 3 J 0 U m 9 3 c z w v S X R l b V B h d G g + P C 9 J d G V t T G 9 j Y X R p b 2 4 + P F N 0 Y W J s Z U V u d H J p Z X M g L z 4 8 L 0 l 0 Z W 0 + P E l 0 Z W 0 + P E l 0 Z W 1 M b 2 N h d G l v b j 4 8 S X R l b V R 5 c G U + R m 9 y b X V s Y T w v S X R l b V R 5 c G U + P E l 0 Z W 1 Q Y X R o P l N l Y 3 R p b 2 4 x L 1 J v b G V z L 0 F k Z E l u Z G V 4 P C 9 J d G V t U G F 0 a D 4 8 L 0 l 0 Z W 1 M b 2 N h d G l v b j 4 8 U 3 R h Y m x l R W 5 0 c m l l c y A v P j w v S X R l b T 4 8 S X R l b T 4 8 S X R l b U x v Y 2 F 0 a W 9 u P j x J d G V t V H l w Z T 5 G b 3 J t d W x h P C 9 J d G V t V H l w Z T 4 8 S X R l b V B h d G g + U 2 V j d G l v b j E v U m 9 s Z X M v U m V v c m R l c k N v b H V t b n M 8 L 0 l 0 Z W 1 Q Y X R o P j w v S X R l b U x v Y 2 F 0 a W 9 u P j x T d G F i b G V F b n R y a W V z I C 8 + P C 9 J d G V t P j x J d G V t P j x J d G V t T G 9 j Y X R p b 2 4 + P E l 0 Z W 1 U e X B l P k Z v c m 1 1 b G E 8 L 0 l 0 Z W 1 U e X B l P j x J d G V t U G F 0 a D 5 T Z W N 0 a W 9 u M S 9 E Y X R h J T I w U 2 9 1 c m N l c y 9 S Z W 1 v d m V D b 2 x z P C 9 J d G V t U G F 0 a D 4 8 L 0 l 0 Z W 1 M b 2 N h d G l v b j 4 8 U 3 R h Y m x l R W 5 0 c m l l c y A v P j w v S X R l b T 4 8 S X R l b T 4 8 S X R l b U x v Y 2 F 0 a W 9 u P j x J d G V t V H l w Z T 5 G b 3 J t d W x h P C 9 J d G V t V H l w Z T 4 8 S X R l b V B h d G g + U 2 V j d G l v b j E v R G F 0 Y S U y M F N v d X J j Z X M v Q 2 9 s U m V u Y W 1 l P C 9 J d G V t U G F 0 a D 4 8 L 0 l 0 Z W 1 M b 2 N h d G l v b j 4 8 U 3 R h Y m x l R W 5 0 c m l l c y A v P j w v S X R l b T 4 8 S X R l b T 4 8 S X R l b U x v Y 2 F 0 a W 9 u P j x J d G V t V H l w Z T 5 G b 3 J t d W x h P C 9 J d G V t V H l w Z T 4 8 S X R l b V B h d G g + U 2 V j d G l v b j E v R G F 0 Y S U y M F N v d X J j Z X M v Q W R k S W 5 k Z X g 8 L 0 l 0 Z W 1 Q Y X R o P j w v S X R l b U x v Y 2 F 0 a W 9 u P j x T d G F i b G V F b n R y a W V z I C 8 + P C 9 J d G V t P j x J d G V t P j x J d G V t T G 9 j Y X R p b 2 4 + P E l 0 Z W 1 U e X B l P k Z v c m 1 1 b G E 8 L 0 l 0 Z W 1 U e X B l P j x J d G V t U G F 0 a D 5 T Z W N 0 a W 9 u M S 9 E Y X R h J T I w U 2 9 1 c m N l c y 9 S Z W 9 y Z G V y Q 2 9 s c z w v S X R l b V B h d G g + P C 9 J d G V t T G 9 j Y X R p b 2 4 + P F N 0 Y W J s Z U V u d H J p Z X M g L z 4 8 L 0 l 0 Z W 0 + P E l 0 Z W 0 + P E l 0 Z W 1 M b 2 N h d G l v b j 4 8 S X R l b V R 5 c G U + R m 9 y b X V s Y T w v S X R l b V R 5 c G U + P E l 0 Z W 1 Q Y X R o P l N l Y 3 R p b 2 4 x L 1 N j a G V t Y S U y M E 9 2 Z X J 2 a W V 3 L 1 J l b W 9 2 Z W R D b 2 x 1 b W 5 z P C 9 J d G V t U G F 0 a D 4 8 L 0 l 0 Z W 1 M b 2 N h d G l v b j 4 8 U 3 R h Y m x l R W 5 0 c m l l c y A v P j w v S X R l b T 4 8 S X R l b T 4 8 S X R l b U x v Y 2 F 0 a W 9 u P j x J d G V t V H l w Z T 5 G b 3 J t d W x h P C 9 J d G V t V H l w Z T 4 8 S X R l b V B h d G g + U 2 V j d G l v b j E v U 2 N o Z W 1 h J T I w T 3 Z l c n Z p Z X c v U m V v c m R l c k N v b H V t b n M 8 L 0 l 0 Z W 1 Q Y X R o P j w v S X R l b U x v Y 2 F 0 a W 9 u P j x T d G F i b G V F b n R y a W V z I C 8 + P C 9 J d G V t P j x J d G V t P j x J d G V t T G 9 j Y X R p b 2 4 + P E l 0 Z W 1 U e X B l P k Z v c m 1 1 b G E 8 L 0 l 0 Z W 1 U e X B l P j x J d G V t U G F 0 a D 5 T Z W N 0 a W 9 u M S 9 D Y X R h b G 9 n L 0 N v b H V t b l J l b 3 J k Z X I 8 L 0 l 0 Z W 1 Q Y X R o P j w v S X R l b U x v Y 2 F 0 a W 9 u P j x T d G F i b G V F b n R y a W V z I C 8 + P C 9 J d G V t P j w v S X R l b X M + P C 9 M b 2 N h b F B h Y 2 t h Z 2 V N Z X R h Z G F 0 Y U Z p b G U + F g A A A F B L B Q Y A A A A A A A A A A A A A A A A A A A A A A A A m A Q A A A Q A A A N C M n d 8 B F d E R j H o A w E / C l + s B A A A A 3 m R x E / 4 p u U K 2 t V D E h 8 g l w A A A A A A C A A A A A A A Q Z g A A A A E A A C A A A A C s J 9 V 7 Z j W Z W n K D k p r P l X y n P I n l e t 7 8 f d Z k s R c 4 N F z F L Q A A A A A O g A A A A A I A A C A A A A A P 4 1 r L B r q W H B Y S s 8 j n 1 e 2 d k q m k e W 7 E J 4 4 d 6 q C h s L 4 O q l A A A A C 1 z h 2 I L x t A s g z 1 K u Z a D b a v T p g g e m v h v 1 / R h U o w j 6 g c r n H H M Q K R v 1 l x X A H 1 k H d u b s 1 P 8 M h 8 P z V Y k 7 H e y w 4 b R 3 P t U H j 1 u z 4 e H 4 T S U i p x G 5 H q c U A A A A C Y d + s r q 4 D E P 3 Z d K Q g g X 6 i D W j O E 8 r K k z n A n G N u f W g B j a h 6 g k + m E t v i p I j 9 n I S t i t V V t 1 K / e z l v I m V N d / k 6 r d 0 P 9 < / D a t a M a s h u p > 
</file>

<file path=customXml/itemProps1.xml><?xml version="1.0" encoding="utf-8"?>
<ds:datastoreItem xmlns:ds="http://schemas.openxmlformats.org/officeDocument/2006/customXml" ds:itemID="{EBAD96CC-B237-453C-9B0E-0F9D6CA0644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TabularModel</vt:lpstr>
      <vt:lpstr>Home</vt:lpstr>
      <vt:lpstr>Schema Overview</vt:lpstr>
      <vt:lpstr>Schema Analysis</vt:lpstr>
      <vt:lpstr>Measures</vt:lpstr>
      <vt:lpstr>Tables</vt:lpstr>
      <vt:lpstr>Columns</vt:lpstr>
      <vt:lpstr>Relationships</vt:lpstr>
      <vt:lpstr>Roles</vt:lpstr>
      <vt:lpstr>Partitions</vt:lpstr>
      <vt:lpstr>Role Members</vt:lpstr>
      <vt:lpstr>Table Permissions</vt:lpstr>
      <vt:lpstr>Data Sources</vt:lpstr>
      <vt:lpstr>Perspective Measures</vt:lpstr>
      <vt:lpstr>Perspective Columns</vt:lpstr>
      <vt:lpstr>Hierarchies</vt:lpstr>
      <vt:lpstr>Hierarchy Levels</vt:lpstr>
      <vt:lpstr>Detail Rows</vt:lpstr>
      <vt:lpstr>M Expressions</vt:lpstr>
      <vt:lpstr>KPIs</vt:lpstr>
      <vt:lpstr>Translations</vt:lpstr>
      <vt:lpstr>RefreshMsg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Brett Powell</dc:creator>
  <cp:lastModifiedBy>Brett Powell</cp:lastModifiedBy>
  <dcterms:created xsi:type="dcterms:W3CDTF">2015-06-05T18:17:20Z</dcterms:created>
  <dcterms:modified xsi:type="dcterms:W3CDTF">2018-07-10T18:44:51Z</dcterms:modified>
</cp:coreProperties>
</file>