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corp.cubic.cub\homedir\garciag\MyDocuments\AA Programs\One_Cubic\ATS\Hopping\"/>
    </mc:Choice>
  </mc:AlternateContent>
  <xr:revisionPtr revIDLastSave="0" documentId="8_{07A579A9-3FE6-4A8A-A47A-9A223357F0F6}" xr6:coauthVersionLast="45" xr6:coauthVersionMax="45" xr10:uidLastSave="{00000000-0000-0000-0000-000000000000}"/>
  <bookViews>
    <workbookView xWindow="-120" yWindow="-120" windowWidth="51840" windowHeight="21240" activeTab="1" xr2:uid="{3C45F1CB-7D27-44AC-AE58-FB02D530ED99}"/>
  </bookViews>
  <sheets>
    <sheet name="new hopping table" sheetId="2" r:id="rId1"/>
    <sheet name="MIT - NRL discussions" sheetId="1" r:id="rId2"/>
  </sheets>
  <definedNames>
    <definedName name="_xlnm.Print_Area" localSheetId="1">'MIT - NRL discussions'!$A$1:$L$31</definedName>
    <definedName name="_xlnm.Print_Area" localSheetId="0">'new hopping table'!#REF!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6" i="2" l="1"/>
  <c r="AF24" i="2"/>
  <c r="AF22" i="2"/>
  <c r="AF20" i="2"/>
  <c r="AF18" i="2"/>
  <c r="AF16" i="2"/>
  <c r="AF14" i="2"/>
  <c r="AF12" i="2"/>
  <c r="AF10" i="2"/>
  <c r="AF8" i="2"/>
  <c r="AF6" i="2"/>
  <c r="AF4" i="2"/>
  <c r="D4" i="2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AR6" i="1"/>
  <c r="AR8" i="1"/>
  <c r="AR10" i="1"/>
  <c r="AR12" i="1"/>
  <c r="AR14" i="1"/>
  <c r="AR16" i="1"/>
  <c r="AR18" i="1"/>
  <c r="AR20" i="1"/>
  <c r="AR22" i="1"/>
  <c r="AR24" i="1"/>
  <c r="AR26" i="1"/>
  <c r="AR4" i="1"/>
  <c r="Q36" i="1"/>
  <c r="R32" i="1"/>
  <c r="Q34" i="1" s="1"/>
  <c r="Q32" i="1" l="1"/>
  <c r="Q35" i="1" s="1"/>
  <c r="Q33" i="1"/>
  <c r="P4" i="1"/>
  <c r="O5" i="1" s="1"/>
  <c r="P5" i="1" s="1"/>
  <c r="O6" i="1" l="1"/>
  <c r="P6" i="1" s="1"/>
  <c r="O7" i="1" s="1"/>
  <c r="P7" i="1" l="1"/>
  <c r="O8" i="1" s="1"/>
  <c r="P8" i="1" l="1"/>
  <c r="O9" i="1" s="1"/>
  <c r="P9" i="1" l="1"/>
  <c r="O10" i="1" s="1"/>
  <c r="P10" i="1" l="1"/>
  <c r="O11" i="1" s="1"/>
  <c r="P11" i="1" l="1"/>
  <c r="O12" i="1" s="1"/>
  <c r="P12" i="1" l="1"/>
  <c r="O13" i="1" s="1"/>
  <c r="P13" i="1" l="1"/>
  <c r="O14" i="1" s="1"/>
  <c r="P14" i="1" l="1"/>
  <c r="O15" i="1" s="1"/>
  <c r="P15" i="1" l="1"/>
  <c r="O16" i="1" s="1"/>
  <c r="P16" i="1" l="1"/>
  <c r="O17" i="1" s="1"/>
  <c r="P17" i="1" l="1"/>
  <c r="O18" i="1" s="1"/>
  <c r="P18" i="1" l="1"/>
  <c r="O19" i="1" s="1"/>
  <c r="P19" i="1" l="1"/>
  <c r="O20" i="1" s="1"/>
  <c r="P20" i="1" l="1"/>
  <c r="O21" i="1" s="1"/>
  <c r="P21" i="1" l="1"/>
  <c r="O22" i="1" s="1"/>
  <c r="P22" i="1" s="1"/>
  <c r="O23" i="1" s="1"/>
  <c r="P23" i="1" s="1"/>
  <c r="O24" i="1" s="1"/>
  <c r="P24" i="1" s="1"/>
  <c r="O25" i="1" s="1"/>
  <c r="P25" i="1" s="1"/>
  <c r="O26" i="1" s="1"/>
  <c r="P26" i="1" s="1"/>
  <c r="O27" i="1" s="1"/>
  <c r="P27" i="1" s="1"/>
</calcChain>
</file>

<file path=xl/sharedStrings.xml><?xml version="1.0" encoding="utf-8"?>
<sst xmlns="http://schemas.openxmlformats.org/spreadsheetml/2006/main" count="447" uniqueCount="85">
  <si>
    <t>Config #</t>
  </si>
  <si>
    <t>Description</t>
  </si>
  <si>
    <t>Player</t>
  </si>
  <si>
    <t>Tx IDs</t>
  </si>
  <si>
    <t>Sync Ch#</t>
  </si>
  <si>
    <t>Data Ch#</t>
  </si>
  <si>
    <t>Channels</t>
  </si>
  <si>
    <t>Frame</t>
  </si>
  <si>
    <t>OBW (MHz)</t>
  </si>
  <si>
    <t>Time Jitter</t>
  </si>
  <si>
    <t>SLATE-ATD compatible</t>
  </si>
  <si>
    <t>P5 F1 Comparison</t>
  </si>
  <si>
    <t>RRU</t>
  </si>
  <si>
    <t>Participant</t>
  </si>
  <si>
    <t>Minimum Frequency allocation</t>
  </si>
  <si>
    <t>0-3</t>
  </si>
  <si>
    <t>0, 23</t>
  </si>
  <si>
    <t>5ms</t>
  </si>
  <si>
    <t>20ms</t>
  </si>
  <si>
    <t>21-24</t>
  </si>
  <si>
    <t>4-19</t>
  </si>
  <si>
    <t>P5 F1 Comparison                                     Sync ch shared with data</t>
  </si>
  <si>
    <t>0,1</t>
  </si>
  <si>
    <t>26-29</t>
  </si>
  <si>
    <t>0,1,22,23</t>
  </si>
  <si>
    <t>31-34</t>
  </si>
  <si>
    <t>36-39</t>
  </si>
  <si>
    <t>P5 F1/F2 Comparison</t>
  </si>
  <si>
    <t>1,22</t>
  </si>
  <si>
    <t>41-44</t>
  </si>
  <si>
    <t>46,49</t>
  </si>
  <si>
    <t>P5 F1/F2 Comparison               Sync ch shared with data</t>
  </si>
  <si>
    <t>51,54</t>
  </si>
  <si>
    <t>56,59</t>
  </si>
  <si>
    <t>PS F1/F2 Comparison                 Sync ch shared with data</t>
  </si>
  <si>
    <t># IDs</t>
  </si>
  <si>
    <t>Random</t>
  </si>
  <si>
    <t>1-22</t>
  </si>
  <si>
    <t>61-64</t>
  </si>
  <si>
    <t>22,23</t>
  </si>
  <si>
    <t>0,1,2,3</t>
  </si>
  <si>
    <t>21,22,23</t>
  </si>
  <si>
    <t>error</t>
  </si>
  <si>
    <t>chg 0 to 23, all random</t>
  </si>
  <si>
    <t>added</t>
  </si>
  <si>
    <t>was 0,23 sync,  0,1,22,23 data</t>
  </si>
  <si>
    <t>was 0,23 sync,  0,1,22,23 data, 1ms spacing</t>
  </si>
  <si>
    <t>was 0,23 sync , 1.22 data</t>
  </si>
  <si>
    <t>was 0,23 sync , 1.22 data, 1ms spacing</t>
  </si>
  <si>
    <t xml:space="preserve">chg 0 to 23, </t>
  </si>
  <si>
    <t>Joe Molnar (NRL)</t>
  </si>
  <si>
    <t xml:space="preserve">was 20ms </t>
  </si>
  <si>
    <t>Joe Molnar</t>
  </si>
  <si>
    <t>Steve McGarry</t>
  </si>
  <si>
    <t>comment 3</t>
  </si>
  <si>
    <t>new</t>
  </si>
  <si>
    <t>7, 15</t>
  </si>
  <si>
    <t>Comment 4</t>
  </si>
  <si>
    <t>Start ID</t>
  </si>
  <si>
    <t>End ID</t>
  </si>
  <si>
    <t>ID count</t>
  </si>
  <si>
    <t>Frame time</t>
  </si>
  <si>
    <t>channel numbers</t>
  </si>
  <si>
    <t>S</t>
  </si>
  <si>
    <t>D</t>
  </si>
  <si>
    <t>B</t>
  </si>
  <si>
    <t>Hop Sets</t>
  </si>
  <si>
    <t>OBW</t>
  </si>
  <si>
    <t>SLATE-ATD Compatible</t>
  </si>
  <si>
    <t>P5 F1 only - Sync/Data and Data</t>
  </si>
  <si>
    <t>P5 F1 only - Sync and Data separate</t>
  </si>
  <si>
    <t>Sync/Data and 3 extra Data</t>
  </si>
  <si>
    <t>Sync/Data and 2 extra Data</t>
  </si>
  <si>
    <t>P5 F1/F2 - 2 Sync/Data and 2 Data</t>
  </si>
  <si>
    <t>P5 F1/F2 - 2 Sync and 2 Data separate</t>
  </si>
  <si>
    <t>Minimum OBW - 1 Shared Sync/Data</t>
  </si>
  <si>
    <t>Minimum OBW - 1 Shared Sync/Data all at 5ms</t>
  </si>
  <si>
    <t>2 Shared Sync/Data</t>
  </si>
  <si>
    <t>2 Sync, 2 Data max separation</t>
  </si>
  <si>
    <t>P5 %</t>
  </si>
  <si>
    <t>Sync and Data combined</t>
  </si>
  <si>
    <t>Sync Only</t>
  </si>
  <si>
    <t>Data Only</t>
  </si>
  <si>
    <t xml:space="preserve">Mirror image </t>
  </si>
  <si>
    <t>Cells auto-calculated based on ID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</si>
</sst>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2FB7-8E59-4986-98A6-81B4D35E6753}">
  <dimension ref="A2:AS43"/>
  <sheetViews>
    <sheetView workbookViewId="0"/>
  </sheetViews>
  <sheetFormatPr defaultColWidth="8.85546875" defaultRowHeight="15" x14ac:dyDescent="0.25"/>
  <cols>
    <col min="1" max="1" width="8.85546875" style="26" customWidth="1"/>
    <col min="2" max="2" width="8.85546875" style="27" customWidth="1"/>
    <col min="3" max="6" width="12.7109375" style="28" customWidth="1"/>
    <col min="7" max="30" width="3.7109375" style="28" customWidth="1"/>
    <col min="31" max="32" width="8.85546875" style="28"/>
    <col min="33" max="33" width="47.85546875" style="29" customWidth="1"/>
    <col min="34" max="16384" width="8.85546875" style="26"/>
  </cols>
  <sheetData>
    <row r="2" spans="2:33" x14ac:dyDescent="0.25">
      <c r="B2" s="34" t="s">
        <v>66</v>
      </c>
      <c r="C2" s="34" t="s">
        <v>58</v>
      </c>
      <c r="D2" s="34" t="s">
        <v>59</v>
      </c>
      <c r="E2" s="34" t="s">
        <v>60</v>
      </c>
      <c r="F2" s="34" t="s">
        <v>61</v>
      </c>
      <c r="G2" s="34" t="s">
        <v>62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5" t="s">
        <v>67</v>
      </c>
      <c r="AF2" s="35" t="s">
        <v>79</v>
      </c>
      <c r="AG2" s="35" t="s">
        <v>1</v>
      </c>
    </row>
    <row r="3" spans="2:33" x14ac:dyDescent="0.25">
      <c r="B3" s="34"/>
      <c r="C3" s="34"/>
      <c r="D3" s="34"/>
      <c r="E3" s="34"/>
      <c r="F3" s="34"/>
      <c r="G3" s="30">
        <v>0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6"/>
      <c r="AF3" s="36"/>
      <c r="AG3" s="36"/>
    </row>
    <row r="4" spans="2:33" ht="15" customHeight="1" x14ac:dyDescent="0.25">
      <c r="B4" s="31">
        <v>1</v>
      </c>
      <c r="C4" s="32">
        <v>1</v>
      </c>
      <c r="D4" s="32">
        <f t="shared" ref="D4:D27" si="0">(C4+E4)-1</f>
        <v>4</v>
      </c>
      <c r="E4" s="30">
        <v>4</v>
      </c>
      <c r="F4" s="30" t="s">
        <v>17</v>
      </c>
      <c r="G4" s="30" t="s">
        <v>63</v>
      </c>
      <c r="H4" s="30" t="s">
        <v>64</v>
      </c>
      <c r="I4" s="30" t="s">
        <v>64</v>
      </c>
      <c r="J4" s="30" t="s">
        <v>64</v>
      </c>
      <c r="K4" s="30" t="s">
        <v>64</v>
      </c>
      <c r="L4" s="30" t="s">
        <v>64</v>
      </c>
      <c r="M4" s="30" t="s">
        <v>64</v>
      </c>
      <c r="N4" s="30" t="s">
        <v>64</v>
      </c>
      <c r="O4" s="30" t="s">
        <v>64</v>
      </c>
      <c r="P4" s="30" t="s">
        <v>64</v>
      </c>
      <c r="Q4" s="30" t="s">
        <v>64</v>
      </c>
      <c r="R4" s="30" t="s">
        <v>64</v>
      </c>
      <c r="S4" s="30" t="s">
        <v>64</v>
      </c>
      <c r="T4" s="30" t="s">
        <v>64</v>
      </c>
      <c r="U4" s="30" t="s">
        <v>64</v>
      </c>
      <c r="V4" s="30" t="s">
        <v>64</v>
      </c>
      <c r="W4" s="30" t="s">
        <v>64</v>
      </c>
      <c r="X4" s="30" t="s">
        <v>64</v>
      </c>
      <c r="Y4" s="30" t="s">
        <v>64</v>
      </c>
      <c r="Z4" s="30" t="s">
        <v>64</v>
      </c>
      <c r="AA4" s="30" t="s">
        <v>64</v>
      </c>
      <c r="AB4" s="30" t="s">
        <v>64</v>
      </c>
      <c r="AC4" s="30" t="s">
        <v>64</v>
      </c>
      <c r="AD4" s="30" t="s">
        <v>63</v>
      </c>
      <c r="AE4" s="35">
        <v>20</v>
      </c>
      <c r="AF4" s="37">
        <f>AE4/3.2</f>
        <v>6.25</v>
      </c>
      <c r="AG4" s="39" t="s">
        <v>68</v>
      </c>
    </row>
    <row r="5" spans="2:33" ht="15" customHeight="1" x14ac:dyDescent="0.25">
      <c r="B5" s="31">
        <v>2</v>
      </c>
      <c r="C5" s="32">
        <f t="shared" ref="C5:C27" si="1">D4+1</f>
        <v>5</v>
      </c>
      <c r="D5" s="32">
        <f t="shared" si="0"/>
        <v>8</v>
      </c>
      <c r="E5" s="21">
        <v>4</v>
      </c>
      <c r="F5" s="30" t="s">
        <v>18</v>
      </c>
      <c r="G5" s="30" t="s">
        <v>63</v>
      </c>
      <c r="H5" s="30" t="s">
        <v>64</v>
      </c>
      <c r="I5" s="30" t="s">
        <v>64</v>
      </c>
      <c r="J5" s="30" t="s">
        <v>64</v>
      </c>
      <c r="K5" s="30" t="s">
        <v>64</v>
      </c>
      <c r="L5" s="30" t="s">
        <v>64</v>
      </c>
      <c r="M5" s="30" t="s">
        <v>64</v>
      </c>
      <c r="N5" s="30" t="s">
        <v>64</v>
      </c>
      <c r="O5" s="30" t="s">
        <v>64</v>
      </c>
      <c r="P5" s="30" t="s">
        <v>64</v>
      </c>
      <c r="Q5" s="30" t="s">
        <v>64</v>
      </c>
      <c r="R5" s="30" t="s">
        <v>64</v>
      </c>
      <c r="S5" s="30" t="s">
        <v>64</v>
      </c>
      <c r="T5" s="30" t="s">
        <v>64</v>
      </c>
      <c r="U5" s="30" t="s">
        <v>64</v>
      </c>
      <c r="V5" s="30" t="s">
        <v>64</v>
      </c>
      <c r="W5" s="30" t="s">
        <v>64</v>
      </c>
      <c r="X5" s="30" t="s">
        <v>64</v>
      </c>
      <c r="Y5" s="30" t="s">
        <v>64</v>
      </c>
      <c r="Z5" s="30" t="s">
        <v>64</v>
      </c>
      <c r="AA5" s="30" t="s">
        <v>64</v>
      </c>
      <c r="AB5" s="30" t="s">
        <v>64</v>
      </c>
      <c r="AC5" s="30" t="s">
        <v>64</v>
      </c>
      <c r="AD5" s="30" t="s">
        <v>63</v>
      </c>
      <c r="AE5" s="36"/>
      <c r="AF5" s="38"/>
      <c r="AG5" s="39"/>
    </row>
    <row r="6" spans="2:33" ht="15" customHeight="1" x14ac:dyDescent="0.25">
      <c r="B6" s="31">
        <v>3</v>
      </c>
      <c r="C6" s="32">
        <f t="shared" si="1"/>
        <v>9</v>
      </c>
      <c r="D6" s="32">
        <f t="shared" si="0"/>
        <v>9</v>
      </c>
      <c r="E6" s="30">
        <v>1</v>
      </c>
      <c r="F6" s="30" t="s">
        <v>17</v>
      </c>
      <c r="G6" s="30" t="s">
        <v>65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4">
        <v>0.95</v>
      </c>
      <c r="AF6" s="37">
        <f t="shared" ref="AF6" si="2">AE6/3.2</f>
        <v>0.29687499999999994</v>
      </c>
      <c r="AG6" s="40" t="s">
        <v>76</v>
      </c>
    </row>
    <row r="7" spans="2:33" ht="15" customHeight="1" x14ac:dyDescent="0.25">
      <c r="B7" s="31">
        <v>4</v>
      </c>
      <c r="C7" s="32">
        <f t="shared" si="1"/>
        <v>10</v>
      </c>
      <c r="D7" s="32">
        <f t="shared" si="0"/>
        <v>13</v>
      </c>
      <c r="E7" s="30">
        <v>4</v>
      </c>
      <c r="F7" s="30" t="s">
        <v>17</v>
      </c>
      <c r="G7" s="30" t="s">
        <v>65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4"/>
      <c r="AF7" s="38"/>
      <c r="AG7" s="40"/>
    </row>
    <row r="8" spans="2:33" ht="15" customHeight="1" x14ac:dyDescent="0.25">
      <c r="B8" s="31">
        <v>5</v>
      </c>
      <c r="C8" s="32">
        <f t="shared" si="1"/>
        <v>14</v>
      </c>
      <c r="D8" s="32">
        <f t="shared" si="0"/>
        <v>14</v>
      </c>
      <c r="E8" s="30">
        <v>1</v>
      </c>
      <c r="F8" s="33" t="s">
        <v>17</v>
      </c>
      <c r="G8" s="33" t="s">
        <v>65</v>
      </c>
      <c r="H8" s="33" t="s">
        <v>64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4">
        <v>1.78</v>
      </c>
      <c r="AF8" s="37">
        <f t="shared" ref="AF8" si="3">AE8/3.2</f>
        <v>0.55625000000000002</v>
      </c>
      <c r="AG8" s="40" t="s">
        <v>69</v>
      </c>
    </row>
    <row r="9" spans="2:33" ht="15" customHeight="1" x14ac:dyDescent="0.25">
      <c r="B9" s="31">
        <v>6</v>
      </c>
      <c r="C9" s="32">
        <f t="shared" si="1"/>
        <v>15</v>
      </c>
      <c r="D9" s="32">
        <f t="shared" si="0"/>
        <v>18</v>
      </c>
      <c r="E9" s="30">
        <v>4</v>
      </c>
      <c r="F9" s="33" t="s">
        <v>18</v>
      </c>
      <c r="G9" s="33" t="s">
        <v>65</v>
      </c>
      <c r="H9" s="33" t="s">
        <v>64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4"/>
      <c r="AF9" s="38"/>
      <c r="AG9" s="40"/>
    </row>
    <row r="10" spans="2:33" ht="15" customHeight="1" x14ac:dyDescent="0.25">
      <c r="B10" s="31">
        <v>7</v>
      </c>
      <c r="C10" s="32">
        <f t="shared" si="1"/>
        <v>19</v>
      </c>
      <c r="D10" s="32">
        <f t="shared" si="0"/>
        <v>19</v>
      </c>
      <c r="E10" s="30">
        <v>1</v>
      </c>
      <c r="F10" s="30" t="s">
        <v>17</v>
      </c>
      <c r="G10" s="30" t="s">
        <v>65</v>
      </c>
      <c r="H10" s="30" t="s">
        <v>64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 t="s">
        <v>64</v>
      </c>
      <c r="AD10" s="30" t="s">
        <v>65</v>
      </c>
      <c r="AE10" s="34">
        <v>3.57</v>
      </c>
      <c r="AF10" s="37">
        <f t="shared" ref="AF10" si="4">AE10/3.2</f>
        <v>1.1156249999999999</v>
      </c>
      <c r="AG10" s="40" t="s">
        <v>73</v>
      </c>
    </row>
    <row r="11" spans="2:33" ht="15" customHeight="1" x14ac:dyDescent="0.25">
      <c r="B11" s="31">
        <v>8</v>
      </c>
      <c r="C11" s="32">
        <f t="shared" si="1"/>
        <v>20</v>
      </c>
      <c r="D11" s="32">
        <f t="shared" si="0"/>
        <v>23</v>
      </c>
      <c r="E11" s="30">
        <v>4</v>
      </c>
      <c r="F11" s="30" t="s">
        <v>18</v>
      </c>
      <c r="G11" s="30" t="s">
        <v>65</v>
      </c>
      <c r="H11" s="30" t="s">
        <v>64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 t="s">
        <v>64</v>
      </c>
      <c r="AD11" s="30" t="s">
        <v>65</v>
      </c>
      <c r="AE11" s="34"/>
      <c r="AF11" s="38"/>
      <c r="AG11" s="40"/>
    </row>
    <row r="12" spans="2:33" ht="15" customHeight="1" x14ac:dyDescent="0.25">
      <c r="B12" s="31">
        <v>9</v>
      </c>
      <c r="C12" s="32">
        <f t="shared" si="1"/>
        <v>24</v>
      </c>
      <c r="D12" s="32">
        <f t="shared" si="0"/>
        <v>24</v>
      </c>
      <c r="E12" s="30">
        <v>1</v>
      </c>
      <c r="F12" s="30" t="s">
        <v>17</v>
      </c>
      <c r="G12" s="30" t="s">
        <v>63</v>
      </c>
      <c r="H12" s="30" t="s">
        <v>64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4">
        <v>1.78</v>
      </c>
      <c r="AF12" s="37">
        <f t="shared" ref="AF12" si="5">AE12/3.2</f>
        <v>0.55625000000000002</v>
      </c>
      <c r="AG12" s="40" t="s">
        <v>70</v>
      </c>
    </row>
    <row r="13" spans="2:33" ht="15" customHeight="1" x14ac:dyDescent="0.25">
      <c r="B13" s="31">
        <v>10</v>
      </c>
      <c r="C13" s="32">
        <f t="shared" si="1"/>
        <v>25</v>
      </c>
      <c r="D13" s="32">
        <f t="shared" si="0"/>
        <v>28</v>
      </c>
      <c r="E13" s="30">
        <v>4</v>
      </c>
      <c r="F13" s="30" t="s">
        <v>18</v>
      </c>
      <c r="G13" s="30" t="s">
        <v>63</v>
      </c>
      <c r="H13" s="30" t="s">
        <v>64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4"/>
      <c r="AF13" s="38"/>
      <c r="AG13" s="40"/>
    </row>
    <row r="14" spans="2:33" ht="15" customHeight="1" x14ac:dyDescent="0.25">
      <c r="B14" s="31">
        <v>11</v>
      </c>
      <c r="C14" s="32">
        <f t="shared" si="1"/>
        <v>29</v>
      </c>
      <c r="D14" s="32">
        <f t="shared" si="0"/>
        <v>29</v>
      </c>
      <c r="E14" s="30">
        <v>1</v>
      </c>
      <c r="F14" s="30" t="s">
        <v>17</v>
      </c>
      <c r="G14" s="30" t="s">
        <v>63</v>
      </c>
      <c r="H14" s="30" t="s">
        <v>64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 t="s">
        <v>64</v>
      </c>
      <c r="AD14" s="30" t="s">
        <v>63</v>
      </c>
      <c r="AE14" s="34">
        <v>3.57</v>
      </c>
      <c r="AF14" s="37">
        <f t="shared" ref="AF14" si="6">AE14/3.2</f>
        <v>1.1156249999999999</v>
      </c>
      <c r="AG14" s="40" t="s">
        <v>74</v>
      </c>
    </row>
    <row r="15" spans="2:33" ht="15" customHeight="1" x14ac:dyDescent="0.25">
      <c r="B15" s="31">
        <v>12</v>
      </c>
      <c r="C15" s="32">
        <f t="shared" si="1"/>
        <v>30</v>
      </c>
      <c r="D15" s="32">
        <f t="shared" si="0"/>
        <v>33</v>
      </c>
      <c r="E15" s="30">
        <v>4</v>
      </c>
      <c r="F15" s="30" t="s">
        <v>18</v>
      </c>
      <c r="G15" s="30" t="s">
        <v>63</v>
      </c>
      <c r="H15" s="30" t="s">
        <v>64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 t="s">
        <v>64</v>
      </c>
      <c r="AD15" s="30" t="s">
        <v>63</v>
      </c>
      <c r="AE15" s="34"/>
      <c r="AF15" s="38"/>
      <c r="AG15" s="40"/>
    </row>
    <row r="16" spans="2:33" ht="15" customHeight="1" x14ac:dyDescent="0.25">
      <c r="B16" s="31">
        <v>13</v>
      </c>
      <c r="C16" s="32">
        <f t="shared" si="1"/>
        <v>34</v>
      </c>
      <c r="D16" s="32">
        <f t="shared" si="0"/>
        <v>34</v>
      </c>
      <c r="E16" s="30">
        <v>1</v>
      </c>
      <c r="F16" s="30" t="s">
        <v>17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 t="s">
        <v>65</v>
      </c>
      <c r="AE16" s="34">
        <v>0.95</v>
      </c>
      <c r="AF16" s="37">
        <f t="shared" ref="AF16" si="7">AE16/3.2</f>
        <v>0.29687499999999994</v>
      </c>
      <c r="AG16" s="40" t="s">
        <v>75</v>
      </c>
    </row>
    <row r="17" spans="1:33" ht="15" customHeight="1" x14ac:dyDescent="0.25">
      <c r="B17" s="31">
        <v>14</v>
      </c>
      <c r="C17" s="32">
        <f t="shared" si="1"/>
        <v>35</v>
      </c>
      <c r="D17" s="32">
        <f t="shared" si="0"/>
        <v>38</v>
      </c>
      <c r="E17" s="30">
        <v>4</v>
      </c>
      <c r="F17" s="30" t="s">
        <v>18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 t="s">
        <v>65</v>
      </c>
      <c r="AE17" s="34"/>
      <c r="AF17" s="38"/>
      <c r="AG17" s="40"/>
    </row>
    <row r="18" spans="1:33" ht="15" customHeight="1" x14ac:dyDescent="0.25">
      <c r="B18" s="31">
        <v>15</v>
      </c>
      <c r="C18" s="32">
        <f t="shared" si="1"/>
        <v>39</v>
      </c>
      <c r="D18" s="32">
        <f t="shared" si="0"/>
        <v>39</v>
      </c>
      <c r="E18" s="30">
        <v>1</v>
      </c>
      <c r="F18" s="30" t="s">
        <v>17</v>
      </c>
      <c r="G18" s="30" t="s">
        <v>65</v>
      </c>
      <c r="H18" s="30" t="s">
        <v>64</v>
      </c>
      <c r="I18" s="30" t="s">
        <v>64</v>
      </c>
      <c r="J18" s="30" t="s">
        <v>64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4">
        <v>3.45</v>
      </c>
      <c r="AF18" s="37">
        <f t="shared" ref="AF18" si="8">AE18/3.2</f>
        <v>1.078125</v>
      </c>
      <c r="AG18" s="40" t="s">
        <v>71</v>
      </c>
    </row>
    <row r="19" spans="1:33" ht="15" customHeight="1" x14ac:dyDescent="0.25">
      <c r="B19" s="31">
        <v>16</v>
      </c>
      <c r="C19" s="32">
        <f t="shared" si="1"/>
        <v>40</v>
      </c>
      <c r="D19" s="32">
        <f t="shared" si="0"/>
        <v>43</v>
      </c>
      <c r="E19" s="30">
        <v>4</v>
      </c>
      <c r="F19" s="30" t="s">
        <v>18</v>
      </c>
      <c r="G19" s="30" t="s">
        <v>65</v>
      </c>
      <c r="H19" s="30" t="s">
        <v>64</v>
      </c>
      <c r="I19" s="30" t="s">
        <v>64</v>
      </c>
      <c r="J19" s="30" t="s">
        <v>64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4"/>
      <c r="AF19" s="38"/>
      <c r="AG19" s="40"/>
    </row>
    <row r="20" spans="1:33" ht="15" customHeight="1" x14ac:dyDescent="0.25">
      <c r="B20" s="31">
        <v>17</v>
      </c>
      <c r="C20" s="32">
        <f t="shared" si="1"/>
        <v>44</v>
      </c>
      <c r="D20" s="32">
        <f t="shared" si="0"/>
        <v>44</v>
      </c>
      <c r="E20" s="30">
        <v>1</v>
      </c>
      <c r="F20" s="30" t="s">
        <v>17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 t="s">
        <v>64</v>
      </c>
      <c r="AC20" s="30" t="s">
        <v>64</v>
      </c>
      <c r="AD20" s="30" t="s">
        <v>65</v>
      </c>
      <c r="AE20" s="34">
        <v>2.62</v>
      </c>
      <c r="AF20" s="37">
        <f t="shared" ref="AF20" si="9">AE20/3.2</f>
        <v>0.81874999999999998</v>
      </c>
      <c r="AG20" s="40" t="s">
        <v>72</v>
      </c>
    </row>
    <row r="21" spans="1:33" ht="15" customHeight="1" x14ac:dyDescent="0.25">
      <c r="B21" s="31">
        <v>18</v>
      </c>
      <c r="C21" s="32">
        <f t="shared" si="1"/>
        <v>45</v>
      </c>
      <c r="D21" s="32">
        <f t="shared" si="0"/>
        <v>48</v>
      </c>
      <c r="E21" s="30">
        <v>4</v>
      </c>
      <c r="F21" s="30" t="s">
        <v>18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 t="s">
        <v>64</v>
      </c>
      <c r="AC21" s="30" t="s">
        <v>64</v>
      </c>
      <c r="AD21" s="30" t="s">
        <v>65</v>
      </c>
      <c r="AE21" s="34"/>
      <c r="AF21" s="38"/>
      <c r="AG21" s="40"/>
    </row>
    <row r="22" spans="1:33" ht="15" customHeight="1" x14ac:dyDescent="0.25">
      <c r="B22" s="31">
        <v>19</v>
      </c>
      <c r="C22" s="32">
        <f t="shared" si="1"/>
        <v>49</v>
      </c>
      <c r="D22" s="32">
        <f t="shared" si="0"/>
        <v>49</v>
      </c>
      <c r="E22" s="30">
        <v>1</v>
      </c>
      <c r="F22" s="30" t="s">
        <v>17</v>
      </c>
      <c r="G22" s="30" t="s">
        <v>65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 t="s">
        <v>65</v>
      </c>
      <c r="AE22" s="34">
        <v>1.9</v>
      </c>
      <c r="AF22" s="37">
        <f t="shared" ref="AF22" si="10">AE22/3.2</f>
        <v>0.59374999999999989</v>
      </c>
      <c r="AG22" s="41" t="s">
        <v>77</v>
      </c>
    </row>
    <row r="23" spans="1:33" ht="15" customHeight="1" x14ac:dyDescent="0.25">
      <c r="B23" s="31">
        <v>20</v>
      </c>
      <c r="C23" s="32">
        <f t="shared" si="1"/>
        <v>50</v>
      </c>
      <c r="D23" s="32">
        <f t="shared" si="0"/>
        <v>53</v>
      </c>
      <c r="E23" s="30">
        <v>4</v>
      </c>
      <c r="F23" s="30" t="s">
        <v>18</v>
      </c>
      <c r="G23" s="30" t="s">
        <v>65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 t="s">
        <v>65</v>
      </c>
      <c r="AE23" s="34"/>
      <c r="AF23" s="38"/>
      <c r="AG23" s="42"/>
    </row>
    <row r="24" spans="1:33" ht="15" customHeight="1" x14ac:dyDescent="0.25">
      <c r="B24" s="31">
        <v>21</v>
      </c>
      <c r="C24" s="32">
        <f t="shared" si="1"/>
        <v>54</v>
      </c>
      <c r="D24" s="32">
        <f t="shared" si="0"/>
        <v>54</v>
      </c>
      <c r="E24" s="30">
        <v>1</v>
      </c>
      <c r="F24" s="30" t="s">
        <v>17</v>
      </c>
      <c r="G24" s="30" t="s">
        <v>63</v>
      </c>
      <c r="H24" s="30"/>
      <c r="I24" s="30"/>
      <c r="J24" s="30"/>
      <c r="K24" s="30"/>
      <c r="L24" s="30"/>
      <c r="M24" s="30"/>
      <c r="N24" s="30" t="s">
        <v>64</v>
      </c>
      <c r="O24" s="30"/>
      <c r="P24" s="30"/>
      <c r="Q24" s="30"/>
      <c r="R24" s="30"/>
      <c r="S24" s="30"/>
      <c r="T24" s="30"/>
      <c r="U24" s="30"/>
      <c r="V24" s="30" t="s">
        <v>64</v>
      </c>
      <c r="W24" s="30"/>
      <c r="X24" s="30"/>
      <c r="Y24" s="30"/>
      <c r="Z24" s="30"/>
      <c r="AA24" s="30"/>
      <c r="AB24" s="30"/>
      <c r="AC24" s="30"/>
      <c r="AD24" s="30" t="s">
        <v>63</v>
      </c>
      <c r="AE24" s="34">
        <v>3.8</v>
      </c>
      <c r="AF24" s="37">
        <f t="shared" ref="AF24" si="11">AE24/3.2</f>
        <v>1.1874999999999998</v>
      </c>
      <c r="AG24" s="41" t="s">
        <v>78</v>
      </c>
    </row>
    <row r="25" spans="1:33" ht="15" customHeight="1" x14ac:dyDescent="0.25">
      <c r="B25" s="31">
        <v>22</v>
      </c>
      <c r="C25" s="32">
        <f t="shared" si="1"/>
        <v>55</v>
      </c>
      <c r="D25" s="32">
        <f t="shared" si="0"/>
        <v>58</v>
      </c>
      <c r="E25" s="30">
        <v>4</v>
      </c>
      <c r="F25" s="30" t="s">
        <v>18</v>
      </c>
      <c r="G25" s="30" t="s">
        <v>63</v>
      </c>
      <c r="H25" s="30"/>
      <c r="I25" s="30"/>
      <c r="J25" s="30"/>
      <c r="K25" s="30"/>
      <c r="L25" s="30"/>
      <c r="M25" s="30"/>
      <c r="N25" s="30" t="s">
        <v>64</v>
      </c>
      <c r="O25" s="30"/>
      <c r="P25" s="30"/>
      <c r="Q25" s="30"/>
      <c r="R25" s="30"/>
      <c r="S25" s="30"/>
      <c r="T25" s="30"/>
      <c r="U25" s="30"/>
      <c r="V25" s="30" t="s">
        <v>64</v>
      </c>
      <c r="W25" s="30"/>
      <c r="X25" s="30"/>
      <c r="Y25" s="30"/>
      <c r="Z25" s="30"/>
      <c r="AA25" s="30"/>
      <c r="AB25" s="30"/>
      <c r="AC25" s="30"/>
      <c r="AD25" s="30" t="s">
        <v>63</v>
      </c>
      <c r="AE25" s="34"/>
      <c r="AF25" s="38"/>
      <c r="AG25" s="42"/>
    </row>
    <row r="26" spans="1:33" ht="15" customHeight="1" x14ac:dyDescent="0.25">
      <c r="B26" s="31">
        <v>23</v>
      </c>
      <c r="C26" s="32">
        <f t="shared" si="1"/>
        <v>59</v>
      </c>
      <c r="D26" s="32">
        <f t="shared" si="0"/>
        <v>59</v>
      </c>
      <c r="E26" s="30">
        <v>1</v>
      </c>
      <c r="F26" s="33" t="s">
        <v>17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 t="s">
        <v>64</v>
      </c>
      <c r="AD26" s="33" t="s">
        <v>65</v>
      </c>
      <c r="AE26" s="34">
        <v>1.78</v>
      </c>
      <c r="AF26" s="37">
        <f t="shared" ref="AF26" si="12">AE26/3.2</f>
        <v>0.55625000000000002</v>
      </c>
      <c r="AG26" s="40" t="s">
        <v>69</v>
      </c>
    </row>
    <row r="27" spans="1:33" ht="15" customHeight="1" x14ac:dyDescent="0.25">
      <c r="B27" s="31">
        <v>24</v>
      </c>
      <c r="C27" s="32">
        <f t="shared" si="1"/>
        <v>60</v>
      </c>
      <c r="D27" s="32">
        <f t="shared" si="0"/>
        <v>63</v>
      </c>
      <c r="E27" s="30">
        <v>4</v>
      </c>
      <c r="F27" s="33" t="s">
        <v>17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 t="s">
        <v>64</v>
      </c>
      <c r="AD27" s="33" t="s">
        <v>65</v>
      </c>
      <c r="AE27" s="34"/>
      <c r="AF27" s="38"/>
      <c r="AG27" s="40"/>
    </row>
    <row r="29" spans="1:33" ht="15" customHeight="1" x14ac:dyDescent="0.25">
      <c r="C29" s="28" t="s">
        <v>65</v>
      </c>
      <c r="D29" s="43" t="s">
        <v>80</v>
      </c>
      <c r="E29" s="43"/>
      <c r="F29" s="43"/>
    </row>
    <row r="30" spans="1:33" x14ac:dyDescent="0.25">
      <c r="A30" s="28"/>
      <c r="B30" s="28"/>
      <c r="C30" s="28" t="s">
        <v>63</v>
      </c>
      <c r="D30" s="43" t="s">
        <v>81</v>
      </c>
      <c r="E30" s="43"/>
      <c r="F30" s="43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x14ac:dyDescent="0.25">
      <c r="A31" s="28"/>
      <c r="B31" s="28"/>
      <c r="C31" s="28" t="s">
        <v>64</v>
      </c>
      <c r="D31" s="43" t="s">
        <v>82</v>
      </c>
      <c r="E31" s="43"/>
      <c r="F31" s="43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x14ac:dyDescent="0.25">
      <c r="A32" s="28"/>
      <c r="B32" s="28"/>
      <c r="C32" s="32"/>
      <c r="D32" s="43" t="s">
        <v>84</v>
      </c>
      <c r="E32" s="43"/>
      <c r="F32" s="43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45" s="28" customFormat="1" x14ac:dyDescent="0.25">
      <c r="C33" s="33"/>
      <c r="D33" s="43" t="s">
        <v>83</v>
      </c>
      <c r="E33" s="43"/>
      <c r="F33" s="43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spans="1:45" s="28" customFormat="1" x14ac:dyDescent="0.25"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s="28" customFormat="1" x14ac:dyDescent="0.25"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s="28" customFormat="1" x14ac:dyDescent="0.25"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s="28" customFormat="1" x14ac:dyDescent="0.25"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43" spans="1:45" s="28" customFormat="1" ht="30" customHeight="1" x14ac:dyDescent="0.25">
      <c r="A43" s="26"/>
      <c r="B43" s="27"/>
      <c r="AG43" s="29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</sheetData>
  <mergeCells count="50">
    <mergeCell ref="D30:F30"/>
    <mergeCell ref="D31:F31"/>
    <mergeCell ref="D32:F32"/>
    <mergeCell ref="D33:F33"/>
    <mergeCell ref="AE26:AE27"/>
    <mergeCell ref="AF26:AF27"/>
    <mergeCell ref="AG26:AG27"/>
    <mergeCell ref="D29:F29"/>
    <mergeCell ref="AE24:AE25"/>
    <mergeCell ref="AF24:AF25"/>
    <mergeCell ref="AG24:AG25"/>
    <mergeCell ref="AE22:AE23"/>
    <mergeCell ref="AF22:AF23"/>
    <mergeCell ref="AG22:AG23"/>
    <mergeCell ref="AE20:AE21"/>
    <mergeCell ref="AF20:AF21"/>
    <mergeCell ref="AG20:AG21"/>
    <mergeCell ref="AG16:AG17"/>
    <mergeCell ref="AE18:AE19"/>
    <mergeCell ref="AF18:AF19"/>
    <mergeCell ref="AG18:AG19"/>
    <mergeCell ref="AE14:AE15"/>
    <mergeCell ref="AF14:AF15"/>
    <mergeCell ref="AG14:AG15"/>
    <mergeCell ref="AE16:AE17"/>
    <mergeCell ref="AF16:AF17"/>
    <mergeCell ref="AE10:AE11"/>
    <mergeCell ref="AF10:AF11"/>
    <mergeCell ref="AG10:AG11"/>
    <mergeCell ref="AE12:AE13"/>
    <mergeCell ref="AF12:AF13"/>
    <mergeCell ref="AG12:AG13"/>
    <mergeCell ref="AE6:AE7"/>
    <mergeCell ref="AF6:AF7"/>
    <mergeCell ref="AG6:AG7"/>
    <mergeCell ref="AE8:AE9"/>
    <mergeCell ref="AF8:AF9"/>
    <mergeCell ref="AG8:AG9"/>
    <mergeCell ref="G2:AD2"/>
    <mergeCell ref="AE2:AE3"/>
    <mergeCell ref="AF2:AF3"/>
    <mergeCell ref="AG2:AG3"/>
    <mergeCell ref="AE4:AE5"/>
    <mergeCell ref="AF4:AF5"/>
    <mergeCell ref="AG4:AG5"/>
    <mergeCell ref="B2:B3"/>
    <mergeCell ref="C2:C3"/>
    <mergeCell ref="D2:D3"/>
    <mergeCell ref="E2:E3"/>
    <mergeCell ref="F2:F3"/>
  </mergeCells>
  <pageMargins left="0.25" right="0.25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"/>
  <sheetViews>
    <sheetView tabSelected="1" workbookViewId="0">
      <selection sqref="A1:K2"/>
    </sheetView>
  </sheetViews>
  <sheetFormatPr defaultColWidth="8.85546875" defaultRowHeight="15" x14ac:dyDescent="0.25"/>
  <cols>
    <col min="2" max="2" width="29.42578125" customWidth="1"/>
    <col min="3" max="3" width="11.140625" customWidth="1"/>
    <col min="7" max="9" width="8.85546875" customWidth="1"/>
    <col min="10" max="11" width="11.28515625" customWidth="1"/>
    <col min="12" max="12" width="47" customWidth="1"/>
    <col min="13" max="13" width="8.85546875" customWidth="1"/>
    <col min="14" max="14" width="8.85546875" style="22" customWidth="1"/>
    <col min="15" max="18" width="12.7109375" style="4" customWidth="1"/>
    <col min="19" max="42" width="3.7109375" style="4" customWidth="1"/>
    <col min="43" max="44" width="8.85546875" style="20"/>
    <col min="45" max="45" width="47.85546875" style="24" customWidth="1"/>
  </cols>
  <sheetData>
    <row r="1" spans="1:45" x14ac:dyDescent="0.25">
      <c r="A1" s="57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45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N2" s="60" t="s">
        <v>66</v>
      </c>
      <c r="O2" s="60" t="s">
        <v>58</v>
      </c>
      <c r="P2" s="60" t="s">
        <v>59</v>
      </c>
      <c r="Q2" s="60" t="s">
        <v>60</v>
      </c>
      <c r="R2" s="60" t="s">
        <v>61</v>
      </c>
      <c r="S2" s="60" t="s">
        <v>62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46" t="s">
        <v>67</v>
      </c>
      <c r="AR2" s="46" t="s">
        <v>79</v>
      </c>
      <c r="AS2" s="46" t="s">
        <v>1</v>
      </c>
    </row>
    <row r="3" spans="1: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35</v>
      </c>
      <c r="J3" s="1" t="s">
        <v>8</v>
      </c>
      <c r="K3" s="1" t="s">
        <v>9</v>
      </c>
      <c r="L3" s="8"/>
      <c r="N3" s="60"/>
      <c r="O3" s="60"/>
      <c r="P3" s="60"/>
      <c r="Q3" s="60"/>
      <c r="R3" s="60"/>
      <c r="S3" s="9">
        <v>0</v>
      </c>
      <c r="T3" s="9">
        <v>1</v>
      </c>
      <c r="U3" s="9">
        <v>2</v>
      </c>
      <c r="V3" s="9">
        <v>3</v>
      </c>
      <c r="W3" s="9">
        <v>4</v>
      </c>
      <c r="X3" s="9">
        <v>5</v>
      </c>
      <c r="Y3" s="9">
        <v>6</v>
      </c>
      <c r="Z3" s="9">
        <v>7</v>
      </c>
      <c r="AA3" s="9">
        <v>8</v>
      </c>
      <c r="AB3" s="9">
        <v>9</v>
      </c>
      <c r="AC3" s="9">
        <v>10</v>
      </c>
      <c r="AD3" s="9">
        <v>11</v>
      </c>
      <c r="AE3" s="9">
        <v>12</v>
      </c>
      <c r="AF3" s="9">
        <v>13</v>
      </c>
      <c r="AG3" s="9">
        <v>14</v>
      </c>
      <c r="AH3" s="9">
        <v>15</v>
      </c>
      <c r="AI3" s="9">
        <v>16</v>
      </c>
      <c r="AJ3" s="9">
        <v>17</v>
      </c>
      <c r="AK3" s="9">
        <v>18</v>
      </c>
      <c r="AL3" s="9">
        <v>19</v>
      </c>
      <c r="AM3" s="9">
        <v>20</v>
      </c>
      <c r="AN3" s="9">
        <v>21</v>
      </c>
      <c r="AO3" s="9">
        <v>22</v>
      </c>
      <c r="AP3" s="9">
        <v>23</v>
      </c>
      <c r="AQ3" s="47"/>
      <c r="AR3" s="47"/>
      <c r="AS3" s="47"/>
    </row>
    <row r="4" spans="1:45" ht="16.5" customHeight="1" x14ac:dyDescent="0.25">
      <c r="A4" s="46">
        <v>1</v>
      </c>
      <c r="B4" s="9" t="s">
        <v>10</v>
      </c>
      <c r="C4" s="1" t="s">
        <v>12</v>
      </c>
      <c r="D4" s="1" t="s">
        <v>15</v>
      </c>
      <c r="E4" s="3" t="s">
        <v>16</v>
      </c>
      <c r="F4" s="10" t="s">
        <v>37</v>
      </c>
      <c r="G4" s="1">
        <v>24</v>
      </c>
      <c r="H4" s="1" t="s">
        <v>17</v>
      </c>
      <c r="I4" s="1">
        <v>4</v>
      </c>
      <c r="J4" s="9">
        <v>20</v>
      </c>
      <c r="K4" s="9" t="s">
        <v>36</v>
      </c>
      <c r="L4" s="8" t="s">
        <v>42</v>
      </c>
      <c r="N4" s="1">
        <v>1</v>
      </c>
      <c r="O4" s="25">
        <v>1</v>
      </c>
      <c r="P4" s="25">
        <f t="shared" ref="P4:P21" si="0">(O4+Q4)-1</f>
        <v>4</v>
      </c>
      <c r="Q4" s="9">
        <v>4</v>
      </c>
      <c r="R4" s="9" t="s">
        <v>17</v>
      </c>
      <c r="S4" s="9" t="s">
        <v>63</v>
      </c>
      <c r="T4" s="9" t="s">
        <v>64</v>
      </c>
      <c r="U4" s="9" t="s">
        <v>64</v>
      </c>
      <c r="V4" s="9" t="s">
        <v>64</v>
      </c>
      <c r="W4" s="9" t="s">
        <v>64</v>
      </c>
      <c r="X4" s="9" t="s">
        <v>64</v>
      </c>
      <c r="Y4" s="9" t="s">
        <v>64</v>
      </c>
      <c r="Z4" s="9" t="s">
        <v>64</v>
      </c>
      <c r="AA4" s="9" t="s">
        <v>64</v>
      </c>
      <c r="AB4" s="9" t="s">
        <v>64</v>
      </c>
      <c r="AC4" s="9" t="s">
        <v>64</v>
      </c>
      <c r="AD4" s="9" t="s">
        <v>64</v>
      </c>
      <c r="AE4" s="9" t="s">
        <v>64</v>
      </c>
      <c r="AF4" s="9" t="s">
        <v>64</v>
      </c>
      <c r="AG4" s="9" t="s">
        <v>64</v>
      </c>
      <c r="AH4" s="9" t="s">
        <v>64</v>
      </c>
      <c r="AI4" s="9" t="s">
        <v>64</v>
      </c>
      <c r="AJ4" s="9" t="s">
        <v>64</v>
      </c>
      <c r="AK4" s="9" t="s">
        <v>64</v>
      </c>
      <c r="AL4" s="9" t="s">
        <v>64</v>
      </c>
      <c r="AM4" s="9" t="s">
        <v>64</v>
      </c>
      <c r="AN4" s="9" t="s">
        <v>64</v>
      </c>
      <c r="AO4" s="9" t="s">
        <v>64</v>
      </c>
      <c r="AP4" s="9" t="s">
        <v>63</v>
      </c>
      <c r="AQ4" s="46">
        <v>20</v>
      </c>
      <c r="AR4" s="63">
        <f>AQ4/3.2</f>
        <v>6.25</v>
      </c>
      <c r="AS4" s="61" t="s">
        <v>68</v>
      </c>
    </row>
    <row r="5" spans="1:45" x14ac:dyDescent="0.25">
      <c r="A5" s="47"/>
      <c r="B5" s="9"/>
      <c r="C5" s="1" t="s">
        <v>13</v>
      </c>
      <c r="D5" s="11" t="s">
        <v>20</v>
      </c>
      <c r="E5" s="3" t="s">
        <v>16</v>
      </c>
      <c r="F5" s="10" t="s">
        <v>37</v>
      </c>
      <c r="G5" s="1">
        <v>24</v>
      </c>
      <c r="H5" s="1" t="s">
        <v>18</v>
      </c>
      <c r="I5" s="1">
        <v>16</v>
      </c>
      <c r="J5" s="9"/>
      <c r="K5" s="9"/>
      <c r="L5" s="8" t="s">
        <v>42</v>
      </c>
      <c r="N5" s="1">
        <v>2</v>
      </c>
      <c r="O5" s="25">
        <f t="shared" ref="O5:O21" si="1">P4+1</f>
        <v>5</v>
      </c>
      <c r="P5" s="25">
        <f t="shared" si="0"/>
        <v>8</v>
      </c>
      <c r="Q5" s="19">
        <v>4</v>
      </c>
      <c r="R5" s="9" t="s">
        <v>18</v>
      </c>
      <c r="S5" s="9" t="s">
        <v>63</v>
      </c>
      <c r="T5" s="9" t="s">
        <v>64</v>
      </c>
      <c r="U5" s="9" t="s">
        <v>64</v>
      </c>
      <c r="V5" s="9" t="s">
        <v>64</v>
      </c>
      <c r="W5" s="9" t="s">
        <v>64</v>
      </c>
      <c r="X5" s="9" t="s">
        <v>64</v>
      </c>
      <c r="Y5" s="9" t="s">
        <v>64</v>
      </c>
      <c r="Z5" s="9" t="s">
        <v>64</v>
      </c>
      <c r="AA5" s="9" t="s">
        <v>64</v>
      </c>
      <c r="AB5" s="9" t="s">
        <v>64</v>
      </c>
      <c r="AC5" s="9" t="s">
        <v>64</v>
      </c>
      <c r="AD5" s="9" t="s">
        <v>64</v>
      </c>
      <c r="AE5" s="9" t="s">
        <v>64</v>
      </c>
      <c r="AF5" s="9" t="s">
        <v>64</v>
      </c>
      <c r="AG5" s="9" t="s">
        <v>64</v>
      </c>
      <c r="AH5" s="9" t="s">
        <v>64</v>
      </c>
      <c r="AI5" s="9" t="s">
        <v>64</v>
      </c>
      <c r="AJ5" s="9" t="s">
        <v>64</v>
      </c>
      <c r="AK5" s="9" t="s">
        <v>64</v>
      </c>
      <c r="AL5" s="9" t="s">
        <v>64</v>
      </c>
      <c r="AM5" s="9" t="s">
        <v>64</v>
      </c>
      <c r="AN5" s="9" t="s">
        <v>64</v>
      </c>
      <c r="AO5" s="9" t="s">
        <v>64</v>
      </c>
      <c r="AP5" s="9" t="s">
        <v>63</v>
      </c>
      <c r="AQ5" s="47"/>
      <c r="AR5" s="64"/>
      <c r="AS5" s="61"/>
    </row>
    <row r="6" spans="1:45" ht="15" customHeight="1" x14ac:dyDescent="0.25">
      <c r="A6" s="46">
        <v>2</v>
      </c>
      <c r="B6" s="35" t="s">
        <v>14</v>
      </c>
      <c r="C6" s="2" t="s">
        <v>12</v>
      </c>
      <c r="D6" s="1">
        <v>20</v>
      </c>
      <c r="E6" s="1">
        <v>0</v>
      </c>
      <c r="F6" s="1">
        <v>0</v>
      </c>
      <c r="G6" s="1">
        <v>1</v>
      </c>
      <c r="H6" s="2" t="s">
        <v>17</v>
      </c>
      <c r="I6" s="2">
        <v>1</v>
      </c>
      <c r="J6" s="12">
        <v>0.95</v>
      </c>
      <c r="K6" s="9"/>
      <c r="L6" s="8"/>
      <c r="N6" s="1">
        <v>3</v>
      </c>
      <c r="O6" s="25">
        <f t="shared" si="1"/>
        <v>9</v>
      </c>
      <c r="P6" s="25">
        <f t="shared" si="0"/>
        <v>9</v>
      </c>
      <c r="Q6" s="9">
        <v>1</v>
      </c>
      <c r="R6" s="9" t="s">
        <v>17</v>
      </c>
      <c r="S6" s="9" t="s">
        <v>65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60">
        <v>0.95</v>
      </c>
      <c r="AR6" s="63">
        <f t="shared" ref="AR6" si="2">AQ6/3.2</f>
        <v>0.29687499999999994</v>
      </c>
      <c r="AS6" s="62" t="s">
        <v>76</v>
      </c>
    </row>
    <row r="7" spans="1:45" x14ac:dyDescent="0.25">
      <c r="A7" s="47"/>
      <c r="B7" s="36"/>
      <c r="C7" s="2" t="s">
        <v>13</v>
      </c>
      <c r="D7" s="1" t="s">
        <v>19</v>
      </c>
      <c r="E7" s="1">
        <v>0</v>
      </c>
      <c r="F7" s="1">
        <v>0</v>
      </c>
      <c r="G7" s="1">
        <v>1</v>
      </c>
      <c r="H7" s="7" t="s">
        <v>17</v>
      </c>
      <c r="I7" s="2">
        <v>4</v>
      </c>
      <c r="J7" s="9"/>
      <c r="K7" s="9"/>
      <c r="L7" s="8" t="s">
        <v>51</v>
      </c>
      <c r="N7" s="1">
        <v>4</v>
      </c>
      <c r="O7" s="25">
        <f t="shared" si="1"/>
        <v>10</v>
      </c>
      <c r="P7" s="25">
        <f t="shared" si="0"/>
        <v>13</v>
      </c>
      <c r="Q7" s="9">
        <v>4</v>
      </c>
      <c r="R7" s="9" t="s">
        <v>17</v>
      </c>
      <c r="S7" s="9" t="s">
        <v>65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60"/>
      <c r="AR7" s="64"/>
      <c r="AS7" s="62"/>
    </row>
    <row r="8" spans="1:45" ht="30" customHeight="1" x14ac:dyDescent="0.25">
      <c r="A8" s="46">
        <v>3</v>
      </c>
      <c r="B8" s="35" t="s">
        <v>21</v>
      </c>
      <c r="C8" s="2" t="s">
        <v>12</v>
      </c>
      <c r="D8" s="1">
        <v>25</v>
      </c>
      <c r="E8" s="1">
        <v>0</v>
      </c>
      <c r="F8" s="2" t="s">
        <v>22</v>
      </c>
      <c r="G8" s="2">
        <v>2</v>
      </c>
      <c r="H8" s="2" t="s">
        <v>17</v>
      </c>
      <c r="I8" s="2">
        <v>1</v>
      </c>
      <c r="J8" s="12">
        <v>1.78</v>
      </c>
      <c r="K8" s="9"/>
      <c r="L8" s="8"/>
      <c r="N8" s="1">
        <v>5</v>
      </c>
      <c r="O8" s="25">
        <f t="shared" si="1"/>
        <v>14</v>
      </c>
      <c r="P8" s="25">
        <f t="shared" si="0"/>
        <v>14</v>
      </c>
      <c r="Q8" s="9">
        <v>1</v>
      </c>
      <c r="R8" s="18" t="s">
        <v>17</v>
      </c>
      <c r="S8" s="18" t="s">
        <v>65</v>
      </c>
      <c r="T8" s="18" t="s">
        <v>64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60">
        <v>1.78</v>
      </c>
      <c r="AR8" s="63">
        <f t="shared" ref="AR8" si="3">AQ8/3.2</f>
        <v>0.55625000000000002</v>
      </c>
      <c r="AS8" s="62" t="s">
        <v>69</v>
      </c>
    </row>
    <row r="9" spans="1:45" x14ac:dyDescent="0.25">
      <c r="A9" s="47"/>
      <c r="B9" s="36"/>
      <c r="C9" s="2" t="s">
        <v>13</v>
      </c>
      <c r="D9" s="13" t="s">
        <v>23</v>
      </c>
      <c r="E9" s="1">
        <v>0</v>
      </c>
      <c r="F9" s="1" t="s">
        <v>22</v>
      </c>
      <c r="G9" s="2">
        <v>2</v>
      </c>
      <c r="H9" s="2" t="s">
        <v>18</v>
      </c>
      <c r="I9" s="2">
        <v>4</v>
      </c>
      <c r="J9" s="9"/>
      <c r="K9" s="9"/>
      <c r="L9" s="8"/>
      <c r="N9" s="1">
        <v>6</v>
      </c>
      <c r="O9" s="25">
        <f t="shared" si="1"/>
        <v>15</v>
      </c>
      <c r="P9" s="25">
        <f t="shared" si="0"/>
        <v>18</v>
      </c>
      <c r="Q9" s="9">
        <v>4</v>
      </c>
      <c r="R9" s="18" t="s">
        <v>18</v>
      </c>
      <c r="S9" s="18" t="s">
        <v>65</v>
      </c>
      <c r="T9" s="18" t="s">
        <v>64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60"/>
      <c r="AR9" s="64"/>
      <c r="AS9" s="62"/>
    </row>
    <row r="10" spans="1:45" ht="30" customHeight="1" x14ac:dyDescent="0.25">
      <c r="A10" s="46">
        <v>4</v>
      </c>
      <c r="B10" s="35" t="s">
        <v>34</v>
      </c>
      <c r="C10" s="2" t="s">
        <v>12</v>
      </c>
      <c r="D10" s="1">
        <v>30</v>
      </c>
      <c r="E10" s="1" t="s">
        <v>16</v>
      </c>
      <c r="F10" s="1" t="s">
        <v>24</v>
      </c>
      <c r="G10" s="2">
        <v>4</v>
      </c>
      <c r="H10" s="2" t="s">
        <v>17</v>
      </c>
      <c r="I10" s="2">
        <v>1</v>
      </c>
      <c r="J10" s="9">
        <v>3.45</v>
      </c>
      <c r="K10" s="9"/>
      <c r="L10" s="8"/>
      <c r="N10" s="1">
        <v>7</v>
      </c>
      <c r="O10" s="25">
        <f t="shared" si="1"/>
        <v>19</v>
      </c>
      <c r="P10" s="25">
        <f t="shared" si="0"/>
        <v>19</v>
      </c>
      <c r="Q10" s="9">
        <v>1</v>
      </c>
      <c r="R10" s="9" t="s">
        <v>17</v>
      </c>
      <c r="S10" s="9" t="s">
        <v>65</v>
      </c>
      <c r="T10" s="9" t="s">
        <v>64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 t="s">
        <v>64</v>
      </c>
      <c r="AP10" s="9" t="s">
        <v>65</v>
      </c>
      <c r="AQ10" s="60">
        <v>3.57</v>
      </c>
      <c r="AR10" s="63">
        <f t="shared" ref="AR10" si="4">AQ10/3.2</f>
        <v>1.1156249999999999</v>
      </c>
      <c r="AS10" s="62" t="s">
        <v>73</v>
      </c>
    </row>
    <row r="11" spans="1:45" x14ac:dyDescent="0.25">
      <c r="A11" s="47"/>
      <c r="B11" s="36"/>
      <c r="C11" s="2" t="s">
        <v>13</v>
      </c>
      <c r="D11" s="1" t="s">
        <v>25</v>
      </c>
      <c r="E11" s="1" t="s">
        <v>16</v>
      </c>
      <c r="F11" s="1" t="s">
        <v>24</v>
      </c>
      <c r="G11" s="2">
        <v>4</v>
      </c>
      <c r="H11" s="2" t="s">
        <v>18</v>
      </c>
      <c r="I11" s="2">
        <v>4</v>
      </c>
      <c r="J11" s="9"/>
      <c r="K11" s="9"/>
      <c r="L11" s="8"/>
      <c r="N11" s="1">
        <v>8</v>
      </c>
      <c r="O11" s="25">
        <f t="shared" si="1"/>
        <v>20</v>
      </c>
      <c r="P11" s="25">
        <f t="shared" si="0"/>
        <v>23</v>
      </c>
      <c r="Q11" s="9">
        <v>4</v>
      </c>
      <c r="R11" s="9" t="s">
        <v>18</v>
      </c>
      <c r="S11" s="9" t="s">
        <v>65</v>
      </c>
      <c r="T11" s="9" t="s">
        <v>64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 t="s">
        <v>64</v>
      </c>
      <c r="AP11" s="9" t="s">
        <v>65</v>
      </c>
      <c r="AQ11" s="60"/>
      <c r="AR11" s="64"/>
      <c r="AS11" s="62"/>
    </row>
    <row r="12" spans="1:45" x14ac:dyDescent="0.25">
      <c r="A12" s="46">
        <v>5</v>
      </c>
      <c r="B12" s="46" t="s">
        <v>11</v>
      </c>
      <c r="C12" s="2" t="s">
        <v>12</v>
      </c>
      <c r="D12" s="1">
        <v>35</v>
      </c>
      <c r="E12" s="2">
        <v>0</v>
      </c>
      <c r="F12" s="1">
        <v>1</v>
      </c>
      <c r="G12" s="2">
        <v>2</v>
      </c>
      <c r="H12" s="2" t="s">
        <v>17</v>
      </c>
      <c r="I12" s="2">
        <v>1</v>
      </c>
      <c r="J12" s="12">
        <v>1.78</v>
      </c>
      <c r="K12" s="8"/>
      <c r="L12" s="8"/>
      <c r="N12" s="1">
        <v>9</v>
      </c>
      <c r="O12" s="25">
        <f t="shared" si="1"/>
        <v>24</v>
      </c>
      <c r="P12" s="25">
        <f t="shared" si="0"/>
        <v>24</v>
      </c>
      <c r="Q12" s="9">
        <v>1</v>
      </c>
      <c r="R12" s="9" t="s">
        <v>17</v>
      </c>
      <c r="S12" s="9" t="s">
        <v>63</v>
      </c>
      <c r="T12" s="9" t="s">
        <v>64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60">
        <v>1.78</v>
      </c>
      <c r="AR12" s="63">
        <f t="shared" ref="AR12" si="5">AQ12/3.2</f>
        <v>0.55625000000000002</v>
      </c>
      <c r="AS12" s="62" t="s">
        <v>70</v>
      </c>
    </row>
    <row r="13" spans="1:45" x14ac:dyDescent="0.25">
      <c r="A13" s="47"/>
      <c r="B13" s="47"/>
      <c r="C13" s="2" t="s">
        <v>13</v>
      </c>
      <c r="D13" s="1" t="s">
        <v>26</v>
      </c>
      <c r="E13" s="2">
        <v>0</v>
      </c>
      <c r="F13" s="1">
        <v>1</v>
      </c>
      <c r="G13" s="2">
        <v>2</v>
      </c>
      <c r="H13" s="2" t="s">
        <v>18</v>
      </c>
      <c r="I13" s="2">
        <v>4</v>
      </c>
      <c r="J13" s="9"/>
      <c r="K13" s="8"/>
      <c r="L13" s="8"/>
      <c r="N13" s="1">
        <v>10</v>
      </c>
      <c r="O13" s="25">
        <f t="shared" si="1"/>
        <v>25</v>
      </c>
      <c r="P13" s="25">
        <f t="shared" si="0"/>
        <v>28</v>
      </c>
      <c r="Q13" s="9">
        <v>4</v>
      </c>
      <c r="R13" s="9" t="s">
        <v>18</v>
      </c>
      <c r="S13" s="9" t="s">
        <v>63</v>
      </c>
      <c r="T13" s="9" t="s">
        <v>64</v>
      </c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60"/>
      <c r="AR13" s="64"/>
      <c r="AS13" s="62"/>
    </row>
    <row r="14" spans="1:45" x14ac:dyDescent="0.25">
      <c r="A14" s="46">
        <v>6</v>
      </c>
      <c r="B14" s="46" t="s">
        <v>27</v>
      </c>
      <c r="C14" s="2" t="s">
        <v>12</v>
      </c>
      <c r="D14" s="1">
        <v>40</v>
      </c>
      <c r="E14" s="1" t="s">
        <v>16</v>
      </c>
      <c r="F14" s="1" t="s">
        <v>28</v>
      </c>
      <c r="G14" s="2">
        <v>4</v>
      </c>
      <c r="H14" s="2" t="s">
        <v>17</v>
      </c>
      <c r="I14" s="2">
        <v>1</v>
      </c>
      <c r="J14" s="9">
        <v>3.45</v>
      </c>
      <c r="K14" s="9"/>
      <c r="L14" s="8"/>
      <c r="N14" s="1">
        <v>11</v>
      </c>
      <c r="O14" s="25">
        <f t="shared" si="1"/>
        <v>29</v>
      </c>
      <c r="P14" s="25">
        <f t="shared" si="0"/>
        <v>29</v>
      </c>
      <c r="Q14" s="9">
        <v>1</v>
      </c>
      <c r="R14" s="9" t="s">
        <v>17</v>
      </c>
      <c r="S14" s="9" t="s">
        <v>63</v>
      </c>
      <c r="T14" s="9" t="s">
        <v>64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 t="s">
        <v>64</v>
      </c>
      <c r="AP14" s="9" t="s">
        <v>63</v>
      </c>
      <c r="AQ14" s="60">
        <v>3.57</v>
      </c>
      <c r="AR14" s="63">
        <f t="shared" ref="AR14" si="6">AQ14/3.2</f>
        <v>1.1156249999999999</v>
      </c>
      <c r="AS14" s="62" t="s">
        <v>74</v>
      </c>
    </row>
    <row r="15" spans="1:45" x14ac:dyDescent="0.25">
      <c r="A15" s="47"/>
      <c r="B15" s="47"/>
      <c r="C15" s="2" t="s">
        <v>13</v>
      </c>
      <c r="D15" s="1" t="s">
        <v>29</v>
      </c>
      <c r="E15" s="1" t="s">
        <v>16</v>
      </c>
      <c r="F15" s="1" t="s">
        <v>28</v>
      </c>
      <c r="G15" s="2">
        <v>4</v>
      </c>
      <c r="H15" s="2" t="s">
        <v>18</v>
      </c>
      <c r="I15" s="2">
        <v>4</v>
      </c>
      <c r="J15" s="9"/>
      <c r="K15" s="9"/>
      <c r="L15" s="8"/>
      <c r="N15" s="1">
        <v>12</v>
      </c>
      <c r="O15" s="25">
        <f t="shared" si="1"/>
        <v>30</v>
      </c>
      <c r="P15" s="25">
        <f t="shared" si="0"/>
        <v>33</v>
      </c>
      <c r="Q15" s="9">
        <v>4</v>
      </c>
      <c r="R15" s="9" t="s">
        <v>18</v>
      </c>
      <c r="S15" s="9" t="s">
        <v>63</v>
      </c>
      <c r="T15" s="9" t="s">
        <v>64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 t="s">
        <v>64</v>
      </c>
      <c r="AP15" s="9" t="s">
        <v>63</v>
      </c>
      <c r="AQ15" s="60"/>
      <c r="AR15" s="64"/>
      <c r="AS15" s="62"/>
    </row>
    <row r="16" spans="1:45" ht="15" customHeight="1" x14ac:dyDescent="0.25">
      <c r="A16" s="56">
        <v>7</v>
      </c>
      <c r="B16" s="59" t="s">
        <v>14</v>
      </c>
      <c r="C16" s="2">
        <v>1</v>
      </c>
      <c r="D16" s="2">
        <v>4</v>
      </c>
      <c r="E16" s="3">
        <v>23</v>
      </c>
      <c r="F16" s="3">
        <v>23</v>
      </c>
      <c r="G16" s="2">
        <v>1</v>
      </c>
      <c r="H16" s="2" t="s">
        <v>17</v>
      </c>
      <c r="I16" s="2">
        <v>1</v>
      </c>
      <c r="J16" s="45">
        <v>0.95</v>
      </c>
      <c r="K16" s="3" t="s">
        <v>36</v>
      </c>
      <c r="L16" s="8" t="s">
        <v>49</v>
      </c>
      <c r="N16" s="1">
        <v>13</v>
      </c>
      <c r="O16" s="25">
        <f t="shared" si="1"/>
        <v>34</v>
      </c>
      <c r="P16" s="25">
        <f t="shared" si="0"/>
        <v>34</v>
      </c>
      <c r="Q16" s="9">
        <v>1</v>
      </c>
      <c r="R16" s="9" t="s">
        <v>17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 t="s">
        <v>65</v>
      </c>
      <c r="AQ16" s="60">
        <v>0.95</v>
      </c>
      <c r="AR16" s="63">
        <f t="shared" ref="AR16" si="7">AQ16/3.2</f>
        <v>0.29687499999999994</v>
      </c>
      <c r="AS16" s="62" t="s">
        <v>75</v>
      </c>
    </row>
    <row r="17" spans="1:45" x14ac:dyDescent="0.25">
      <c r="A17" s="56"/>
      <c r="B17" s="59"/>
      <c r="C17" s="2" t="s">
        <v>13</v>
      </c>
      <c r="D17" s="2" t="s">
        <v>30</v>
      </c>
      <c r="E17" s="3">
        <v>23</v>
      </c>
      <c r="F17" s="3">
        <v>23</v>
      </c>
      <c r="G17" s="2">
        <v>1</v>
      </c>
      <c r="H17" s="2" t="s">
        <v>18</v>
      </c>
      <c r="I17" s="2">
        <v>4</v>
      </c>
      <c r="J17" s="45"/>
      <c r="K17" s="3" t="s">
        <v>36</v>
      </c>
      <c r="L17" s="8" t="s">
        <v>43</v>
      </c>
      <c r="N17" s="1">
        <v>14</v>
      </c>
      <c r="O17" s="25">
        <f t="shared" si="1"/>
        <v>35</v>
      </c>
      <c r="P17" s="25">
        <f t="shared" si="0"/>
        <v>38</v>
      </c>
      <c r="Q17" s="9">
        <v>4</v>
      </c>
      <c r="R17" s="9" t="s">
        <v>18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 t="s">
        <v>65</v>
      </c>
      <c r="AQ17" s="60"/>
      <c r="AR17" s="64"/>
      <c r="AS17" s="62"/>
    </row>
    <row r="18" spans="1:45" x14ac:dyDescent="0.25">
      <c r="A18" s="56">
        <v>8</v>
      </c>
      <c r="B18" s="59" t="s">
        <v>31</v>
      </c>
      <c r="C18" s="2" t="s">
        <v>12</v>
      </c>
      <c r="D18" s="2">
        <v>50</v>
      </c>
      <c r="E18" s="3">
        <v>0</v>
      </c>
      <c r="F18" s="3" t="s">
        <v>40</v>
      </c>
      <c r="G18" s="2">
        <v>4</v>
      </c>
      <c r="H18" s="2" t="s">
        <v>17</v>
      </c>
      <c r="I18" s="2">
        <v>1</v>
      </c>
      <c r="J18" s="56">
        <v>3.45</v>
      </c>
      <c r="K18" s="2" t="s">
        <v>36</v>
      </c>
      <c r="L18" s="8" t="s">
        <v>45</v>
      </c>
      <c r="N18" s="1">
        <v>15</v>
      </c>
      <c r="O18" s="25">
        <f t="shared" si="1"/>
        <v>39</v>
      </c>
      <c r="P18" s="25">
        <f t="shared" si="0"/>
        <v>39</v>
      </c>
      <c r="Q18" s="9">
        <v>1</v>
      </c>
      <c r="R18" s="9" t="s">
        <v>17</v>
      </c>
      <c r="S18" s="9" t="s">
        <v>65</v>
      </c>
      <c r="T18" s="9" t="s">
        <v>64</v>
      </c>
      <c r="U18" s="9" t="s">
        <v>64</v>
      </c>
      <c r="V18" s="9" t="s">
        <v>64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60">
        <v>3.45</v>
      </c>
      <c r="AR18" s="63">
        <f t="shared" ref="AR18" si="8">AQ18/3.2</f>
        <v>1.078125</v>
      </c>
      <c r="AS18" s="62" t="s">
        <v>71</v>
      </c>
    </row>
    <row r="19" spans="1:45" x14ac:dyDescent="0.25">
      <c r="A19" s="56"/>
      <c r="B19" s="59"/>
      <c r="C19" s="2" t="s">
        <v>13</v>
      </c>
      <c r="D19" s="2" t="s">
        <v>32</v>
      </c>
      <c r="E19" s="3">
        <v>0</v>
      </c>
      <c r="F19" s="3" t="s">
        <v>40</v>
      </c>
      <c r="G19" s="2">
        <v>4</v>
      </c>
      <c r="H19" s="2" t="s">
        <v>18</v>
      </c>
      <c r="I19" s="2">
        <v>4</v>
      </c>
      <c r="J19" s="56"/>
      <c r="K19" s="2" t="s">
        <v>36</v>
      </c>
      <c r="L19" s="8" t="s">
        <v>46</v>
      </c>
      <c r="N19" s="1">
        <v>16</v>
      </c>
      <c r="O19" s="25">
        <f t="shared" si="1"/>
        <v>40</v>
      </c>
      <c r="P19" s="25">
        <f t="shared" si="0"/>
        <v>43</v>
      </c>
      <c r="Q19" s="9">
        <v>4</v>
      </c>
      <c r="R19" s="9" t="s">
        <v>18</v>
      </c>
      <c r="S19" s="9" t="s">
        <v>65</v>
      </c>
      <c r="T19" s="9" t="s">
        <v>64</v>
      </c>
      <c r="U19" s="9" t="s">
        <v>64</v>
      </c>
      <c r="V19" s="9" t="s">
        <v>64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60"/>
      <c r="AR19" s="64"/>
      <c r="AS19" s="62"/>
    </row>
    <row r="20" spans="1:45" x14ac:dyDescent="0.25">
      <c r="A20" s="56">
        <v>9</v>
      </c>
      <c r="B20" s="56" t="s">
        <v>27</v>
      </c>
      <c r="C20" s="2" t="s">
        <v>12</v>
      </c>
      <c r="D20" s="2">
        <v>55</v>
      </c>
      <c r="E20" s="3">
        <v>23</v>
      </c>
      <c r="F20" s="3" t="s">
        <v>41</v>
      </c>
      <c r="G20" s="3">
        <v>3</v>
      </c>
      <c r="H20" s="2" t="s">
        <v>17</v>
      </c>
      <c r="I20" s="2">
        <v>1</v>
      </c>
      <c r="J20" s="45">
        <v>2.73</v>
      </c>
      <c r="K20" s="2" t="s">
        <v>36</v>
      </c>
      <c r="L20" s="8" t="s">
        <v>47</v>
      </c>
      <c r="N20" s="1">
        <v>17</v>
      </c>
      <c r="O20" s="25">
        <f t="shared" si="1"/>
        <v>44</v>
      </c>
      <c r="P20" s="25">
        <f t="shared" si="0"/>
        <v>44</v>
      </c>
      <c r="Q20" s="9">
        <v>1</v>
      </c>
      <c r="R20" s="9" t="s">
        <v>17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 t="s">
        <v>64</v>
      </c>
      <c r="AO20" s="9" t="s">
        <v>64</v>
      </c>
      <c r="AP20" s="9" t="s">
        <v>65</v>
      </c>
      <c r="AQ20" s="60">
        <v>2.62</v>
      </c>
      <c r="AR20" s="63">
        <f t="shared" ref="AR20" si="9">AQ20/3.2</f>
        <v>0.81874999999999998</v>
      </c>
      <c r="AS20" s="62" t="s">
        <v>72</v>
      </c>
    </row>
    <row r="21" spans="1:45" x14ac:dyDescent="0.25">
      <c r="A21" s="56"/>
      <c r="B21" s="56"/>
      <c r="C21" s="2" t="s">
        <v>13</v>
      </c>
      <c r="D21" s="2" t="s">
        <v>33</v>
      </c>
      <c r="E21" s="3">
        <v>23</v>
      </c>
      <c r="F21" s="3" t="s">
        <v>41</v>
      </c>
      <c r="G21" s="3">
        <v>3</v>
      </c>
      <c r="H21" s="2" t="s">
        <v>18</v>
      </c>
      <c r="I21" s="2">
        <v>4</v>
      </c>
      <c r="J21" s="45"/>
      <c r="K21" s="2" t="s">
        <v>36</v>
      </c>
      <c r="L21" s="8" t="s">
        <v>48</v>
      </c>
      <c r="N21" s="1">
        <v>18</v>
      </c>
      <c r="O21" s="25">
        <f t="shared" si="1"/>
        <v>45</v>
      </c>
      <c r="P21" s="25">
        <f t="shared" si="0"/>
        <v>48</v>
      </c>
      <c r="Q21" s="9">
        <v>4</v>
      </c>
      <c r="R21" s="9" t="s">
        <v>18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 t="s">
        <v>64</v>
      </c>
      <c r="AO21" s="9" t="s">
        <v>64</v>
      </c>
      <c r="AP21" s="9" t="s">
        <v>65</v>
      </c>
      <c r="AQ21" s="60"/>
      <c r="AR21" s="64"/>
      <c r="AS21" s="62"/>
    </row>
    <row r="22" spans="1:45" ht="30" customHeight="1" x14ac:dyDescent="0.25">
      <c r="A22" s="52" t="s">
        <v>55</v>
      </c>
      <c r="B22" s="54" t="s">
        <v>21</v>
      </c>
      <c r="C22" s="7" t="s">
        <v>12</v>
      </c>
      <c r="D22" s="7">
        <v>25</v>
      </c>
      <c r="E22" s="7" t="s">
        <v>16</v>
      </c>
      <c r="F22" s="7" t="s">
        <v>16</v>
      </c>
      <c r="G22" s="7">
        <v>2</v>
      </c>
      <c r="H22" s="7" t="s">
        <v>17</v>
      </c>
      <c r="I22" s="7">
        <v>1</v>
      </c>
      <c r="J22" s="16">
        <v>1.78</v>
      </c>
      <c r="K22" s="44" t="s">
        <v>54</v>
      </c>
      <c r="L22" s="44"/>
      <c r="N22" s="1">
        <v>19</v>
      </c>
      <c r="O22" s="25">
        <f t="shared" ref="O22:O27" si="10">P21+1</f>
        <v>49</v>
      </c>
      <c r="P22" s="25">
        <f t="shared" ref="P22:P27" si="11">(O22+Q22)-1</f>
        <v>49</v>
      </c>
      <c r="Q22" s="9">
        <v>1</v>
      </c>
      <c r="R22" s="9" t="s">
        <v>17</v>
      </c>
      <c r="S22" s="9" t="s">
        <v>65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 t="s">
        <v>65</v>
      </c>
      <c r="AQ22" s="60">
        <v>1.9</v>
      </c>
      <c r="AR22" s="63">
        <f t="shared" ref="AR22" si="12">AQ22/3.2</f>
        <v>0.59374999999999989</v>
      </c>
      <c r="AS22" s="65" t="s">
        <v>77</v>
      </c>
    </row>
    <row r="23" spans="1:45" x14ac:dyDescent="0.25">
      <c r="A23" s="53"/>
      <c r="B23" s="55"/>
      <c r="C23" s="7" t="s">
        <v>13</v>
      </c>
      <c r="D23" s="17" t="s">
        <v>23</v>
      </c>
      <c r="E23" s="7" t="s">
        <v>16</v>
      </c>
      <c r="F23" s="7" t="s">
        <v>16</v>
      </c>
      <c r="G23" s="7">
        <v>2</v>
      </c>
      <c r="H23" s="7" t="s">
        <v>18</v>
      </c>
      <c r="I23" s="7">
        <v>4</v>
      </c>
      <c r="J23" s="16"/>
      <c r="K23" s="44"/>
      <c r="L23" s="44"/>
      <c r="N23" s="1">
        <v>20</v>
      </c>
      <c r="O23" s="25">
        <f t="shared" si="10"/>
        <v>50</v>
      </c>
      <c r="P23" s="25">
        <f t="shared" si="11"/>
        <v>53</v>
      </c>
      <c r="Q23" s="9">
        <v>4</v>
      </c>
      <c r="R23" s="9" t="s">
        <v>18</v>
      </c>
      <c r="S23" s="9" t="s">
        <v>65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 t="s">
        <v>65</v>
      </c>
      <c r="AQ23" s="60"/>
      <c r="AR23" s="64"/>
      <c r="AS23" s="66"/>
    </row>
    <row r="24" spans="1:45" ht="30" customHeight="1" x14ac:dyDescent="0.25">
      <c r="A24" s="52" t="s">
        <v>55</v>
      </c>
      <c r="B24" s="54" t="s">
        <v>34</v>
      </c>
      <c r="C24" s="7" t="s">
        <v>12</v>
      </c>
      <c r="D24" s="7">
        <v>30</v>
      </c>
      <c r="E24" s="7" t="s">
        <v>16</v>
      </c>
      <c r="F24" s="7" t="s">
        <v>56</v>
      </c>
      <c r="G24" s="7">
        <v>4</v>
      </c>
      <c r="H24" s="7" t="s">
        <v>17</v>
      </c>
      <c r="I24" s="7">
        <v>1</v>
      </c>
      <c r="J24" s="16">
        <v>3.45</v>
      </c>
      <c r="K24" s="44" t="s">
        <v>57</v>
      </c>
      <c r="L24" s="44"/>
      <c r="N24" s="1">
        <v>21</v>
      </c>
      <c r="O24" s="25">
        <f t="shared" si="10"/>
        <v>54</v>
      </c>
      <c r="P24" s="25">
        <f t="shared" si="11"/>
        <v>54</v>
      </c>
      <c r="Q24" s="9">
        <v>1</v>
      </c>
      <c r="R24" s="9" t="s">
        <v>17</v>
      </c>
      <c r="S24" s="9" t="s">
        <v>63</v>
      </c>
      <c r="T24" s="9"/>
      <c r="U24" s="9"/>
      <c r="V24" s="9"/>
      <c r="W24" s="9"/>
      <c r="X24" s="9"/>
      <c r="Y24" s="9"/>
      <c r="Z24" s="9" t="s">
        <v>64</v>
      </c>
      <c r="AA24" s="9"/>
      <c r="AB24" s="9"/>
      <c r="AC24" s="9"/>
      <c r="AD24" s="9"/>
      <c r="AE24" s="9"/>
      <c r="AF24" s="9"/>
      <c r="AG24" s="9"/>
      <c r="AH24" s="9" t="s">
        <v>64</v>
      </c>
      <c r="AI24" s="9"/>
      <c r="AJ24" s="9"/>
      <c r="AK24" s="9"/>
      <c r="AL24" s="9"/>
      <c r="AM24" s="9"/>
      <c r="AN24" s="9"/>
      <c r="AO24" s="9"/>
      <c r="AP24" s="9" t="s">
        <v>63</v>
      </c>
      <c r="AQ24" s="60">
        <v>3.8</v>
      </c>
      <c r="AR24" s="63">
        <f t="shared" ref="AR24" si="13">AQ24/3.2</f>
        <v>1.1874999999999998</v>
      </c>
      <c r="AS24" s="65" t="s">
        <v>78</v>
      </c>
    </row>
    <row r="25" spans="1:45" x14ac:dyDescent="0.25">
      <c r="A25" s="53"/>
      <c r="B25" s="55"/>
      <c r="C25" s="7" t="s">
        <v>13</v>
      </c>
      <c r="D25" s="7" t="s">
        <v>25</v>
      </c>
      <c r="E25" s="7" t="s">
        <v>16</v>
      </c>
      <c r="F25" s="7" t="s">
        <v>56</v>
      </c>
      <c r="G25" s="7">
        <v>4</v>
      </c>
      <c r="H25" s="7" t="s">
        <v>18</v>
      </c>
      <c r="I25" s="7">
        <v>4</v>
      </c>
      <c r="J25" s="16"/>
      <c r="K25" s="44"/>
      <c r="L25" s="44"/>
      <c r="N25" s="1">
        <v>22</v>
      </c>
      <c r="O25" s="25">
        <f t="shared" si="10"/>
        <v>55</v>
      </c>
      <c r="P25" s="25">
        <f t="shared" si="11"/>
        <v>58</v>
      </c>
      <c r="Q25" s="9">
        <v>4</v>
      </c>
      <c r="R25" s="9" t="s">
        <v>18</v>
      </c>
      <c r="S25" s="9" t="s">
        <v>63</v>
      </c>
      <c r="T25" s="9"/>
      <c r="U25" s="9"/>
      <c r="V25" s="9"/>
      <c r="W25" s="9"/>
      <c r="X25" s="9"/>
      <c r="Y25" s="9"/>
      <c r="Z25" s="9" t="s">
        <v>64</v>
      </c>
      <c r="AA25" s="9"/>
      <c r="AB25" s="9"/>
      <c r="AC25" s="9"/>
      <c r="AD25" s="9"/>
      <c r="AE25" s="9"/>
      <c r="AF25" s="9"/>
      <c r="AG25" s="9"/>
      <c r="AH25" s="9" t="s">
        <v>64</v>
      </c>
      <c r="AI25" s="9"/>
      <c r="AJ25" s="9"/>
      <c r="AK25" s="9"/>
      <c r="AL25" s="9"/>
      <c r="AM25" s="9"/>
      <c r="AN25" s="9"/>
      <c r="AO25" s="9"/>
      <c r="AP25" s="9" t="s">
        <v>63</v>
      </c>
      <c r="AQ25" s="60"/>
      <c r="AR25" s="64"/>
      <c r="AS25" s="66"/>
    </row>
    <row r="26" spans="1:45" x14ac:dyDescent="0.25">
      <c r="A26" s="48" t="s">
        <v>55</v>
      </c>
      <c r="B26" s="50" t="s">
        <v>21</v>
      </c>
      <c r="C26" s="3" t="s">
        <v>12</v>
      </c>
      <c r="D26" s="3">
        <v>60</v>
      </c>
      <c r="E26" s="3">
        <v>23</v>
      </c>
      <c r="F26" s="3" t="s">
        <v>39</v>
      </c>
      <c r="G26" s="3">
        <v>2</v>
      </c>
      <c r="H26" s="3" t="s">
        <v>17</v>
      </c>
      <c r="I26" s="3">
        <v>1</v>
      </c>
      <c r="J26" s="14">
        <v>1.78</v>
      </c>
      <c r="K26" s="9"/>
      <c r="L26" s="8" t="s">
        <v>44</v>
      </c>
      <c r="N26" s="1">
        <v>23</v>
      </c>
      <c r="O26" s="25">
        <f t="shared" si="10"/>
        <v>59</v>
      </c>
      <c r="P26" s="25">
        <f t="shared" si="11"/>
        <v>59</v>
      </c>
      <c r="Q26" s="9">
        <v>1</v>
      </c>
      <c r="R26" s="18" t="s">
        <v>17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 t="s">
        <v>64</v>
      </c>
      <c r="AP26" s="18" t="s">
        <v>65</v>
      </c>
      <c r="AQ26" s="60">
        <v>1.78</v>
      </c>
      <c r="AR26" s="63">
        <f t="shared" ref="AR26" si="14">AQ26/3.2</f>
        <v>0.55625000000000002</v>
      </c>
      <c r="AS26" s="62" t="s">
        <v>69</v>
      </c>
    </row>
    <row r="27" spans="1:45" x14ac:dyDescent="0.25">
      <c r="A27" s="49"/>
      <c r="B27" s="51"/>
      <c r="C27" s="3" t="s">
        <v>13</v>
      </c>
      <c r="D27" s="15" t="s">
        <v>38</v>
      </c>
      <c r="E27" s="3">
        <v>23</v>
      </c>
      <c r="F27" s="3" t="s">
        <v>39</v>
      </c>
      <c r="G27" s="3">
        <v>2</v>
      </c>
      <c r="H27" s="3" t="s">
        <v>18</v>
      </c>
      <c r="I27" s="3">
        <v>4</v>
      </c>
      <c r="J27" s="14"/>
      <c r="K27" s="9"/>
      <c r="L27" s="8" t="s">
        <v>44</v>
      </c>
      <c r="N27" s="1">
        <v>24</v>
      </c>
      <c r="O27" s="25">
        <f t="shared" si="10"/>
        <v>60</v>
      </c>
      <c r="P27" s="25">
        <f t="shared" si="11"/>
        <v>63</v>
      </c>
      <c r="Q27" s="9">
        <v>4</v>
      </c>
      <c r="R27" s="18" t="s">
        <v>18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 t="s">
        <v>64</v>
      </c>
      <c r="AP27" s="18" t="s">
        <v>65</v>
      </c>
      <c r="AQ27" s="60"/>
      <c r="AR27" s="64"/>
      <c r="AS27" s="62"/>
    </row>
    <row r="31" spans="1:4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P31" s="4">
        <v>1</v>
      </c>
      <c r="Q31" s="4">
        <v>0.95</v>
      </c>
      <c r="R31" s="4">
        <v>0.95</v>
      </c>
    </row>
    <row r="32" spans="1:45" x14ac:dyDescent="0.25">
      <c r="M32" s="6" t="s">
        <v>52</v>
      </c>
      <c r="P32" s="4">
        <v>2</v>
      </c>
      <c r="Q32" s="23">
        <f>R32+R31</f>
        <v>1.7833333333333332</v>
      </c>
      <c r="R32" s="23">
        <f>10/12</f>
        <v>0.83333333333333337</v>
      </c>
    </row>
    <row r="33" spans="13:17" x14ac:dyDescent="0.25">
      <c r="M33" s="5" t="s">
        <v>53</v>
      </c>
      <c r="P33" s="4">
        <v>3</v>
      </c>
      <c r="Q33" s="23">
        <f>(2*R32)+R31</f>
        <v>2.6166666666666667</v>
      </c>
    </row>
    <row r="34" spans="13:17" x14ac:dyDescent="0.25">
      <c r="P34" s="4">
        <v>4</v>
      </c>
      <c r="Q34" s="23">
        <f>(3*R32)+R31</f>
        <v>3.45</v>
      </c>
    </row>
    <row r="35" spans="13:17" x14ac:dyDescent="0.25">
      <c r="P35" s="4">
        <v>4</v>
      </c>
      <c r="Q35" s="23">
        <f>2*Q32</f>
        <v>3.5666666666666664</v>
      </c>
    </row>
    <row r="36" spans="13:17" x14ac:dyDescent="0.25">
      <c r="P36" s="4">
        <v>4</v>
      </c>
      <c r="Q36" s="23">
        <f>4*Q31</f>
        <v>3.8</v>
      </c>
    </row>
    <row r="37" spans="13:17" x14ac:dyDescent="0.25">
      <c r="Q37" s="23"/>
    </row>
    <row r="43" spans="13:17" ht="30" customHeight="1" x14ac:dyDescent="0.25"/>
  </sheetData>
  <mergeCells count="74">
    <mergeCell ref="AS2:AS3"/>
    <mergeCell ref="R2:R3"/>
    <mergeCell ref="AS22:AS23"/>
    <mergeCell ref="AS24:AS25"/>
    <mergeCell ref="AS26:AS27"/>
    <mergeCell ref="AQ2:AQ3"/>
    <mergeCell ref="AR2:AR3"/>
    <mergeCell ref="AQ4:AQ5"/>
    <mergeCell ref="AR4:AR5"/>
    <mergeCell ref="AR6:AR7"/>
    <mergeCell ref="AR8:AR9"/>
    <mergeCell ref="AR10:AR11"/>
    <mergeCell ref="AR12:AR13"/>
    <mergeCell ref="AR14:AR15"/>
    <mergeCell ref="AR16:AR17"/>
    <mergeCell ref="AR18:AR19"/>
    <mergeCell ref="AR20:AR21"/>
    <mergeCell ref="N2:N3"/>
    <mergeCell ref="O2:O3"/>
    <mergeCell ref="P2:P3"/>
    <mergeCell ref="Q2:Q3"/>
    <mergeCell ref="S2:AP2"/>
    <mergeCell ref="AQ26:AQ27"/>
    <mergeCell ref="AS4:AS5"/>
    <mergeCell ref="AS6:AS7"/>
    <mergeCell ref="AS8:AS9"/>
    <mergeCell ref="AS10:AS11"/>
    <mergeCell ref="AS12:AS13"/>
    <mergeCell ref="AS14:AS15"/>
    <mergeCell ref="AS16:AS17"/>
    <mergeCell ref="AS18:AS19"/>
    <mergeCell ref="AS20:AS21"/>
    <mergeCell ref="AR22:AR23"/>
    <mergeCell ref="AR24:AR25"/>
    <mergeCell ref="AR26:AR27"/>
    <mergeCell ref="AQ16:AQ17"/>
    <mergeCell ref="AQ18:AQ19"/>
    <mergeCell ref="AQ20:AQ21"/>
    <mergeCell ref="AQ22:AQ23"/>
    <mergeCell ref="AQ24:AQ25"/>
    <mergeCell ref="AQ6:AQ7"/>
    <mergeCell ref="AQ8:AQ9"/>
    <mergeCell ref="AQ10:AQ11"/>
    <mergeCell ref="AQ12:AQ13"/>
    <mergeCell ref="AQ14:AQ15"/>
    <mergeCell ref="A1:K2"/>
    <mergeCell ref="K22:L23"/>
    <mergeCell ref="A18:A19"/>
    <mergeCell ref="B18:B19"/>
    <mergeCell ref="A20:A21"/>
    <mergeCell ref="B20:B21"/>
    <mergeCell ref="A16:A17"/>
    <mergeCell ref="B16:B17"/>
    <mergeCell ref="A6:A7"/>
    <mergeCell ref="A10:A11"/>
    <mergeCell ref="A4:A5"/>
    <mergeCell ref="A8:A9"/>
    <mergeCell ref="A14:A15"/>
    <mergeCell ref="B14:B15"/>
    <mergeCell ref="A12:A13"/>
    <mergeCell ref="B12:B13"/>
    <mergeCell ref="A26:A27"/>
    <mergeCell ref="B26:B27"/>
    <mergeCell ref="A22:A23"/>
    <mergeCell ref="A24:A25"/>
    <mergeCell ref="B22:B23"/>
    <mergeCell ref="B24:B25"/>
    <mergeCell ref="K24:L25"/>
    <mergeCell ref="J16:J17"/>
    <mergeCell ref="B10:B11"/>
    <mergeCell ref="B8:B9"/>
    <mergeCell ref="B6:B7"/>
    <mergeCell ref="J18:J19"/>
    <mergeCell ref="J20:J21"/>
  </mergeCells>
  <pageMargins left="0.25" right="0.25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hopping table</vt:lpstr>
      <vt:lpstr>MIT - NRL discussions</vt:lpstr>
      <vt:lpstr>'MIT - NRL discussions'!Print_Area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Wood</dc:creator>
  <cp:lastModifiedBy>Garcia, Gary (US)</cp:lastModifiedBy>
  <cp:lastPrinted>2020-12-09T23:31:31Z</cp:lastPrinted>
  <dcterms:created xsi:type="dcterms:W3CDTF">2020-12-09T12:40:25Z</dcterms:created>
  <dcterms:modified xsi:type="dcterms:W3CDTF">2021-08-08T23:08:28Z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d08519-d6c6-43fb-b290-d45b6185117e_Enabled">
    <vt:lpwstr>True</vt:lpwstr>
  </property>
  <property fmtid="{D5CDD505-2E9C-101B-9397-08002B2CF9AE}" pid="3" name="MSIP_Label_3fd08519-d6c6-43fb-b290-d45b6185117e_SiteId">
    <vt:lpwstr>10d6de58-a709-4821-a02c-4c46747e0059</vt:lpwstr>
  </property>
  <property fmtid="{D5CDD505-2E9C-101B-9397-08002B2CF9AE}" pid="4" name="MSIP_Label_3fd08519-d6c6-43fb-b290-d45b6185117e_Owner">
    <vt:lpwstr>garciag@cubic.com</vt:lpwstr>
  </property>
  <property fmtid="{D5CDD505-2E9C-101B-9397-08002B2CF9AE}" pid="5" name="MSIP_Label_3fd08519-d6c6-43fb-b290-d45b6185117e_SetDate">
    <vt:lpwstr>2020-12-09T22:19:47.4707389Z</vt:lpwstr>
  </property>
  <property fmtid="{D5CDD505-2E9C-101B-9397-08002B2CF9AE}" pid="6" name="MSIP_Label_3fd08519-d6c6-43fb-b290-d45b6185117e_Name">
    <vt:lpwstr>Internal Use</vt:lpwstr>
  </property>
  <property fmtid="{D5CDD505-2E9C-101B-9397-08002B2CF9AE}" pid="7" name="MSIP_Label_3fd08519-d6c6-43fb-b290-d45b6185117e_Application">
    <vt:lpwstr>Microsoft Azure Information Protection</vt:lpwstr>
  </property>
  <property fmtid="{D5CDD505-2E9C-101B-9397-08002B2CF9AE}" pid="8" name="MSIP_Label_3fd08519-d6c6-43fb-b290-d45b6185117e_ActionId">
    <vt:lpwstr>081bb01f-dec4-4ae0-9cb9-ef4c050d1646</vt:lpwstr>
  </property>
  <property fmtid="{D5CDD505-2E9C-101B-9397-08002B2CF9AE}" pid="9" name="MSIP_Label_3fd08519-d6c6-43fb-b290-d45b6185117e_Extended_MSFT_Method">
    <vt:lpwstr>Manual</vt:lpwstr>
  </property>
  <property fmtid="{D5CDD505-2E9C-101B-9397-08002B2CF9AE}" pid="10" name="Sensitivity">
    <vt:lpwstr>Internal Use</vt:lpwstr>
  </property>
</Properties>
</file>