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nashaughnessy/Desktop/Dissertation/Data/Ch2_Data/"/>
    </mc:Choice>
  </mc:AlternateContent>
  <xr:revisionPtr revIDLastSave="0" documentId="13_ncr:1_{AD818AB1-02C7-B44C-8235-4FCE88213B9B}" xr6:coauthVersionLast="47" xr6:coauthVersionMax="47" xr10:uidLastSave="{00000000-0000-0000-0000-000000000000}"/>
  <bookViews>
    <workbookView xWindow="6060" yWindow="500" windowWidth="27240" windowHeight="19480" xr2:uid="{EDC5BA85-BE40-1F44-A70D-C2440F2F79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" i="1" l="1"/>
  <c r="W33" i="1" s="1"/>
  <c r="K95" i="1"/>
  <c r="W95" i="1" s="1"/>
  <c r="K115" i="1"/>
  <c r="N115" i="1" s="1"/>
  <c r="K35" i="1"/>
  <c r="W35" i="1" s="1"/>
  <c r="K117" i="1"/>
  <c r="N117" i="1" s="1"/>
  <c r="K89" i="1"/>
  <c r="P89" i="1" s="1"/>
  <c r="K109" i="1"/>
  <c r="S109" i="1" s="1"/>
  <c r="K29" i="1"/>
  <c r="U29" i="1" s="1"/>
  <c r="K11" i="1"/>
  <c r="W11" i="1" s="1"/>
  <c r="K83" i="1"/>
  <c r="N83" i="1" s="1"/>
  <c r="K25" i="1"/>
  <c r="P25" i="1" s="1"/>
  <c r="K47" i="1"/>
  <c r="W47" i="1" s="1"/>
  <c r="K17" i="1"/>
  <c r="N17" i="1" s="1"/>
  <c r="K93" i="1"/>
  <c r="P93" i="1" s="1"/>
  <c r="K15" i="1"/>
  <c r="S15" i="1" s="1"/>
  <c r="K27" i="1"/>
  <c r="U27" i="1" s="1"/>
  <c r="K28" i="1"/>
  <c r="W28" i="1" s="1"/>
  <c r="K87" i="1"/>
  <c r="W87" i="1" s="1"/>
  <c r="K73" i="1"/>
  <c r="W73" i="1" s="1"/>
  <c r="K53" i="1"/>
  <c r="W53" i="1" s="1"/>
  <c r="K30" i="1"/>
  <c r="N30" i="1" s="1"/>
  <c r="K69" i="1"/>
  <c r="P69" i="1" s="1"/>
  <c r="K65" i="1"/>
  <c r="S65" i="1" s="1"/>
  <c r="K113" i="1"/>
  <c r="U113" i="1" s="1"/>
  <c r="K31" i="1"/>
  <c r="W31" i="1" s="1"/>
  <c r="K51" i="1"/>
  <c r="W51" i="1" s="1"/>
  <c r="K77" i="1"/>
  <c r="W77" i="1" s="1"/>
  <c r="K45" i="1"/>
  <c r="W45" i="1" s="1"/>
  <c r="K75" i="1"/>
  <c r="N75" i="1" s="1"/>
  <c r="K59" i="1"/>
  <c r="P59" i="1" s="1"/>
  <c r="K14" i="1"/>
  <c r="S14" i="1" s="1"/>
  <c r="K80" i="1"/>
  <c r="U80" i="1" s="1"/>
  <c r="K79" i="1"/>
  <c r="W79" i="1" s="1"/>
  <c r="K41" i="1"/>
  <c r="W41" i="1" s="1"/>
  <c r="K74" i="1"/>
  <c r="W74" i="1" s="1"/>
  <c r="K32" i="1"/>
  <c r="W32" i="1" s="1"/>
  <c r="K34" i="1"/>
  <c r="N34" i="1" s="1"/>
  <c r="K57" i="1"/>
  <c r="P57" i="1" s="1"/>
  <c r="K12" i="1"/>
  <c r="S12" i="1" s="1"/>
  <c r="K36" i="1"/>
  <c r="U36" i="1" s="1"/>
  <c r="K6" i="1"/>
  <c r="W6" i="1" s="1"/>
  <c r="K61" i="1"/>
  <c r="W61" i="1" s="1"/>
  <c r="K23" i="1"/>
  <c r="P23" i="1" s="1"/>
  <c r="K78" i="1"/>
  <c r="W78" i="1" s="1"/>
  <c r="K9" i="1"/>
  <c r="N9" i="1" s="1"/>
  <c r="K37" i="1"/>
  <c r="P37" i="1" s="1"/>
  <c r="K82" i="1"/>
  <c r="S82" i="1" s="1"/>
  <c r="K81" i="1"/>
  <c r="U81" i="1" s="1"/>
  <c r="K24" i="1"/>
  <c r="W24" i="1" s="1"/>
  <c r="K7" i="1"/>
  <c r="P7" i="1" s="1"/>
  <c r="K91" i="1"/>
  <c r="N91" i="1" s="1"/>
  <c r="K43" i="1"/>
  <c r="W43" i="1" s="1"/>
  <c r="K10" i="1"/>
  <c r="N10" i="1" s="1"/>
  <c r="K22" i="1"/>
  <c r="P22" i="1" s="1"/>
  <c r="K52" i="1"/>
  <c r="S52" i="1" s="1"/>
  <c r="K71" i="1"/>
  <c r="U71" i="1" s="1"/>
  <c r="K85" i="1"/>
  <c r="W85" i="1" s="1"/>
  <c r="K114" i="1"/>
  <c r="W114" i="1" s="1"/>
  <c r="K39" i="1"/>
  <c r="P39" i="1" s="1"/>
  <c r="K13" i="1"/>
  <c r="W13" i="1" s="1"/>
  <c r="K110" i="1"/>
  <c r="N110" i="1" s="1"/>
  <c r="K86" i="1"/>
  <c r="P86" i="1" s="1"/>
  <c r="K16" i="1"/>
  <c r="S16" i="1" s="1"/>
  <c r="K3" i="1"/>
  <c r="U3" i="1" s="1"/>
  <c r="K48" i="1"/>
  <c r="W48" i="1" s="1"/>
  <c r="K4" i="1"/>
  <c r="W4" i="1" s="1"/>
  <c r="K116" i="1"/>
  <c r="N116" i="1" s="1"/>
  <c r="K94" i="1"/>
  <c r="W94" i="1" s="1"/>
  <c r="K67" i="1"/>
  <c r="N67" i="1" s="1"/>
  <c r="K8" i="1"/>
  <c r="P8" i="1" s="1"/>
  <c r="K2" i="1"/>
  <c r="S2" i="1" s="1"/>
  <c r="K50" i="1"/>
  <c r="U50" i="1" s="1"/>
  <c r="K118" i="1"/>
  <c r="W118" i="1" s="1"/>
  <c r="K88" i="1"/>
  <c r="W88" i="1" s="1"/>
  <c r="K5" i="1"/>
  <c r="N5" i="1" s="1"/>
  <c r="K20" i="1"/>
  <c r="W20" i="1" s="1"/>
  <c r="K76" i="1"/>
  <c r="N76" i="1" s="1"/>
  <c r="K49" i="1"/>
  <c r="P49" i="1" s="1"/>
  <c r="K55" i="1"/>
  <c r="S55" i="1" s="1"/>
  <c r="K56" i="1"/>
  <c r="U56" i="1" s="1"/>
  <c r="K54" i="1"/>
  <c r="W54" i="1" s="1"/>
  <c r="K19" i="1"/>
  <c r="W19" i="1" s="1"/>
  <c r="K63" i="1"/>
  <c r="P63" i="1" s="1"/>
  <c r="K26" i="1"/>
  <c r="W26" i="1" s="1"/>
  <c r="K96" i="1"/>
  <c r="N96" i="1" s="1"/>
  <c r="K112" i="1"/>
  <c r="P112" i="1" s="1"/>
  <c r="K21" i="1"/>
  <c r="S21" i="1" s="1"/>
  <c r="K84" i="1"/>
  <c r="U84" i="1" s="1"/>
  <c r="K58" i="1"/>
  <c r="W58" i="1" s="1"/>
  <c r="K92" i="1"/>
  <c r="N92" i="1" s="1"/>
  <c r="K90" i="1"/>
  <c r="W90" i="1" s="1"/>
  <c r="K18" i="1"/>
  <c r="W18" i="1" s="1"/>
  <c r="K70" i="1"/>
  <c r="N70" i="1" s="1"/>
  <c r="K72" i="1"/>
  <c r="P72" i="1" s="1"/>
  <c r="K68" i="1"/>
  <c r="S68" i="1" s="1"/>
  <c r="K60" i="1"/>
  <c r="U60" i="1" s="1"/>
  <c r="K62" i="1"/>
  <c r="W62" i="1" s="1"/>
  <c r="K64" i="1"/>
  <c r="W64" i="1" s="1"/>
  <c r="K40" i="1"/>
  <c r="N40" i="1" s="1"/>
  <c r="K66" i="1"/>
  <c r="W66" i="1" s="1"/>
  <c r="K44" i="1"/>
  <c r="N44" i="1" s="1"/>
  <c r="K42" i="1"/>
  <c r="P42" i="1" s="1"/>
  <c r="K38" i="1"/>
  <c r="S38" i="1" s="1"/>
  <c r="K46" i="1"/>
  <c r="U46" i="1" s="1"/>
  <c r="K111" i="1"/>
  <c r="W111" i="1" s="1"/>
  <c r="Q74" i="1"/>
  <c r="Q62" i="1"/>
  <c r="Q66" i="1"/>
  <c r="Q41" i="1"/>
  <c r="Q45" i="1"/>
  <c r="Q37" i="1"/>
  <c r="Q43" i="1"/>
  <c r="Q58" i="1"/>
  <c r="Q95" i="1"/>
  <c r="Q39" i="1"/>
  <c r="Q67" i="1"/>
  <c r="Q92" i="1"/>
  <c r="Q109" i="1"/>
  <c r="Q27" i="1"/>
  <c r="Q61" i="1"/>
  <c r="Q42" i="1"/>
  <c r="Q59" i="1"/>
  <c r="Q33" i="1"/>
  <c r="Q70" i="1"/>
  <c r="Q53" i="1"/>
  <c r="Q111" i="1"/>
  <c r="Q44" i="1"/>
  <c r="Q117" i="1"/>
  <c r="Q115" i="1"/>
  <c r="Q64" i="1"/>
  <c r="Q89" i="1"/>
  <c r="Q35" i="1"/>
  <c r="Q72" i="1"/>
  <c r="Q31" i="1"/>
  <c r="Q91" i="1"/>
  <c r="Q57" i="1"/>
  <c r="Q71" i="1"/>
  <c r="Q87" i="1"/>
  <c r="Q116" i="1"/>
  <c r="Q63" i="1"/>
  <c r="Q60" i="1"/>
  <c r="Q54" i="1"/>
  <c r="Q29" i="1"/>
  <c r="Q118" i="1"/>
  <c r="Q112" i="1"/>
  <c r="Q65" i="1"/>
  <c r="Q79" i="1"/>
  <c r="Q17" i="1"/>
  <c r="Q40" i="1"/>
  <c r="Q81" i="1"/>
  <c r="Q90" i="1"/>
  <c r="Q83" i="1"/>
  <c r="Q80" i="1"/>
  <c r="Q110" i="1"/>
  <c r="Q38" i="1"/>
  <c r="Q94" i="1"/>
  <c r="Q84" i="1"/>
  <c r="Q93" i="1"/>
  <c r="Q8" i="1"/>
  <c r="Q96" i="1"/>
  <c r="Q18" i="1"/>
  <c r="Q47" i="1"/>
  <c r="Q24" i="1"/>
  <c r="Q113" i="1"/>
  <c r="Q2" i="1"/>
  <c r="Q11" i="1"/>
  <c r="Q50" i="1"/>
  <c r="Q51" i="1"/>
  <c r="Q78" i="1"/>
  <c r="Q49" i="1"/>
  <c r="Q69" i="1"/>
  <c r="Q46" i="1"/>
  <c r="Q6" i="1"/>
  <c r="Q82" i="1"/>
  <c r="Q68" i="1"/>
  <c r="Q77" i="1"/>
  <c r="Q48" i="1"/>
  <c r="Q55" i="1"/>
  <c r="Q15" i="1"/>
  <c r="Q9" i="1"/>
  <c r="Q32" i="1"/>
  <c r="Q12" i="1"/>
  <c r="Q56" i="1"/>
  <c r="Q114" i="1"/>
  <c r="Q34" i="1"/>
  <c r="Q30" i="1"/>
  <c r="Q4" i="1"/>
  <c r="Q85" i="1"/>
  <c r="Q73" i="1"/>
  <c r="Q75" i="1"/>
  <c r="Q14" i="1"/>
  <c r="Q36" i="1"/>
  <c r="Q10" i="1"/>
  <c r="Q88" i="1"/>
  <c r="Q3" i="1"/>
  <c r="Q28" i="1"/>
  <c r="Q16" i="1"/>
  <c r="Q5" i="1"/>
  <c r="Q52" i="1"/>
  <c r="Q13" i="1"/>
  <c r="Q20" i="1"/>
  <c r="Q26" i="1"/>
  <c r="Q22" i="1"/>
  <c r="Q19" i="1"/>
  <c r="Q21" i="1"/>
  <c r="Q25" i="1"/>
  <c r="Q23" i="1"/>
  <c r="Q7" i="1"/>
  <c r="Q86" i="1"/>
  <c r="Q102" i="1"/>
  <c r="Q103" i="1"/>
  <c r="Q76" i="1"/>
  <c r="J3" i="1"/>
  <c r="J5" i="1"/>
  <c r="J6" i="1"/>
  <c r="J4" i="1"/>
  <c r="J2" i="1"/>
  <c r="J12" i="1"/>
  <c r="J9" i="1"/>
  <c r="J16" i="1"/>
  <c r="J14" i="1"/>
  <c r="J8" i="1"/>
  <c r="J10" i="1"/>
  <c r="J15" i="1"/>
  <c r="J11" i="1"/>
  <c r="J13" i="1"/>
  <c r="J20" i="1"/>
  <c r="J19" i="1"/>
  <c r="J21" i="1"/>
  <c r="J18" i="1"/>
  <c r="J22" i="1"/>
  <c r="J26" i="1"/>
  <c r="J24" i="1"/>
  <c r="J23" i="1"/>
  <c r="J25" i="1"/>
  <c r="J17" i="1"/>
  <c r="J32" i="1"/>
  <c r="J34" i="1"/>
  <c r="J36" i="1"/>
  <c r="J28" i="1"/>
  <c r="J30" i="1"/>
  <c r="J31" i="1"/>
  <c r="J33" i="1"/>
  <c r="J27" i="1"/>
  <c r="J35" i="1"/>
  <c r="J29" i="1"/>
  <c r="J40" i="1"/>
  <c r="J38" i="1"/>
  <c r="J46" i="1"/>
  <c r="J42" i="1"/>
  <c r="J44" i="1"/>
  <c r="J39" i="1"/>
  <c r="J45" i="1"/>
  <c r="J41" i="1"/>
  <c r="J37" i="1"/>
  <c r="J43" i="1"/>
  <c r="J54" i="1"/>
  <c r="J49" i="1"/>
  <c r="J56" i="1"/>
  <c r="J52" i="1"/>
  <c r="J55" i="1"/>
  <c r="J50" i="1"/>
  <c r="J48" i="1"/>
  <c r="J53" i="1"/>
  <c r="J51" i="1"/>
  <c r="J47" i="1"/>
  <c r="J78" i="1"/>
  <c r="J76" i="1"/>
  <c r="J82" i="1"/>
  <c r="J80" i="1"/>
  <c r="J74" i="1"/>
  <c r="J75" i="1"/>
  <c r="J73" i="1"/>
  <c r="J79" i="1"/>
  <c r="J81" i="1"/>
  <c r="J77" i="1"/>
  <c r="J84" i="1"/>
  <c r="J86" i="1"/>
  <c r="J85" i="1"/>
  <c r="J83" i="1"/>
  <c r="J92" i="1"/>
  <c r="J96" i="1"/>
  <c r="J88" i="1"/>
  <c r="J94" i="1"/>
  <c r="J90" i="1"/>
  <c r="J87" i="1"/>
  <c r="J91" i="1"/>
  <c r="J93" i="1"/>
  <c r="J89" i="1"/>
  <c r="J95" i="1"/>
  <c r="J118" i="1"/>
  <c r="J112" i="1"/>
  <c r="J110" i="1"/>
  <c r="J114" i="1"/>
  <c r="J116" i="1"/>
  <c r="J113" i="1"/>
  <c r="J111" i="1"/>
  <c r="J115" i="1"/>
  <c r="J117" i="1"/>
  <c r="J109" i="1"/>
  <c r="J68" i="1"/>
  <c r="J64" i="1"/>
  <c r="J66" i="1"/>
  <c r="J67" i="1"/>
  <c r="J62" i="1"/>
  <c r="J60" i="1"/>
  <c r="J63" i="1"/>
  <c r="J72" i="1"/>
  <c r="J58" i="1"/>
  <c r="J70" i="1"/>
  <c r="J71" i="1"/>
  <c r="J59" i="1"/>
  <c r="J61" i="1"/>
  <c r="J57" i="1"/>
  <c r="J65" i="1"/>
  <c r="J69" i="1"/>
  <c r="J7" i="1"/>
  <c r="N13" i="1" l="1"/>
  <c r="P44" i="1"/>
  <c r="P67" i="1"/>
  <c r="P34" i="1"/>
  <c r="P117" i="1"/>
  <c r="S112" i="1"/>
  <c r="S94" i="1"/>
  <c r="S9" i="1"/>
  <c r="S69" i="1"/>
  <c r="S35" i="1"/>
  <c r="U18" i="1"/>
  <c r="U20" i="1"/>
  <c r="U13" i="1"/>
  <c r="U78" i="1"/>
  <c r="U45" i="1"/>
  <c r="U47" i="1"/>
  <c r="W44" i="1"/>
  <c r="W96" i="1"/>
  <c r="W67" i="1"/>
  <c r="W10" i="1"/>
  <c r="W34" i="1"/>
  <c r="W30" i="1"/>
  <c r="N43" i="1"/>
  <c r="P66" i="1"/>
  <c r="P94" i="1"/>
  <c r="P32" i="1"/>
  <c r="P35" i="1"/>
  <c r="S96" i="1"/>
  <c r="S86" i="1"/>
  <c r="S78" i="1"/>
  <c r="S30" i="1"/>
  <c r="U38" i="1"/>
  <c r="U21" i="1"/>
  <c r="U2" i="1"/>
  <c r="U52" i="1"/>
  <c r="U12" i="1"/>
  <c r="U65" i="1"/>
  <c r="U109" i="1"/>
  <c r="W60" i="1"/>
  <c r="W56" i="1"/>
  <c r="W3" i="1"/>
  <c r="W81" i="1"/>
  <c r="W80" i="1"/>
  <c r="W27" i="1"/>
  <c r="N78" i="1"/>
  <c r="P70" i="1"/>
  <c r="P110" i="1"/>
  <c r="P75" i="1"/>
  <c r="S42" i="1"/>
  <c r="S26" i="1"/>
  <c r="S110" i="1"/>
  <c r="S57" i="1"/>
  <c r="S53" i="1"/>
  <c r="U42" i="1"/>
  <c r="U112" i="1"/>
  <c r="U8" i="1"/>
  <c r="U22" i="1"/>
  <c r="U57" i="1"/>
  <c r="U69" i="1"/>
  <c r="U89" i="1"/>
  <c r="W68" i="1"/>
  <c r="W55" i="1"/>
  <c r="W16" i="1"/>
  <c r="W82" i="1"/>
  <c r="W14" i="1"/>
  <c r="W15" i="1"/>
  <c r="N66" i="1"/>
  <c r="N32" i="1"/>
  <c r="P18" i="1"/>
  <c r="P13" i="1"/>
  <c r="P45" i="1"/>
  <c r="S44" i="1"/>
  <c r="S49" i="1"/>
  <c r="S13" i="1"/>
  <c r="S34" i="1"/>
  <c r="S93" i="1"/>
  <c r="U44" i="1"/>
  <c r="U96" i="1"/>
  <c r="U67" i="1"/>
  <c r="U10" i="1"/>
  <c r="U34" i="1"/>
  <c r="U30" i="1"/>
  <c r="U117" i="1"/>
  <c r="W72" i="1"/>
  <c r="W49" i="1"/>
  <c r="W86" i="1"/>
  <c r="W37" i="1"/>
  <c r="W59" i="1"/>
  <c r="W93" i="1"/>
  <c r="N18" i="1"/>
  <c r="N45" i="1"/>
  <c r="P96" i="1"/>
  <c r="P10" i="1"/>
  <c r="P30" i="1"/>
  <c r="S66" i="1"/>
  <c r="S76" i="1"/>
  <c r="S22" i="1"/>
  <c r="S32" i="1"/>
  <c r="S17" i="1"/>
  <c r="U66" i="1"/>
  <c r="U26" i="1"/>
  <c r="U94" i="1"/>
  <c r="U43" i="1"/>
  <c r="U32" i="1"/>
  <c r="U53" i="1"/>
  <c r="U35" i="1"/>
  <c r="W70" i="1"/>
  <c r="W76" i="1"/>
  <c r="W110" i="1"/>
  <c r="W9" i="1"/>
  <c r="W75" i="1"/>
  <c r="W17" i="1"/>
  <c r="N26" i="1"/>
  <c r="N53" i="1"/>
  <c r="P26" i="1"/>
  <c r="P43" i="1"/>
  <c r="P53" i="1"/>
  <c r="S72" i="1"/>
  <c r="S20" i="1"/>
  <c r="S10" i="1"/>
  <c r="S59" i="1"/>
  <c r="S47" i="1"/>
  <c r="U68" i="1"/>
  <c r="U55" i="1"/>
  <c r="U16" i="1"/>
  <c r="U82" i="1"/>
  <c r="U14" i="1"/>
  <c r="U15" i="1"/>
  <c r="W46" i="1"/>
  <c r="W84" i="1"/>
  <c r="W50" i="1"/>
  <c r="W71" i="1"/>
  <c r="W36" i="1"/>
  <c r="W113" i="1"/>
  <c r="W29" i="1"/>
  <c r="N20" i="1"/>
  <c r="N47" i="1"/>
  <c r="P76" i="1"/>
  <c r="P9" i="1"/>
  <c r="P17" i="1"/>
  <c r="S70" i="1"/>
  <c r="S8" i="1"/>
  <c r="S43" i="1"/>
  <c r="S75" i="1"/>
  <c r="S89" i="1"/>
  <c r="U72" i="1"/>
  <c r="U49" i="1"/>
  <c r="U86" i="1"/>
  <c r="U37" i="1"/>
  <c r="U59" i="1"/>
  <c r="U93" i="1"/>
  <c r="W38" i="1"/>
  <c r="W21" i="1"/>
  <c r="W2" i="1"/>
  <c r="W52" i="1"/>
  <c r="W12" i="1"/>
  <c r="W65" i="1"/>
  <c r="W109" i="1"/>
  <c r="N94" i="1"/>
  <c r="N35" i="1"/>
  <c r="P20" i="1"/>
  <c r="P78" i="1"/>
  <c r="P47" i="1"/>
  <c r="S18" i="1"/>
  <c r="S67" i="1"/>
  <c r="S37" i="1"/>
  <c r="S45" i="1"/>
  <c r="S117" i="1"/>
  <c r="U70" i="1"/>
  <c r="U76" i="1"/>
  <c r="U110" i="1"/>
  <c r="U9" i="1"/>
  <c r="U75" i="1"/>
  <c r="U17" i="1"/>
  <c r="W42" i="1"/>
  <c r="W112" i="1"/>
  <c r="W8" i="1"/>
  <c r="W22" i="1"/>
  <c r="W57" i="1"/>
  <c r="W69" i="1"/>
  <c r="W89" i="1"/>
  <c r="N63" i="1"/>
  <c r="N74" i="1"/>
  <c r="N88" i="1"/>
  <c r="N51" i="1"/>
  <c r="P40" i="1"/>
  <c r="P116" i="1"/>
  <c r="P77" i="1"/>
  <c r="N111" i="1"/>
  <c r="N58" i="1"/>
  <c r="N118" i="1"/>
  <c r="N6" i="1"/>
  <c r="N31" i="1"/>
  <c r="N28" i="1"/>
  <c r="N11" i="1"/>
  <c r="N33" i="1"/>
  <c r="P64" i="1"/>
  <c r="P92" i="1"/>
  <c r="P19" i="1"/>
  <c r="P88" i="1"/>
  <c r="P4" i="1"/>
  <c r="P61" i="1"/>
  <c r="P87" i="1"/>
  <c r="P83" i="1"/>
  <c r="P95" i="1"/>
  <c r="S40" i="1"/>
  <c r="S90" i="1"/>
  <c r="S63" i="1"/>
  <c r="S5" i="1"/>
  <c r="S116" i="1"/>
  <c r="S39" i="1"/>
  <c r="S91" i="1"/>
  <c r="S23" i="1"/>
  <c r="S74" i="1"/>
  <c r="S77" i="1"/>
  <c r="S73" i="1"/>
  <c r="S25" i="1"/>
  <c r="S115" i="1"/>
  <c r="W117" i="1"/>
  <c r="N90" i="1"/>
  <c r="N77" i="1"/>
  <c r="N64" i="1"/>
  <c r="N4" i="1"/>
  <c r="N41" i="1"/>
  <c r="P90" i="1"/>
  <c r="P91" i="1"/>
  <c r="P73" i="1"/>
  <c r="N62" i="1"/>
  <c r="N24" i="1"/>
  <c r="P114" i="1"/>
  <c r="N46" i="1"/>
  <c r="N60" i="1"/>
  <c r="N84" i="1"/>
  <c r="N56" i="1"/>
  <c r="N50" i="1"/>
  <c r="N3" i="1"/>
  <c r="N71" i="1"/>
  <c r="N81" i="1"/>
  <c r="N36" i="1"/>
  <c r="N80" i="1"/>
  <c r="N113" i="1"/>
  <c r="N27" i="1"/>
  <c r="N29" i="1"/>
  <c r="P111" i="1"/>
  <c r="P62" i="1"/>
  <c r="P58" i="1"/>
  <c r="P54" i="1"/>
  <c r="P118" i="1"/>
  <c r="P48" i="1"/>
  <c r="P85" i="1"/>
  <c r="P24" i="1"/>
  <c r="P6" i="1"/>
  <c r="P79" i="1"/>
  <c r="P31" i="1"/>
  <c r="P28" i="1"/>
  <c r="P11" i="1"/>
  <c r="P33" i="1"/>
  <c r="S64" i="1"/>
  <c r="S92" i="1"/>
  <c r="S19" i="1"/>
  <c r="S88" i="1"/>
  <c r="S4" i="1"/>
  <c r="S114" i="1"/>
  <c r="S7" i="1"/>
  <c r="S61" i="1"/>
  <c r="S41" i="1"/>
  <c r="S51" i="1"/>
  <c r="S87" i="1"/>
  <c r="S83" i="1"/>
  <c r="S95" i="1"/>
  <c r="U40" i="1"/>
  <c r="U90" i="1"/>
  <c r="U63" i="1"/>
  <c r="U5" i="1"/>
  <c r="U116" i="1"/>
  <c r="U39" i="1"/>
  <c r="U91" i="1"/>
  <c r="U23" i="1"/>
  <c r="U74" i="1"/>
  <c r="U77" i="1"/>
  <c r="U73" i="1"/>
  <c r="U25" i="1"/>
  <c r="U115" i="1"/>
  <c r="N39" i="1"/>
  <c r="N73" i="1"/>
  <c r="N114" i="1"/>
  <c r="N95" i="1"/>
  <c r="P5" i="1"/>
  <c r="P74" i="1"/>
  <c r="P115" i="1"/>
  <c r="N48" i="1"/>
  <c r="P51" i="1"/>
  <c r="N38" i="1"/>
  <c r="N68" i="1"/>
  <c r="N21" i="1"/>
  <c r="N55" i="1"/>
  <c r="N2" i="1"/>
  <c r="N16" i="1"/>
  <c r="N52" i="1"/>
  <c r="N82" i="1"/>
  <c r="N12" i="1"/>
  <c r="N14" i="1"/>
  <c r="N65" i="1"/>
  <c r="N15" i="1"/>
  <c r="N109" i="1"/>
  <c r="P46" i="1"/>
  <c r="P60" i="1"/>
  <c r="P84" i="1"/>
  <c r="P56" i="1"/>
  <c r="P50" i="1"/>
  <c r="P3" i="1"/>
  <c r="P71" i="1"/>
  <c r="P81" i="1"/>
  <c r="P36" i="1"/>
  <c r="P80" i="1"/>
  <c r="P113" i="1"/>
  <c r="P27" i="1"/>
  <c r="P29" i="1"/>
  <c r="S111" i="1"/>
  <c r="S62" i="1"/>
  <c r="S58" i="1"/>
  <c r="S54" i="1"/>
  <c r="S118" i="1"/>
  <c r="S48" i="1"/>
  <c r="S85" i="1"/>
  <c r="S24" i="1"/>
  <c r="S6" i="1"/>
  <c r="S79" i="1"/>
  <c r="S31" i="1"/>
  <c r="S28" i="1"/>
  <c r="S11" i="1"/>
  <c r="S33" i="1"/>
  <c r="U64" i="1"/>
  <c r="U92" i="1"/>
  <c r="U19" i="1"/>
  <c r="U88" i="1"/>
  <c r="U4" i="1"/>
  <c r="U114" i="1"/>
  <c r="U7" i="1"/>
  <c r="U61" i="1"/>
  <c r="U41" i="1"/>
  <c r="U51" i="1"/>
  <c r="U87" i="1"/>
  <c r="U83" i="1"/>
  <c r="U95" i="1"/>
  <c r="W40" i="1"/>
  <c r="W63" i="1"/>
  <c r="W5" i="1"/>
  <c r="W116" i="1"/>
  <c r="W39" i="1"/>
  <c r="W91" i="1"/>
  <c r="W23" i="1"/>
  <c r="W25" i="1"/>
  <c r="W115" i="1"/>
  <c r="N23" i="1"/>
  <c r="N19" i="1"/>
  <c r="N61" i="1"/>
  <c r="N87" i="1"/>
  <c r="N85" i="1"/>
  <c r="P41" i="1"/>
  <c r="N42" i="1"/>
  <c r="N72" i="1"/>
  <c r="N112" i="1"/>
  <c r="N49" i="1"/>
  <c r="N8" i="1"/>
  <c r="N86" i="1"/>
  <c r="N22" i="1"/>
  <c r="N37" i="1"/>
  <c r="N57" i="1"/>
  <c r="N59" i="1"/>
  <c r="N69" i="1"/>
  <c r="N93" i="1"/>
  <c r="N89" i="1"/>
  <c r="P38" i="1"/>
  <c r="P68" i="1"/>
  <c r="P21" i="1"/>
  <c r="P55" i="1"/>
  <c r="P2" i="1"/>
  <c r="P16" i="1"/>
  <c r="P52" i="1"/>
  <c r="P82" i="1"/>
  <c r="P12" i="1"/>
  <c r="P14" i="1"/>
  <c r="P65" i="1"/>
  <c r="P15" i="1"/>
  <c r="P109" i="1"/>
  <c r="S46" i="1"/>
  <c r="S60" i="1"/>
  <c r="S84" i="1"/>
  <c r="S56" i="1"/>
  <c r="S50" i="1"/>
  <c r="S3" i="1"/>
  <c r="S71" i="1"/>
  <c r="S81" i="1"/>
  <c r="S36" i="1"/>
  <c r="S80" i="1"/>
  <c r="S113" i="1"/>
  <c r="S27" i="1"/>
  <c r="S29" i="1"/>
  <c r="U111" i="1"/>
  <c r="U62" i="1"/>
  <c r="U58" i="1"/>
  <c r="U54" i="1"/>
  <c r="U118" i="1"/>
  <c r="U48" i="1"/>
  <c r="U85" i="1"/>
  <c r="U24" i="1"/>
  <c r="U6" i="1"/>
  <c r="U79" i="1"/>
  <c r="U31" i="1"/>
  <c r="U28" i="1"/>
  <c r="U11" i="1"/>
  <c r="U33" i="1"/>
  <c r="W92" i="1"/>
  <c r="W7" i="1"/>
  <c r="W83" i="1"/>
  <c r="N25" i="1"/>
  <c r="N7" i="1"/>
  <c r="N54" i="1"/>
  <c r="N79" i="1"/>
</calcChain>
</file>

<file path=xl/sharedStrings.xml><?xml version="1.0" encoding="utf-8"?>
<sst xmlns="http://schemas.openxmlformats.org/spreadsheetml/2006/main" count="802" uniqueCount="152">
  <si>
    <t>sample_ID</t>
  </si>
  <si>
    <t>batch_ID</t>
  </si>
  <si>
    <t>site</t>
  </si>
  <si>
    <t>lat</t>
  </si>
  <si>
    <t>long</t>
  </si>
  <si>
    <t>blade_location</t>
  </si>
  <si>
    <t>sample_width</t>
  </si>
  <si>
    <t>P</t>
  </si>
  <si>
    <t>V</t>
  </si>
  <si>
    <t>Cr</t>
  </si>
  <si>
    <t>Mn</t>
  </si>
  <si>
    <t>Fe</t>
  </si>
  <si>
    <t>Co</t>
  </si>
  <si>
    <t>Ni</t>
  </si>
  <si>
    <t>Cu</t>
  </si>
  <si>
    <t>Zn</t>
  </si>
  <si>
    <t>Se</t>
  </si>
  <si>
    <t>Sr</t>
  </si>
  <si>
    <t>Mo</t>
  </si>
  <si>
    <t>Ag</t>
  </si>
  <si>
    <t>Cd</t>
  </si>
  <si>
    <t>Hg</t>
  </si>
  <si>
    <t>Tl</t>
  </si>
  <si>
    <t>Pb</t>
  </si>
  <si>
    <t>ATL_3T</t>
  </si>
  <si>
    <t>batch_1</t>
  </si>
  <si>
    <t>ATL</t>
  </si>
  <si>
    <t>top</t>
  </si>
  <si>
    <t>ATL_1T</t>
  </si>
  <si>
    <t>ATL_2T</t>
  </si>
  <si>
    <t>ATL_3B</t>
  </si>
  <si>
    <t>bottom</t>
  </si>
  <si>
    <t>ATL_2B</t>
  </si>
  <si>
    <t>ATL_1B</t>
  </si>
  <si>
    <t>BK_3T</t>
  </si>
  <si>
    <t>BK</t>
  </si>
  <si>
    <t>BK_1T</t>
  </si>
  <si>
    <t>batch_2</t>
  </si>
  <si>
    <t>BK_5T</t>
  </si>
  <si>
    <t>BK_4T</t>
  </si>
  <si>
    <t>BK_1B</t>
  </si>
  <si>
    <t>BK_2B</t>
  </si>
  <si>
    <t>BK_5B</t>
  </si>
  <si>
    <t>BK_3B</t>
  </si>
  <si>
    <t>BK_4B</t>
  </si>
  <si>
    <t>BRK_2T</t>
  </si>
  <si>
    <t>BRK</t>
  </si>
  <si>
    <t>BRK_2B</t>
  </si>
  <si>
    <t>BRK_3B</t>
  </si>
  <si>
    <t>BRK_1T</t>
  </si>
  <si>
    <t>BRK_3T</t>
  </si>
  <si>
    <t>BRK_5T</t>
  </si>
  <si>
    <t>BRK_4T</t>
  </si>
  <si>
    <t>BRK_4B</t>
  </si>
  <si>
    <t>BRK_5B</t>
  </si>
  <si>
    <t>BRK_1B</t>
  </si>
  <si>
    <t>EAG_3T</t>
  </si>
  <si>
    <t>EAG</t>
  </si>
  <si>
    <t>EAG_4T</t>
  </si>
  <si>
    <t>EAG_5T</t>
  </si>
  <si>
    <t>EAG_1T</t>
  </si>
  <si>
    <t>EAG_2T</t>
  </si>
  <si>
    <t>EAG_3B</t>
  </si>
  <si>
    <t>EAG_4B</t>
  </si>
  <si>
    <t>EAG_1B</t>
  </si>
  <si>
    <t>EAG_5B</t>
  </si>
  <si>
    <t>EAG_2B</t>
  </si>
  <si>
    <t>GAL_2T</t>
  </si>
  <si>
    <t>batch__3</t>
  </si>
  <si>
    <t>GAL</t>
  </si>
  <si>
    <t>GAL_1T</t>
  </si>
  <si>
    <t>GAL_5T</t>
  </si>
  <si>
    <t>GAL_3T</t>
  </si>
  <si>
    <t>GAL_4T</t>
  </si>
  <si>
    <t>GAL_2B</t>
  </si>
  <si>
    <t>GAL_5B</t>
  </si>
  <si>
    <t>GAL_3B</t>
  </si>
  <si>
    <t>GAL_1B</t>
  </si>
  <si>
    <t>GAL_4B</t>
  </si>
  <si>
    <t>MIS_4T</t>
  </si>
  <si>
    <t>MIS</t>
  </si>
  <si>
    <t>MIS_2B</t>
  </si>
  <si>
    <t>MIS_5T</t>
  </si>
  <si>
    <t>MIS_3T</t>
  </si>
  <si>
    <t>MIS_5B</t>
  </si>
  <si>
    <t>MIS_2T</t>
  </si>
  <si>
    <t>MIS_1T</t>
  </si>
  <si>
    <t>MIS_4B</t>
  </si>
  <si>
    <t>MIS_3B</t>
  </si>
  <si>
    <t>MIS_1B</t>
  </si>
  <si>
    <t>NORM_3T</t>
  </si>
  <si>
    <t>NORM</t>
  </si>
  <si>
    <t>NORM_2T</t>
  </si>
  <si>
    <t>NORM_5T</t>
  </si>
  <si>
    <t>NORM_4T</t>
  </si>
  <si>
    <t>NORM_1T</t>
  </si>
  <si>
    <t>NORM_2B</t>
  </si>
  <si>
    <t>NORM_1B</t>
  </si>
  <si>
    <t>NORM_4B</t>
  </si>
  <si>
    <t>NORM_5B</t>
  </si>
  <si>
    <t>NORM_3B</t>
  </si>
  <si>
    <t>PIG_1T</t>
  </si>
  <si>
    <t>PIG</t>
  </si>
  <si>
    <t>PIG_2T</t>
  </si>
  <si>
    <t>PIG_2B</t>
  </si>
  <si>
    <t>PIG_1B</t>
  </si>
  <si>
    <t>RAM_3T</t>
  </si>
  <si>
    <t>RAM</t>
  </si>
  <si>
    <t>RAM_5T</t>
  </si>
  <si>
    <t>RAM_1T</t>
  </si>
  <si>
    <t>RAM_4T</t>
  </si>
  <si>
    <t>RAM_2T</t>
  </si>
  <si>
    <t>RAM_1B</t>
  </si>
  <si>
    <t>RAM_3B</t>
  </si>
  <si>
    <t>RAM_4B</t>
  </si>
  <si>
    <t>RAM_2B</t>
  </si>
  <si>
    <t>RAM_5B</t>
  </si>
  <si>
    <t>TKR_5T</t>
  </si>
  <si>
    <t>TKR</t>
  </si>
  <si>
    <t>TKR_2T</t>
  </si>
  <si>
    <t>TKR_1T</t>
  </si>
  <si>
    <t>TKR_3T</t>
  </si>
  <si>
    <t>TKR_4T</t>
  </si>
  <si>
    <t>TKR_3B</t>
  </si>
  <si>
    <t>TKR_2B</t>
  </si>
  <si>
    <t>TKR_4B</t>
  </si>
  <si>
    <t>TKR_5B</t>
  </si>
  <si>
    <t>TKR_1B</t>
  </si>
  <si>
    <t>NFARM</t>
  </si>
  <si>
    <t>batch_0</t>
  </si>
  <si>
    <t>SFARM</t>
  </si>
  <si>
    <t>mid</t>
  </si>
  <si>
    <t>na</t>
  </si>
  <si>
    <t>wet_minus_dry</t>
  </si>
  <si>
    <t>percent_iAs_to_totAs</t>
  </si>
  <si>
    <t>moisture_content</t>
  </si>
  <si>
    <t>iAs_wet</t>
  </si>
  <si>
    <t>Cd_wet</t>
  </si>
  <si>
    <t>Hg_wet</t>
  </si>
  <si>
    <t>Pb_wet</t>
  </si>
  <si>
    <t>sample_wet_wt</t>
  </si>
  <si>
    <t>sample_dry_wt</t>
  </si>
  <si>
    <t>Total_As</t>
  </si>
  <si>
    <t>Total_As_wet</t>
  </si>
  <si>
    <t>Inorganic_As</t>
  </si>
  <si>
    <t>Region</t>
  </si>
  <si>
    <t>GLH</t>
  </si>
  <si>
    <t>SS</t>
  </si>
  <si>
    <t>BOS</t>
  </si>
  <si>
    <t>MRBL</t>
  </si>
  <si>
    <t>FARM1</t>
  </si>
  <si>
    <t>FARM2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</si>
</sst>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/>
    <xf numFmtId="1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51355-CD3D-B149-A594-AA0F72E2B66A}">
  <dimension ref="A1:AK118"/>
  <sheetViews>
    <sheetView tabSelected="1" workbookViewId="0">
      <pane ySplit="1" topLeftCell="A50" activePane="bottomLeft" state="frozen"/>
      <selection pane="bottomLeft" activeCell="A73" sqref="A73"/>
    </sheetView>
  </sheetViews>
  <sheetFormatPr baseColWidth="10" defaultColWidth="8.83203125" defaultRowHeight="14" x14ac:dyDescent="0.15"/>
  <cols>
    <col min="1" max="2" width="8.83203125" style="9"/>
    <col min="3" max="4" width="8.83203125" style="8"/>
    <col min="5" max="5" width="10.6640625" style="8" bestFit="1" customWidth="1"/>
    <col min="6" max="6" width="11.33203125" style="8" bestFit="1" customWidth="1"/>
    <col min="7" max="7" width="8.83203125" style="8"/>
    <col min="8" max="8" width="10.6640625" style="4" bestFit="1" customWidth="1"/>
    <col min="9" max="9" width="9.6640625" style="2" bestFit="1" customWidth="1"/>
    <col min="10" max="10" width="10.6640625" style="8" bestFit="1" customWidth="1"/>
    <col min="11" max="11" width="9.6640625" style="8" bestFit="1" customWidth="1"/>
    <col min="12" max="12" width="10.6640625" style="11" bestFit="1" customWidth="1"/>
    <col min="13" max="13" width="11.6640625" style="8" bestFit="1" customWidth="1"/>
    <col min="14" max="14" width="9.6640625" style="8" bestFit="1" customWidth="1"/>
    <col min="15" max="15" width="9.6640625" style="6" bestFit="1" customWidth="1"/>
    <col min="16" max="16" width="9.83203125" style="6" bestFit="1" customWidth="1"/>
    <col min="17" max="17" width="9.6640625" style="6" bestFit="1" customWidth="1"/>
    <col min="18" max="18" width="9.6640625" style="8" bestFit="1" customWidth="1"/>
    <col min="19" max="19" width="8.83203125" style="8"/>
    <col min="20" max="20" width="9.6640625" style="8" bestFit="1" customWidth="1"/>
    <col min="21" max="21" width="8.83203125" style="8"/>
    <col min="22" max="22" width="10.6640625" style="8" bestFit="1" customWidth="1"/>
    <col min="23" max="23" width="8.83203125" style="8"/>
    <col min="24" max="24" width="12.6640625" style="8" bestFit="1" customWidth="1"/>
    <col min="25" max="26" width="9.6640625" style="8" bestFit="1" customWidth="1"/>
    <col min="27" max="27" width="11.6640625" style="8" bestFit="1" customWidth="1"/>
    <col min="28" max="28" width="12.6640625" style="8" bestFit="1" customWidth="1"/>
    <col min="29" max="30" width="9.6640625" style="8" bestFit="1" customWidth="1"/>
    <col min="31" max="32" width="10.6640625" style="8" bestFit="1" customWidth="1"/>
    <col min="33" max="33" width="10.33203125" style="8" bestFit="1" customWidth="1"/>
    <col min="34" max="34" width="12.6640625" style="8" bestFit="1" customWidth="1"/>
    <col min="35" max="35" width="9.6640625" style="8" bestFit="1" customWidth="1"/>
    <col min="36" max="36" width="10.33203125" style="8" bestFit="1" customWidth="1"/>
    <col min="37" max="37" width="9.6640625" style="8" bestFit="1" customWidth="1"/>
    <col min="38" max="16384" width="8.83203125" style="8"/>
  </cols>
  <sheetData>
    <row r="1" spans="1:37" s="6" customFormat="1" x14ac:dyDescent="0.2">
      <c r="A1" s="5" t="s">
        <v>0</v>
      </c>
      <c r="B1" s="5" t="s">
        <v>145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1" t="s">
        <v>140</v>
      </c>
      <c r="I1" s="3" t="s">
        <v>141</v>
      </c>
      <c r="J1" s="6" t="s">
        <v>133</v>
      </c>
      <c r="K1" s="6" t="s">
        <v>135</v>
      </c>
      <c r="L1" s="11" t="s">
        <v>6</v>
      </c>
      <c r="M1" s="6" t="s">
        <v>142</v>
      </c>
      <c r="N1" s="6" t="s">
        <v>143</v>
      </c>
      <c r="O1" s="6" t="s">
        <v>144</v>
      </c>
      <c r="P1" s="6" t="s">
        <v>136</v>
      </c>
      <c r="Q1" s="6" t="s">
        <v>134</v>
      </c>
      <c r="R1" s="6" t="s">
        <v>20</v>
      </c>
      <c r="S1" s="6" t="s">
        <v>137</v>
      </c>
      <c r="T1" s="6" t="s">
        <v>21</v>
      </c>
      <c r="U1" s="6" t="s">
        <v>138</v>
      </c>
      <c r="V1" s="6" t="s">
        <v>23</v>
      </c>
      <c r="W1" s="6" t="s">
        <v>139</v>
      </c>
      <c r="X1" s="6" t="s">
        <v>7</v>
      </c>
      <c r="Y1" s="6" t="s">
        <v>8</v>
      </c>
      <c r="Z1" s="6" t="s">
        <v>9</v>
      </c>
      <c r="AA1" s="6" t="s">
        <v>10</v>
      </c>
      <c r="AB1" s="6" t="s">
        <v>11</v>
      </c>
      <c r="AC1" s="6" t="s">
        <v>12</v>
      </c>
      <c r="AD1" s="6" t="s">
        <v>13</v>
      </c>
      <c r="AE1" s="6" t="s">
        <v>14</v>
      </c>
      <c r="AF1" s="6" t="s">
        <v>15</v>
      </c>
      <c r="AG1" s="6" t="s">
        <v>16</v>
      </c>
      <c r="AH1" s="6" t="s">
        <v>17</v>
      </c>
      <c r="AI1" s="6" t="s">
        <v>18</v>
      </c>
      <c r="AJ1" s="6" t="s">
        <v>19</v>
      </c>
      <c r="AK1" s="6" t="s">
        <v>22</v>
      </c>
    </row>
    <row r="2" spans="1:37" x14ac:dyDescent="0.15">
      <c r="A2" s="9" t="s">
        <v>33</v>
      </c>
      <c r="B2" s="9" t="s">
        <v>146</v>
      </c>
      <c r="C2" s="8" t="s">
        <v>25</v>
      </c>
      <c r="D2" s="8" t="s">
        <v>26</v>
      </c>
      <c r="E2" s="8">
        <v>42.60699992</v>
      </c>
      <c r="F2" s="8">
        <v>-70.630999999099998</v>
      </c>
      <c r="G2" s="8" t="s">
        <v>31</v>
      </c>
      <c r="H2" s="13">
        <v>2.25</v>
      </c>
      <c r="I2" s="14">
        <v>0.37</v>
      </c>
      <c r="J2" s="10">
        <f t="shared" ref="J2:J33" si="0">(H2-I2)</f>
        <v>1.88</v>
      </c>
      <c r="K2" s="10">
        <f t="shared" ref="K2:K33" si="1">1 - ((H2-I2)/H2)</f>
        <v>0.1644444444444445</v>
      </c>
      <c r="L2" s="12">
        <v>10</v>
      </c>
      <c r="M2" s="8">
        <v>76.097240346421216</v>
      </c>
      <c r="N2" s="8">
        <f t="shared" ref="N2:N33" si="2">((1-K2)/100)*M2</f>
        <v>0.63583471933898617</v>
      </c>
      <c r="O2" s="6">
        <v>0.20128485263157894</v>
      </c>
      <c r="P2" s="6">
        <f t="shared" ref="P2:P33" si="3">((1-K2)/100)*O2</f>
        <v>1.6818467686549707E-3</v>
      </c>
      <c r="Q2" s="6">
        <f t="shared" ref="Q2:Q33" si="4">(O2/M2) *100</f>
        <v>0.26451005544387679</v>
      </c>
      <c r="R2" s="8">
        <v>2.1632825224411412</v>
      </c>
      <c r="S2" s="8">
        <f t="shared" ref="S2:S33" si="5">((1-K2)/100)*R2</f>
        <v>1.8075427298619311E-2</v>
      </c>
      <c r="T2" s="8">
        <v>0.14212981007804965</v>
      </c>
      <c r="U2" s="8">
        <f t="shared" ref="U2:U33" si="6">((1-K2)/100)*T2</f>
        <v>1.1875735242077036E-3</v>
      </c>
      <c r="V2" s="8">
        <v>1.2312820417505299</v>
      </c>
      <c r="W2" s="8">
        <f t="shared" ref="W2:W33" si="7">((1-K2)/100)*V2</f>
        <v>1.0288045504404427E-2</v>
      </c>
      <c r="X2" s="8">
        <v>3933.191283908247</v>
      </c>
      <c r="Y2" s="8">
        <v>2.4698499040845019</v>
      </c>
      <c r="Z2" s="8">
        <v>0.13975468244098896</v>
      </c>
      <c r="AA2" s="8">
        <v>4.5405728006922041</v>
      </c>
      <c r="AB2" s="8">
        <v>29.031320225917774</v>
      </c>
      <c r="AC2" s="8">
        <v>7.5766013133365534E-2</v>
      </c>
      <c r="AD2" s="8">
        <v>0.84513389171897801</v>
      </c>
      <c r="AE2" s="8">
        <v>5.8790356490657265</v>
      </c>
      <c r="AF2" s="8">
        <v>59.855534155673851</v>
      </c>
      <c r="AG2" s="8">
        <v>1.2483554571913266E-2</v>
      </c>
      <c r="AH2" s="8">
        <v>753.18007512775648</v>
      </c>
      <c r="AI2" s="8">
        <v>0.19094325133598228</v>
      </c>
      <c r="AJ2" s="8">
        <v>2.1674455958448011E-2</v>
      </c>
      <c r="AK2" s="8">
        <v>1.4896235583812785E-2</v>
      </c>
    </row>
    <row r="3" spans="1:37" x14ac:dyDescent="0.15">
      <c r="A3" s="9" t="s">
        <v>28</v>
      </c>
      <c r="B3" s="9" t="s">
        <v>146</v>
      </c>
      <c r="C3" s="8" t="s">
        <v>25</v>
      </c>
      <c r="D3" s="8" t="s">
        <v>26</v>
      </c>
      <c r="E3" s="8">
        <v>42.60699992</v>
      </c>
      <c r="F3" s="8">
        <v>-70.630999999099998</v>
      </c>
      <c r="G3" s="8" t="s">
        <v>27</v>
      </c>
      <c r="H3" s="13">
        <v>3.22</v>
      </c>
      <c r="I3" s="14">
        <v>0.64800000000000002</v>
      </c>
      <c r="J3" s="10">
        <f t="shared" si="0"/>
        <v>2.5720000000000001</v>
      </c>
      <c r="K3" s="10">
        <f t="shared" si="1"/>
        <v>0.2012422360248447</v>
      </c>
      <c r="L3" s="12">
        <v>10</v>
      </c>
      <c r="M3" s="8">
        <v>40.544540503490403</v>
      </c>
      <c r="N3" s="8">
        <f t="shared" si="2"/>
        <v>0.32385266513968114</v>
      </c>
      <c r="O3" s="6">
        <v>9.1630093548387123E-2</v>
      </c>
      <c r="P3" s="6">
        <f t="shared" si="3"/>
        <v>7.3190248635544007E-4</v>
      </c>
      <c r="Q3" s="6">
        <f t="shared" si="4"/>
        <v>0.22599859909745151</v>
      </c>
      <c r="R3" s="8">
        <v>0.35982610190088127</v>
      </c>
      <c r="S3" s="8">
        <f t="shared" si="5"/>
        <v>2.8741389257424428E-3</v>
      </c>
      <c r="T3" s="8">
        <v>4.5997302881364881E-2</v>
      </c>
      <c r="U3" s="8">
        <f t="shared" si="6"/>
        <v>3.674070279840698E-4</v>
      </c>
      <c r="V3" s="8">
        <v>0.73222639332167261</v>
      </c>
      <c r="W3" s="8">
        <f t="shared" si="7"/>
        <v>5.8487151665321179E-3</v>
      </c>
      <c r="X3" s="8">
        <v>2053.1666823196961</v>
      </c>
      <c r="Y3" s="8">
        <v>3.9874000796825717</v>
      </c>
      <c r="Z3" s="8">
        <v>0.1692166803464645</v>
      </c>
      <c r="AA3" s="8">
        <v>3.7333593253373327</v>
      </c>
      <c r="AB3" s="8">
        <v>45.500258014009653</v>
      </c>
      <c r="AC3" s="8">
        <v>8.1150745084598061E-2</v>
      </c>
      <c r="AD3" s="8">
        <v>0.63879614327073753</v>
      </c>
      <c r="AE3" s="8">
        <v>3.4629937643895192</v>
      </c>
      <c r="AF3" s="8">
        <v>56.836054630467579</v>
      </c>
      <c r="AG3" s="8">
        <v>8.8798081959248903E-2</v>
      </c>
      <c r="AH3" s="8">
        <v>1492.1547295007113</v>
      </c>
      <c r="AI3" s="8">
        <v>0.15346637765700988</v>
      </c>
      <c r="AJ3" s="8">
        <v>1.118698057289476E-2</v>
      </c>
      <c r="AK3" s="8">
        <v>2.8270380456460811E-3</v>
      </c>
    </row>
    <row r="4" spans="1:37" x14ac:dyDescent="0.15">
      <c r="A4" s="9" t="s">
        <v>32</v>
      </c>
      <c r="B4" s="9" t="s">
        <v>146</v>
      </c>
      <c r="C4" s="8" t="s">
        <v>25</v>
      </c>
      <c r="D4" s="8" t="s">
        <v>26</v>
      </c>
      <c r="E4" s="8">
        <v>42.60699992</v>
      </c>
      <c r="F4" s="8">
        <v>-70.630999999099998</v>
      </c>
      <c r="G4" s="8" t="s">
        <v>31</v>
      </c>
      <c r="H4" s="13">
        <v>2.4500000000000002</v>
      </c>
      <c r="I4" s="14">
        <v>0.45300000000000001</v>
      </c>
      <c r="J4" s="10">
        <f t="shared" si="0"/>
        <v>1.9970000000000001</v>
      </c>
      <c r="K4" s="10">
        <f t="shared" si="1"/>
        <v>0.18489795918367347</v>
      </c>
      <c r="L4" s="12">
        <v>10</v>
      </c>
      <c r="M4" s="8">
        <v>69.812217893555754</v>
      </c>
      <c r="N4" s="8">
        <f t="shared" si="2"/>
        <v>0.56904081278951368</v>
      </c>
      <c r="O4" s="6">
        <v>0.16864055357142854</v>
      </c>
      <c r="P4" s="6">
        <f t="shared" si="3"/>
        <v>1.3745925938046645E-3</v>
      </c>
      <c r="Q4" s="6">
        <f t="shared" si="4"/>
        <v>0.24156309405405021</v>
      </c>
      <c r="R4" s="8">
        <v>1.7735307777606277</v>
      </c>
      <c r="S4" s="8">
        <f t="shared" si="5"/>
        <v>1.4456085564032545E-2</v>
      </c>
      <c r="T4" s="8">
        <v>0.10777282361453311</v>
      </c>
      <c r="U4" s="8">
        <f t="shared" si="6"/>
        <v>8.7845848472743932E-4</v>
      </c>
      <c r="V4" s="8">
        <v>3.1252977307479242</v>
      </c>
      <c r="W4" s="8">
        <f t="shared" si="7"/>
        <v>2.5474365584912673E-2</v>
      </c>
      <c r="X4" s="8">
        <v>3648.0813381164921</v>
      </c>
      <c r="Y4" s="8">
        <v>2.9779254554806887</v>
      </c>
      <c r="Z4" s="8">
        <v>0.14505337102576329</v>
      </c>
      <c r="AA4" s="8">
        <v>4.7348980059044319</v>
      </c>
      <c r="AB4" s="8">
        <v>34.509578817227954</v>
      </c>
      <c r="AC4" s="8">
        <v>7.876712515486689E-2</v>
      </c>
      <c r="AD4" s="8">
        <v>0.77577168014710696</v>
      </c>
      <c r="AE4" s="8">
        <v>5.7385706675243684</v>
      </c>
      <c r="AF4" s="8">
        <v>62.154167262032111</v>
      </c>
      <c r="AG4" s="8">
        <v>2.7360094364584774E-2</v>
      </c>
      <c r="AH4" s="8">
        <v>809.44662580811007</v>
      </c>
      <c r="AI4" s="8">
        <v>0.16919681472955186</v>
      </c>
      <c r="AJ4" s="8">
        <v>1.4003323092745008E-2</v>
      </c>
      <c r="AK4" s="8">
        <v>7.995164652743551E-3</v>
      </c>
    </row>
    <row r="5" spans="1:37" x14ac:dyDescent="0.15">
      <c r="A5" s="9" t="s">
        <v>29</v>
      </c>
      <c r="B5" s="9" t="s">
        <v>146</v>
      </c>
      <c r="C5" s="8" t="s">
        <v>25</v>
      </c>
      <c r="D5" s="8" t="s">
        <v>26</v>
      </c>
      <c r="E5" s="8">
        <v>42.60699992</v>
      </c>
      <c r="F5" s="8">
        <v>-70.630999999099998</v>
      </c>
      <c r="G5" s="8" t="s">
        <v>27</v>
      </c>
      <c r="H5" s="13">
        <v>2.81</v>
      </c>
      <c r="I5" s="14">
        <v>0.57999999999999996</v>
      </c>
      <c r="J5" s="10">
        <f t="shared" si="0"/>
        <v>2.23</v>
      </c>
      <c r="K5" s="10">
        <f t="shared" si="1"/>
        <v>0.20640569395017794</v>
      </c>
      <c r="L5" s="12">
        <v>10</v>
      </c>
      <c r="M5" s="8">
        <v>45.772937862717505</v>
      </c>
      <c r="N5" s="8">
        <f t="shared" si="2"/>
        <v>0.36325142859024923</v>
      </c>
      <c r="O5" s="6">
        <v>0.12510800560747665</v>
      </c>
      <c r="P5" s="6">
        <f t="shared" si="3"/>
        <v>9.9285000891342662E-4</v>
      </c>
      <c r="Q5" s="6">
        <f t="shared" si="4"/>
        <v>0.27332308444500852</v>
      </c>
      <c r="R5" s="8">
        <v>0.45616690471097099</v>
      </c>
      <c r="S5" s="8">
        <f t="shared" si="5"/>
        <v>3.620114581869983E-3</v>
      </c>
      <c r="T5" s="8">
        <v>5.5912683460542442E-2</v>
      </c>
      <c r="U5" s="8">
        <f t="shared" si="6"/>
        <v>4.4371987230252538E-4</v>
      </c>
      <c r="V5" s="8">
        <v>0.50566591128142779</v>
      </c>
      <c r="W5" s="8">
        <f t="shared" si="7"/>
        <v>4.0129358795643558E-3</v>
      </c>
      <c r="X5" s="8">
        <v>2661.7576580176328</v>
      </c>
      <c r="Y5" s="8">
        <v>3.2723406736267533</v>
      </c>
      <c r="Z5" s="8">
        <v>0.14656346969247072</v>
      </c>
      <c r="AA5" s="8">
        <v>4.0213559854225087</v>
      </c>
      <c r="AB5" s="8">
        <v>42.653610426557826</v>
      </c>
      <c r="AC5" s="8">
        <v>6.8008800008532391E-2</v>
      </c>
      <c r="AD5" s="8">
        <v>0.45556095078798969</v>
      </c>
      <c r="AE5" s="8">
        <v>3.1169811663760081</v>
      </c>
      <c r="AF5" s="8">
        <v>47.23184499089507</v>
      </c>
      <c r="AG5" s="8">
        <v>7.8003694896708026E-2</v>
      </c>
      <c r="AH5" s="8">
        <v>960.60626506852736</v>
      </c>
      <c r="AI5" s="8">
        <v>0.11745889017956335</v>
      </c>
      <c r="AJ5" s="8">
        <v>1.4388736492233496E-2</v>
      </c>
      <c r="AK5" s="8">
        <v>1.6090543892019692E-3</v>
      </c>
    </row>
    <row r="6" spans="1:37" x14ac:dyDescent="0.15">
      <c r="A6" s="9" t="s">
        <v>30</v>
      </c>
      <c r="B6" s="9" t="s">
        <v>146</v>
      </c>
      <c r="C6" s="8" t="s">
        <v>25</v>
      </c>
      <c r="D6" s="8" t="s">
        <v>26</v>
      </c>
      <c r="E6" s="8">
        <v>42.60699992</v>
      </c>
      <c r="F6" s="8">
        <v>-70.630999999099998</v>
      </c>
      <c r="G6" s="8" t="s">
        <v>31</v>
      </c>
      <c r="H6" s="13">
        <v>3.5</v>
      </c>
      <c r="I6" s="14">
        <v>0.61199999999999999</v>
      </c>
      <c r="J6" s="10">
        <f t="shared" si="0"/>
        <v>2.8879999999999999</v>
      </c>
      <c r="K6" s="10">
        <f t="shared" si="1"/>
        <v>0.17485714285714293</v>
      </c>
      <c r="L6" s="12">
        <v>8</v>
      </c>
      <c r="M6" s="8">
        <v>68.050244189942191</v>
      </c>
      <c r="N6" s="8">
        <f t="shared" si="2"/>
        <v>0.5615117292015801</v>
      </c>
      <c r="O6" s="6">
        <v>0.12225696086956525</v>
      </c>
      <c r="P6" s="6">
        <f t="shared" si="3"/>
        <v>1.0087945799751555E-3</v>
      </c>
      <c r="Q6" s="6">
        <f t="shared" si="4"/>
        <v>0.17965690252090941</v>
      </c>
      <c r="R6" s="8">
        <v>1.7849689867078284</v>
      </c>
      <c r="S6" s="8">
        <f t="shared" si="5"/>
        <v>1.4728544096034881E-2</v>
      </c>
      <c r="T6" s="8">
        <v>2.9507262121008963E-2</v>
      </c>
      <c r="U6" s="8">
        <f t="shared" si="6"/>
        <v>2.4347706572992538E-4</v>
      </c>
      <c r="V6" s="8">
        <v>0.22108723006455905</v>
      </c>
      <c r="W6" s="8">
        <f t="shared" si="7"/>
        <v>1.8242854869327044E-3</v>
      </c>
      <c r="X6" s="8">
        <v>3132.4276229583561</v>
      </c>
      <c r="Y6" s="8">
        <v>1.8357760799176686</v>
      </c>
      <c r="Z6" s="8">
        <v>0.13148696828337006</v>
      </c>
      <c r="AA6" s="8">
        <v>3.0404391448173471</v>
      </c>
      <c r="AB6" s="8">
        <v>22.414064425201452</v>
      </c>
      <c r="AC6" s="8">
        <v>5.5622428548242522E-2</v>
      </c>
      <c r="AD6" s="8">
        <v>0.29896261041271643</v>
      </c>
      <c r="AE6" s="8">
        <v>2.368584675251252</v>
      </c>
      <c r="AF6" s="8">
        <v>21.584271510437066</v>
      </c>
      <c r="AG6" s="8">
        <v>1.0273148998791455E-2</v>
      </c>
      <c r="AH6" s="8">
        <v>772.23968292430902</v>
      </c>
      <c r="AI6" s="8">
        <v>0.18260152240690908</v>
      </c>
      <c r="AJ6" s="8">
        <v>1.2970471542509989E-2</v>
      </c>
      <c r="AK6" s="8">
        <v>7.1133270132834833E-4</v>
      </c>
    </row>
    <row r="7" spans="1:37" x14ac:dyDescent="0.15">
      <c r="A7" s="9" t="s">
        <v>24</v>
      </c>
      <c r="B7" s="9" t="s">
        <v>146</v>
      </c>
      <c r="C7" s="8" t="s">
        <v>25</v>
      </c>
      <c r="D7" s="8" t="s">
        <v>26</v>
      </c>
      <c r="E7" s="8">
        <v>42.60699992</v>
      </c>
      <c r="F7" s="8">
        <v>-70.630999999099998</v>
      </c>
      <c r="G7" s="8" t="s">
        <v>27</v>
      </c>
      <c r="H7" s="13">
        <v>3.01</v>
      </c>
      <c r="I7" s="14">
        <v>0.88200000000000001</v>
      </c>
      <c r="J7" s="10">
        <f t="shared" si="0"/>
        <v>2.1279999999999997</v>
      </c>
      <c r="K7" s="10">
        <f t="shared" si="1"/>
        <v>0.2930232558139535</v>
      </c>
      <c r="L7" s="12">
        <v>8</v>
      </c>
      <c r="M7" s="8">
        <v>36.494837928655855</v>
      </c>
      <c r="N7" s="8">
        <f t="shared" si="2"/>
        <v>0.25801001698398557</v>
      </c>
      <c r="O7" s="6">
        <v>7.0931031372549025E-2</v>
      </c>
      <c r="P7" s="6">
        <f t="shared" si="3"/>
        <v>5.0146589621523027E-4</v>
      </c>
      <c r="Q7" s="6">
        <f t="shared" si="4"/>
        <v>0.19435908034778193</v>
      </c>
      <c r="R7" s="8">
        <v>0.24517799242151489</v>
      </c>
      <c r="S7" s="8">
        <f t="shared" si="5"/>
        <v>1.7333513882823379E-3</v>
      </c>
      <c r="T7" s="8">
        <v>4.246685614912498E-2</v>
      </c>
      <c r="U7" s="8">
        <f t="shared" si="6"/>
        <v>3.0023079696125569E-4</v>
      </c>
      <c r="V7" s="8">
        <v>0.1222055504628064</v>
      </c>
      <c r="W7" s="8">
        <f t="shared" si="7"/>
        <v>8.6396482187658474E-4</v>
      </c>
      <c r="X7" s="8">
        <v>1606.339546183018</v>
      </c>
      <c r="Y7" s="8">
        <v>3.4600064340414014</v>
      </c>
      <c r="Z7" s="8">
        <v>0.15245676025551017</v>
      </c>
      <c r="AA7" s="8">
        <v>2.6244520080494458</v>
      </c>
      <c r="AB7" s="8">
        <v>24.936988684131858</v>
      </c>
      <c r="AC7" s="8">
        <v>6.0952200211287534E-2</v>
      </c>
      <c r="AD7" s="8">
        <v>0.17438238401051978</v>
      </c>
      <c r="AE7" s="8">
        <v>0.90481682028674715</v>
      </c>
      <c r="AF7" s="8">
        <v>16.882195220010978</v>
      </c>
      <c r="AG7" s="8">
        <v>2.0767348176671859E-2</v>
      </c>
      <c r="AH7" s="8">
        <v>1057.6537866837577</v>
      </c>
      <c r="AI7" s="8">
        <v>0.11510603420705443</v>
      </c>
      <c r="AJ7" s="8">
        <v>4.333739106791001E-3</v>
      </c>
      <c r="AK7" s="8">
        <v>8.7384453379084565E-4</v>
      </c>
    </row>
    <row r="8" spans="1:37" x14ac:dyDescent="0.15">
      <c r="A8" s="9" t="s">
        <v>40</v>
      </c>
      <c r="B8" s="9" t="s">
        <v>147</v>
      </c>
      <c r="C8" s="8" t="s">
        <v>25</v>
      </c>
      <c r="D8" s="8" t="s">
        <v>35</v>
      </c>
      <c r="E8" s="8">
        <v>42.535094999999998</v>
      </c>
      <c r="F8" s="8">
        <v>-70.789322999999996</v>
      </c>
      <c r="G8" s="8" t="s">
        <v>31</v>
      </c>
      <c r="H8" s="13">
        <v>9.32</v>
      </c>
      <c r="I8" s="14">
        <v>1.464</v>
      </c>
      <c r="J8" s="10">
        <f t="shared" si="0"/>
        <v>7.8559999999999999</v>
      </c>
      <c r="K8" s="10">
        <f t="shared" si="1"/>
        <v>0.15708154506437777</v>
      </c>
      <c r="L8" s="12">
        <v>6</v>
      </c>
      <c r="M8" s="8">
        <v>70.471517664279631</v>
      </c>
      <c r="N8" s="8">
        <f t="shared" si="2"/>
        <v>0.59401742786542999</v>
      </c>
      <c r="O8" s="6">
        <v>0.18265659622641511</v>
      </c>
      <c r="P8" s="6">
        <f t="shared" si="3"/>
        <v>1.5396461587496965E-3</v>
      </c>
      <c r="Q8" s="6">
        <f t="shared" si="4"/>
        <v>0.25919208537068228</v>
      </c>
      <c r="R8" s="8">
        <v>1.0590618828006948</v>
      </c>
      <c r="S8" s="8">
        <f t="shared" si="5"/>
        <v>8.9270280593157277E-3</v>
      </c>
      <c r="T8" s="8">
        <v>2.1388495811490493E-2</v>
      </c>
      <c r="U8" s="8">
        <f t="shared" si="6"/>
        <v>1.8028757842818597E-4</v>
      </c>
      <c r="V8" s="8">
        <v>4.8699951043437339</v>
      </c>
      <c r="W8" s="8">
        <f t="shared" si="7"/>
        <v>4.1050087488974651E-2</v>
      </c>
      <c r="X8" s="8">
        <v>3828.0806096746146</v>
      </c>
      <c r="Y8" s="8">
        <v>0.96719458094480615</v>
      </c>
      <c r="Z8" s="8">
        <v>0.29439468857925427</v>
      </c>
      <c r="AA8" s="8">
        <v>4.6171081340802713</v>
      </c>
      <c r="AB8" s="8">
        <v>42.403622795768442</v>
      </c>
      <c r="AC8" s="8">
        <v>4.3457326902127176E-2</v>
      </c>
      <c r="AD8" s="8">
        <v>0.19550951585086132</v>
      </c>
      <c r="AE8" s="8">
        <v>3.9274948258072975</v>
      </c>
      <c r="AF8" s="8">
        <v>44.078504867504549</v>
      </c>
      <c r="AG8" s="8">
        <v>2.0490497811883161E-2</v>
      </c>
      <c r="AH8" s="8">
        <v>496.18663935026171</v>
      </c>
      <c r="AI8" s="8">
        <v>0.22460494839189976</v>
      </c>
      <c r="AJ8" s="8">
        <v>2.1811312717051799E-2</v>
      </c>
      <c r="AK8" s="8">
        <v>3.3392012210730303E-4</v>
      </c>
    </row>
    <row r="9" spans="1:37" x14ac:dyDescent="0.15">
      <c r="A9" s="9" t="s">
        <v>36</v>
      </c>
      <c r="B9" s="9" t="s">
        <v>147</v>
      </c>
      <c r="C9" s="8" t="s">
        <v>37</v>
      </c>
      <c r="D9" s="8" t="s">
        <v>35</v>
      </c>
      <c r="E9" s="8">
        <v>42.535094999999998</v>
      </c>
      <c r="F9" s="8">
        <v>-70.789322999999996</v>
      </c>
      <c r="G9" s="8" t="s">
        <v>27</v>
      </c>
      <c r="H9" s="13">
        <v>7.42</v>
      </c>
      <c r="I9" s="14">
        <v>1.339</v>
      </c>
      <c r="J9" s="10">
        <f t="shared" si="0"/>
        <v>6.0809999999999995</v>
      </c>
      <c r="K9" s="10">
        <f t="shared" si="1"/>
        <v>0.18045822102425879</v>
      </c>
      <c r="L9" s="12">
        <v>10</v>
      </c>
      <c r="M9" s="8">
        <v>43.428477496109075</v>
      </c>
      <c r="N9" s="8">
        <f t="shared" si="2"/>
        <v>0.35591451705369176</v>
      </c>
      <c r="O9" s="6">
        <v>7.8622557544392194E-2</v>
      </c>
      <c r="P9" s="6">
        <f t="shared" si="3"/>
        <v>6.4434470677553765E-4</v>
      </c>
      <c r="Q9" s="6">
        <f t="shared" si="4"/>
        <v>0.18103917539231323</v>
      </c>
      <c r="R9" s="8">
        <v>0.25511474292621211</v>
      </c>
      <c r="S9" s="8">
        <f t="shared" si="5"/>
        <v>2.0907719026068677E-3</v>
      </c>
      <c r="T9" s="8">
        <v>2.5087860114857335E-2</v>
      </c>
      <c r="U9" s="8">
        <f t="shared" si="6"/>
        <v>2.0560549509224724E-4</v>
      </c>
      <c r="V9" s="8">
        <v>2.2947230365106832</v>
      </c>
      <c r="W9" s="8">
        <f t="shared" si="7"/>
        <v>1.8806213995985799E-2</v>
      </c>
      <c r="X9" s="8">
        <v>1986.3352871038953</v>
      </c>
      <c r="Y9" s="8">
        <v>2.0446374296762264</v>
      </c>
      <c r="Z9" s="8">
        <v>0.29006117507354978</v>
      </c>
      <c r="AA9" s="8">
        <v>4.9324883877104782</v>
      </c>
      <c r="AB9" s="8">
        <v>88.102946197206279</v>
      </c>
      <c r="AC9" s="8">
        <v>6.8449117476757401E-2</v>
      </c>
      <c r="AD9" s="8">
        <v>0.36266734104714515</v>
      </c>
      <c r="AE9" s="8">
        <v>1.5397457873246259</v>
      </c>
      <c r="AF9" s="8">
        <v>61.077333569813156</v>
      </c>
      <c r="AG9" s="8">
        <v>6.0873949082159602E-2</v>
      </c>
      <c r="AH9" s="8">
        <v>822.71588485819234</v>
      </c>
      <c r="AI9" s="8">
        <v>0.17748951818533321</v>
      </c>
      <c r="AJ9" s="8">
        <v>2.9075068592512958E-3</v>
      </c>
      <c r="AK9" s="8">
        <v>1.2415766497405185E-2</v>
      </c>
    </row>
    <row r="10" spans="1:37" x14ac:dyDescent="0.15">
      <c r="A10" s="9" t="s">
        <v>41</v>
      </c>
      <c r="B10" s="9" t="s">
        <v>147</v>
      </c>
      <c r="C10" s="8" t="s">
        <v>25</v>
      </c>
      <c r="D10" s="8" t="s">
        <v>35</v>
      </c>
      <c r="E10" s="8">
        <v>42.535094999999998</v>
      </c>
      <c r="F10" s="8">
        <v>-70.789322999999996</v>
      </c>
      <c r="G10" s="8" t="s">
        <v>31</v>
      </c>
      <c r="H10" s="13">
        <v>10.11</v>
      </c>
      <c r="I10" s="14">
        <v>1.929</v>
      </c>
      <c r="J10" s="10">
        <f t="shared" si="0"/>
        <v>8.1809999999999992</v>
      </c>
      <c r="K10" s="10">
        <f t="shared" si="1"/>
        <v>0.19080118694362025</v>
      </c>
      <c r="L10" s="12">
        <v>10</v>
      </c>
      <c r="M10" s="8">
        <v>73.061067127646055</v>
      </c>
      <c r="N10" s="8">
        <f t="shared" si="2"/>
        <v>0.59120928800323669</v>
      </c>
      <c r="O10" s="6">
        <v>0.14764480000000002</v>
      </c>
      <c r="P10" s="6">
        <f t="shared" si="3"/>
        <v>1.1947399691394659E-3</v>
      </c>
      <c r="Q10" s="6">
        <f t="shared" si="4"/>
        <v>0.2020841000611826</v>
      </c>
      <c r="R10" s="8">
        <v>2.4501216012128642</v>
      </c>
      <c r="S10" s="8">
        <f t="shared" si="5"/>
        <v>1.9826354915452461E-2</v>
      </c>
      <c r="T10" s="8">
        <v>2.57120565199206E-2</v>
      </c>
      <c r="U10" s="8">
        <f t="shared" si="6"/>
        <v>2.08061656171583E-4</v>
      </c>
      <c r="V10" s="8">
        <v>6.6578933098383413</v>
      </c>
      <c r="W10" s="8">
        <f t="shared" si="7"/>
        <v>5.3875593637771974E-2</v>
      </c>
      <c r="X10" s="8">
        <v>3571.984920466924</v>
      </c>
      <c r="Y10" s="8">
        <v>0.79450577586971038</v>
      </c>
      <c r="Z10" s="8">
        <v>0.13106066778856268</v>
      </c>
      <c r="AA10" s="8">
        <v>4.3953584698606916</v>
      </c>
      <c r="AB10" s="8">
        <v>28.728180857112815</v>
      </c>
      <c r="AC10" s="8">
        <v>6.0909716680205742E-2</v>
      </c>
      <c r="AD10" s="8">
        <v>0.28769769859797178</v>
      </c>
      <c r="AE10" s="8">
        <v>3.1502847800886222</v>
      </c>
      <c r="AF10" s="8">
        <v>39.717411788702336</v>
      </c>
      <c r="AG10" s="8">
        <v>4.1322131098384826E-2</v>
      </c>
      <c r="AH10" s="8">
        <v>509.5221439485083</v>
      </c>
      <c r="AI10" s="8">
        <v>0.23915184380841809</v>
      </c>
      <c r="AJ10" s="8">
        <v>2.9670158597565801E-2</v>
      </c>
      <c r="AK10" s="8">
        <v>1.8531498376232313E-3</v>
      </c>
    </row>
    <row r="11" spans="1:37" x14ac:dyDescent="0.15">
      <c r="A11" s="9" t="s">
        <v>43</v>
      </c>
      <c r="B11" s="9" t="s">
        <v>147</v>
      </c>
      <c r="C11" s="8" t="s">
        <v>25</v>
      </c>
      <c r="D11" s="8" t="s">
        <v>35</v>
      </c>
      <c r="E11" s="8">
        <v>42.535094999999998</v>
      </c>
      <c r="F11" s="8">
        <v>-70.789322999999996</v>
      </c>
      <c r="G11" s="8" t="s">
        <v>31</v>
      </c>
      <c r="H11" s="13">
        <v>8.76</v>
      </c>
      <c r="I11" s="14">
        <v>1.444</v>
      </c>
      <c r="J11" s="10">
        <f t="shared" si="0"/>
        <v>7.3159999999999998</v>
      </c>
      <c r="K11" s="10">
        <f t="shared" si="1"/>
        <v>0.16484018264840183</v>
      </c>
      <c r="L11" s="12">
        <v>9</v>
      </c>
      <c r="M11" s="8">
        <v>79.304796092839453</v>
      </c>
      <c r="N11" s="8">
        <f t="shared" si="2"/>
        <v>0.66232179020001525</v>
      </c>
      <c r="O11" s="6">
        <v>6.2069242592592604E-2</v>
      </c>
      <c r="P11" s="6">
        <f t="shared" si="3"/>
        <v>5.1837737306781675E-4</v>
      </c>
      <c r="Q11" s="6">
        <f t="shared" si="4"/>
        <v>7.8266694639666221E-2</v>
      </c>
      <c r="R11" s="8">
        <v>1.1424577933833726</v>
      </c>
      <c r="S11" s="8">
        <f t="shared" si="5"/>
        <v>9.5413484205396724E-3</v>
      </c>
      <c r="T11" s="8">
        <v>2.5614783518471618E-2</v>
      </c>
      <c r="U11" s="8">
        <f t="shared" si="6"/>
        <v>2.1392437924787482E-4</v>
      </c>
      <c r="V11" s="8">
        <v>3.1575379133933237</v>
      </c>
      <c r="W11" s="8">
        <f t="shared" si="7"/>
        <v>2.6370487870303144E-2</v>
      </c>
      <c r="X11" s="8">
        <v>3746.5469433048625</v>
      </c>
      <c r="Y11" s="8">
        <v>0.80575348944012415</v>
      </c>
      <c r="Z11" s="8">
        <v>0.13044459857762547</v>
      </c>
      <c r="AA11" s="8">
        <v>2.5464068623393992</v>
      </c>
      <c r="AB11" s="8">
        <v>18.787706392235549</v>
      </c>
      <c r="AC11" s="8">
        <v>5.7319259182450788E-2</v>
      </c>
      <c r="AD11" s="8">
        <v>0.20626673549921909</v>
      </c>
      <c r="AE11" s="8">
        <v>4.7315921099958205</v>
      </c>
      <c r="AF11" s="8">
        <v>31.708223513971081</v>
      </c>
      <c r="AG11" s="8">
        <v>5.5176971106298871E-2</v>
      </c>
      <c r="AH11" s="8">
        <v>524.36480742176445</v>
      </c>
      <c r="AI11" s="8">
        <v>0.25496497787568262</v>
      </c>
      <c r="AJ11" s="8">
        <v>1.4061424726633527E-2</v>
      </c>
      <c r="AK11" s="8">
        <v>1.3529806927027866E-3</v>
      </c>
    </row>
    <row r="12" spans="1:37" x14ac:dyDescent="0.15">
      <c r="A12" s="9" t="s">
        <v>34</v>
      </c>
      <c r="B12" s="9" t="s">
        <v>147</v>
      </c>
      <c r="C12" s="8" t="s">
        <v>25</v>
      </c>
      <c r="D12" s="8" t="s">
        <v>35</v>
      </c>
      <c r="E12" s="8">
        <v>42.535094999999998</v>
      </c>
      <c r="F12" s="8">
        <v>-70.789322999999996</v>
      </c>
      <c r="G12" s="8" t="s">
        <v>27</v>
      </c>
      <c r="H12" s="13">
        <v>10</v>
      </c>
      <c r="I12" s="14">
        <v>1.81</v>
      </c>
      <c r="J12" s="10">
        <f t="shared" si="0"/>
        <v>8.19</v>
      </c>
      <c r="K12" s="10">
        <f t="shared" si="1"/>
        <v>0.18100000000000005</v>
      </c>
      <c r="L12" s="12">
        <v>10</v>
      </c>
      <c r="M12" s="8">
        <v>39.515729900126324</v>
      </c>
      <c r="N12" s="8">
        <f t="shared" si="2"/>
        <v>0.32363382788203454</v>
      </c>
      <c r="O12" s="6">
        <v>6.7803695999999983E-2</v>
      </c>
      <c r="P12" s="6">
        <f t="shared" si="3"/>
        <v>5.5531227023999984E-4</v>
      </c>
      <c r="Q12" s="6">
        <f t="shared" si="4"/>
        <v>0.17158659645505681</v>
      </c>
      <c r="R12" s="8">
        <v>0.20513551330727106</v>
      </c>
      <c r="S12" s="8">
        <f t="shared" si="5"/>
        <v>1.6800598539865499E-3</v>
      </c>
      <c r="T12" s="8">
        <v>2.9648428002748233E-2</v>
      </c>
      <c r="U12" s="8">
        <f t="shared" si="6"/>
        <v>2.4282062534250801E-4</v>
      </c>
      <c r="V12" s="8">
        <v>1.5280513686862132</v>
      </c>
      <c r="W12" s="8">
        <f t="shared" si="7"/>
        <v>1.2514740709540085E-2</v>
      </c>
      <c r="X12" s="8">
        <v>1952.9035830400244</v>
      </c>
      <c r="Y12" s="8">
        <v>2.4885446090523562</v>
      </c>
      <c r="Z12" s="8">
        <v>0.20598018660924805</v>
      </c>
      <c r="AA12" s="8">
        <v>3.2820815231360179</v>
      </c>
      <c r="AB12" s="8">
        <v>52.864787047331248</v>
      </c>
      <c r="AC12" s="8">
        <v>7.1394564782296832E-2</v>
      </c>
      <c r="AD12" s="8">
        <v>0.43720433172877365</v>
      </c>
      <c r="AE12" s="8">
        <v>10.903991296967344</v>
      </c>
      <c r="AF12" s="8">
        <v>40.65736607009962</v>
      </c>
      <c r="AG12" s="8">
        <v>0.10839352875401538</v>
      </c>
      <c r="AH12" s="8">
        <v>1094.7415692234636</v>
      </c>
      <c r="AI12" s="8">
        <v>0.18855842391050195</v>
      </c>
      <c r="AJ12" s="8">
        <v>3.9497718546317895E-2</v>
      </c>
      <c r="AK12" s="8">
        <v>2.9539200703768529E-3</v>
      </c>
    </row>
    <row r="13" spans="1:37" x14ac:dyDescent="0.15">
      <c r="A13" s="9" t="s">
        <v>44</v>
      </c>
      <c r="B13" s="9" t="s">
        <v>147</v>
      </c>
      <c r="C13" s="8" t="s">
        <v>25</v>
      </c>
      <c r="D13" s="8" t="s">
        <v>35</v>
      </c>
      <c r="E13" s="8">
        <v>42.535094999999998</v>
      </c>
      <c r="F13" s="8">
        <v>-70.789322999999996</v>
      </c>
      <c r="G13" s="8" t="s">
        <v>31</v>
      </c>
      <c r="H13" s="13">
        <v>11.81</v>
      </c>
      <c r="I13" s="14">
        <v>2.5840000000000001</v>
      </c>
      <c r="J13" s="10">
        <f t="shared" si="0"/>
        <v>9.2260000000000009</v>
      </c>
      <c r="K13" s="10">
        <f t="shared" si="1"/>
        <v>0.21879762912785772</v>
      </c>
      <c r="L13" s="12">
        <v>10</v>
      </c>
      <c r="M13" s="8">
        <v>79.414399661841003</v>
      </c>
      <c r="N13" s="8">
        <f t="shared" si="2"/>
        <v>0.62038717297218049</v>
      </c>
      <c r="O13" s="6">
        <v>0.17357552475247526</v>
      </c>
      <c r="P13" s="6">
        <f t="shared" si="3"/>
        <v>1.3559761146200988E-3</v>
      </c>
      <c r="Q13" s="6">
        <f t="shared" si="4"/>
        <v>0.21856933439223505</v>
      </c>
      <c r="R13" s="8">
        <v>1.8116959194394755</v>
      </c>
      <c r="S13" s="8">
        <f t="shared" si="5"/>
        <v>1.415301147565504E-2</v>
      </c>
      <c r="T13" s="8">
        <v>1.4748050110862889E-2</v>
      </c>
      <c r="U13" s="8">
        <f t="shared" si="6"/>
        <v>1.1521211712347249E-4</v>
      </c>
      <c r="V13" s="8">
        <v>0.72918079242951239</v>
      </c>
      <c r="W13" s="8">
        <f t="shared" si="7"/>
        <v>5.6963776384036258E-3</v>
      </c>
      <c r="X13" s="8">
        <v>3053.8389198090736</v>
      </c>
      <c r="Y13" s="8">
        <v>1.3835739388399413</v>
      </c>
      <c r="Z13" s="8">
        <v>0.14559864847512369</v>
      </c>
      <c r="AA13" s="8">
        <v>3.3432930440123303</v>
      </c>
      <c r="AB13" s="8">
        <v>26.689827767718466</v>
      </c>
      <c r="AC13" s="8">
        <v>4.5152840820528929E-2</v>
      </c>
      <c r="AD13" s="8">
        <v>0.15213539876861765</v>
      </c>
      <c r="AE13" s="8">
        <v>1.5571411728906197</v>
      </c>
      <c r="AF13" s="8">
        <v>25.185535070040334</v>
      </c>
      <c r="AG13" s="8">
        <v>3.4407012945041185E-2</v>
      </c>
      <c r="AH13" s="8">
        <v>516.08331590554496</v>
      </c>
      <c r="AI13" s="8">
        <v>0.12836896039106374</v>
      </c>
      <c r="AJ13" s="8">
        <v>1.1034465545996715E-2</v>
      </c>
      <c r="AK13" s="8">
        <v>7.3879899477813523E-4</v>
      </c>
    </row>
    <row r="14" spans="1:37" x14ac:dyDescent="0.15">
      <c r="A14" s="9" t="s">
        <v>39</v>
      </c>
      <c r="B14" s="9" t="s">
        <v>147</v>
      </c>
      <c r="C14" s="8" t="s">
        <v>37</v>
      </c>
      <c r="D14" s="8" t="s">
        <v>35</v>
      </c>
      <c r="E14" s="8">
        <v>42.535094999999998</v>
      </c>
      <c r="F14" s="8">
        <v>-70.789322999999996</v>
      </c>
      <c r="G14" s="8" t="s">
        <v>27</v>
      </c>
      <c r="H14" s="13">
        <v>7.81</v>
      </c>
      <c r="I14" s="14">
        <v>1.4830000000000001</v>
      </c>
      <c r="J14" s="10">
        <f t="shared" si="0"/>
        <v>6.327</v>
      </c>
      <c r="K14" s="10">
        <f t="shared" si="1"/>
        <v>0.18988476312419966</v>
      </c>
      <c r="L14" s="12">
        <v>10</v>
      </c>
      <c r="M14" s="8">
        <v>49.134973442827047</v>
      </c>
      <c r="N14" s="8">
        <f t="shared" si="2"/>
        <v>0.39804990649521993</v>
      </c>
      <c r="O14" s="6">
        <v>7.1486632409551679E-2</v>
      </c>
      <c r="P14" s="6">
        <f t="shared" si="3"/>
        <v>5.7912410147917227E-4</v>
      </c>
      <c r="Q14" s="6">
        <f t="shared" si="4"/>
        <v>0.14549032471287032</v>
      </c>
      <c r="R14" s="8">
        <v>0.28706221463190862</v>
      </c>
      <c r="S14" s="8">
        <f t="shared" si="5"/>
        <v>2.3255347400462051E-3</v>
      </c>
      <c r="T14" s="8">
        <v>1.8288097540584022E-2</v>
      </c>
      <c r="U14" s="8">
        <f t="shared" si="6"/>
        <v>1.4815466471097968E-4</v>
      </c>
      <c r="V14" s="8">
        <v>2.258623300136426</v>
      </c>
      <c r="W14" s="8">
        <f t="shared" si="7"/>
        <v>1.8297451498032226E-2</v>
      </c>
      <c r="X14" s="8">
        <v>1978.836850353297</v>
      </c>
      <c r="Y14" s="8">
        <v>2.9364037135265559</v>
      </c>
      <c r="Z14" s="8">
        <v>0.24574849701336249</v>
      </c>
      <c r="AA14" s="8">
        <v>4.031512304455191</v>
      </c>
      <c r="AB14" s="8">
        <v>66.215809505749419</v>
      </c>
      <c r="AC14" s="8">
        <v>0.10462696382273647</v>
      </c>
      <c r="AD14" s="8">
        <v>0.40525508484017431</v>
      </c>
      <c r="AE14" s="8">
        <v>1.1670574676600716</v>
      </c>
      <c r="AF14" s="8">
        <v>54.204114547746137</v>
      </c>
      <c r="AG14" s="8">
        <v>3.1377949680749979E-2</v>
      </c>
      <c r="AH14" s="8">
        <v>1226.8262092207876</v>
      </c>
      <c r="AI14" s="8">
        <v>0.18917172557927364</v>
      </c>
      <c r="AJ14" s="8">
        <v>3.1279952571454543E-2</v>
      </c>
      <c r="AK14" s="8">
        <v>3.8464908195816072E-3</v>
      </c>
    </row>
    <row r="15" spans="1:37" x14ac:dyDescent="0.15">
      <c r="A15" s="9" t="s">
        <v>42</v>
      </c>
      <c r="B15" s="9" t="s">
        <v>147</v>
      </c>
      <c r="C15" s="8" t="s">
        <v>25</v>
      </c>
      <c r="D15" s="8" t="s">
        <v>35</v>
      </c>
      <c r="E15" s="8">
        <v>42.535094999999998</v>
      </c>
      <c r="F15" s="8">
        <v>-70.789322999999996</v>
      </c>
      <c r="G15" s="8" t="s">
        <v>31</v>
      </c>
      <c r="H15" s="13">
        <v>8.9499999999999993</v>
      </c>
      <c r="I15" s="14">
        <v>1.6080000000000001</v>
      </c>
      <c r="J15" s="10">
        <f t="shared" si="0"/>
        <v>7.3419999999999987</v>
      </c>
      <c r="K15" s="10">
        <f t="shared" si="1"/>
        <v>0.1796648044692738</v>
      </c>
      <c r="L15" s="12">
        <v>8</v>
      </c>
      <c r="M15" s="8">
        <v>77.887746018570382</v>
      </c>
      <c r="N15" s="8">
        <f t="shared" si="2"/>
        <v>0.63894059359591471</v>
      </c>
      <c r="O15" s="6">
        <v>7.0084364705882363E-2</v>
      </c>
      <c r="P15" s="6">
        <f t="shared" si="3"/>
        <v>5.7492671024646734E-4</v>
      </c>
      <c r="Q15" s="6">
        <f t="shared" si="4"/>
        <v>8.9981246458425562E-2</v>
      </c>
      <c r="R15" s="8">
        <v>2.212667418074719</v>
      </c>
      <c r="S15" s="8">
        <f t="shared" si="5"/>
        <v>1.8151289590507914E-2</v>
      </c>
      <c r="T15" s="8">
        <v>8.5832073887340075E-3</v>
      </c>
      <c r="U15" s="8">
        <f t="shared" si="6"/>
        <v>7.041107111517885E-5</v>
      </c>
      <c r="V15" s="8">
        <v>4.0529085252718469</v>
      </c>
      <c r="W15" s="8">
        <f t="shared" si="7"/>
        <v>3.3247435075470275E-2</v>
      </c>
      <c r="X15" s="8">
        <v>3573.9012543025469</v>
      </c>
      <c r="Y15" s="8">
        <v>0.79556250966976361</v>
      </c>
      <c r="Z15" s="8">
        <v>0.10356105747301693</v>
      </c>
      <c r="AA15" s="8">
        <v>3.2326177049027165</v>
      </c>
      <c r="AB15" s="8">
        <v>20.727758729199095</v>
      </c>
      <c r="AC15" s="8">
        <v>5.0545751979902083E-2</v>
      </c>
      <c r="AD15" s="8">
        <v>0.19639572965465588</v>
      </c>
      <c r="AE15" s="8">
        <v>2.2703209947503176</v>
      </c>
      <c r="AF15" s="8">
        <v>37.904216713409568</v>
      </c>
      <c r="AG15" s="8">
        <v>3.6201531333028857E-2</v>
      </c>
      <c r="AH15" s="8">
        <v>576.67549598593348</v>
      </c>
      <c r="AI15" s="8">
        <v>0.19783431571991103</v>
      </c>
      <c r="AJ15" s="8">
        <v>1.6895559311414905E-2</v>
      </c>
      <c r="AK15" s="8">
        <v>7.2626360117035359E-5</v>
      </c>
    </row>
    <row r="16" spans="1:37" x14ac:dyDescent="0.15">
      <c r="A16" s="9" t="s">
        <v>38</v>
      </c>
      <c r="B16" s="9" t="s">
        <v>147</v>
      </c>
      <c r="C16" s="8" t="s">
        <v>25</v>
      </c>
      <c r="D16" s="8" t="s">
        <v>35</v>
      </c>
      <c r="E16" s="8">
        <v>42.535094999999998</v>
      </c>
      <c r="F16" s="8">
        <v>-70.789322999999996</v>
      </c>
      <c r="G16" s="8" t="s">
        <v>27</v>
      </c>
      <c r="H16" s="13">
        <v>11.23</v>
      </c>
      <c r="I16" s="14">
        <v>2.282</v>
      </c>
      <c r="J16" s="10">
        <f t="shared" si="0"/>
        <v>8.9480000000000004</v>
      </c>
      <c r="K16" s="10">
        <f t="shared" si="1"/>
        <v>0.2032056990204808</v>
      </c>
      <c r="L16" s="12">
        <v>10</v>
      </c>
      <c r="M16" s="8">
        <v>47.263831842168393</v>
      </c>
      <c r="N16" s="8">
        <f t="shared" si="2"/>
        <v>0.3765955185429411</v>
      </c>
      <c r="O16" s="6">
        <v>0.10656171428571427</v>
      </c>
      <c r="P16" s="6">
        <f t="shared" si="3"/>
        <v>8.4907766645464955E-4</v>
      </c>
      <c r="Q16" s="6">
        <f t="shared" si="4"/>
        <v>0.22546143664687129</v>
      </c>
      <c r="R16" s="8">
        <v>0.4122285129446816</v>
      </c>
      <c r="S16" s="8">
        <f t="shared" si="5"/>
        <v>3.2846132981558429E-3</v>
      </c>
      <c r="T16" s="8">
        <v>2.3555704564841705E-2</v>
      </c>
      <c r="U16" s="8">
        <f t="shared" si="6"/>
        <v>1.8769051152823116E-4</v>
      </c>
      <c r="V16" s="8">
        <v>0.93922738048435206</v>
      </c>
      <c r="W16" s="8">
        <f t="shared" si="7"/>
        <v>7.4837102409385427E-3</v>
      </c>
      <c r="X16" s="8">
        <v>2275.040141999506</v>
      </c>
      <c r="Y16" s="8">
        <v>1.8886160709879267</v>
      </c>
      <c r="Z16" s="8">
        <v>0.22149016615307238</v>
      </c>
      <c r="AA16" s="8">
        <v>3.3283536219254817</v>
      </c>
      <c r="AB16" s="8">
        <v>42.276752354257603</v>
      </c>
      <c r="AC16" s="8">
        <v>5.9160066571819547E-2</v>
      </c>
      <c r="AD16" s="8">
        <v>0.19935267031760073</v>
      </c>
      <c r="AE16" s="8">
        <v>1.0570191515859892</v>
      </c>
      <c r="AF16" s="8">
        <v>24.48910809840315</v>
      </c>
      <c r="AG16" s="8">
        <v>1.8857203457974175E-2</v>
      </c>
      <c r="AH16" s="8">
        <v>887.58601725991628</v>
      </c>
      <c r="AI16" s="8">
        <v>0.15089962131916432</v>
      </c>
      <c r="AJ16" s="8">
        <v>9.0141715530552263E-3</v>
      </c>
      <c r="AK16" s="8">
        <v>2.4017297244675823E-3</v>
      </c>
    </row>
    <row r="17" spans="1:37" x14ac:dyDescent="0.15">
      <c r="A17" s="9" t="s">
        <v>55</v>
      </c>
      <c r="B17" s="9" t="s">
        <v>146</v>
      </c>
      <c r="C17" s="8" t="s">
        <v>25</v>
      </c>
      <c r="D17" s="8" t="s">
        <v>46</v>
      </c>
      <c r="E17" s="8">
        <v>42.586156000000003</v>
      </c>
      <c r="F17" s="8">
        <v>-70.647841999999997</v>
      </c>
      <c r="G17" s="8" t="s">
        <v>31</v>
      </c>
      <c r="H17" s="13">
        <v>1.48</v>
      </c>
      <c r="I17" s="14">
        <v>0.217</v>
      </c>
      <c r="J17" s="10">
        <f t="shared" si="0"/>
        <v>1.2629999999999999</v>
      </c>
      <c r="K17" s="10">
        <f t="shared" si="1"/>
        <v>0.14662162162162173</v>
      </c>
      <c r="L17" s="12">
        <v>6</v>
      </c>
      <c r="M17" s="8">
        <v>68.772478048994898</v>
      </c>
      <c r="N17" s="8">
        <f t="shared" si="2"/>
        <v>0.5868894579451388</v>
      </c>
      <c r="O17" s="6">
        <v>5.9988965714285712E-2</v>
      </c>
      <c r="P17" s="6">
        <f t="shared" si="3"/>
        <v>5.1193286281853276E-4</v>
      </c>
      <c r="Q17" s="6">
        <f t="shared" si="4"/>
        <v>8.7228157856327884E-2</v>
      </c>
      <c r="R17" s="8">
        <v>2.3773350785483074</v>
      </c>
      <c r="S17" s="8">
        <f t="shared" si="5"/>
        <v>2.0287663541935889E-2</v>
      </c>
      <c r="T17" s="8">
        <v>5.0457611188621271E-2</v>
      </c>
      <c r="U17" s="8">
        <f t="shared" si="6"/>
        <v>4.3059434412992336E-4</v>
      </c>
      <c r="V17" s="8">
        <v>0.81086203523918554</v>
      </c>
      <c r="W17" s="8">
        <f t="shared" si="7"/>
        <v>6.9197212872100754E-3</v>
      </c>
      <c r="X17" s="8">
        <v>3809.7379287205686</v>
      </c>
      <c r="Y17" s="8">
        <v>1.3775353343722843</v>
      </c>
      <c r="Z17" s="8">
        <v>0.17400782081757793</v>
      </c>
      <c r="AA17" s="8">
        <v>6.5953927442200344</v>
      </c>
      <c r="AB17" s="8">
        <v>35.941279978599397</v>
      </c>
      <c r="AC17" s="8">
        <v>8.7289458989534566E-2</v>
      </c>
      <c r="AD17" s="8">
        <v>0.93490117399715267</v>
      </c>
      <c r="AE17" s="8">
        <v>2.9375370757329962</v>
      </c>
      <c r="AF17" s="8">
        <v>29.830353250580849</v>
      </c>
      <c r="AG17" s="8">
        <v>4.1340167119603095E-2</v>
      </c>
      <c r="AH17" s="8">
        <v>767.5713316523146</v>
      </c>
      <c r="AI17" s="8">
        <v>0.16771025551487884</v>
      </c>
      <c r="AJ17" s="8">
        <v>5.1037481284667528E-2</v>
      </c>
      <c r="AK17" s="8">
        <v>5.4584970021786363E-3</v>
      </c>
    </row>
    <row r="18" spans="1:37" x14ac:dyDescent="0.15">
      <c r="A18" s="9" t="s">
        <v>49</v>
      </c>
      <c r="B18" s="9" t="s">
        <v>146</v>
      </c>
      <c r="C18" s="8" t="s">
        <v>25</v>
      </c>
      <c r="D18" s="8" t="s">
        <v>46</v>
      </c>
      <c r="E18" s="8">
        <v>42.586156000000003</v>
      </c>
      <c r="F18" s="8">
        <v>-70.647841999999997</v>
      </c>
      <c r="G18" s="8" t="s">
        <v>27</v>
      </c>
      <c r="H18" s="13">
        <v>2.25</v>
      </c>
      <c r="I18" s="14">
        <v>0.35799999999999998</v>
      </c>
      <c r="J18" s="10">
        <f t="shared" si="0"/>
        <v>1.8919999999999999</v>
      </c>
      <c r="K18" s="10">
        <f t="shared" si="1"/>
        <v>0.1591111111111112</v>
      </c>
      <c r="L18" s="12">
        <v>6</v>
      </c>
      <c r="M18" s="8">
        <v>34.022427732897299</v>
      </c>
      <c r="N18" s="8">
        <f t="shared" si="2"/>
        <v>0.28609081453618523</v>
      </c>
      <c r="O18" s="6">
        <v>0.18421979381443301</v>
      </c>
      <c r="P18" s="6">
        <f t="shared" si="3"/>
        <v>1.5490837773195875E-3</v>
      </c>
      <c r="Q18" s="6">
        <f t="shared" si="4"/>
        <v>0.54146575094729477</v>
      </c>
      <c r="R18" s="8">
        <v>0.48167410594306792</v>
      </c>
      <c r="S18" s="8">
        <f t="shared" si="5"/>
        <v>4.0503440375301526E-3</v>
      </c>
      <c r="T18" s="8">
        <v>0.12542637793479719</v>
      </c>
      <c r="U18" s="8">
        <f t="shared" si="6"/>
        <v>1.0546964757894943E-3</v>
      </c>
      <c r="V18" s="8">
        <v>0.83480401033462681</v>
      </c>
      <c r="W18" s="8">
        <f t="shared" si="7"/>
        <v>7.0197741669027272E-3</v>
      </c>
      <c r="X18" s="8">
        <v>2303.7356001339604</v>
      </c>
      <c r="Y18" s="8">
        <v>1.3309264215498182</v>
      </c>
      <c r="Z18" s="8">
        <v>0.4957447705429725</v>
      </c>
      <c r="AA18" s="8">
        <v>5.4931466251476007</v>
      </c>
      <c r="AB18" s="8">
        <v>432.19773371526179</v>
      </c>
      <c r="AC18" s="8">
        <v>8.4461773156851147E-2</v>
      </c>
      <c r="AD18" s="8">
        <v>0.58035798833568808</v>
      </c>
      <c r="AE18" s="8">
        <v>2.1446506989328951</v>
      </c>
      <c r="AF18" s="8">
        <v>44.289450231646633</v>
      </c>
      <c r="AG18" s="8">
        <v>6.8497118737757948E-2</v>
      </c>
      <c r="AH18" s="8">
        <v>778.23666461462392</v>
      </c>
      <c r="AI18" s="8">
        <v>0.15117221429233169</v>
      </c>
      <c r="AJ18" s="8">
        <v>8.5168218809966251E-2</v>
      </c>
      <c r="AK18" s="8">
        <v>9.3069610844154198E-3</v>
      </c>
    </row>
    <row r="19" spans="1:37" x14ac:dyDescent="0.15">
      <c r="A19" s="9" t="s">
        <v>47</v>
      </c>
      <c r="B19" s="9" t="s">
        <v>146</v>
      </c>
      <c r="C19" s="8" t="s">
        <v>25</v>
      </c>
      <c r="D19" s="8" t="s">
        <v>46</v>
      </c>
      <c r="E19" s="8">
        <v>42.586156000000003</v>
      </c>
      <c r="F19" s="8">
        <v>-70.647841999999997</v>
      </c>
      <c r="G19" s="8" t="s">
        <v>31</v>
      </c>
      <c r="H19" s="13">
        <v>2.56</v>
      </c>
      <c r="I19" s="14">
        <v>0.627</v>
      </c>
      <c r="J19" s="10">
        <f t="shared" si="0"/>
        <v>1.9330000000000001</v>
      </c>
      <c r="K19" s="10">
        <f t="shared" si="1"/>
        <v>0.24492187499999996</v>
      </c>
      <c r="L19" s="12">
        <v>6</v>
      </c>
      <c r="M19" s="8">
        <v>31.800929646519247</v>
      </c>
      <c r="N19" s="8">
        <f t="shared" si="2"/>
        <v>0.24012186330750668</v>
      </c>
      <c r="O19" s="6">
        <v>0.1165195483870968</v>
      </c>
      <c r="P19" s="6">
        <f t="shared" si="3"/>
        <v>8.7981362121975827E-4</v>
      </c>
      <c r="Q19" s="6">
        <f t="shared" si="4"/>
        <v>0.36640296268776024</v>
      </c>
      <c r="R19" s="8">
        <v>0.34236526656951921</v>
      </c>
      <c r="S19" s="8">
        <f t="shared" si="5"/>
        <v>2.5851252354643773E-3</v>
      </c>
      <c r="T19" s="8">
        <v>4.5479341142451592E-2</v>
      </c>
      <c r="U19" s="8">
        <f t="shared" si="6"/>
        <v>3.4340455636077706E-4</v>
      </c>
      <c r="V19" s="8">
        <v>0.12326031619469217</v>
      </c>
      <c r="W19" s="8">
        <f t="shared" si="7"/>
        <v>9.3071168439195302E-4</v>
      </c>
      <c r="X19" s="8">
        <v>1383.6070826138632</v>
      </c>
      <c r="Y19" s="8">
        <v>5.1881208539060122</v>
      </c>
      <c r="Z19" s="8">
        <v>0.12223735923607126</v>
      </c>
      <c r="AA19" s="8">
        <v>3.5118702737589431</v>
      </c>
      <c r="AB19" s="8">
        <v>33.390987388888455</v>
      </c>
      <c r="AC19" s="8">
        <v>8.7648643632053699E-2</v>
      </c>
      <c r="AD19" s="8">
        <v>0.2779870077892298</v>
      </c>
      <c r="AE19" s="8">
        <v>0.75969219580137881</v>
      </c>
      <c r="AF19" s="8">
        <v>19.531609819504045</v>
      </c>
      <c r="AG19" s="8">
        <v>2.7536337075917728E-2</v>
      </c>
      <c r="AH19" s="8">
        <v>1212.375346857335</v>
      </c>
      <c r="AI19" s="8">
        <v>0.13415525986219806</v>
      </c>
      <c r="AJ19" s="8">
        <v>1.7411681256824739E-3</v>
      </c>
      <c r="AK19" s="8">
        <v>2.1626054351649928E-3</v>
      </c>
    </row>
    <row r="20" spans="1:37" x14ac:dyDescent="0.15">
      <c r="A20" s="9" t="s">
        <v>45</v>
      </c>
      <c r="B20" s="9" t="s">
        <v>146</v>
      </c>
      <c r="C20" s="8" t="s">
        <v>25</v>
      </c>
      <c r="D20" s="8" t="s">
        <v>46</v>
      </c>
      <c r="E20" s="8">
        <v>42.586156000000003</v>
      </c>
      <c r="F20" s="8">
        <v>-70.647841999999997</v>
      </c>
      <c r="G20" s="8" t="s">
        <v>27</v>
      </c>
      <c r="H20" s="13">
        <v>8.11</v>
      </c>
      <c r="I20" s="14">
        <v>1.825</v>
      </c>
      <c r="J20" s="10">
        <f t="shared" si="0"/>
        <v>6.2849999999999993</v>
      </c>
      <c r="K20" s="10">
        <f t="shared" si="1"/>
        <v>0.22503082614056724</v>
      </c>
      <c r="L20" s="12">
        <v>6</v>
      </c>
      <c r="M20" s="8">
        <v>26.02585453513165</v>
      </c>
      <c r="N20" s="8">
        <f t="shared" si="2"/>
        <v>0.20169234988076745</v>
      </c>
      <c r="O20" s="6">
        <v>7.5558677876106192E-2</v>
      </c>
      <c r="P20" s="6">
        <f t="shared" si="3"/>
        <v>5.8555646171557017E-4</v>
      </c>
      <c r="Q20" s="6">
        <f t="shared" si="4"/>
        <v>0.29032160221333531</v>
      </c>
      <c r="R20" s="8">
        <v>0.21231060274767713</v>
      </c>
      <c r="S20" s="8">
        <f t="shared" si="5"/>
        <v>1.6453417241296556E-3</v>
      </c>
      <c r="T20" s="8">
        <v>1.8202610038496908E-2</v>
      </c>
      <c r="U20" s="8">
        <f t="shared" si="6"/>
        <v>1.4106461663619368E-4</v>
      </c>
      <c r="V20" s="8">
        <v>0.17106453756593706</v>
      </c>
      <c r="W20" s="8">
        <f t="shared" si="7"/>
        <v>1.3256974335412014E-3</v>
      </c>
      <c r="X20" s="8">
        <v>1446.0667962516536</v>
      </c>
      <c r="Y20" s="8">
        <v>3.6166532666910318</v>
      </c>
      <c r="Z20" s="8">
        <v>0.14749606811810406</v>
      </c>
      <c r="AA20" s="8">
        <v>2.6525703901862112</v>
      </c>
      <c r="AB20" s="8">
        <v>33.83051146398806</v>
      </c>
      <c r="AC20" s="8">
        <v>7.7817275733571528E-2</v>
      </c>
      <c r="AD20" s="8">
        <v>0.45395200132175112</v>
      </c>
      <c r="AE20" s="8">
        <v>1.2309884974226972</v>
      </c>
      <c r="AF20" s="8">
        <v>21.411777895794195</v>
      </c>
      <c r="AG20" s="8">
        <v>0.13645798755451893</v>
      </c>
      <c r="AH20" s="8">
        <v>1053.0987877933233</v>
      </c>
      <c r="AI20" s="8">
        <v>0.16582253437308436</v>
      </c>
      <c r="AJ20" s="8">
        <v>1.1705987320543889E-2</v>
      </c>
      <c r="AK20" s="8">
        <v>1.8821287868218317E-3</v>
      </c>
    </row>
    <row r="21" spans="1:37" x14ac:dyDescent="0.15">
      <c r="A21" s="9" t="s">
        <v>48</v>
      </c>
      <c r="B21" s="9" t="s">
        <v>146</v>
      </c>
      <c r="C21" s="8" t="s">
        <v>25</v>
      </c>
      <c r="D21" s="8" t="s">
        <v>46</v>
      </c>
      <c r="E21" s="8">
        <v>42.586156000000003</v>
      </c>
      <c r="F21" s="8">
        <v>-70.647841999999997</v>
      </c>
      <c r="G21" s="8" t="s">
        <v>31</v>
      </c>
      <c r="H21" s="13">
        <v>6.27</v>
      </c>
      <c r="I21" s="14">
        <v>1.546</v>
      </c>
      <c r="J21" s="10">
        <f t="shared" si="0"/>
        <v>4.7239999999999993</v>
      </c>
      <c r="K21" s="10">
        <f t="shared" si="1"/>
        <v>0.24657097288676244</v>
      </c>
      <c r="L21" s="12">
        <v>6</v>
      </c>
      <c r="M21" s="8">
        <v>33.673195398699939</v>
      </c>
      <c r="N21" s="8">
        <f t="shared" si="2"/>
        <v>0.25370362849036443</v>
      </c>
      <c r="O21" s="6">
        <v>0.14744996363636359</v>
      </c>
      <c r="P21" s="6">
        <f t="shared" si="3"/>
        <v>1.1109308265042769E-3</v>
      </c>
      <c r="Q21" s="6">
        <f t="shared" si="4"/>
        <v>0.4378852731097102</v>
      </c>
      <c r="R21" s="8">
        <v>0.3542471234795368</v>
      </c>
      <c r="S21" s="8">
        <f t="shared" si="5"/>
        <v>2.6690006560085035E-3</v>
      </c>
      <c r="T21" s="8">
        <v>1.0478975410270574E-2</v>
      </c>
      <c r="U21" s="8">
        <f t="shared" si="6"/>
        <v>7.8951642485036984E-5</v>
      </c>
      <c r="V21" s="8">
        <v>0.1428511765539171</v>
      </c>
      <c r="W21" s="8">
        <f t="shared" si="7"/>
        <v>1.0762822297299909E-3</v>
      </c>
      <c r="X21" s="8">
        <v>1629.7435260587806</v>
      </c>
      <c r="Y21" s="8">
        <v>3.8200168806849111</v>
      </c>
      <c r="Z21" s="8">
        <v>9.8282678951819205E-2</v>
      </c>
      <c r="AA21" s="8">
        <v>2.4654285635403732</v>
      </c>
      <c r="AB21" s="8">
        <v>27.747392560847917</v>
      </c>
      <c r="AC21" s="8">
        <v>7.0993362482855621E-2</v>
      </c>
      <c r="AD21" s="8">
        <v>0.24760254279686472</v>
      </c>
      <c r="AE21" s="8">
        <v>0.9315786873183749</v>
      </c>
      <c r="AF21" s="8">
        <v>16.944210104430791</v>
      </c>
      <c r="AG21" s="8">
        <v>7.3469828739772605E-2</v>
      </c>
      <c r="AH21" s="8">
        <v>1008.1718861164995</v>
      </c>
      <c r="AI21" s="8">
        <v>0.12121659465684526</v>
      </c>
      <c r="AJ21" s="8">
        <v>8.2921404436113837E-3</v>
      </c>
      <c r="AK21" s="8">
        <v>6.4989540010362183E-4</v>
      </c>
    </row>
    <row r="22" spans="1:37" x14ac:dyDescent="0.15">
      <c r="A22" s="9" t="s">
        <v>50</v>
      </c>
      <c r="B22" s="9" t="s">
        <v>146</v>
      </c>
      <c r="C22" s="8" t="s">
        <v>25</v>
      </c>
      <c r="D22" s="8" t="s">
        <v>46</v>
      </c>
      <c r="E22" s="8">
        <v>42.586156000000003</v>
      </c>
      <c r="F22" s="8">
        <v>-70.647841999999997</v>
      </c>
      <c r="G22" s="8" t="s">
        <v>27</v>
      </c>
      <c r="H22" s="13">
        <v>5</v>
      </c>
      <c r="I22" s="14">
        <v>1.204</v>
      </c>
      <c r="J22" s="10">
        <f t="shared" si="0"/>
        <v>3.7960000000000003</v>
      </c>
      <c r="K22" s="10">
        <f t="shared" si="1"/>
        <v>0.2407999999999999</v>
      </c>
      <c r="L22" s="12">
        <v>6</v>
      </c>
      <c r="M22" s="8">
        <v>35.430884814524326</v>
      </c>
      <c r="N22" s="8">
        <f t="shared" si="2"/>
        <v>0.26899127751186869</v>
      </c>
      <c r="O22" s="6">
        <v>7.2348871074380164E-2</v>
      </c>
      <c r="P22" s="6">
        <f t="shared" si="3"/>
        <v>5.4927262919669427E-4</v>
      </c>
      <c r="Q22" s="6">
        <f t="shared" si="4"/>
        <v>0.20419718969231582</v>
      </c>
      <c r="R22" s="8">
        <v>0.36280813547847635</v>
      </c>
      <c r="S22" s="8">
        <f t="shared" si="5"/>
        <v>2.7544393645525926E-3</v>
      </c>
      <c r="T22" s="8">
        <v>3.5679864767480966E-2</v>
      </c>
      <c r="U22" s="8">
        <f t="shared" si="6"/>
        <v>2.7088153331471552E-4</v>
      </c>
      <c r="V22" s="8">
        <v>0.1268316832969715</v>
      </c>
      <c r="W22" s="8">
        <f t="shared" si="7"/>
        <v>9.6290613959060776E-4</v>
      </c>
      <c r="X22" s="8">
        <v>1705.773467777246</v>
      </c>
      <c r="Y22" s="8">
        <v>3.746039452324434</v>
      </c>
      <c r="Z22" s="8">
        <v>0.11529866736519877</v>
      </c>
      <c r="AA22" s="8">
        <v>3.1660875087528111</v>
      </c>
      <c r="AB22" s="8">
        <v>104.66448136356644</v>
      </c>
      <c r="AC22" s="8">
        <v>8.735424581127689E-2</v>
      </c>
      <c r="AD22" s="8">
        <v>0.32261053798712008</v>
      </c>
      <c r="AE22" s="8">
        <v>0.77768095677924354</v>
      </c>
      <c r="AF22" s="8">
        <v>15.837380505507596</v>
      </c>
      <c r="AG22" s="8">
        <v>7.8869835971111024E-2</v>
      </c>
      <c r="AH22" s="8">
        <v>975.59525776333157</v>
      </c>
      <c r="AI22" s="8">
        <v>0.11779437455775615</v>
      </c>
      <c r="AJ22" s="8">
        <v>2.8976367641962274E-3</v>
      </c>
      <c r="AK22" s="8">
        <v>1.3216087853851288E-3</v>
      </c>
    </row>
    <row r="23" spans="1:37" x14ac:dyDescent="0.15">
      <c r="A23" s="9" t="s">
        <v>53</v>
      </c>
      <c r="B23" s="9" t="s">
        <v>146</v>
      </c>
      <c r="C23" s="8" t="s">
        <v>25</v>
      </c>
      <c r="D23" s="8" t="s">
        <v>46</v>
      </c>
      <c r="E23" s="8">
        <v>42.586156000000003</v>
      </c>
      <c r="F23" s="8">
        <v>-70.647841999999997</v>
      </c>
      <c r="G23" s="8" t="s">
        <v>31</v>
      </c>
      <c r="H23" s="13">
        <v>6.11</v>
      </c>
      <c r="I23" s="14">
        <v>1.5489999999999999</v>
      </c>
      <c r="J23" s="10">
        <f t="shared" si="0"/>
        <v>4.5609999999999999</v>
      </c>
      <c r="K23" s="10">
        <f t="shared" si="1"/>
        <v>0.25351882160392802</v>
      </c>
      <c r="L23" s="12">
        <v>6</v>
      </c>
      <c r="M23" s="8">
        <v>59.884676337666676</v>
      </c>
      <c r="N23" s="8">
        <f t="shared" si="2"/>
        <v>0.44702783760408793</v>
      </c>
      <c r="O23" s="6">
        <v>0.10815025641025638</v>
      </c>
      <c r="P23" s="6">
        <f t="shared" si="3"/>
        <v>8.0732130848965532E-4</v>
      </c>
      <c r="Q23" s="6">
        <f t="shared" si="4"/>
        <v>0.18059754685896381</v>
      </c>
      <c r="R23" s="8">
        <v>0.56133506764852392</v>
      </c>
      <c r="S23" s="8">
        <f t="shared" si="5"/>
        <v>4.1902606277330898E-3</v>
      </c>
      <c r="T23" s="8">
        <v>2.8405494598968623E-3</v>
      </c>
      <c r="U23" s="8">
        <f t="shared" si="6"/>
        <v>2.1204167081161358E-5</v>
      </c>
      <c r="V23" s="8">
        <v>0.12156426348778744</v>
      </c>
      <c r="W23" s="8">
        <f t="shared" si="7"/>
        <v>9.0745434659214163E-4</v>
      </c>
      <c r="X23" s="8">
        <v>2564.7457948443384</v>
      </c>
      <c r="Y23" s="8">
        <v>2.7866177368733753</v>
      </c>
      <c r="Z23" s="8">
        <v>9.7499215557941554E-2</v>
      </c>
      <c r="AA23" s="8">
        <v>2.2947713536167771</v>
      </c>
      <c r="AB23" s="8">
        <v>24.419217617653228</v>
      </c>
      <c r="AC23" s="8">
        <v>3.8798151560024974E-2</v>
      </c>
      <c r="AD23" s="8">
        <v>0.14506523107640526</v>
      </c>
      <c r="AE23" s="8">
        <v>0.84267051101791468</v>
      </c>
      <c r="AF23" s="8">
        <v>13.595281419079786</v>
      </c>
      <c r="AG23" s="8">
        <v>0</v>
      </c>
      <c r="AH23" s="8">
        <v>506.21160061305102</v>
      </c>
      <c r="AI23" s="8">
        <v>9.380198632390295E-2</v>
      </c>
      <c r="AJ23" s="8">
        <v>1.2535118310971021E-2</v>
      </c>
      <c r="AK23" s="8">
        <v>0</v>
      </c>
    </row>
    <row r="24" spans="1:37" x14ac:dyDescent="0.15">
      <c r="A24" s="9" t="s">
        <v>52</v>
      </c>
      <c r="B24" s="9" t="s">
        <v>146</v>
      </c>
      <c r="C24" s="8" t="s">
        <v>25</v>
      </c>
      <c r="D24" s="8" t="s">
        <v>46</v>
      </c>
      <c r="E24" s="8">
        <v>42.586156000000003</v>
      </c>
      <c r="F24" s="8">
        <v>-70.647841999999997</v>
      </c>
      <c r="G24" s="8" t="s">
        <v>27</v>
      </c>
      <c r="H24" s="13">
        <v>5.91</v>
      </c>
      <c r="I24" s="14">
        <v>0.95799999999999996</v>
      </c>
      <c r="J24" s="10">
        <f t="shared" si="0"/>
        <v>4.952</v>
      </c>
      <c r="K24" s="10">
        <f t="shared" si="1"/>
        <v>0.16209813874788492</v>
      </c>
      <c r="L24" s="12">
        <v>6</v>
      </c>
      <c r="M24" s="8">
        <v>47.336587163297985</v>
      </c>
      <c r="N24" s="8">
        <f t="shared" si="2"/>
        <v>0.39663414489450355</v>
      </c>
      <c r="O24" s="6">
        <v>9.1578246601941762E-2</v>
      </c>
      <c r="P24" s="6">
        <f t="shared" si="3"/>
        <v>7.6733583277972177E-4</v>
      </c>
      <c r="Q24" s="6">
        <f t="shared" si="4"/>
        <v>0.19346186974997251</v>
      </c>
      <c r="R24" s="8">
        <v>0.34816354104117941</v>
      </c>
      <c r="S24" s="8">
        <f t="shared" si="5"/>
        <v>2.9172687905853136E-3</v>
      </c>
      <c r="T24" s="8">
        <v>4.3519203587506584E-2</v>
      </c>
      <c r="U24" s="8">
        <f t="shared" si="6"/>
        <v>3.6464821686181488E-4</v>
      </c>
      <c r="V24" s="8">
        <v>0.16737494150354046</v>
      </c>
      <c r="W24" s="8">
        <f t="shared" si="7"/>
        <v>1.4024377501278044E-3</v>
      </c>
      <c r="X24" s="8">
        <v>2673.9416721089055</v>
      </c>
      <c r="Y24" s="8">
        <v>3.1564315670769267</v>
      </c>
      <c r="Z24" s="8">
        <v>0.15189061929669356</v>
      </c>
      <c r="AA24" s="8">
        <v>2.313600193505033</v>
      </c>
      <c r="AB24" s="8">
        <v>44.055323940187542</v>
      </c>
      <c r="AC24" s="8">
        <v>7.964459913714024E-2</v>
      </c>
      <c r="AD24" s="8">
        <v>0.40676939856146305</v>
      </c>
      <c r="AE24" s="8">
        <v>1.0853682179406399</v>
      </c>
      <c r="AF24" s="8">
        <v>18.923704682274398</v>
      </c>
      <c r="AG24" s="8">
        <v>4.0940992141135009E-2</v>
      </c>
      <c r="AH24" s="8">
        <v>947.65859534137496</v>
      </c>
      <c r="AI24" s="8">
        <v>0.14189609455453575</v>
      </c>
      <c r="AJ24" s="8">
        <v>1.2365912899442298E-2</v>
      </c>
      <c r="AK24" s="8">
        <v>1.389112461075674E-3</v>
      </c>
    </row>
    <row r="25" spans="1:37" x14ac:dyDescent="0.15">
      <c r="A25" s="9" t="s">
        <v>54</v>
      </c>
      <c r="B25" s="9" t="s">
        <v>146</v>
      </c>
      <c r="C25" s="8" t="s">
        <v>25</v>
      </c>
      <c r="D25" s="8" t="s">
        <v>46</v>
      </c>
      <c r="E25" s="8">
        <v>42.586156000000003</v>
      </c>
      <c r="F25" s="8">
        <v>-70.647841999999997</v>
      </c>
      <c r="G25" s="8" t="s">
        <v>31</v>
      </c>
      <c r="H25" s="13">
        <v>8.06</v>
      </c>
      <c r="I25" s="14">
        <v>1.9890000000000001</v>
      </c>
      <c r="J25" s="10">
        <f t="shared" si="0"/>
        <v>6.0710000000000006</v>
      </c>
      <c r="K25" s="10">
        <f t="shared" si="1"/>
        <v>0.24677419354838703</v>
      </c>
      <c r="L25" s="12">
        <v>6</v>
      </c>
      <c r="M25" s="8">
        <v>60.018516767208588</v>
      </c>
      <c r="N25" s="8">
        <f t="shared" si="2"/>
        <v>0.45207495694010341</v>
      </c>
      <c r="O25" s="6">
        <v>5.1392090909090915E-2</v>
      </c>
      <c r="P25" s="6">
        <f t="shared" si="3"/>
        <v>3.870984912023461E-4</v>
      </c>
      <c r="Q25" s="6">
        <f t="shared" si="4"/>
        <v>8.5627059243105513E-2</v>
      </c>
      <c r="R25" s="8">
        <v>0.64303847634642763</v>
      </c>
      <c r="S25" s="8">
        <f t="shared" si="5"/>
        <v>4.8435317492545437E-3</v>
      </c>
      <c r="T25" s="8">
        <v>2.489327860540428E-2</v>
      </c>
      <c r="U25" s="8">
        <f t="shared" si="6"/>
        <v>1.8750259852780323E-4</v>
      </c>
      <c r="V25" s="8">
        <v>0.18270664036340509</v>
      </c>
      <c r="W25" s="8">
        <f t="shared" si="7"/>
        <v>1.3761935653179061E-3</v>
      </c>
      <c r="X25" s="8">
        <v>2472.6679720141915</v>
      </c>
      <c r="Y25" s="8">
        <v>2.7658883736237128</v>
      </c>
      <c r="Z25" s="8">
        <v>0.10079663835876382</v>
      </c>
      <c r="AA25" s="8">
        <v>2.167620997746647</v>
      </c>
      <c r="AB25" s="8">
        <v>25.176685101694254</v>
      </c>
      <c r="AC25" s="8">
        <v>3.9529222858524678E-2</v>
      </c>
      <c r="AD25" s="8">
        <v>0.1493223581186989</v>
      </c>
      <c r="AE25" s="8">
        <v>0.84138677736068435</v>
      </c>
      <c r="AF25" s="8">
        <v>14.382325158270653</v>
      </c>
      <c r="AG25" s="8">
        <v>7.5836173956766437E-2</v>
      </c>
      <c r="AH25" s="8">
        <v>496.85006900929568</v>
      </c>
      <c r="AI25" s="8">
        <v>9.1655274278432022E-2</v>
      </c>
      <c r="AJ25" s="8">
        <v>1.0810196522198457E-2</v>
      </c>
      <c r="AK25" s="8">
        <v>1.2907457548076216E-3</v>
      </c>
    </row>
    <row r="26" spans="1:37" x14ac:dyDescent="0.15">
      <c r="A26" s="9" t="s">
        <v>51</v>
      </c>
      <c r="B26" s="9" t="s">
        <v>146</v>
      </c>
      <c r="C26" s="8" t="s">
        <v>25</v>
      </c>
      <c r="D26" s="8" t="s">
        <v>46</v>
      </c>
      <c r="E26" s="8">
        <v>42.586156000000003</v>
      </c>
      <c r="F26" s="8">
        <v>-70.647841999999997</v>
      </c>
      <c r="G26" s="8" t="s">
        <v>27</v>
      </c>
      <c r="H26" s="13">
        <v>8.41</v>
      </c>
      <c r="I26" s="14">
        <v>1.9219999999999999</v>
      </c>
      <c r="J26" s="10">
        <f t="shared" si="0"/>
        <v>6.4880000000000004</v>
      </c>
      <c r="K26" s="10">
        <f t="shared" si="1"/>
        <v>0.22853745541022585</v>
      </c>
      <c r="L26" s="12">
        <v>6</v>
      </c>
      <c r="M26" s="8">
        <v>44.760388604341586</v>
      </c>
      <c r="N26" s="8">
        <f t="shared" si="2"/>
        <v>0.3453096328953249</v>
      </c>
      <c r="O26" s="6">
        <v>0.17443142083333332</v>
      </c>
      <c r="P26" s="6">
        <f t="shared" si="3"/>
        <v>1.3456730777249308E-3</v>
      </c>
      <c r="Q26" s="6">
        <f t="shared" si="4"/>
        <v>0.38970041653394882</v>
      </c>
      <c r="R26" s="8">
        <v>0.33192752467241787</v>
      </c>
      <c r="S26" s="8">
        <f t="shared" si="5"/>
        <v>2.5606965280316855E-3</v>
      </c>
      <c r="T26" s="8">
        <v>3.0618521509473248E-2</v>
      </c>
      <c r="U26" s="8">
        <f t="shared" si="6"/>
        <v>2.3621042515274964E-4</v>
      </c>
      <c r="V26" s="8">
        <v>0.17432959757569427</v>
      </c>
      <c r="W26" s="8">
        <f t="shared" si="7"/>
        <v>1.3448875494305643E-3</v>
      </c>
      <c r="X26" s="8">
        <v>2471.638702720848</v>
      </c>
      <c r="Y26" s="8">
        <v>3.671362621127118</v>
      </c>
      <c r="Z26" s="8">
        <v>0.15465988849186885</v>
      </c>
      <c r="AA26" s="8">
        <v>2.7314772024379601</v>
      </c>
      <c r="AB26" s="8">
        <v>46.395639634601409</v>
      </c>
      <c r="AC26" s="8">
        <v>7.2674504336739179E-2</v>
      </c>
      <c r="AD26" s="8">
        <v>0.3054557325715852</v>
      </c>
      <c r="AE26" s="8">
        <v>0.96656750558874582</v>
      </c>
      <c r="AF26" s="8">
        <v>19.873080600276595</v>
      </c>
      <c r="AG26" s="8">
        <v>7.1185828520308553E-2</v>
      </c>
      <c r="AH26" s="8">
        <v>1089.5068130350676</v>
      </c>
      <c r="AI26" s="8">
        <v>0.12329373153971443</v>
      </c>
      <c r="AJ26" s="8">
        <v>1.7213833941659928E-2</v>
      </c>
      <c r="AK26" s="8">
        <v>2.0073778960498076E-3</v>
      </c>
    </row>
    <row r="27" spans="1:37" x14ac:dyDescent="0.15">
      <c r="A27" s="9" t="s">
        <v>64</v>
      </c>
      <c r="B27" s="9" t="s">
        <v>147</v>
      </c>
      <c r="C27" s="8" t="s">
        <v>37</v>
      </c>
      <c r="D27" s="8" t="s">
        <v>57</v>
      </c>
      <c r="E27" s="8">
        <v>42.525243260000003</v>
      </c>
      <c r="F27" s="8">
        <v>-70.811923550000003</v>
      </c>
      <c r="G27" s="8" t="s">
        <v>31</v>
      </c>
      <c r="H27" s="13">
        <v>14.88</v>
      </c>
      <c r="I27" s="14">
        <v>1.8620000000000001</v>
      </c>
      <c r="J27" s="10">
        <f t="shared" si="0"/>
        <v>13.018000000000001</v>
      </c>
      <c r="K27" s="10">
        <f t="shared" si="1"/>
        <v>0.12513440860215053</v>
      </c>
      <c r="L27" s="12">
        <v>8</v>
      </c>
      <c r="M27" s="8">
        <v>98.848049141935093</v>
      </c>
      <c r="N27" s="8">
        <f t="shared" si="2"/>
        <v>0.86478756971082726</v>
      </c>
      <c r="O27" s="6">
        <v>8.9332680117578334E-2</v>
      </c>
      <c r="P27" s="6">
        <f t="shared" si="3"/>
        <v>7.8154088022220074E-4</v>
      </c>
      <c r="Q27" s="6">
        <f t="shared" si="4"/>
        <v>9.0373741204853003E-2</v>
      </c>
      <c r="R27" s="8">
        <v>2.4420367026745504</v>
      </c>
      <c r="S27" s="8">
        <f t="shared" si="5"/>
        <v>2.136453884100625E-2</v>
      </c>
      <c r="T27" s="8">
        <v>3.3564907938550666E-2</v>
      </c>
      <c r="U27" s="8">
        <f t="shared" si="6"/>
        <v>2.9364783033874499E-4</v>
      </c>
      <c r="V27" s="8">
        <v>0.81827561185116393</v>
      </c>
      <c r="W27" s="8">
        <f t="shared" si="7"/>
        <v>7.1588117708860565E-3</v>
      </c>
      <c r="X27" s="8">
        <v>3581.6479969350089</v>
      </c>
      <c r="Y27" s="8">
        <v>1.6149965718241428</v>
      </c>
      <c r="Z27" s="8">
        <v>0.160618417323449</v>
      </c>
      <c r="AA27" s="8">
        <v>4.0831365769731214</v>
      </c>
      <c r="AB27" s="8">
        <v>32.134115480682141</v>
      </c>
      <c r="AC27" s="8">
        <v>6.8543600033616869E-2</v>
      </c>
      <c r="AD27" s="8">
        <v>0.22204334830911476</v>
      </c>
      <c r="AE27" s="8">
        <v>2.556281037402607</v>
      </c>
      <c r="AF27" s="8">
        <v>28.248964624469401</v>
      </c>
      <c r="AG27" s="8">
        <v>-6.1402056514606812E-2</v>
      </c>
      <c r="AH27" s="8">
        <v>821.4574211245714</v>
      </c>
      <c r="AI27" s="8">
        <v>0.19252126624903781</v>
      </c>
      <c r="AJ27" s="8">
        <v>6.7352456657104633E-3</v>
      </c>
      <c r="AK27" s="8">
        <v>1.551986573580169E-3</v>
      </c>
    </row>
    <row r="28" spans="1:37" x14ac:dyDescent="0.15">
      <c r="A28" s="9" t="s">
        <v>60</v>
      </c>
      <c r="B28" s="9" t="s">
        <v>147</v>
      </c>
      <c r="C28" s="8" t="s">
        <v>37</v>
      </c>
      <c r="D28" s="8" t="s">
        <v>57</v>
      </c>
      <c r="E28" s="8">
        <v>42.525243260000003</v>
      </c>
      <c r="F28" s="8">
        <v>-70.811923550000003</v>
      </c>
      <c r="G28" s="8" t="s">
        <v>27</v>
      </c>
      <c r="H28" s="13">
        <v>11.1</v>
      </c>
      <c r="I28" s="14">
        <v>2.242</v>
      </c>
      <c r="J28" s="10">
        <f t="shared" si="0"/>
        <v>8.8580000000000005</v>
      </c>
      <c r="K28" s="10">
        <f t="shared" si="1"/>
        <v>0.20198198198198192</v>
      </c>
      <c r="L28" s="12">
        <v>8</v>
      </c>
      <c r="M28" s="8">
        <v>50.079145149117053</v>
      </c>
      <c r="N28" s="8">
        <f t="shared" si="2"/>
        <v>0.39964060155935038</v>
      </c>
      <c r="O28" s="6">
        <v>5.1818470040149708E-2</v>
      </c>
      <c r="P28" s="6">
        <f t="shared" si="3"/>
        <v>4.1352072758166322E-4</v>
      </c>
      <c r="Q28" s="6">
        <f t="shared" si="4"/>
        <v>0.10347315211921768</v>
      </c>
      <c r="R28" s="8">
        <v>0.14699582443303869</v>
      </c>
      <c r="S28" s="8">
        <f t="shared" si="5"/>
        <v>1.173053164709781E-3</v>
      </c>
      <c r="T28" s="8">
        <v>9.1577688893211568E-3</v>
      </c>
      <c r="U28" s="8">
        <f t="shared" si="6"/>
        <v>7.3080645785231373E-5</v>
      </c>
      <c r="V28" s="8">
        <v>0.40088957212804183</v>
      </c>
      <c r="W28" s="8">
        <f t="shared" si="7"/>
        <v>3.1991710179371125E-3</v>
      </c>
      <c r="X28" s="8">
        <v>2088.0470751347357</v>
      </c>
      <c r="Y28" s="8">
        <v>2.3278447242235898</v>
      </c>
      <c r="Z28" s="8">
        <v>0.24843724677657689</v>
      </c>
      <c r="AA28" s="8">
        <v>2.8535214926347643</v>
      </c>
      <c r="AB28" s="8">
        <v>47.023926617389996</v>
      </c>
      <c r="AC28" s="8">
        <v>9.504239069381179E-2</v>
      </c>
      <c r="AD28" s="8">
        <v>0.37992440460084559</v>
      </c>
      <c r="AE28" s="8">
        <v>1.2905094311594556</v>
      </c>
      <c r="AF28" s="8">
        <v>30.10524278433008</v>
      </c>
      <c r="AG28" s="8">
        <v>4.5555444913265436E-3</v>
      </c>
      <c r="AH28" s="8">
        <v>919.13380343085691</v>
      </c>
      <c r="AI28" s="8">
        <v>0.15063917246734021</v>
      </c>
      <c r="AJ28" s="8">
        <v>3.4553178150100541E-3</v>
      </c>
      <c r="AK28" s="8">
        <v>2.5206447713003169E-3</v>
      </c>
    </row>
    <row r="29" spans="1:37" x14ac:dyDescent="0.15">
      <c r="A29" s="9" t="s">
        <v>66</v>
      </c>
      <c r="B29" s="9" t="s">
        <v>147</v>
      </c>
      <c r="C29" s="8" t="s">
        <v>37</v>
      </c>
      <c r="D29" s="8" t="s">
        <v>57</v>
      </c>
      <c r="E29" s="8">
        <v>42.525243260000003</v>
      </c>
      <c r="F29" s="8">
        <v>-70.811923550000003</v>
      </c>
      <c r="G29" s="8" t="s">
        <v>31</v>
      </c>
      <c r="H29" s="13">
        <v>6.85</v>
      </c>
      <c r="I29" s="14">
        <v>0.98799999999999999</v>
      </c>
      <c r="J29" s="10">
        <f t="shared" si="0"/>
        <v>5.8620000000000001</v>
      </c>
      <c r="K29" s="10">
        <f t="shared" si="1"/>
        <v>0.14423357664233571</v>
      </c>
      <c r="L29" s="12">
        <v>10</v>
      </c>
      <c r="M29" s="8">
        <v>121.6161617296987</v>
      </c>
      <c r="N29" s="8">
        <f t="shared" si="2"/>
        <v>1.0407502774591153</v>
      </c>
      <c r="O29" s="6">
        <v>9.4526657935211936E-2</v>
      </c>
      <c r="P29" s="6">
        <f t="shared" si="3"/>
        <v>8.0892739973169705E-4</v>
      </c>
      <c r="Q29" s="6">
        <f t="shared" si="4"/>
        <v>7.7725408030311569E-2</v>
      </c>
      <c r="R29" s="8">
        <v>3.1880082980147626</v>
      </c>
      <c r="S29" s="8">
        <f t="shared" si="5"/>
        <v>2.7281904588266483E-2</v>
      </c>
      <c r="T29" s="8">
        <v>1.4048767853982852E-2</v>
      </c>
      <c r="U29" s="8">
        <f t="shared" si="6"/>
        <v>1.2022463818985035E-4</v>
      </c>
      <c r="V29" s="8">
        <v>0.60012105333541699</v>
      </c>
      <c r="W29" s="8">
        <f t="shared" si="7"/>
        <v>5.1356344739448391E-3</v>
      </c>
      <c r="X29" s="8">
        <v>4147.2804462180566</v>
      </c>
      <c r="Y29" s="8">
        <v>0.66756185209459684</v>
      </c>
      <c r="Z29" s="8">
        <v>0.14225697354536734</v>
      </c>
      <c r="AA29" s="8">
        <v>2.3622342014116011</v>
      </c>
      <c r="AB29" s="8">
        <v>19.780301063860783</v>
      </c>
      <c r="AC29" s="8">
        <v>9.9158793167352308E-2</v>
      </c>
      <c r="AD29" s="8">
        <v>0.30226438659467481</v>
      </c>
      <c r="AE29" s="8">
        <v>2.1413733464299369</v>
      </c>
      <c r="AF29" s="8">
        <v>23.565897575364531</v>
      </c>
      <c r="AG29" s="8">
        <v>-6.8016627872381344E-2</v>
      </c>
      <c r="AH29" s="8">
        <v>515.77389540955005</v>
      </c>
      <c r="AI29" s="8">
        <v>0.17380709111760498</v>
      </c>
      <c r="AJ29" s="8">
        <v>1.757502629207881E-2</v>
      </c>
      <c r="AK29" s="8">
        <v>3.232966483897363E-3</v>
      </c>
    </row>
    <row r="30" spans="1:37" x14ac:dyDescent="0.15">
      <c r="A30" s="9" t="s">
        <v>61</v>
      </c>
      <c r="B30" s="9" t="s">
        <v>147</v>
      </c>
      <c r="C30" s="8" t="s">
        <v>37</v>
      </c>
      <c r="D30" s="8" t="s">
        <v>57</v>
      </c>
      <c r="E30" s="8">
        <v>42.525243260000003</v>
      </c>
      <c r="F30" s="8">
        <v>-70.811923550000003</v>
      </c>
      <c r="G30" s="8" t="s">
        <v>27</v>
      </c>
      <c r="H30" s="13">
        <v>13.79</v>
      </c>
      <c r="I30" s="14">
        <v>2.5369999999999999</v>
      </c>
      <c r="J30" s="10">
        <f t="shared" si="0"/>
        <v>11.253</v>
      </c>
      <c r="K30" s="10">
        <f t="shared" si="1"/>
        <v>0.18397389412617837</v>
      </c>
      <c r="L30" s="12">
        <v>6</v>
      </c>
      <c r="M30" s="8">
        <v>54.045762966047214</v>
      </c>
      <c r="N30" s="8">
        <f t="shared" si="2"/>
        <v>0.4410275349216311</v>
      </c>
      <c r="O30" s="6">
        <v>5.8888505814807951E-2</v>
      </c>
      <c r="P30" s="6">
        <f t="shared" si="3"/>
        <v>4.8054558080785632E-4</v>
      </c>
      <c r="Q30" s="6">
        <f t="shared" si="4"/>
        <v>0.10896044866977464</v>
      </c>
      <c r="R30" s="8">
        <v>0.56440223131033318</v>
      </c>
      <c r="S30" s="8">
        <f t="shared" si="5"/>
        <v>4.6056695496266712E-3</v>
      </c>
      <c r="T30" s="8">
        <v>7.0290050261891399E-3</v>
      </c>
      <c r="U30" s="8">
        <f t="shared" si="6"/>
        <v>5.7358515996886429E-5</v>
      </c>
      <c r="V30" s="8">
        <v>0.32931112192725398</v>
      </c>
      <c r="W30" s="8">
        <f t="shared" si="7"/>
        <v>2.6872647244723631E-3</v>
      </c>
      <c r="X30" s="8">
        <v>2018.1455131319967</v>
      </c>
      <c r="Y30" s="8">
        <v>1.6170241227910882</v>
      </c>
      <c r="Z30" s="8">
        <v>0.25190719451203247</v>
      </c>
      <c r="AA30" s="8">
        <v>3.0360083817802344</v>
      </c>
      <c r="AB30" s="8">
        <v>43.131697264134736</v>
      </c>
      <c r="AC30" s="8">
        <v>0.1012553677229794</v>
      </c>
      <c r="AD30" s="8">
        <v>0.42580826524209386</v>
      </c>
      <c r="AE30" s="8">
        <v>1.5717732225007446</v>
      </c>
      <c r="AF30" s="8">
        <v>33.011144278661511</v>
      </c>
      <c r="AG30" s="8">
        <v>1.4258865688956701E-2</v>
      </c>
      <c r="AH30" s="8">
        <v>829.56885397770429</v>
      </c>
      <c r="AI30" s="8">
        <v>0.14851319577961808</v>
      </c>
      <c r="AJ30" s="8">
        <v>2.3966815121140992E-2</v>
      </c>
      <c r="AK30" s="8">
        <v>2.3485819704380166E-3</v>
      </c>
    </row>
    <row r="31" spans="1:37" x14ac:dyDescent="0.15">
      <c r="A31" s="9" t="s">
        <v>62</v>
      </c>
      <c r="B31" s="9" t="s">
        <v>147</v>
      </c>
      <c r="C31" s="8" t="s">
        <v>37</v>
      </c>
      <c r="D31" s="8" t="s">
        <v>57</v>
      </c>
      <c r="E31" s="8">
        <v>42.525243260000003</v>
      </c>
      <c r="F31" s="8">
        <v>-70.811923550000003</v>
      </c>
      <c r="G31" s="8" t="s">
        <v>31</v>
      </c>
      <c r="H31" s="13">
        <v>8.89</v>
      </c>
      <c r="I31" s="14">
        <v>1.2</v>
      </c>
      <c r="J31" s="10">
        <f t="shared" si="0"/>
        <v>7.69</v>
      </c>
      <c r="K31" s="10">
        <f t="shared" si="1"/>
        <v>0.13498312710911142</v>
      </c>
      <c r="L31" s="12">
        <v>10</v>
      </c>
      <c r="M31" s="8">
        <v>76.671595238723384</v>
      </c>
      <c r="N31" s="8">
        <f t="shared" si="2"/>
        <v>0.6632222355295645</v>
      </c>
      <c r="O31" s="6">
        <v>8.9936098800244016E-2</v>
      </c>
      <c r="P31" s="6">
        <f t="shared" si="3"/>
        <v>7.7796242944193079E-4</v>
      </c>
      <c r="Q31" s="6">
        <f t="shared" si="4"/>
        <v>0.11730041421496512</v>
      </c>
      <c r="R31" s="8">
        <v>1.8961073162947006</v>
      </c>
      <c r="S31" s="8">
        <f t="shared" si="5"/>
        <v>1.6401648214067768E-2</v>
      </c>
      <c r="T31" s="8">
        <v>7.1776460076748419E-3</v>
      </c>
      <c r="U31" s="8">
        <f t="shared" si="6"/>
        <v>6.2087849042766625E-5</v>
      </c>
      <c r="V31" s="8">
        <v>0.65115744110092966</v>
      </c>
      <c r="W31" s="8">
        <f t="shared" si="7"/>
        <v>5.6326217346075918E-3</v>
      </c>
      <c r="X31" s="8">
        <v>3510.8368919645241</v>
      </c>
      <c r="Y31" s="8">
        <v>0.8237146151152932</v>
      </c>
      <c r="Z31" s="8">
        <v>0.15976863911261857</v>
      </c>
      <c r="AA31" s="8">
        <v>3.0152573646408181</v>
      </c>
      <c r="AB31" s="8">
        <v>23.777493001512553</v>
      </c>
      <c r="AC31" s="8">
        <v>5.6156643401998232E-2</v>
      </c>
      <c r="AD31" s="8">
        <v>0.21743826751742606</v>
      </c>
      <c r="AE31" s="8">
        <v>1.5794834220615332</v>
      </c>
      <c r="AF31" s="8">
        <v>22.84987212841181</v>
      </c>
      <c r="AG31" s="8">
        <v>-1.1934807843362094E-2</v>
      </c>
      <c r="AH31" s="8">
        <v>659.06535655154039</v>
      </c>
      <c r="AI31" s="8">
        <v>0.16010260559936493</v>
      </c>
      <c r="AJ31" s="8">
        <v>4.3757595825319948E-3</v>
      </c>
      <c r="AK31" s="8">
        <v>1.5657367968108047E-3</v>
      </c>
    </row>
    <row r="32" spans="1:37" x14ac:dyDescent="0.15">
      <c r="A32" s="9" t="s">
        <v>56</v>
      </c>
      <c r="B32" s="9" t="s">
        <v>147</v>
      </c>
      <c r="C32" s="8" t="s">
        <v>37</v>
      </c>
      <c r="D32" s="8" t="s">
        <v>57</v>
      </c>
      <c r="E32" s="8">
        <v>42.525243260000003</v>
      </c>
      <c r="F32" s="8">
        <v>-70.811923550000003</v>
      </c>
      <c r="G32" s="8" t="s">
        <v>27</v>
      </c>
      <c r="H32" s="13">
        <v>7.19</v>
      </c>
      <c r="I32" s="14">
        <v>1.298</v>
      </c>
      <c r="J32" s="10">
        <f t="shared" si="0"/>
        <v>5.8920000000000003</v>
      </c>
      <c r="K32" s="10">
        <f t="shared" si="1"/>
        <v>0.18052851182197494</v>
      </c>
      <c r="L32" s="12">
        <v>10</v>
      </c>
      <c r="M32" s="8">
        <v>37.409262718254851</v>
      </c>
      <c r="N32" s="8">
        <f t="shared" si="2"/>
        <v>0.30655824191371012</v>
      </c>
      <c r="O32" s="6">
        <v>6.1608048152222282E-2</v>
      </c>
      <c r="P32" s="6">
        <f t="shared" si="3"/>
        <v>5.048603890304502E-4</v>
      </c>
      <c r="Q32" s="6">
        <f t="shared" si="4"/>
        <v>0.16468661415815336</v>
      </c>
      <c r="R32" s="8">
        <v>0.22453773093568896</v>
      </c>
      <c r="S32" s="8">
        <f t="shared" si="5"/>
        <v>1.84002268521986E-3</v>
      </c>
      <c r="T32" s="8">
        <v>1.3206454049911638E-2</v>
      </c>
      <c r="U32" s="8">
        <f t="shared" si="6"/>
        <v>1.0822312553835796E-4</v>
      </c>
      <c r="V32" s="8">
        <v>0.67062766177186428</v>
      </c>
      <c r="W32" s="8">
        <f t="shared" si="7"/>
        <v>5.4956024800553883E-3</v>
      </c>
      <c r="X32" s="8">
        <v>1832.7579481837056</v>
      </c>
      <c r="Y32" s="8">
        <v>1.8544844977686787</v>
      </c>
      <c r="Z32" s="8">
        <v>0.3655506264627017</v>
      </c>
      <c r="AA32" s="8">
        <v>4.5443133040043051</v>
      </c>
      <c r="AB32" s="8">
        <v>68.096971416165928</v>
      </c>
      <c r="AC32" s="8">
        <v>9.8760501648858134E-2</v>
      </c>
      <c r="AD32" s="8">
        <v>0.39872579371317263</v>
      </c>
      <c r="AE32" s="8">
        <v>1.25657660914022</v>
      </c>
      <c r="AF32" s="8">
        <v>27.964527872046247</v>
      </c>
      <c r="AG32" s="8">
        <v>8.1806082066805827E-2</v>
      </c>
      <c r="AH32" s="8">
        <v>1103.3112745940648</v>
      </c>
      <c r="AI32" s="8">
        <v>0.21485849826271705</v>
      </c>
      <c r="AJ32" s="8">
        <v>5.2897349758964157E-3</v>
      </c>
      <c r="AK32" s="8">
        <v>3.008432607941018E-3</v>
      </c>
    </row>
    <row r="33" spans="1:37" x14ac:dyDescent="0.15">
      <c r="A33" s="9" t="s">
        <v>63</v>
      </c>
      <c r="B33" s="9" t="s">
        <v>147</v>
      </c>
      <c r="C33" s="8" t="s">
        <v>37</v>
      </c>
      <c r="D33" s="8" t="s">
        <v>57</v>
      </c>
      <c r="E33" s="8">
        <v>42.525243260000003</v>
      </c>
      <c r="F33" s="8">
        <v>-70.811923550000003</v>
      </c>
      <c r="G33" s="8" t="s">
        <v>31</v>
      </c>
      <c r="H33" s="13">
        <v>7.16</v>
      </c>
      <c r="I33" s="14">
        <v>0.90900000000000003</v>
      </c>
      <c r="J33" s="10">
        <f t="shared" si="0"/>
        <v>6.2510000000000003</v>
      </c>
      <c r="K33" s="10">
        <f t="shared" si="1"/>
        <v>0.12695530726256976</v>
      </c>
      <c r="L33" s="12">
        <v>10</v>
      </c>
      <c r="M33" s="8">
        <v>93.221945608042617</v>
      </c>
      <c r="N33" s="8">
        <f t="shared" si="2"/>
        <v>0.81386924859758991</v>
      </c>
      <c r="O33" s="6">
        <v>5.7231974146657594E-2</v>
      </c>
      <c r="P33" s="6">
        <f t="shared" si="3"/>
        <v>4.9966071283625223E-4</v>
      </c>
      <c r="Q33" s="6">
        <f t="shared" si="4"/>
        <v>6.1393241444769812E-2</v>
      </c>
      <c r="R33" s="8">
        <v>2.1397374396354234</v>
      </c>
      <c r="S33" s="8">
        <f t="shared" si="5"/>
        <v>1.8680864155252837E-2</v>
      </c>
      <c r="T33" s="8">
        <v>1.2228119702968216E-2</v>
      </c>
      <c r="U33" s="8">
        <f t="shared" si="6"/>
        <v>1.0675695008834402E-4</v>
      </c>
      <c r="V33" s="8">
        <v>0.2508633657430458</v>
      </c>
      <c r="W33" s="8">
        <f t="shared" si="7"/>
        <v>2.1901493006421498E-3</v>
      </c>
      <c r="X33" s="8">
        <v>3581.664178915546</v>
      </c>
      <c r="Y33" s="8">
        <v>0.8022317159393314</v>
      </c>
      <c r="Z33" s="8">
        <v>1.0482606565196781</v>
      </c>
      <c r="AA33" s="8">
        <v>2.6463636443893459</v>
      </c>
      <c r="AB33" s="8">
        <v>27.593874975097965</v>
      </c>
      <c r="AC33" s="8">
        <v>6.5867732387873065E-2</v>
      </c>
      <c r="AD33" s="8">
        <v>0.23220187180603402</v>
      </c>
      <c r="AE33" s="8">
        <v>2.3893880727275469</v>
      </c>
      <c r="AF33" s="8">
        <v>24.097482406405572</v>
      </c>
      <c r="AG33" s="8">
        <v>-2.8996721446721649E-2</v>
      </c>
      <c r="AH33" s="8">
        <v>627.84682314152087</v>
      </c>
      <c r="AI33" s="8">
        <v>0.29091811413550539</v>
      </c>
      <c r="AJ33" s="8">
        <v>1.6920350455717991E-3</v>
      </c>
      <c r="AK33" s="8">
        <v>1.5532946961624111E-3</v>
      </c>
    </row>
    <row r="34" spans="1:37" x14ac:dyDescent="0.15">
      <c r="A34" s="9" t="s">
        <v>58</v>
      </c>
      <c r="B34" s="9" t="s">
        <v>147</v>
      </c>
      <c r="C34" s="8" t="s">
        <v>37</v>
      </c>
      <c r="D34" s="8" t="s">
        <v>57</v>
      </c>
      <c r="E34" s="8">
        <v>42.525243260000003</v>
      </c>
      <c r="F34" s="8">
        <v>-70.811923550000003</v>
      </c>
      <c r="G34" s="8" t="s">
        <v>27</v>
      </c>
      <c r="H34" s="13">
        <v>10.61</v>
      </c>
      <c r="I34" s="14">
        <v>1.946</v>
      </c>
      <c r="J34" s="10">
        <f t="shared" ref="J34:J65" si="8">(H34-I34)</f>
        <v>8.6639999999999997</v>
      </c>
      <c r="K34" s="10">
        <f t="shared" ref="K34:K65" si="9">1 - ((H34-I34)/H34)</f>
        <v>0.18341187558906691</v>
      </c>
      <c r="L34" s="12">
        <v>10</v>
      </c>
      <c r="M34" s="8">
        <v>38.964779107059833</v>
      </c>
      <c r="N34" s="8">
        <f t="shared" ref="N34:N65" si="10">((1-K34)/100)*M34</f>
        <v>0.31818175889120304</v>
      </c>
      <c r="O34" s="6">
        <v>6.619857698812924E-2</v>
      </c>
      <c r="P34" s="6">
        <f t="shared" ref="P34:P65" si="11">((1-K34)/100)*O34</f>
        <v>5.4056971821409212E-4</v>
      </c>
      <c r="Q34" s="6">
        <f t="shared" ref="Q34:Q65" si="12">(O34/M34) *100</f>
        <v>0.16989337166840257</v>
      </c>
      <c r="R34" s="8">
        <v>0.17489615781335124</v>
      </c>
      <c r="S34" s="8">
        <f t="shared" ref="S34:S65" si="13">((1-K34)/100)*R34</f>
        <v>1.4281812547548307E-3</v>
      </c>
      <c r="T34" s="8">
        <v>4.4482928954978126E-3</v>
      </c>
      <c r="U34" s="8">
        <f t="shared" ref="U34:U65" si="14">((1-K34)/100)*T34</f>
        <v>3.6324231523650376E-5</v>
      </c>
      <c r="V34" s="8">
        <v>0.31391877382012096</v>
      </c>
      <c r="W34" s="8">
        <f t="shared" ref="W34:W65" si="15">((1-K34)/100)*V34</f>
        <v>2.5634234273115251E-3</v>
      </c>
      <c r="X34" s="8">
        <v>1886.0647012608831</v>
      </c>
      <c r="Y34" s="8">
        <v>2.1700485263145839</v>
      </c>
      <c r="Z34" s="8">
        <v>0.29840730984698544</v>
      </c>
      <c r="AA34" s="8">
        <v>2.6866344733823881</v>
      </c>
      <c r="AB34" s="8">
        <v>51.856754123311525</v>
      </c>
      <c r="AC34" s="8">
        <v>0.11081414192811946</v>
      </c>
      <c r="AD34" s="8">
        <v>0.30411450663250933</v>
      </c>
      <c r="AE34" s="8">
        <v>0.93425666003963026</v>
      </c>
      <c r="AF34" s="8">
        <v>24.554224657730916</v>
      </c>
      <c r="AG34" s="8">
        <v>2.1908826583665494E-2</v>
      </c>
      <c r="AH34" s="8">
        <v>1549.2514232816857</v>
      </c>
      <c r="AI34" s="8">
        <v>0.21197812380754494</v>
      </c>
      <c r="AJ34" s="8">
        <v>1.8827289593159127E-2</v>
      </c>
      <c r="AK34" s="8">
        <v>2.5536921398001036E-3</v>
      </c>
    </row>
    <row r="35" spans="1:37" x14ac:dyDescent="0.15">
      <c r="A35" s="9" t="s">
        <v>65</v>
      </c>
      <c r="B35" s="9" t="s">
        <v>147</v>
      </c>
      <c r="C35" s="8" t="s">
        <v>37</v>
      </c>
      <c r="D35" s="8" t="s">
        <v>57</v>
      </c>
      <c r="E35" s="8">
        <v>42.525243260000003</v>
      </c>
      <c r="F35" s="8">
        <v>-70.811923550000003</v>
      </c>
      <c r="G35" s="8" t="s">
        <v>31</v>
      </c>
      <c r="H35" s="13">
        <v>7.78</v>
      </c>
      <c r="I35" s="14">
        <v>1.0269999999999999</v>
      </c>
      <c r="J35" s="10">
        <f t="shared" si="8"/>
        <v>6.7530000000000001</v>
      </c>
      <c r="K35" s="10">
        <f t="shared" si="9"/>
        <v>0.13200514138817487</v>
      </c>
      <c r="L35" s="12">
        <v>10</v>
      </c>
      <c r="M35" s="8">
        <v>115.24739882572406</v>
      </c>
      <c r="N35" s="8">
        <f t="shared" si="10"/>
        <v>1.0003414964911497</v>
      </c>
      <c r="O35" s="6">
        <v>8.1274819156030909E-2</v>
      </c>
      <c r="P35" s="6">
        <f t="shared" si="11"/>
        <v>7.0546125162040702E-4</v>
      </c>
      <c r="Q35" s="6">
        <f t="shared" si="12"/>
        <v>7.0522042132103877E-2</v>
      </c>
      <c r="R35" s="8">
        <v>2.3281071005988188</v>
      </c>
      <c r="S35" s="8">
        <f t="shared" si="13"/>
        <v>2.0207849936174579E-2</v>
      </c>
      <c r="T35" s="8">
        <v>1.6749214031828948E-2</v>
      </c>
      <c r="U35" s="8">
        <f t="shared" si="14"/>
        <v>1.4538231665416564E-4</v>
      </c>
      <c r="V35" s="8">
        <v>0.29754759070790565</v>
      </c>
      <c r="W35" s="8">
        <f t="shared" si="15"/>
        <v>2.5826977892679775E-3</v>
      </c>
      <c r="X35" s="8">
        <v>3276.2627087101646</v>
      </c>
      <c r="Y35" s="8">
        <v>1.1668690154513828</v>
      </c>
      <c r="Z35" s="8">
        <v>0.15990125297250871</v>
      </c>
      <c r="AA35" s="8">
        <v>2.5378601375111445</v>
      </c>
      <c r="AB35" s="8">
        <v>22.999830893193813</v>
      </c>
      <c r="AC35" s="8">
        <v>5.4070975902814754E-2</v>
      </c>
      <c r="AD35" s="8">
        <v>0.15154916910377428</v>
      </c>
      <c r="AE35" s="8">
        <v>1.5633317855409816</v>
      </c>
      <c r="AF35" s="8">
        <v>16.853292283618064</v>
      </c>
      <c r="AG35" s="8">
        <v>-2.3129158597847064E-2</v>
      </c>
      <c r="AH35" s="8">
        <v>544.26197474908872</v>
      </c>
      <c r="AI35" s="8">
        <v>0.15488705429144406</v>
      </c>
      <c r="AJ35" s="8">
        <v>-4.1206820297431853E-4</v>
      </c>
      <c r="AK35" s="8">
        <v>1.4940614311629513E-3</v>
      </c>
    </row>
    <row r="36" spans="1:37" x14ac:dyDescent="0.15">
      <c r="A36" s="9" t="s">
        <v>59</v>
      </c>
      <c r="B36" s="9" t="s">
        <v>147</v>
      </c>
      <c r="C36" s="8" t="s">
        <v>37</v>
      </c>
      <c r="D36" s="8" t="s">
        <v>57</v>
      </c>
      <c r="E36" s="8">
        <v>42.525243260000003</v>
      </c>
      <c r="F36" s="8">
        <v>-70.811923550000003</v>
      </c>
      <c r="G36" s="8" t="s">
        <v>27</v>
      </c>
      <c r="H36" s="13">
        <v>11.04</v>
      </c>
      <c r="I36" s="14">
        <v>2.1030000000000002</v>
      </c>
      <c r="J36" s="10">
        <f t="shared" si="8"/>
        <v>8.9369999999999994</v>
      </c>
      <c r="K36" s="10">
        <f t="shared" si="9"/>
        <v>0.19048913043478255</v>
      </c>
      <c r="L36" s="12">
        <v>10</v>
      </c>
      <c r="M36" s="8">
        <v>39.948896086858582</v>
      </c>
      <c r="N36" s="8">
        <f t="shared" si="10"/>
        <v>0.32339065609443407</v>
      </c>
      <c r="O36" s="6">
        <v>6.959720326864495E-2</v>
      </c>
      <c r="P36" s="6">
        <f t="shared" si="11"/>
        <v>5.6339692537307967E-4</v>
      </c>
      <c r="Q36" s="6">
        <f t="shared" si="12"/>
        <v>0.17421558562550457</v>
      </c>
      <c r="R36" s="8">
        <v>0.35629000385411747</v>
      </c>
      <c r="S36" s="8">
        <f t="shared" si="13"/>
        <v>2.884206308373413E-3</v>
      </c>
      <c r="T36" s="8">
        <v>2.8690263609028925E-2</v>
      </c>
      <c r="U36" s="8">
        <f t="shared" si="14"/>
        <v>2.322508024220032E-4</v>
      </c>
      <c r="V36" s="8">
        <v>0.69457040713339213</v>
      </c>
      <c r="W36" s="8">
        <f t="shared" si="15"/>
        <v>5.6226229425281942E-3</v>
      </c>
      <c r="X36" s="8">
        <v>1714.8328984225061</v>
      </c>
      <c r="Y36" s="8">
        <v>3.0411785461777003</v>
      </c>
      <c r="Z36" s="8">
        <v>0.30521133822247964</v>
      </c>
      <c r="AA36" s="8">
        <v>3.4494582654565762</v>
      </c>
      <c r="AB36" s="8">
        <v>57.105322085539797</v>
      </c>
      <c r="AC36" s="8">
        <v>9.7630472215619199E-2</v>
      </c>
      <c r="AD36" s="8">
        <v>0.32230934624412144</v>
      </c>
      <c r="AE36" s="8">
        <v>1.1363281547251167</v>
      </c>
      <c r="AF36" s="8">
        <v>26.917947032701321</v>
      </c>
      <c r="AG36" s="8">
        <v>9.7106954209264656E-3</v>
      </c>
      <c r="AH36" s="8">
        <v>934.79813635440451</v>
      </c>
      <c r="AI36" s="8">
        <v>0.17288644350995575</v>
      </c>
      <c r="AJ36" s="8">
        <v>9.1146011701921086E-3</v>
      </c>
      <c r="AK36" s="8">
        <v>1.6461788988817653E-3</v>
      </c>
    </row>
    <row r="37" spans="1:37" x14ac:dyDescent="0.15">
      <c r="A37" s="9" t="s">
        <v>77</v>
      </c>
      <c r="B37" s="9" t="s">
        <v>148</v>
      </c>
      <c r="C37" s="8" t="s">
        <v>68</v>
      </c>
      <c r="D37" s="8" t="s">
        <v>69</v>
      </c>
      <c r="E37" s="8">
        <v>42.327661900000003</v>
      </c>
      <c r="F37" s="8">
        <v>-70.944201100000001</v>
      </c>
      <c r="G37" s="8" t="s">
        <v>31</v>
      </c>
      <c r="H37" s="13">
        <v>9.51</v>
      </c>
      <c r="I37" s="14">
        <v>1.1060000000000001</v>
      </c>
      <c r="J37" s="10">
        <f t="shared" si="8"/>
        <v>8.4039999999999999</v>
      </c>
      <c r="K37" s="10">
        <f t="shared" si="9"/>
        <v>0.11629863301787591</v>
      </c>
      <c r="L37" s="12">
        <v>10</v>
      </c>
      <c r="M37" s="8">
        <v>87.62831340000001</v>
      </c>
      <c r="N37" s="8">
        <f t="shared" si="10"/>
        <v>0.7743726033791799</v>
      </c>
      <c r="O37" s="6">
        <v>0.15865938194001505</v>
      </c>
      <c r="P37" s="6">
        <f t="shared" si="11"/>
        <v>1.4020751270493023E-3</v>
      </c>
      <c r="Q37" s="6">
        <f t="shared" si="12"/>
        <v>0.18105949525215331</v>
      </c>
      <c r="R37" s="8">
        <v>1.6793381999999999</v>
      </c>
      <c r="S37" s="8">
        <f t="shared" si="13"/>
        <v>1.4840334629652997E-2</v>
      </c>
      <c r="T37" s="8">
        <v>9.5597999999999989E-2</v>
      </c>
      <c r="U37" s="8">
        <f t="shared" si="14"/>
        <v>8.4480083280757089E-4</v>
      </c>
      <c r="V37" s="8">
        <v>0.90180780000000005</v>
      </c>
      <c r="W37" s="8">
        <f t="shared" si="15"/>
        <v>7.9692878561514208E-3</v>
      </c>
      <c r="X37" s="8">
        <v>3655.8916442</v>
      </c>
      <c r="Y37" s="8">
        <v>1.8715963999999998</v>
      </c>
      <c r="Z37" s="8">
        <v>0.88906139999999989</v>
      </c>
      <c r="AA37" s="8">
        <v>12.559452799999999</v>
      </c>
      <c r="AB37" s="8">
        <v>332.38149960000004</v>
      </c>
      <c r="AC37" s="8">
        <v>0.22624859999999999</v>
      </c>
      <c r="AD37" s="8">
        <v>0.41956900000000008</v>
      </c>
      <c r="AE37" s="8">
        <v>3.3629251999999998</v>
      </c>
      <c r="AF37" s="8">
        <v>19.827025200000001</v>
      </c>
      <c r="AG37" s="8">
        <v>3.0803800000000003E-2</v>
      </c>
      <c r="AH37" s="8">
        <v>684.51354599999991</v>
      </c>
      <c r="AI37" s="8">
        <v>0.25386579999999997</v>
      </c>
      <c r="AJ37" s="8">
        <v>3.2928199999999998E-2</v>
      </c>
      <c r="AK37" s="8">
        <v>4.2488000000000005E-3</v>
      </c>
    </row>
    <row r="38" spans="1:37" x14ac:dyDescent="0.15">
      <c r="A38" s="9" t="s">
        <v>70</v>
      </c>
      <c r="B38" s="9" t="s">
        <v>148</v>
      </c>
      <c r="C38" s="8" t="s">
        <v>68</v>
      </c>
      <c r="D38" s="8" t="s">
        <v>69</v>
      </c>
      <c r="E38" s="8">
        <v>42.327661900000003</v>
      </c>
      <c r="F38" s="8">
        <v>-70.944201100000001</v>
      </c>
      <c r="G38" s="8" t="s">
        <v>27</v>
      </c>
      <c r="H38" s="13">
        <v>10.7</v>
      </c>
      <c r="I38" s="14">
        <v>1.6240000000000001</v>
      </c>
      <c r="J38" s="10">
        <f t="shared" si="8"/>
        <v>9.0759999999999987</v>
      </c>
      <c r="K38" s="10">
        <f t="shared" si="9"/>
        <v>0.15177570093457948</v>
      </c>
      <c r="L38" s="12">
        <v>10</v>
      </c>
      <c r="M38" s="8">
        <v>32.319141627906973</v>
      </c>
      <c r="N38" s="8">
        <f t="shared" si="10"/>
        <v>0.27413881253727446</v>
      </c>
      <c r="O38" s="6">
        <v>0.83228918772779392</v>
      </c>
      <c r="P38" s="6">
        <f t="shared" si="11"/>
        <v>7.0596791288013621E-3</v>
      </c>
      <c r="Q38" s="6">
        <f t="shared" si="12"/>
        <v>2.5752205838571154</v>
      </c>
      <c r="R38" s="8">
        <v>0.16409441860465113</v>
      </c>
      <c r="S38" s="8">
        <f t="shared" si="13"/>
        <v>1.3918887320147791E-3</v>
      </c>
      <c r="T38" s="8">
        <v>9.9451162790697656E-2</v>
      </c>
      <c r="U38" s="8">
        <f t="shared" si="14"/>
        <v>8.4356892849380555E-4</v>
      </c>
      <c r="V38" s="8">
        <v>4.776142093023255</v>
      </c>
      <c r="W38" s="8">
        <f t="shared" si="15"/>
        <v>4.0512397790915013E-2</v>
      </c>
      <c r="X38" s="8">
        <v>1616.0126082945733</v>
      </c>
      <c r="Y38" s="8">
        <v>5.8137492248062008</v>
      </c>
      <c r="Z38" s="8">
        <v>4.5780685271317827</v>
      </c>
      <c r="AA38" s="8">
        <v>38.984027054263564</v>
      </c>
      <c r="AB38" s="8">
        <v>1762.4950547286819</v>
      </c>
      <c r="AC38" s="8">
        <v>0.7525137984496123</v>
      </c>
      <c r="AD38" s="8">
        <v>1.9492427906976741</v>
      </c>
      <c r="AE38" s="8">
        <v>4.6170202325581382</v>
      </c>
      <c r="AF38" s="8">
        <v>32.109465426356586</v>
      </c>
      <c r="AG38" s="8">
        <v>5.8841937984496114E-2</v>
      </c>
      <c r="AH38" s="8">
        <v>1370.7627258139532</v>
      </c>
      <c r="AI38" s="8">
        <v>0.42432496124030999</v>
      </c>
      <c r="AJ38" s="8">
        <v>7.3759612403100763E-2</v>
      </c>
      <c r="AK38" s="8">
        <v>1.7403953488372089E-2</v>
      </c>
    </row>
    <row r="39" spans="1:37" x14ac:dyDescent="0.15">
      <c r="A39" s="9" t="s">
        <v>74</v>
      </c>
      <c r="B39" s="9" t="s">
        <v>148</v>
      </c>
      <c r="C39" s="8" t="s">
        <v>68</v>
      </c>
      <c r="D39" s="8" t="s">
        <v>69</v>
      </c>
      <c r="E39" s="8">
        <v>42.327661900000003</v>
      </c>
      <c r="F39" s="8">
        <v>-70.944201100000001</v>
      </c>
      <c r="G39" s="8" t="s">
        <v>31</v>
      </c>
      <c r="H39" s="13">
        <v>7.01</v>
      </c>
      <c r="I39" s="14">
        <v>0.84899999999999998</v>
      </c>
      <c r="J39" s="10">
        <f t="shared" si="8"/>
        <v>6.1609999999999996</v>
      </c>
      <c r="K39" s="10">
        <f t="shared" si="9"/>
        <v>0.12111269614835951</v>
      </c>
      <c r="L39" s="12">
        <v>8</v>
      </c>
      <c r="M39" s="8">
        <v>77.799635963302748</v>
      </c>
      <c r="N39" s="8">
        <f t="shared" si="10"/>
        <v>0.68377112292426279</v>
      </c>
      <c r="O39" s="6">
        <v>0.16937016888287423</v>
      </c>
      <c r="P39" s="6">
        <f t="shared" si="11"/>
        <v>1.4885729108236635E-3</v>
      </c>
      <c r="Q39" s="6">
        <f t="shared" si="12"/>
        <v>0.21770046451472383</v>
      </c>
      <c r="R39" s="8">
        <v>1.2791611009174311</v>
      </c>
      <c r="S39" s="8">
        <f t="shared" si="13"/>
        <v>1.1242384511772171E-2</v>
      </c>
      <c r="T39" s="8">
        <v>6.1705321100917421E-2</v>
      </c>
      <c r="U39" s="8">
        <f t="shared" si="14"/>
        <v>5.4232023295685053E-4</v>
      </c>
      <c r="V39" s="8">
        <v>0.75809394495412841</v>
      </c>
      <c r="W39" s="8">
        <f t="shared" si="15"/>
        <v>6.6627914334698784E-3</v>
      </c>
      <c r="X39" s="8">
        <v>3614.5233680733945</v>
      </c>
      <c r="Y39" s="8">
        <v>1.8472418348623851</v>
      </c>
      <c r="Z39" s="8">
        <v>0.64349834862385324</v>
      </c>
      <c r="AA39" s="8">
        <v>76.030750091743116</v>
      </c>
      <c r="AB39" s="8">
        <v>282.91399999999999</v>
      </c>
      <c r="AC39" s="8">
        <v>0.38394422018348623</v>
      </c>
      <c r="AD39" s="8">
        <v>0.39961541284403668</v>
      </c>
      <c r="AE39" s="8">
        <v>3.2742998165137616</v>
      </c>
      <c r="AF39" s="8">
        <v>22.634099449541285</v>
      </c>
      <c r="AG39" s="8">
        <v>2.7424587155963302E-2</v>
      </c>
      <c r="AH39" s="8">
        <v>675.16101394495399</v>
      </c>
      <c r="AI39" s="8">
        <v>0.22821174311926604</v>
      </c>
      <c r="AJ39" s="8">
        <v>3.7219082568807335E-2</v>
      </c>
      <c r="AK39" s="8">
        <v>2.9383486238532108E-3</v>
      </c>
    </row>
    <row r="40" spans="1:37" x14ac:dyDescent="0.15">
      <c r="A40" s="9" t="s">
        <v>67</v>
      </c>
      <c r="B40" s="9" t="s">
        <v>148</v>
      </c>
      <c r="C40" s="8" t="s">
        <v>68</v>
      </c>
      <c r="D40" s="8" t="s">
        <v>69</v>
      </c>
      <c r="E40" s="8">
        <v>42.327661900000003</v>
      </c>
      <c r="F40" s="8">
        <v>-70.944201100000001</v>
      </c>
      <c r="G40" s="8" t="s">
        <v>27</v>
      </c>
      <c r="H40" s="13">
        <v>5.69</v>
      </c>
      <c r="I40" s="14">
        <v>0.83699999999999997</v>
      </c>
      <c r="J40" s="10">
        <f t="shared" si="8"/>
        <v>4.8530000000000006</v>
      </c>
      <c r="K40" s="10">
        <f t="shared" si="9"/>
        <v>0.14710017574692436</v>
      </c>
      <c r="L40" s="12">
        <v>8</v>
      </c>
      <c r="M40" s="8">
        <v>30.877924556962025</v>
      </c>
      <c r="N40" s="8">
        <f t="shared" si="10"/>
        <v>0.26335776427932645</v>
      </c>
      <c r="O40" s="6">
        <v>0.35406042698005008</v>
      </c>
      <c r="P40" s="6">
        <f t="shared" si="11"/>
        <v>3.0197807594625364E-3</v>
      </c>
      <c r="Q40" s="6">
        <f t="shared" si="12"/>
        <v>1.1466458062195772</v>
      </c>
      <c r="R40" s="8">
        <v>0.10324822784810127</v>
      </c>
      <c r="S40" s="8">
        <f t="shared" si="13"/>
        <v>8.8060395386087092E-4</v>
      </c>
      <c r="T40" s="8">
        <v>6.4362531645569612E-2</v>
      </c>
      <c r="U40" s="8">
        <f t="shared" si="14"/>
        <v>5.4894791928989349E-4</v>
      </c>
      <c r="V40" s="8">
        <v>2.4806392405063291</v>
      </c>
      <c r="W40" s="8">
        <f t="shared" si="15"/>
        <v>2.1157367722631312E-2</v>
      </c>
      <c r="X40" s="8">
        <v>1261.737593544304</v>
      </c>
      <c r="Y40" s="8">
        <v>4.2264729113924062</v>
      </c>
      <c r="Z40" s="8">
        <v>1.5889500000000001</v>
      </c>
      <c r="AA40" s="8">
        <v>20.069041898734181</v>
      </c>
      <c r="AB40" s="8">
        <v>651.27641240506341</v>
      </c>
      <c r="AC40" s="8">
        <v>0.35533481012658236</v>
      </c>
      <c r="AD40" s="8">
        <v>0.83403113924050654</v>
      </c>
      <c r="AE40" s="8">
        <v>2.6147278481012659</v>
      </c>
      <c r="AF40" s="8">
        <v>26.215663670886077</v>
      </c>
      <c r="AG40" s="8">
        <v>2.6817721518987343E-3</v>
      </c>
      <c r="AH40" s="8">
        <v>1253.8437972151901</v>
      </c>
      <c r="AI40" s="8">
        <v>0.30840379746835445</v>
      </c>
      <c r="AJ40" s="8">
        <v>3.2181265822784806E-2</v>
      </c>
      <c r="AK40" s="8">
        <v>6.7044303797468363E-3</v>
      </c>
    </row>
    <row r="41" spans="1:37" x14ac:dyDescent="0.15">
      <c r="A41" s="9" t="s">
        <v>76</v>
      </c>
      <c r="B41" s="9" t="s">
        <v>148</v>
      </c>
      <c r="C41" s="8" t="s">
        <v>68</v>
      </c>
      <c r="D41" s="8" t="s">
        <v>69</v>
      </c>
      <c r="E41" s="8">
        <v>42.327661900000003</v>
      </c>
      <c r="F41" s="8">
        <v>-70.944201100000001</v>
      </c>
      <c r="G41" s="8" t="s">
        <v>31</v>
      </c>
      <c r="H41" s="13">
        <v>5.32</v>
      </c>
      <c r="I41" s="14">
        <v>0.59799999999999998</v>
      </c>
      <c r="J41" s="10">
        <f t="shared" si="8"/>
        <v>4.7220000000000004</v>
      </c>
      <c r="K41" s="10">
        <f t="shared" si="9"/>
        <v>0.11240601503759395</v>
      </c>
      <c r="L41" s="12">
        <v>10</v>
      </c>
      <c r="M41" s="8">
        <v>82.004556233766223</v>
      </c>
      <c r="N41" s="8">
        <f t="shared" si="10"/>
        <v>0.72786750852602267</v>
      </c>
      <c r="O41" s="6">
        <v>0.13316966300471603</v>
      </c>
      <c r="P41" s="6">
        <f t="shared" si="11"/>
        <v>1.1820059186245658E-3</v>
      </c>
      <c r="Q41" s="6">
        <f t="shared" si="12"/>
        <v>0.16239300487779731</v>
      </c>
      <c r="R41" s="8">
        <v>1.3165519480519479</v>
      </c>
      <c r="S41" s="8">
        <f t="shared" si="13"/>
        <v>1.1685635899814469E-2</v>
      </c>
      <c r="T41" s="8">
        <v>0.1413561038961039</v>
      </c>
      <c r="U41" s="8">
        <f t="shared" si="14"/>
        <v>1.2546682755590274E-3</v>
      </c>
      <c r="V41" s="8">
        <v>0.96316168831168825</v>
      </c>
      <c r="W41" s="8">
        <f t="shared" si="15"/>
        <v>8.5489652109169024E-3</v>
      </c>
      <c r="X41" s="8">
        <v>4753.2154044155841</v>
      </c>
      <c r="Y41" s="8">
        <v>2.1300424675324674</v>
      </c>
      <c r="Z41" s="8">
        <v>0.78854532467532468</v>
      </c>
      <c r="AA41" s="8">
        <v>50.5680674025974</v>
      </c>
      <c r="AB41" s="8">
        <v>492.73966129870132</v>
      </c>
      <c r="AC41" s="8">
        <v>0.34923272727272725</v>
      </c>
      <c r="AD41" s="8">
        <v>0.50999064935064942</v>
      </c>
      <c r="AE41" s="8">
        <v>3.2137725974025972</v>
      </c>
      <c r="AF41" s="8">
        <v>24.41441649350649</v>
      </c>
      <c r="AG41" s="8">
        <v>9.2851558441558457E-2</v>
      </c>
      <c r="AH41" s="8">
        <v>764.39837610389623</v>
      </c>
      <c r="AI41" s="8">
        <v>0.21203415584415583</v>
      </c>
      <c r="AJ41" s="8">
        <v>2.2173506493506495E-2</v>
      </c>
      <c r="AK41" s="8">
        <v>4.1575324675324678E-3</v>
      </c>
    </row>
    <row r="42" spans="1:37" x14ac:dyDescent="0.15">
      <c r="A42" s="9" t="s">
        <v>72</v>
      </c>
      <c r="B42" s="9" t="s">
        <v>148</v>
      </c>
      <c r="C42" s="8" t="s">
        <v>68</v>
      </c>
      <c r="D42" s="8" t="s">
        <v>69</v>
      </c>
      <c r="E42" s="8">
        <v>42.327661900000003</v>
      </c>
      <c r="F42" s="8">
        <v>-70.944201100000001</v>
      </c>
      <c r="G42" s="8" t="s">
        <v>27</v>
      </c>
      <c r="H42" s="13">
        <v>3.55</v>
      </c>
      <c r="I42" s="14">
        <v>0.44600000000000001</v>
      </c>
      <c r="J42" s="10">
        <f t="shared" si="8"/>
        <v>3.1039999999999996</v>
      </c>
      <c r="K42" s="10">
        <f t="shared" si="9"/>
        <v>0.12563380281690151</v>
      </c>
      <c r="L42" s="12">
        <v>10</v>
      </c>
      <c r="M42" s="8">
        <v>45.043656352941177</v>
      </c>
      <c r="N42" s="8">
        <f t="shared" si="10"/>
        <v>0.39384650512543495</v>
      </c>
      <c r="O42" s="6">
        <v>1.1341817300166712</v>
      </c>
      <c r="P42" s="6">
        <f t="shared" si="11"/>
        <v>9.9169016618922464E-3</v>
      </c>
      <c r="Q42" s="6">
        <f t="shared" si="12"/>
        <v>2.5179610667698684</v>
      </c>
      <c r="R42" s="8">
        <v>0.18002858823529411</v>
      </c>
      <c r="S42" s="8">
        <f t="shared" si="13"/>
        <v>1.5741091207953602E-3</v>
      </c>
      <c r="T42" s="8">
        <v>7.1759647058823525E-2</v>
      </c>
      <c r="U42" s="8">
        <f t="shared" si="14"/>
        <v>6.274420971002485E-4</v>
      </c>
      <c r="V42" s="8">
        <v>9.5113005882352937</v>
      </c>
      <c r="W42" s="8">
        <f t="shared" si="15"/>
        <v>8.3163597256006624E-2</v>
      </c>
      <c r="X42" s="8">
        <v>2604.882741882353</v>
      </c>
      <c r="Y42" s="8">
        <v>8.7918157058823532</v>
      </c>
      <c r="Z42" s="8">
        <v>2.0143058823529412</v>
      </c>
      <c r="AA42" s="8">
        <v>40.258420941176475</v>
      </c>
      <c r="AB42" s="8">
        <v>1915.0408884705882</v>
      </c>
      <c r="AC42" s="8">
        <v>0.53001423529411762</v>
      </c>
      <c r="AD42" s="8">
        <v>1.4056078235294116</v>
      </c>
      <c r="AE42" s="8">
        <v>3.586723411764706</v>
      </c>
      <c r="AF42" s="8">
        <v>32.806748117647061</v>
      </c>
      <c r="AG42" s="8">
        <v>6.6723882352941175E-2</v>
      </c>
      <c r="AH42" s="8">
        <v>930.15861670588231</v>
      </c>
      <c r="AI42" s="8">
        <v>0.32606576470588239</v>
      </c>
      <c r="AJ42" s="8">
        <v>4.0286117647058826E-2</v>
      </c>
      <c r="AK42" s="8">
        <v>1.0701E-2</v>
      </c>
    </row>
    <row r="43" spans="1:37" x14ac:dyDescent="0.15">
      <c r="A43" s="9" t="s">
        <v>78</v>
      </c>
      <c r="B43" s="9" t="s">
        <v>148</v>
      </c>
      <c r="C43" s="8" t="s">
        <v>68</v>
      </c>
      <c r="D43" s="8" t="s">
        <v>69</v>
      </c>
      <c r="E43" s="8">
        <v>42.327661900000003</v>
      </c>
      <c r="F43" s="8">
        <v>-70.944201100000001</v>
      </c>
      <c r="G43" s="8" t="s">
        <v>31</v>
      </c>
      <c r="H43" s="13">
        <v>2.69</v>
      </c>
      <c r="I43" s="14">
        <v>0.317</v>
      </c>
      <c r="J43" s="10">
        <f t="shared" si="8"/>
        <v>2.3729999999999998</v>
      </c>
      <c r="K43" s="10">
        <f t="shared" si="9"/>
        <v>0.11784386617100373</v>
      </c>
      <c r="L43" s="12">
        <v>10</v>
      </c>
      <c r="M43" s="8">
        <v>91.861205121951201</v>
      </c>
      <c r="N43" s="8">
        <f t="shared" si="10"/>
        <v>0.81035925559252853</v>
      </c>
      <c r="O43" s="6">
        <v>0.18439409920097163</v>
      </c>
      <c r="P43" s="6">
        <f t="shared" si="11"/>
        <v>1.6266438565200954E-3</v>
      </c>
      <c r="Q43" s="6">
        <f t="shared" si="12"/>
        <v>0.200731199809732</v>
      </c>
      <c r="R43" s="8">
        <v>2.2650599999999996</v>
      </c>
      <c r="S43" s="8">
        <f t="shared" si="13"/>
        <v>1.9981365724907059E-2</v>
      </c>
      <c r="T43" s="8">
        <v>7.3660487804878036E-2</v>
      </c>
      <c r="U43" s="8">
        <f t="shared" si="14"/>
        <v>6.4980051137909138E-4</v>
      </c>
      <c r="V43" s="8">
        <v>0.94706341463414601</v>
      </c>
      <c r="W43" s="8">
        <f t="shared" si="15"/>
        <v>8.3545780034454589E-3</v>
      </c>
      <c r="X43" s="8">
        <v>4911.8654780487786</v>
      </c>
      <c r="Y43" s="8">
        <v>1.8586119512195116</v>
      </c>
      <c r="Z43" s="8">
        <v>1.2745895121951216</v>
      </c>
      <c r="AA43" s="8">
        <v>142.79348634146339</v>
      </c>
      <c r="AB43" s="8">
        <v>392.35653439024378</v>
      </c>
      <c r="AC43" s="8">
        <v>0.42880926829268284</v>
      </c>
      <c r="AD43" s="8">
        <v>0.57744560975609738</v>
      </c>
      <c r="AE43" s="8">
        <v>3.5015039024390235</v>
      </c>
      <c r="AF43" s="8">
        <v>30.616455609756088</v>
      </c>
      <c r="AG43" s="8">
        <v>6.1822195121951196E-2</v>
      </c>
      <c r="AH43" s="8">
        <v>733.81367170731698</v>
      </c>
      <c r="AI43" s="8">
        <v>0.19598951219512187</v>
      </c>
      <c r="AJ43" s="8">
        <v>2.3676585365853649E-2</v>
      </c>
      <c r="AK43" s="8">
        <v>5.2614634146341457E-3</v>
      </c>
    </row>
    <row r="44" spans="1:37" x14ac:dyDescent="0.15">
      <c r="A44" s="9" t="s">
        <v>73</v>
      </c>
      <c r="B44" s="9" t="s">
        <v>148</v>
      </c>
      <c r="C44" s="8" t="s">
        <v>68</v>
      </c>
      <c r="D44" s="8" t="s">
        <v>69</v>
      </c>
      <c r="E44" s="8">
        <v>42.327661900000003</v>
      </c>
      <c r="F44" s="8">
        <v>-70.944201100000001</v>
      </c>
      <c r="G44" s="8" t="s">
        <v>27</v>
      </c>
      <c r="H44" s="13">
        <v>3.1</v>
      </c>
      <c r="I44" s="14">
        <v>0.40300000000000002</v>
      </c>
      <c r="J44" s="10">
        <f t="shared" si="8"/>
        <v>2.6970000000000001</v>
      </c>
      <c r="K44" s="10">
        <f t="shared" si="9"/>
        <v>0.13</v>
      </c>
      <c r="L44" s="12">
        <v>10</v>
      </c>
      <c r="M44" s="8">
        <v>65.231833432835813</v>
      </c>
      <c r="N44" s="8">
        <f t="shared" si="10"/>
        <v>0.56751695086567155</v>
      </c>
      <c r="O44" s="6">
        <v>1.3803675914852607</v>
      </c>
      <c r="P44" s="6">
        <f t="shared" si="11"/>
        <v>1.2009198045921767E-2</v>
      </c>
      <c r="Q44" s="6">
        <f t="shared" si="12"/>
        <v>2.116095039558437</v>
      </c>
      <c r="R44" s="8">
        <v>0.51631343283582076</v>
      </c>
      <c r="S44" s="8">
        <f t="shared" si="13"/>
        <v>4.4919268656716405E-3</v>
      </c>
      <c r="T44" s="8">
        <v>0.12391522388059699</v>
      </c>
      <c r="U44" s="8">
        <f t="shared" si="14"/>
        <v>1.0780624477611936E-3</v>
      </c>
      <c r="V44" s="8">
        <v>8.1196244776119375</v>
      </c>
      <c r="W44" s="8">
        <f t="shared" si="15"/>
        <v>7.0640732955223856E-2</v>
      </c>
      <c r="X44" s="8">
        <v>4556.5979032835812</v>
      </c>
      <c r="Y44" s="8">
        <v>7.7732973134328329</v>
      </c>
      <c r="Z44" s="8">
        <v>2.3750417910447759</v>
      </c>
      <c r="AA44" s="8">
        <v>50.825894328358196</v>
      </c>
      <c r="AB44" s="8">
        <v>1686.0143659701487</v>
      </c>
      <c r="AC44" s="8">
        <v>0.45912179104477607</v>
      </c>
      <c r="AD44" s="8">
        <v>1.042158805970149</v>
      </c>
      <c r="AE44" s="8">
        <v>4.4418841791044761</v>
      </c>
      <c r="AF44" s="8">
        <v>51.265952238805973</v>
      </c>
      <c r="AG44" s="8">
        <v>6.8312238805970121E-2</v>
      </c>
      <c r="AH44" s="8">
        <v>1052.0656692537311</v>
      </c>
      <c r="AI44" s="8">
        <v>0.2589510447761193</v>
      </c>
      <c r="AJ44" s="8">
        <v>2.8595820895522379E-2</v>
      </c>
      <c r="AK44" s="8">
        <v>1.747522388059701E-2</v>
      </c>
    </row>
    <row r="45" spans="1:37" x14ac:dyDescent="0.15">
      <c r="A45" s="9" t="s">
        <v>75</v>
      </c>
      <c r="B45" s="9" t="s">
        <v>148</v>
      </c>
      <c r="C45" s="8" t="s">
        <v>68</v>
      </c>
      <c r="D45" s="8" t="s">
        <v>69</v>
      </c>
      <c r="E45" s="8">
        <v>42.327661900000003</v>
      </c>
      <c r="F45" s="8">
        <v>-70.944201100000001</v>
      </c>
      <c r="G45" s="8" t="s">
        <v>31</v>
      </c>
      <c r="H45" s="13">
        <v>4.4000000000000004</v>
      </c>
      <c r="I45" s="14">
        <v>0.5</v>
      </c>
      <c r="J45" s="10">
        <f t="shared" si="8"/>
        <v>3.9000000000000004</v>
      </c>
      <c r="K45" s="10">
        <f t="shared" si="9"/>
        <v>0.11363636363636365</v>
      </c>
      <c r="L45" s="12">
        <v>10</v>
      </c>
      <c r="M45" s="8">
        <v>80.49098378378379</v>
      </c>
      <c r="N45" s="8">
        <f t="shared" si="10"/>
        <v>0.71344281081081085</v>
      </c>
      <c r="O45" s="6">
        <v>0.10271938252917492</v>
      </c>
      <c r="P45" s="6">
        <f t="shared" si="11"/>
        <v>9.1046725423586867E-4</v>
      </c>
      <c r="Q45" s="6">
        <f t="shared" si="12"/>
        <v>0.12761601076351783</v>
      </c>
      <c r="R45" s="8">
        <v>1.1896648648648649</v>
      </c>
      <c r="S45" s="8">
        <f t="shared" si="13"/>
        <v>1.0544756756756757E-2</v>
      </c>
      <c r="T45" s="8">
        <v>8.9950270270270277E-2</v>
      </c>
      <c r="U45" s="8">
        <f t="shared" si="14"/>
        <v>7.9728648648648654E-4</v>
      </c>
      <c r="V45" s="8">
        <v>0.59193081081081089</v>
      </c>
      <c r="W45" s="8">
        <f t="shared" si="15"/>
        <v>5.2466594594594599E-3</v>
      </c>
      <c r="X45" s="8">
        <v>4594.8585664864868</v>
      </c>
      <c r="Y45" s="8">
        <v>1.2302875675675677</v>
      </c>
      <c r="Z45" s="8">
        <v>0.44830054054054064</v>
      </c>
      <c r="AA45" s="8">
        <v>50.708739459459466</v>
      </c>
      <c r="AB45" s="8">
        <v>174.20755891891892</v>
      </c>
      <c r="AC45" s="8">
        <v>0.20891675675675675</v>
      </c>
      <c r="AD45" s="8">
        <v>0.31192432432432432</v>
      </c>
      <c r="AE45" s="8">
        <v>3.1235956756756758</v>
      </c>
      <c r="AF45" s="8">
        <v>27.936812972972977</v>
      </c>
      <c r="AG45" s="8">
        <v>4.642594594594595E-2</v>
      </c>
      <c r="AH45" s="8">
        <v>576.70745297297299</v>
      </c>
      <c r="AI45" s="8">
        <v>0.17990054054054055</v>
      </c>
      <c r="AJ45" s="8">
        <v>2.4663783783783786E-2</v>
      </c>
      <c r="AK45" s="8">
        <v>2.9016216216216219E-3</v>
      </c>
    </row>
    <row r="46" spans="1:37" x14ac:dyDescent="0.15">
      <c r="A46" s="9" t="s">
        <v>71</v>
      </c>
      <c r="B46" s="9" t="s">
        <v>148</v>
      </c>
      <c r="C46" s="8" t="s">
        <v>68</v>
      </c>
      <c r="D46" s="8" t="s">
        <v>69</v>
      </c>
      <c r="E46" s="8">
        <v>42.327661900000003</v>
      </c>
      <c r="F46" s="8">
        <v>-70.944201100000001</v>
      </c>
      <c r="G46" s="8" t="s">
        <v>27</v>
      </c>
      <c r="H46" s="13">
        <v>3.33</v>
      </c>
      <c r="I46" s="14">
        <v>0.58199999999999996</v>
      </c>
      <c r="J46" s="10">
        <f t="shared" si="8"/>
        <v>2.7480000000000002</v>
      </c>
      <c r="K46" s="10">
        <f t="shared" si="9"/>
        <v>0.17477477477477477</v>
      </c>
      <c r="L46" s="12">
        <v>10</v>
      </c>
      <c r="M46" s="8">
        <v>42.536631677852341</v>
      </c>
      <c r="N46" s="8">
        <f t="shared" si="10"/>
        <v>0.35102301456678148</v>
      </c>
      <c r="O46" s="6">
        <v>1.2587118907797545</v>
      </c>
      <c r="P46" s="6">
        <f t="shared" si="11"/>
        <v>1.0387208035623921E-2</v>
      </c>
      <c r="Q46" s="6">
        <f t="shared" si="12"/>
        <v>2.9591245031165254</v>
      </c>
      <c r="R46" s="8">
        <v>0.162416644295302</v>
      </c>
      <c r="S46" s="8">
        <f t="shared" si="13"/>
        <v>1.3403031186891589E-3</v>
      </c>
      <c r="T46" s="8">
        <v>8.8394899328859036E-2</v>
      </c>
      <c r="U46" s="8">
        <f t="shared" si="14"/>
        <v>7.29457007074188E-4</v>
      </c>
      <c r="V46" s="8">
        <v>6.5175068456375831</v>
      </c>
      <c r="W46" s="8">
        <f t="shared" si="15"/>
        <v>5.3784110545982214E-2</v>
      </c>
      <c r="X46" s="8">
        <v>2166.954244295302</v>
      </c>
      <c r="Y46" s="8">
        <v>6.9249857718120795</v>
      </c>
      <c r="Z46" s="8">
        <v>2.4879930201342275</v>
      </c>
      <c r="AA46" s="8">
        <v>39.083481342281871</v>
      </c>
      <c r="AB46" s="8">
        <v>1443.3406625503353</v>
      </c>
      <c r="AC46" s="8">
        <v>0.5447425503355704</v>
      </c>
      <c r="AD46" s="8">
        <v>1.1304485906040265</v>
      </c>
      <c r="AE46" s="8">
        <v>3.9871130201342275</v>
      </c>
      <c r="AF46" s="8">
        <v>43.665642953020125</v>
      </c>
      <c r="AG46" s="8">
        <v>6.6835167785234892E-2</v>
      </c>
      <c r="AH46" s="8">
        <v>1081.099083758389</v>
      </c>
      <c r="AI46" s="8">
        <v>0.29536832214765091</v>
      </c>
      <c r="AJ46" s="8">
        <v>3.7370201342281875E-2</v>
      </c>
      <c r="AK46" s="8">
        <v>1.1498523489932884E-2</v>
      </c>
    </row>
    <row r="47" spans="1:37" x14ac:dyDescent="0.15">
      <c r="A47" s="9" t="s">
        <v>89</v>
      </c>
      <c r="B47" s="9" t="s">
        <v>147</v>
      </c>
      <c r="C47" s="8" t="s">
        <v>37</v>
      </c>
      <c r="D47" s="8" t="s">
        <v>80</v>
      </c>
      <c r="E47" s="8">
        <v>42.546436351576503</v>
      </c>
      <c r="F47" s="8">
        <v>-70.7983170866667</v>
      </c>
      <c r="G47" s="8" t="s">
        <v>31</v>
      </c>
      <c r="H47" s="13">
        <v>7.61</v>
      </c>
      <c r="I47" s="14">
        <v>1.228</v>
      </c>
      <c r="J47" s="10">
        <f t="shared" si="8"/>
        <v>6.3820000000000006</v>
      </c>
      <c r="K47" s="10">
        <f t="shared" si="9"/>
        <v>0.16136662286465175</v>
      </c>
      <c r="L47" s="12">
        <v>10</v>
      </c>
      <c r="M47" s="8">
        <v>78.177014816240955</v>
      </c>
      <c r="N47" s="8">
        <f t="shared" si="10"/>
        <v>0.65561853949704307</v>
      </c>
      <c r="O47" s="6">
        <v>6.7370808589523989E-2</v>
      </c>
      <c r="P47" s="6">
        <f t="shared" si="11"/>
        <v>5.6499408727771628E-4</v>
      </c>
      <c r="Q47" s="6">
        <f t="shared" si="12"/>
        <v>8.6177259067620443E-2</v>
      </c>
      <c r="R47" s="8">
        <v>1.4321290399092783</v>
      </c>
      <c r="S47" s="8">
        <f t="shared" si="13"/>
        <v>1.2010312132327219E-2</v>
      </c>
      <c r="T47" s="8">
        <v>3.0518080101131918E-2</v>
      </c>
      <c r="U47" s="8">
        <f t="shared" si="14"/>
        <v>2.5593480578899329E-4</v>
      </c>
      <c r="V47" s="8">
        <v>1.2344712182242421</v>
      </c>
      <c r="W47" s="8">
        <f t="shared" si="15"/>
        <v>1.0352687667157835E-2</v>
      </c>
      <c r="X47" s="8">
        <v>3571.9361733025062</v>
      </c>
      <c r="Y47" s="8">
        <v>2.0247339364644268</v>
      </c>
      <c r="Z47" s="8">
        <v>0.12206247332245308</v>
      </c>
      <c r="AA47" s="8">
        <v>3.903436454864468</v>
      </c>
      <c r="AB47" s="8">
        <v>26.174283835714405</v>
      </c>
      <c r="AC47" s="8">
        <v>7.0102756844095546E-2</v>
      </c>
      <c r="AD47" s="8">
        <v>0.23207958792920227</v>
      </c>
      <c r="AE47" s="8">
        <v>2.3269381523593657</v>
      </c>
      <c r="AF47" s="8">
        <v>48.650241963098502</v>
      </c>
      <c r="AG47" s="8">
        <v>4.0642412055766014E-3</v>
      </c>
      <c r="AH47" s="8">
        <v>487.6720597595758</v>
      </c>
      <c r="AI47" s="8">
        <v>0.26539214040931763</v>
      </c>
      <c r="AJ47" s="8">
        <v>2.6805233267116511E-2</v>
      </c>
      <c r="AK47" s="8">
        <v>1.4166568821114779E-3</v>
      </c>
    </row>
    <row r="48" spans="1:37" x14ac:dyDescent="0.15">
      <c r="A48" s="9" t="s">
        <v>86</v>
      </c>
      <c r="B48" s="9" t="s">
        <v>147</v>
      </c>
      <c r="C48" s="8" t="s">
        <v>37</v>
      </c>
      <c r="D48" s="8" t="s">
        <v>80</v>
      </c>
      <c r="E48" s="8">
        <v>42.546436351576503</v>
      </c>
      <c r="F48" s="8">
        <v>-70.7983170866667</v>
      </c>
      <c r="G48" s="8" t="s">
        <v>27</v>
      </c>
      <c r="H48" s="13">
        <v>14.81</v>
      </c>
      <c r="I48" s="14">
        <v>2.645</v>
      </c>
      <c r="J48" s="10">
        <f t="shared" si="8"/>
        <v>12.165000000000001</v>
      </c>
      <c r="K48" s="10">
        <f t="shared" si="9"/>
        <v>0.1785955435516543</v>
      </c>
      <c r="L48" s="12">
        <v>8</v>
      </c>
      <c r="M48" s="8">
        <v>56.345688808415552</v>
      </c>
      <c r="N48" s="8">
        <f t="shared" si="10"/>
        <v>0.46282599888884213</v>
      </c>
      <c r="O48" s="6">
        <v>0.12782778502432843</v>
      </c>
      <c r="P48" s="6">
        <f t="shared" si="11"/>
        <v>1.0499831227690447E-3</v>
      </c>
      <c r="Q48" s="6">
        <f t="shared" si="12"/>
        <v>0.22686347035167775</v>
      </c>
      <c r="R48" s="8">
        <v>0.49676958768102153</v>
      </c>
      <c r="S48" s="8">
        <f t="shared" si="13"/>
        <v>4.0804875314919831E-3</v>
      </c>
      <c r="T48" s="8">
        <v>2.6706871072899156E-2</v>
      </c>
      <c r="U48" s="8">
        <f t="shared" si="14"/>
        <v>2.1937142917070779E-4</v>
      </c>
      <c r="V48" s="8">
        <v>1.1504796493551381</v>
      </c>
      <c r="W48" s="8">
        <f t="shared" si="15"/>
        <v>9.4500911103344055E-3</v>
      </c>
      <c r="X48" s="8">
        <v>2776.9832290015747</v>
      </c>
      <c r="Y48" s="8">
        <v>3.3506321259845295</v>
      </c>
      <c r="Z48" s="8">
        <v>0.44461208893594484</v>
      </c>
      <c r="AA48" s="8">
        <v>4.3915401238090777</v>
      </c>
      <c r="AB48" s="8">
        <v>70.64882715387715</v>
      </c>
      <c r="AC48" s="8">
        <v>9.8348864665234861E-2</v>
      </c>
      <c r="AD48" s="8">
        <v>0.495199670798256</v>
      </c>
      <c r="AE48" s="8">
        <v>3.2396726391685058</v>
      </c>
      <c r="AF48" s="8">
        <v>92.931918946617543</v>
      </c>
      <c r="AG48" s="8">
        <v>3.505254307041203E-3</v>
      </c>
      <c r="AH48" s="8">
        <v>1081.3995975675277</v>
      </c>
      <c r="AI48" s="8">
        <v>0.17346686881834292</v>
      </c>
      <c r="AJ48" s="8">
        <v>3.3262764453364201E-2</v>
      </c>
      <c r="AK48" s="8">
        <v>3.1207231494015122E-3</v>
      </c>
    </row>
    <row r="49" spans="1:37" x14ac:dyDescent="0.15">
      <c r="A49" s="9" t="s">
        <v>81</v>
      </c>
      <c r="B49" s="9" t="s">
        <v>147</v>
      </c>
      <c r="C49" s="8" t="s">
        <v>25</v>
      </c>
      <c r="D49" s="8" t="s">
        <v>80</v>
      </c>
      <c r="E49" s="8">
        <v>42.546436351576503</v>
      </c>
      <c r="F49" s="8">
        <v>-70.7983170866667</v>
      </c>
      <c r="G49" s="8" t="s">
        <v>31</v>
      </c>
      <c r="H49" s="13">
        <v>16.05</v>
      </c>
      <c r="I49" s="14">
        <v>2.774</v>
      </c>
      <c r="J49" s="10">
        <f t="shared" si="8"/>
        <v>13.276</v>
      </c>
      <c r="K49" s="10">
        <f t="shared" si="9"/>
        <v>0.17283489096573212</v>
      </c>
      <c r="L49" s="12">
        <v>10</v>
      </c>
      <c r="M49" s="8">
        <v>42.452344635330029</v>
      </c>
      <c r="N49" s="8">
        <f t="shared" si="10"/>
        <v>0.35115098279043083</v>
      </c>
      <c r="O49" s="6">
        <v>0.13224838596491229</v>
      </c>
      <c r="P49" s="6">
        <f t="shared" si="11"/>
        <v>1.0939125059627262E-3</v>
      </c>
      <c r="Q49" s="6">
        <f t="shared" si="12"/>
        <v>0.31152198329901304</v>
      </c>
      <c r="R49" s="8">
        <v>0.28207757388367599</v>
      </c>
      <c r="S49" s="8">
        <f t="shared" si="13"/>
        <v>2.3332472715761263E-3</v>
      </c>
      <c r="T49" s="8">
        <v>3.1148433402442628E-2</v>
      </c>
      <c r="U49" s="8">
        <f t="shared" si="14"/>
        <v>2.5764897311578091E-4</v>
      </c>
      <c r="V49" s="8">
        <v>0.42066875433996787</v>
      </c>
      <c r="W49" s="8">
        <f t="shared" si="15"/>
        <v>3.4796251605092917E-3</v>
      </c>
      <c r="X49" s="8">
        <v>2071.2799107261726</v>
      </c>
      <c r="Y49" s="8">
        <v>2.6777820363558842</v>
      </c>
      <c r="Z49" s="8">
        <v>0.29008550389056664</v>
      </c>
      <c r="AA49" s="8">
        <v>4.389347600452628</v>
      </c>
      <c r="AB49" s="8">
        <v>84.130442849031581</v>
      </c>
      <c r="AC49" s="8">
        <v>7.7879438502383033E-2</v>
      </c>
      <c r="AD49" s="8">
        <v>0.29277396077347589</v>
      </c>
      <c r="AE49" s="8">
        <v>1.8430060917711462</v>
      </c>
      <c r="AF49" s="8">
        <v>23.867081353359183</v>
      </c>
      <c r="AG49" s="8">
        <v>0.12830740651918815</v>
      </c>
      <c r="AH49" s="8">
        <v>888.476969256036</v>
      </c>
      <c r="AI49" s="8">
        <v>0.15858718034616756</v>
      </c>
      <c r="AJ49" s="8">
        <v>1.4279520525396855E-2</v>
      </c>
      <c r="AK49" s="8">
        <v>2.433571212152381E-3</v>
      </c>
    </row>
    <row r="50" spans="1:37" x14ac:dyDescent="0.15">
      <c r="A50" s="9" t="s">
        <v>85</v>
      </c>
      <c r="B50" s="9" t="s">
        <v>147</v>
      </c>
      <c r="C50" s="8" t="s">
        <v>37</v>
      </c>
      <c r="D50" s="8" t="s">
        <v>80</v>
      </c>
      <c r="E50" s="8">
        <v>42.546436351576503</v>
      </c>
      <c r="F50" s="8">
        <v>-70.7983170866667</v>
      </c>
      <c r="G50" s="8" t="s">
        <v>27</v>
      </c>
      <c r="H50" s="13">
        <v>8.69</v>
      </c>
      <c r="I50" s="14">
        <v>1.4710000000000001</v>
      </c>
      <c r="J50" s="10">
        <f t="shared" si="8"/>
        <v>7.2189999999999994</v>
      </c>
      <c r="K50" s="10">
        <f t="shared" si="9"/>
        <v>0.16927502876869971</v>
      </c>
      <c r="L50" s="12">
        <v>6</v>
      </c>
      <c r="M50" s="8">
        <v>47.953701446261164</v>
      </c>
      <c r="N50" s="8">
        <f t="shared" si="10"/>
        <v>0.39836337254379667</v>
      </c>
      <c r="O50" s="6">
        <v>0.12742735644966272</v>
      </c>
      <c r="P50" s="6">
        <f t="shared" si="11"/>
        <v>1.0585708702072671E-3</v>
      </c>
      <c r="Q50" s="6">
        <f t="shared" si="12"/>
        <v>0.26572996996376369</v>
      </c>
      <c r="R50" s="8">
        <v>0.31740137517840283</v>
      </c>
      <c r="S50" s="8">
        <f t="shared" si="13"/>
        <v>2.6367324826385386E-3</v>
      </c>
      <c r="T50" s="8">
        <v>2.6913344470166762E-2</v>
      </c>
      <c r="U50" s="8">
        <f t="shared" si="14"/>
        <v>2.2357587310717358E-4</v>
      </c>
      <c r="V50" s="8">
        <v>0.55771719489697669</v>
      </c>
      <c r="W50" s="8">
        <f t="shared" si="15"/>
        <v>4.6330960068599247E-3</v>
      </c>
      <c r="X50" s="8">
        <v>2134.6028695094806</v>
      </c>
      <c r="Y50" s="8">
        <v>3.2498774550738427</v>
      </c>
      <c r="Z50" s="8">
        <v>0.6145252061369022</v>
      </c>
      <c r="AA50" s="8">
        <v>5.9218924232450512</v>
      </c>
      <c r="AB50" s="8">
        <v>148.04268971136281</v>
      </c>
      <c r="AC50" s="8">
        <v>0.1086218972323786</v>
      </c>
      <c r="AD50" s="8">
        <v>0.4819217170350773</v>
      </c>
      <c r="AE50" s="8">
        <v>1.3669534834912378</v>
      </c>
      <c r="AF50" s="8">
        <v>34.436589113929173</v>
      </c>
      <c r="AG50" s="8">
        <v>0.12286537169877942</v>
      </c>
      <c r="AH50" s="8">
        <v>1231.2617216867839</v>
      </c>
      <c r="AI50" s="8">
        <v>0.22387571473141338</v>
      </c>
      <c r="AJ50" s="8">
        <v>1.3042181401150012E-2</v>
      </c>
      <c r="AK50" s="8">
        <v>4.8814720384520336E-3</v>
      </c>
    </row>
    <row r="51" spans="1:37" x14ac:dyDescent="0.15">
      <c r="A51" s="9" t="s">
        <v>88</v>
      </c>
      <c r="B51" s="9" t="s">
        <v>147</v>
      </c>
      <c r="C51" s="8" t="s">
        <v>25</v>
      </c>
      <c r="D51" s="8" t="s">
        <v>80</v>
      </c>
      <c r="E51" s="8">
        <v>42.546436351576503</v>
      </c>
      <c r="F51" s="8">
        <v>-70.7983170866667</v>
      </c>
      <c r="G51" s="8" t="s">
        <v>31</v>
      </c>
      <c r="H51" s="13">
        <v>8.0299999999999994</v>
      </c>
      <c r="I51" s="14">
        <v>1.365</v>
      </c>
      <c r="J51" s="10">
        <f t="shared" si="8"/>
        <v>6.6649999999999991</v>
      </c>
      <c r="K51" s="10">
        <f t="shared" si="9"/>
        <v>0.16998754669987548</v>
      </c>
      <c r="L51" s="12">
        <v>10</v>
      </c>
      <c r="M51" s="8">
        <v>68.327286117527166</v>
      </c>
      <c r="N51" s="8">
        <f t="shared" si="10"/>
        <v>0.56712498377748255</v>
      </c>
      <c r="O51" s="6">
        <v>8.1631610619469011E-2</v>
      </c>
      <c r="P51" s="6">
        <f t="shared" si="11"/>
        <v>6.7755253397105964E-4</v>
      </c>
      <c r="Q51" s="6">
        <f t="shared" si="12"/>
        <v>0.11947146631736197</v>
      </c>
      <c r="R51" s="8">
        <v>3.1023385380871278</v>
      </c>
      <c r="S51" s="8">
        <f t="shared" si="13"/>
        <v>2.5749796209652186E-2</v>
      </c>
      <c r="T51" s="8">
        <v>1.6584224322485817E-2</v>
      </c>
      <c r="U51" s="8">
        <f t="shared" si="14"/>
        <v>1.3765112715986047E-4</v>
      </c>
      <c r="V51" s="8">
        <v>2.0420140293665878</v>
      </c>
      <c r="W51" s="8">
        <f t="shared" si="15"/>
        <v>1.6948970741878341E-2</v>
      </c>
      <c r="X51" s="8">
        <v>3526.9468971364154</v>
      </c>
      <c r="Y51" s="8">
        <v>0.76781920206647369</v>
      </c>
      <c r="Z51" s="8">
        <v>0.11659758506663444</v>
      </c>
      <c r="AA51" s="8">
        <v>3.0703329142644225</v>
      </c>
      <c r="AB51" s="8">
        <v>17.895796044282854</v>
      </c>
      <c r="AC51" s="8">
        <v>6.9282182304008705E-2</v>
      </c>
      <c r="AD51" s="8">
        <v>0.17760463203417978</v>
      </c>
      <c r="AE51" s="8">
        <v>4.4076108391823743</v>
      </c>
      <c r="AF51" s="8">
        <v>29.506505841371254</v>
      </c>
      <c r="AG51" s="8">
        <v>0</v>
      </c>
      <c r="AH51" s="8">
        <v>421.16076637650104</v>
      </c>
      <c r="AI51" s="8">
        <v>0.23403269700705231</v>
      </c>
      <c r="AJ51" s="8">
        <v>2.3856705345251358E-2</v>
      </c>
      <c r="AK51" s="8">
        <v>6.4750537457928354E-4</v>
      </c>
    </row>
    <row r="52" spans="1:37" x14ac:dyDescent="0.15">
      <c r="A52" s="9" t="s">
        <v>83</v>
      </c>
      <c r="B52" s="9" t="s">
        <v>147</v>
      </c>
      <c r="C52" s="8" t="s">
        <v>37</v>
      </c>
      <c r="D52" s="8" t="s">
        <v>80</v>
      </c>
      <c r="E52" s="8">
        <v>42.546436351576503</v>
      </c>
      <c r="F52" s="8">
        <v>-70.7983170866667</v>
      </c>
      <c r="G52" s="8" t="s">
        <v>27</v>
      </c>
      <c r="H52" s="13">
        <v>11.83</v>
      </c>
      <c r="I52" s="14">
        <v>2.5299999999999998</v>
      </c>
      <c r="J52" s="10">
        <f t="shared" si="8"/>
        <v>9.3000000000000007</v>
      </c>
      <c r="K52" s="10">
        <f t="shared" si="9"/>
        <v>0.21386306001690614</v>
      </c>
      <c r="L52" s="12">
        <v>12</v>
      </c>
      <c r="M52" s="8">
        <v>46.810764684881413</v>
      </c>
      <c r="N52" s="8">
        <f t="shared" si="10"/>
        <v>0.36799671307641352</v>
      </c>
      <c r="O52" s="6">
        <v>9.5757975992094277E-2</v>
      </c>
      <c r="P52" s="6">
        <f t="shared" si="11"/>
        <v>7.5278882225399569E-4</v>
      </c>
      <c r="Q52" s="6">
        <f t="shared" si="12"/>
        <v>0.20456400709690065</v>
      </c>
      <c r="R52" s="8">
        <v>0.69034604101079344</v>
      </c>
      <c r="S52" s="8">
        <f t="shared" si="13"/>
        <v>5.4270652420966865E-3</v>
      </c>
      <c r="T52" s="8">
        <v>2.3353681102233341E-2</v>
      </c>
      <c r="U52" s="8">
        <f t="shared" si="14"/>
        <v>1.8359191399050726E-4</v>
      </c>
      <c r="V52" s="8">
        <v>1.145364973063149</v>
      </c>
      <c r="W52" s="8">
        <f t="shared" si="15"/>
        <v>9.0041371508768273E-3</v>
      </c>
      <c r="X52" s="8">
        <v>2333.4289825976016</v>
      </c>
      <c r="Y52" s="8">
        <v>2.0725653165495879</v>
      </c>
      <c r="Z52" s="8">
        <v>0.5113857596739092</v>
      </c>
      <c r="AA52" s="8">
        <v>4.3040246012469092</v>
      </c>
      <c r="AB52" s="8">
        <v>64.510073029794526</v>
      </c>
      <c r="AC52" s="8">
        <v>0.11356643308237473</v>
      </c>
      <c r="AD52" s="8">
        <v>0.54237787655086089</v>
      </c>
      <c r="AE52" s="8">
        <v>1.8663788062142554</v>
      </c>
      <c r="AF52" s="8">
        <v>36.559023970196385</v>
      </c>
      <c r="AG52" s="8">
        <v>-2.5740137135272577E-3</v>
      </c>
      <c r="AH52" s="8">
        <v>1223.8415568266159</v>
      </c>
      <c r="AI52" s="8">
        <v>0.20189469460134263</v>
      </c>
      <c r="AJ52" s="8">
        <v>2.4704474968754834E-2</v>
      </c>
      <c r="AK52" s="8">
        <v>3.1610667867301738E-3</v>
      </c>
    </row>
    <row r="53" spans="1:37" x14ac:dyDescent="0.15">
      <c r="A53" s="9" t="s">
        <v>87</v>
      </c>
      <c r="B53" s="9" t="s">
        <v>147</v>
      </c>
      <c r="C53" s="8" t="s">
        <v>37</v>
      </c>
      <c r="D53" s="8" t="s">
        <v>80</v>
      </c>
      <c r="E53" s="8">
        <v>42.546436351576503</v>
      </c>
      <c r="F53" s="8">
        <v>-70.7983170866667</v>
      </c>
      <c r="G53" s="8" t="s">
        <v>31</v>
      </c>
      <c r="H53" s="13">
        <v>5.56</v>
      </c>
      <c r="I53" s="14">
        <v>0.71699999999999997</v>
      </c>
      <c r="J53" s="10">
        <f t="shared" si="8"/>
        <v>4.843</v>
      </c>
      <c r="K53" s="10">
        <f t="shared" si="9"/>
        <v>0.12895683453237405</v>
      </c>
      <c r="L53" s="12">
        <v>6</v>
      </c>
      <c r="M53" s="8">
        <v>58.139561534100082</v>
      </c>
      <c r="N53" s="8">
        <f t="shared" si="10"/>
        <v>0.50642067717562356</v>
      </c>
      <c r="O53" s="6">
        <v>6.2755232715823728E-2</v>
      </c>
      <c r="P53" s="6">
        <f t="shared" si="11"/>
        <v>5.4662516554448612E-4</v>
      </c>
      <c r="Q53" s="6">
        <f t="shared" si="12"/>
        <v>0.10793895079345664</v>
      </c>
      <c r="R53" s="8">
        <v>1.7693478144254702</v>
      </c>
      <c r="S53" s="8">
        <f t="shared" si="13"/>
        <v>1.5411783210903871E-2</v>
      </c>
      <c r="T53" s="8">
        <v>8.1607440376325578E-3</v>
      </c>
      <c r="U53" s="8">
        <f t="shared" si="14"/>
        <v>7.1083603191105175E-5</v>
      </c>
      <c r="V53" s="8">
        <v>1.7176159992180404</v>
      </c>
      <c r="W53" s="8">
        <f t="shared" si="15"/>
        <v>1.4961176770167211E-2</v>
      </c>
      <c r="X53" s="8">
        <v>3190.0760835916144</v>
      </c>
      <c r="Y53" s="8">
        <v>0.99868276663404654</v>
      </c>
      <c r="Z53" s="8">
        <v>0.878451536477591</v>
      </c>
      <c r="AA53" s="8">
        <v>23.433541655140811</v>
      </c>
      <c r="AB53" s="8">
        <v>55.852960327202339</v>
      </c>
      <c r="AC53" s="8">
        <v>9.1621441243820614E-2</v>
      </c>
      <c r="AD53" s="8">
        <v>0.34159376751856829</v>
      </c>
      <c r="AE53" s="8">
        <v>5.5084954571005289</v>
      </c>
      <c r="AF53" s="8">
        <v>27.102946666168211</v>
      </c>
      <c r="AG53" s="8">
        <v>-7.0985959942743357E-2</v>
      </c>
      <c r="AH53" s="8">
        <v>577.27252629912539</v>
      </c>
      <c r="AI53" s="8">
        <v>0.15559038644602091</v>
      </c>
      <c r="AJ53" s="8">
        <v>2.4956757460841979E-2</v>
      </c>
      <c r="AK53" s="8">
        <v>3.8452794151661892E-3</v>
      </c>
    </row>
    <row r="54" spans="1:37" x14ac:dyDescent="0.15">
      <c r="A54" s="9" t="s">
        <v>79</v>
      </c>
      <c r="B54" s="9" t="s">
        <v>147</v>
      </c>
      <c r="C54" s="8" t="s">
        <v>37</v>
      </c>
      <c r="D54" s="8" t="s">
        <v>80</v>
      </c>
      <c r="E54" s="8">
        <v>42.546436351576503</v>
      </c>
      <c r="F54" s="8">
        <v>-70.7983170866667</v>
      </c>
      <c r="G54" s="8" t="s">
        <v>27</v>
      </c>
      <c r="H54" s="13">
        <v>4.13</v>
      </c>
      <c r="I54" s="14">
        <v>0.59099999999999997</v>
      </c>
      <c r="J54" s="10">
        <f t="shared" si="8"/>
        <v>3.5389999999999997</v>
      </c>
      <c r="K54" s="10">
        <f t="shared" si="9"/>
        <v>0.14309927360774821</v>
      </c>
      <c r="L54" s="12">
        <v>6</v>
      </c>
      <c r="M54" s="8">
        <v>38.20569217410479</v>
      </c>
      <c r="N54" s="8">
        <f t="shared" si="10"/>
        <v>0.32738485376309162</v>
      </c>
      <c r="O54" s="6">
        <v>0.13658191544396536</v>
      </c>
      <c r="P54" s="6">
        <f t="shared" si="11"/>
        <v>1.1703714255597902E-3</v>
      </c>
      <c r="Q54" s="6">
        <f t="shared" si="12"/>
        <v>0.35749101160517233</v>
      </c>
      <c r="R54" s="8">
        <v>0.58117852325143959</v>
      </c>
      <c r="S54" s="8">
        <f t="shared" si="13"/>
        <v>4.9801229873773474E-3</v>
      </c>
      <c r="T54" s="8">
        <v>3.1250408094571185E-2</v>
      </c>
      <c r="U54" s="8">
        <f t="shared" si="14"/>
        <v>2.6778497396292352E-4</v>
      </c>
      <c r="V54" s="8">
        <v>1.3719943150618712</v>
      </c>
      <c r="W54" s="8">
        <f t="shared" si="15"/>
        <v>1.1756629251825574E-2</v>
      </c>
      <c r="X54" s="8">
        <v>2771.661335925472</v>
      </c>
      <c r="Y54" s="8">
        <v>1.4622641873767486</v>
      </c>
      <c r="Z54" s="8">
        <v>0.46444516288162407</v>
      </c>
      <c r="AA54" s="8">
        <v>8.3299144092369559</v>
      </c>
      <c r="AB54" s="8">
        <v>87.808993616491122</v>
      </c>
      <c r="AC54" s="8">
        <v>0.1045835217066117</v>
      </c>
      <c r="AD54" s="8">
        <v>0.39300545802327486</v>
      </c>
      <c r="AE54" s="8">
        <v>2.2117226121116662</v>
      </c>
      <c r="AF54" s="8">
        <v>38.64277537558354</v>
      </c>
      <c r="AG54" s="8">
        <v>-2.8340833923900875E-2</v>
      </c>
      <c r="AH54" s="8">
        <v>670.50985993349047</v>
      </c>
      <c r="AI54" s="8">
        <v>0.1869797355861314</v>
      </c>
      <c r="AJ54" s="8">
        <v>3.2682604348538147E-2</v>
      </c>
      <c r="AK54" s="8">
        <v>2.6122191379870825E-3</v>
      </c>
    </row>
    <row r="55" spans="1:37" x14ac:dyDescent="0.15">
      <c r="A55" s="9" t="s">
        <v>84</v>
      </c>
      <c r="B55" s="9" t="s">
        <v>147</v>
      </c>
      <c r="C55" s="8" t="s">
        <v>25</v>
      </c>
      <c r="D55" s="8" t="s">
        <v>80</v>
      </c>
      <c r="E55" s="8">
        <v>42.546436351576503</v>
      </c>
      <c r="F55" s="8">
        <v>-70.7983170866667</v>
      </c>
      <c r="G55" s="8" t="s">
        <v>31</v>
      </c>
      <c r="H55" s="13">
        <v>9.4700000000000006</v>
      </c>
      <c r="I55" s="14">
        <v>1.694</v>
      </c>
      <c r="J55" s="10">
        <f t="shared" si="8"/>
        <v>7.7760000000000007</v>
      </c>
      <c r="K55" s="10">
        <f t="shared" si="9"/>
        <v>0.17888067581837375</v>
      </c>
      <c r="L55" s="12">
        <v>10</v>
      </c>
      <c r="M55" s="8">
        <v>47.904407963760733</v>
      </c>
      <c r="N55" s="8">
        <f t="shared" si="10"/>
        <v>0.39335235092524123</v>
      </c>
      <c r="O55" s="6">
        <v>0.15103744999999999</v>
      </c>
      <c r="P55" s="6">
        <f t="shared" si="11"/>
        <v>1.2401976887011614E-3</v>
      </c>
      <c r="Q55" s="6">
        <f t="shared" si="12"/>
        <v>0.31528925295195903</v>
      </c>
      <c r="R55" s="8">
        <v>0.3350093392028145</v>
      </c>
      <c r="S55" s="8">
        <f t="shared" si="13"/>
        <v>2.750826422007482E-3</v>
      </c>
      <c r="T55" s="8">
        <v>2.3221236960953472E-2</v>
      </c>
      <c r="U55" s="8">
        <f t="shared" si="14"/>
        <v>1.9067406400039515E-4</v>
      </c>
      <c r="V55" s="8">
        <v>1.6841077940221181</v>
      </c>
      <c r="W55" s="8">
        <f t="shared" si="15"/>
        <v>1.382853453676451E-2</v>
      </c>
      <c r="X55" s="8">
        <v>2463.1827348102479</v>
      </c>
      <c r="Y55" s="8">
        <v>2.1817331003388967</v>
      </c>
      <c r="Z55" s="8">
        <v>0.27304874170992244</v>
      </c>
      <c r="AA55" s="8">
        <v>4.9606675247728864</v>
      </c>
      <c r="AB55" s="8">
        <v>67.546701206421162</v>
      </c>
      <c r="AC55" s="8">
        <v>6.5414933480270998E-2</v>
      </c>
      <c r="AD55" s="8">
        <v>0.28638362424732405</v>
      </c>
      <c r="AE55" s="8">
        <v>1.8457694371397779</v>
      </c>
      <c r="AF55" s="8">
        <v>45.873963532767938</v>
      </c>
      <c r="AG55" s="8">
        <v>3.3353275893479549E-2</v>
      </c>
      <c r="AH55" s="8">
        <v>705.85952830130486</v>
      </c>
      <c r="AI55" s="8">
        <v>0.1400593350558236</v>
      </c>
      <c r="AJ55" s="8">
        <v>1.6726262341743497E-2</v>
      </c>
      <c r="AK55" s="8">
        <v>1.5703086740288654E-3</v>
      </c>
    </row>
    <row r="56" spans="1:37" x14ac:dyDescent="0.15">
      <c r="A56" s="9" t="s">
        <v>82</v>
      </c>
      <c r="B56" s="9" t="s">
        <v>147</v>
      </c>
      <c r="C56" s="8" t="s">
        <v>25</v>
      </c>
      <c r="D56" s="8" t="s">
        <v>80</v>
      </c>
      <c r="E56" s="8">
        <v>42.546436351576503</v>
      </c>
      <c r="F56" s="8">
        <v>-70.7983170866667</v>
      </c>
      <c r="G56" s="8" t="s">
        <v>27</v>
      </c>
      <c r="H56" s="13">
        <v>6.6</v>
      </c>
      <c r="I56" s="14">
        <v>1.1970000000000001</v>
      </c>
      <c r="J56" s="10">
        <f t="shared" si="8"/>
        <v>5.4029999999999996</v>
      </c>
      <c r="K56" s="10">
        <f t="shared" si="9"/>
        <v>0.18136363636363639</v>
      </c>
      <c r="L56" s="12">
        <v>12</v>
      </c>
      <c r="M56" s="8">
        <v>45.883511140094477</v>
      </c>
      <c r="N56" s="8">
        <f t="shared" si="10"/>
        <v>0.3756191071059552</v>
      </c>
      <c r="O56" s="6">
        <v>0.15438058434782606</v>
      </c>
      <c r="P56" s="6">
        <f t="shared" si="11"/>
        <v>1.2638156018656124E-3</v>
      </c>
      <c r="Q56" s="6">
        <f t="shared" si="12"/>
        <v>0.3364620111056047</v>
      </c>
      <c r="R56" s="8">
        <v>0.28941957312615235</v>
      </c>
      <c r="S56" s="8">
        <f t="shared" si="13"/>
        <v>2.36929386909182E-3</v>
      </c>
      <c r="T56" s="8">
        <v>4.0845376081961572E-2</v>
      </c>
      <c r="U56" s="8">
        <f t="shared" si="14"/>
        <v>3.3437510147096719E-4</v>
      </c>
      <c r="V56" s="8">
        <v>10.091716698282983</v>
      </c>
      <c r="W56" s="8">
        <f t="shared" si="15"/>
        <v>8.2614462607307509E-2</v>
      </c>
      <c r="X56" s="8">
        <v>2390.3216213889673</v>
      </c>
      <c r="Y56" s="8">
        <v>2.9596140866171212</v>
      </c>
      <c r="Z56" s="8">
        <v>0.33270693257273176</v>
      </c>
      <c r="AA56" s="8">
        <v>4.8194589779726389</v>
      </c>
      <c r="AB56" s="8">
        <v>100.07508764705874</v>
      </c>
      <c r="AC56" s="8">
        <v>8.8861226016551512E-2</v>
      </c>
      <c r="AD56" s="8">
        <v>0.51158661518838333</v>
      </c>
      <c r="AE56" s="8">
        <v>2.4522139954780551</v>
      </c>
      <c r="AF56" s="8">
        <v>56.17626783070893</v>
      </c>
      <c r="AG56" s="8">
        <v>0.10492268482888827</v>
      </c>
      <c r="AH56" s="8">
        <v>1159.3991368051679</v>
      </c>
      <c r="AI56" s="8">
        <v>0.19900455065398756</v>
      </c>
      <c r="AJ56" s="8">
        <v>9.2122862379526663E-3</v>
      </c>
      <c r="AK56" s="8">
        <v>3.6308761852833294E-3</v>
      </c>
    </row>
    <row r="57" spans="1:37" x14ac:dyDescent="0.15">
      <c r="A57" s="9" t="s">
        <v>128</v>
      </c>
      <c r="B57" s="9" t="s">
        <v>128</v>
      </c>
      <c r="C57" s="8" t="s">
        <v>68</v>
      </c>
      <c r="D57" s="8" t="s">
        <v>128</v>
      </c>
      <c r="E57" s="8" t="s">
        <v>132</v>
      </c>
      <c r="F57" s="8">
        <v>-70.708356273158103</v>
      </c>
      <c r="G57" s="8" t="s">
        <v>31</v>
      </c>
      <c r="H57" s="13">
        <v>3.4</v>
      </c>
      <c r="I57" s="14">
        <v>0.46600000000000003</v>
      </c>
      <c r="J57" s="10">
        <f t="shared" si="8"/>
        <v>2.9339999999999997</v>
      </c>
      <c r="K57" s="10">
        <f t="shared" si="9"/>
        <v>0.13705882352941179</v>
      </c>
      <c r="L57" s="12">
        <v>15</v>
      </c>
      <c r="M57" s="8">
        <v>71.875787564102552</v>
      </c>
      <c r="N57" s="8">
        <f t="shared" si="10"/>
        <v>0.62024576680316734</v>
      </c>
      <c r="O57" s="6">
        <v>0.12296949307335879</v>
      </c>
      <c r="P57" s="6">
        <f t="shared" si="11"/>
        <v>1.0611543902271608E-3</v>
      </c>
      <c r="Q57" s="6">
        <f t="shared" si="12"/>
        <v>0.17108611570160287</v>
      </c>
      <c r="R57" s="8">
        <v>1.4625455769230766</v>
      </c>
      <c r="S57" s="8">
        <f t="shared" si="13"/>
        <v>1.262090800791855E-2</v>
      </c>
      <c r="T57" s="8">
        <v>6.0012243589743573E-2</v>
      </c>
      <c r="U57" s="8">
        <f t="shared" si="14"/>
        <v>5.178703608597283E-4</v>
      </c>
      <c r="V57" s="8">
        <v>0.672271987179487</v>
      </c>
      <c r="W57" s="8">
        <f t="shared" si="15"/>
        <v>5.8013117952488667E-3</v>
      </c>
      <c r="X57" s="8">
        <v>3539.9530013461531</v>
      </c>
      <c r="Y57" s="8">
        <v>1.360052756410256</v>
      </c>
      <c r="Z57" s="8">
        <v>0.18812826923076922</v>
      </c>
      <c r="AA57" s="8">
        <v>6.0713510256410244</v>
      </c>
      <c r="AB57" s="8">
        <v>70.460442628205115</v>
      </c>
      <c r="AC57" s="8">
        <v>7.5521025641025627E-2</v>
      </c>
      <c r="AD57" s="8">
        <v>0.28050666666666663</v>
      </c>
      <c r="AE57" s="8">
        <v>1.8886999358974357</v>
      </c>
      <c r="AF57" s="8">
        <v>17.571450064102564</v>
      </c>
      <c r="AG57" s="8">
        <v>0.13351038461538459</v>
      </c>
      <c r="AH57" s="8">
        <v>616.90698384615371</v>
      </c>
      <c r="AI57" s="8">
        <v>0.22454019230769229</v>
      </c>
      <c r="AJ57" s="8">
        <v>3.7760512820512813E-2</v>
      </c>
      <c r="AK57" s="8">
        <v>2.0228846153846152E-3</v>
      </c>
    </row>
    <row r="58" spans="1:37" x14ac:dyDescent="0.15">
      <c r="A58" s="9" t="s">
        <v>128</v>
      </c>
      <c r="B58" s="9" t="s">
        <v>128</v>
      </c>
      <c r="C58" s="8" t="s">
        <v>68</v>
      </c>
      <c r="D58" s="8" t="s">
        <v>128</v>
      </c>
      <c r="E58" s="8" t="s">
        <v>132</v>
      </c>
      <c r="F58" s="8">
        <v>-70.708356273158103</v>
      </c>
      <c r="G58" s="8" t="s">
        <v>27</v>
      </c>
      <c r="H58" s="13">
        <v>2.62</v>
      </c>
      <c r="I58" s="14">
        <v>0.315</v>
      </c>
      <c r="J58" s="10">
        <f t="shared" si="8"/>
        <v>2.3050000000000002</v>
      </c>
      <c r="K58" s="10">
        <f t="shared" si="9"/>
        <v>0.12022900763358779</v>
      </c>
      <c r="L58" s="12">
        <v>15</v>
      </c>
      <c r="M58" s="8">
        <v>43.550376691729319</v>
      </c>
      <c r="N58" s="8">
        <f t="shared" si="10"/>
        <v>0.3831435812001377</v>
      </c>
      <c r="O58" s="6">
        <v>0.21289762097694367</v>
      </c>
      <c r="P58" s="6">
        <f t="shared" si="11"/>
        <v>1.8730115127933403E-3</v>
      </c>
      <c r="Q58" s="6">
        <f t="shared" si="12"/>
        <v>0.48885368428368886</v>
      </c>
      <c r="R58" s="8">
        <v>0.22862142857142853</v>
      </c>
      <c r="S58" s="8">
        <f t="shared" si="13"/>
        <v>2.0113450109051248E-3</v>
      </c>
      <c r="T58" s="8">
        <v>6.9789699248120285E-2</v>
      </c>
      <c r="U58" s="8">
        <f t="shared" si="14"/>
        <v>6.1398952964472229E-4</v>
      </c>
      <c r="V58" s="8">
        <v>1.7022269172932329</v>
      </c>
      <c r="W58" s="8">
        <f t="shared" si="15"/>
        <v>1.4975698642598862E-2</v>
      </c>
      <c r="X58" s="8">
        <v>2428.9711209774432</v>
      </c>
      <c r="Y58" s="8">
        <v>3.1365255639097747</v>
      </c>
      <c r="Z58" s="8">
        <v>0.58880045112781954</v>
      </c>
      <c r="AA58" s="8">
        <v>9.6654722556390968</v>
      </c>
      <c r="AB58" s="8">
        <v>281.79476195488718</v>
      </c>
      <c r="AC58" s="8">
        <v>0.12273360902255638</v>
      </c>
      <c r="AD58" s="8">
        <v>0.55911977443609018</v>
      </c>
      <c r="AE58" s="8">
        <v>2.8926627067669171</v>
      </c>
      <c r="AF58" s="8">
        <v>41.624341428571427</v>
      </c>
      <c r="AG58" s="8">
        <v>0.13316195488721805</v>
      </c>
      <c r="AH58" s="8">
        <v>897.99529075187968</v>
      </c>
      <c r="AI58" s="8">
        <v>0.23584105263157892</v>
      </c>
      <c r="AJ58" s="8">
        <v>7.1394060150375929E-2</v>
      </c>
      <c r="AK58" s="8">
        <v>3.2087218045112782E-3</v>
      </c>
    </row>
    <row r="59" spans="1:37" x14ac:dyDescent="0.15">
      <c r="A59" s="9" t="s">
        <v>128</v>
      </c>
      <c r="B59" s="9" t="s">
        <v>128</v>
      </c>
      <c r="C59" s="8" t="s">
        <v>68</v>
      </c>
      <c r="D59" s="8" t="s">
        <v>128</v>
      </c>
      <c r="E59" s="8" t="s">
        <v>132</v>
      </c>
      <c r="F59" s="8">
        <v>-70.708356273158103</v>
      </c>
      <c r="G59" s="8" t="s">
        <v>31</v>
      </c>
      <c r="H59" s="13">
        <v>5.8</v>
      </c>
      <c r="I59" s="14">
        <v>0.73299999999999998</v>
      </c>
      <c r="J59" s="10">
        <f t="shared" si="8"/>
        <v>5.0670000000000002</v>
      </c>
      <c r="K59" s="10">
        <f t="shared" si="9"/>
        <v>0.12637931034482752</v>
      </c>
      <c r="L59" s="12">
        <v>10</v>
      </c>
      <c r="M59" s="8">
        <v>67.126551153846137</v>
      </c>
      <c r="N59" s="8">
        <f t="shared" si="10"/>
        <v>0.58643143913196283</v>
      </c>
      <c r="O59" s="6">
        <v>9.3539508619829709E-2</v>
      </c>
      <c r="P59" s="6">
        <f t="shared" si="11"/>
        <v>8.171805003046158E-4</v>
      </c>
      <c r="Q59" s="6">
        <f t="shared" si="12"/>
        <v>0.13934800315518697</v>
      </c>
      <c r="R59" s="8">
        <v>1.4608215384615382</v>
      </c>
      <c r="S59" s="8">
        <f t="shared" si="13"/>
        <v>1.2762039198938991E-2</v>
      </c>
      <c r="T59" s="8">
        <v>5.1587307692307682E-2</v>
      </c>
      <c r="U59" s="8">
        <f t="shared" si="14"/>
        <v>4.506773932360742E-4</v>
      </c>
      <c r="V59" s="8">
        <v>0.777903846153846</v>
      </c>
      <c r="W59" s="8">
        <f t="shared" si="15"/>
        <v>6.7959289456233415E-3</v>
      </c>
      <c r="X59" s="8">
        <v>3295.488926153846</v>
      </c>
      <c r="Y59" s="8">
        <v>1.1750442307692306</v>
      </c>
      <c r="Z59" s="8">
        <v>0.21208115384615384</v>
      </c>
      <c r="AA59" s="8">
        <v>6.3567026923076906</v>
      </c>
      <c r="AB59" s="8">
        <v>67.743961153846143</v>
      </c>
      <c r="AC59" s="8">
        <v>7.3696153846153828E-2</v>
      </c>
      <c r="AD59" s="8">
        <v>0.34473423076923071</v>
      </c>
      <c r="AE59" s="8">
        <v>2.7816203846153842</v>
      </c>
      <c r="AF59" s="8">
        <v>19.789055000000001</v>
      </c>
      <c r="AG59" s="8">
        <v>0.10563115384615383</v>
      </c>
      <c r="AH59" s="8">
        <v>690.12599499999999</v>
      </c>
      <c r="AI59" s="8">
        <v>0.23091461538461533</v>
      </c>
      <c r="AJ59" s="8">
        <v>4.0123461538461531E-2</v>
      </c>
      <c r="AK59" s="8">
        <v>1.6376923076923075E-3</v>
      </c>
    </row>
    <row r="60" spans="1:37" x14ac:dyDescent="0.15">
      <c r="A60" s="9" t="s">
        <v>128</v>
      </c>
      <c r="B60" s="9" t="s">
        <v>128</v>
      </c>
      <c r="C60" s="8" t="s">
        <v>68</v>
      </c>
      <c r="D60" s="8" t="s">
        <v>128</v>
      </c>
      <c r="E60" s="8" t="s">
        <v>132</v>
      </c>
      <c r="F60" s="8">
        <v>-70.708356273158103</v>
      </c>
      <c r="G60" s="8" t="s">
        <v>27</v>
      </c>
      <c r="H60" s="13">
        <v>2.31</v>
      </c>
      <c r="I60" s="14">
        <v>0.33</v>
      </c>
      <c r="J60" s="10">
        <f t="shared" si="8"/>
        <v>1.98</v>
      </c>
      <c r="K60" s="10">
        <f t="shared" si="9"/>
        <v>0.1428571428571429</v>
      </c>
      <c r="L60" s="12">
        <v>10</v>
      </c>
      <c r="M60" s="8">
        <v>40.600843953488372</v>
      </c>
      <c r="N60" s="8">
        <f t="shared" si="10"/>
        <v>0.34800723388704313</v>
      </c>
      <c r="O60" s="6">
        <v>0.29154504423792577</v>
      </c>
      <c r="P60" s="6">
        <f t="shared" si="11"/>
        <v>2.4989575220393631E-3</v>
      </c>
      <c r="Q60" s="6">
        <f t="shared" si="12"/>
        <v>0.71807631529018145</v>
      </c>
      <c r="R60" s="8">
        <v>0.19583965116279073</v>
      </c>
      <c r="S60" s="8">
        <f t="shared" si="13"/>
        <v>1.6786255813953487E-3</v>
      </c>
      <c r="T60" s="8">
        <v>7.5416511627906968E-2</v>
      </c>
      <c r="U60" s="8">
        <f t="shared" si="14"/>
        <v>6.464272425249168E-4</v>
      </c>
      <c r="V60" s="8">
        <v>1.5290089534883717</v>
      </c>
      <c r="W60" s="8">
        <f t="shared" si="15"/>
        <v>1.3105791029900327E-2</v>
      </c>
      <c r="X60" s="8">
        <v>2210.9578943023257</v>
      </c>
      <c r="Y60" s="8">
        <v>2.988683372093023</v>
      </c>
      <c r="Z60" s="8">
        <v>0.8405291860465115</v>
      </c>
      <c r="AA60" s="8">
        <v>9.9294352325581379</v>
      </c>
      <c r="AB60" s="8">
        <v>398.81224465116276</v>
      </c>
      <c r="AC60" s="8">
        <v>0.14596744186046509</v>
      </c>
      <c r="AD60" s="8">
        <v>0.67388302325581395</v>
      </c>
      <c r="AE60" s="8">
        <v>2.2430330232558138</v>
      </c>
      <c r="AF60" s="8">
        <v>39.524334069767441</v>
      </c>
      <c r="AG60" s="8">
        <v>0.19583965116279073</v>
      </c>
      <c r="AH60" s="8">
        <v>1041.8608622093022</v>
      </c>
      <c r="AI60" s="8">
        <v>0.26760697674418604</v>
      </c>
      <c r="AJ60" s="8">
        <v>5.5954186046511624E-2</v>
      </c>
      <c r="AK60" s="8">
        <v>4.8655813953488369E-3</v>
      </c>
    </row>
    <row r="61" spans="1:37" x14ac:dyDescent="0.15">
      <c r="A61" s="9" t="s">
        <v>128</v>
      </c>
      <c r="B61" s="9" t="s">
        <v>128</v>
      </c>
      <c r="C61" s="8" t="s">
        <v>68</v>
      </c>
      <c r="D61" s="8" t="s">
        <v>128</v>
      </c>
      <c r="E61" s="8" t="s">
        <v>132</v>
      </c>
      <c r="F61" s="8">
        <v>-70.708356273158103</v>
      </c>
      <c r="G61" s="8" t="s">
        <v>31</v>
      </c>
      <c r="H61" s="13">
        <v>4.33</v>
      </c>
      <c r="I61" s="14">
        <v>0.54300000000000004</v>
      </c>
      <c r="J61" s="10">
        <f t="shared" si="8"/>
        <v>3.7869999999999999</v>
      </c>
      <c r="K61" s="10">
        <f t="shared" si="9"/>
        <v>0.12540415704387997</v>
      </c>
      <c r="L61" s="12">
        <v>10</v>
      </c>
      <c r="M61" s="8">
        <v>68.129676585365843</v>
      </c>
      <c r="N61" s="8">
        <f t="shared" si="10"/>
        <v>0.59585931923505875</v>
      </c>
      <c r="O61" s="6">
        <v>0.1229258572605713</v>
      </c>
      <c r="P61" s="6">
        <f t="shared" si="11"/>
        <v>1.0751044375191304E-3</v>
      </c>
      <c r="Q61" s="6">
        <f t="shared" si="12"/>
        <v>0.18042923938813413</v>
      </c>
      <c r="R61" s="8">
        <v>1.5859251219512192</v>
      </c>
      <c r="S61" s="8">
        <f t="shared" si="13"/>
        <v>1.3870435188982141E-2</v>
      </c>
      <c r="T61" s="8">
        <v>4.5572560975609744E-2</v>
      </c>
      <c r="U61" s="8">
        <f t="shared" si="14"/>
        <v>3.9857572382132587E-4</v>
      </c>
      <c r="V61" s="8">
        <v>1.720038658536585</v>
      </c>
      <c r="W61" s="8">
        <f t="shared" si="15"/>
        <v>1.5043386604799185E-2</v>
      </c>
      <c r="X61" s="8">
        <v>3408.7520407317065</v>
      </c>
      <c r="Y61" s="8">
        <v>1.445301219512195</v>
      </c>
      <c r="Z61" s="8">
        <v>0.14192597560975609</v>
      </c>
      <c r="AA61" s="8">
        <v>5.3124585365853649</v>
      </c>
      <c r="AB61" s="8">
        <v>69.701278902439029</v>
      </c>
      <c r="AC61" s="8">
        <v>7.8124390243902428E-2</v>
      </c>
      <c r="AD61" s="8">
        <v>0.24478975609756093</v>
      </c>
      <c r="AE61" s="8">
        <v>2.3189923170731706</v>
      </c>
      <c r="AF61" s="8">
        <v>18.386575243902435</v>
      </c>
      <c r="AG61" s="8">
        <v>0.10025963414634145</v>
      </c>
      <c r="AH61" s="8">
        <v>693.10266329268279</v>
      </c>
      <c r="AI61" s="8">
        <v>0.20572756097560971</v>
      </c>
      <c r="AJ61" s="8">
        <v>2.2135243902439022E-2</v>
      </c>
      <c r="AK61" s="8">
        <v>1.3020731707317069E-3</v>
      </c>
    </row>
    <row r="62" spans="1:37" x14ac:dyDescent="0.15">
      <c r="A62" s="9" t="s">
        <v>128</v>
      </c>
      <c r="B62" s="9" t="s">
        <v>128</v>
      </c>
      <c r="C62" s="8" t="s">
        <v>68</v>
      </c>
      <c r="D62" s="8" t="s">
        <v>128</v>
      </c>
      <c r="E62" s="8" t="s">
        <v>132</v>
      </c>
      <c r="F62" s="8">
        <v>-70.708356273158103</v>
      </c>
      <c r="G62" s="8" t="s">
        <v>27</v>
      </c>
      <c r="H62" s="13">
        <v>3.53</v>
      </c>
      <c r="I62" s="14">
        <v>0.373</v>
      </c>
      <c r="J62" s="10">
        <f t="shared" si="8"/>
        <v>3.157</v>
      </c>
      <c r="K62" s="10">
        <f t="shared" si="9"/>
        <v>0.10566572237960337</v>
      </c>
      <c r="L62" s="12">
        <v>10</v>
      </c>
      <c r="M62" s="8">
        <v>39.34196869565217</v>
      </c>
      <c r="N62" s="8">
        <f t="shared" si="10"/>
        <v>0.35184871153590341</v>
      </c>
      <c r="O62" s="6">
        <v>0.28339153143671725</v>
      </c>
      <c r="P62" s="6">
        <f t="shared" si="11"/>
        <v>2.5344676055119443E-3</v>
      </c>
      <c r="Q62" s="6">
        <f t="shared" si="12"/>
        <v>0.72032880110556319</v>
      </c>
      <c r="R62" s="8">
        <v>0.15151304347826083</v>
      </c>
      <c r="S62" s="8">
        <f t="shared" si="13"/>
        <v>1.3550330828919813E-3</v>
      </c>
      <c r="T62" s="8">
        <v>7.6215652173913045E-2</v>
      </c>
      <c r="U62" s="8">
        <f t="shared" si="14"/>
        <v>6.8162270230323933E-4</v>
      </c>
      <c r="V62" s="8">
        <v>1.6087930434782607</v>
      </c>
      <c r="W62" s="8">
        <f t="shared" si="15"/>
        <v>1.4387987643798495E-2</v>
      </c>
      <c r="X62" s="8">
        <v>2047.595937391304</v>
      </c>
      <c r="Y62" s="8">
        <v>3.069746086956521</v>
      </c>
      <c r="Z62" s="8">
        <v>0.74287304347826077</v>
      </c>
      <c r="AA62" s="8">
        <v>9.6362295652173895</v>
      </c>
      <c r="AB62" s="8">
        <v>364.02523826086946</v>
      </c>
      <c r="AC62" s="8">
        <v>0.1707965217391304</v>
      </c>
      <c r="AD62" s="8">
        <v>0.56564869565217368</v>
      </c>
      <c r="AE62" s="8">
        <v>1.6326678260869563</v>
      </c>
      <c r="AF62" s="8">
        <v>36.072959999999995</v>
      </c>
      <c r="AG62" s="8">
        <v>0.1285565217391304</v>
      </c>
      <c r="AH62" s="8">
        <v>1103.1526956521736</v>
      </c>
      <c r="AI62" s="8">
        <v>0.22313739130434776</v>
      </c>
      <c r="AJ62" s="8">
        <v>2.4793043478260866E-2</v>
      </c>
      <c r="AK62" s="8">
        <v>4.5913043478260866E-3</v>
      </c>
    </row>
    <row r="63" spans="1:37" x14ac:dyDescent="0.15">
      <c r="A63" s="9" t="s">
        <v>128</v>
      </c>
      <c r="B63" s="9" t="s">
        <v>128</v>
      </c>
      <c r="C63" s="8" t="s">
        <v>68</v>
      </c>
      <c r="D63" s="8" t="s">
        <v>128</v>
      </c>
      <c r="E63" s="8" t="s">
        <v>132</v>
      </c>
      <c r="F63" s="8">
        <v>-70.708356273158103</v>
      </c>
      <c r="G63" s="8" t="s">
        <v>31</v>
      </c>
      <c r="H63" s="13">
        <v>4.0999999999999996</v>
      </c>
      <c r="I63" s="14">
        <v>0.58299999999999996</v>
      </c>
      <c r="J63" s="10">
        <f t="shared" si="8"/>
        <v>3.5169999999999995</v>
      </c>
      <c r="K63" s="10">
        <f t="shared" si="9"/>
        <v>0.14219512195121953</v>
      </c>
      <c r="L63" s="12">
        <v>10</v>
      </c>
      <c r="M63" s="8">
        <v>41.069924867256638</v>
      </c>
      <c r="N63" s="8">
        <f t="shared" si="10"/>
        <v>0.35229981892229656</v>
      </c>
      <c r="O63" s="6">
        <v>0.15960498208647672</v>
      </c>
      <c r="P63" s="6">
        <f t="shared" si="11"/>
        <v>1.3690993219466795E-3</v>
      </c>
      <c r="Q63" s="6">
        <f t="shared" si="12"/>
        <v>0.38861766268709008</v>
      </c>
      <c r="R63" s="8">
        <v>0.82946849557522129</v>
      </c>
      <c r="S63" s="8">
        <f t="shared" si="13"/>
        <v>7.1152212169220807E-3</v>
      </c>
      <c r="T63" s="8">
        <v>3.3703008849557521E-2</v>
      </c>
      <c r="U63" s="8">
        <f t="shared" si="14"/>
        <v>2.8910605396071656E-4</v>
      </c>
      <c r="V63" s="8">
        <v>0.74895575221238941</v>
      </c>
      <c r="W63" s="8">
        <f t="shared" si="15"/>
        <v>6.4245789769048134E-3</v>
      </c>
      <c r="X63" s="8">
        <v>2361.0446248672565</v>
      </c>
      <c r="Y63" s="8">
        <v>1.348120353982301</v>
      </c>
      <c r="Z63" s="8">
        <v>0.22281433628318584</v>
      </c>
      <c r="AA63" s="8">
        <v>4.2016417699115047</v>
      </c>
      <c r="AB63" s="8">
        <v>79.533483716814146</v>
      </c>
      <c r="AC63" s="8">
        <v>5.9916460176991149E-2</v>
      </c>
      <c r="AD63" s="8">
        <v>0.17132362831858405</v>
      </c>
      <c r="AE63" s="8">
        <v>1.3462479646017698</v>
      </c>
      <c r="AF63" s="8">
        <v>11.175356017699114</v>
      </c>
      <c r="AG63" s="8">
        <v>7.7704159292035405E-2</v>
      </c>
      <c r="AH63" s="8">
        <v>609.06860539823003</v>
      </c>
      <c r="AI63" s="8">
        <v>0.13293964601769909</v>
      </c>
      <c r="AJ63" s="8">
        <v>1.6851504424778761E-2</v>
      </c>
      <c r="AK63" s="8">
        <v>1.8723893805309734E-3</v>
      </c>
    </row>
    <row r="64" spans="1:37" x14ac:dyDescent="0.15">
      <c r="A64" s="9" t="s">
        <v>128</v>
      </c>
      <c r="B64" s="9" t="s">
        <v>128</v>
      </c>
      <c r="C64" s="8" t="s">
        <v>68</v>
      </c>
      <c r="D64" s="8" t="s">
        <v>128</v>
      </c>
      <c r="E64" s="8" t="s">
        <v>132</v>
      </c>
      <c r="F64" s="8">
        <v>-70.708356273158103</v>
      </c>
      <c r="G64" s="8" t="s">
        <v>27</v>
      </c>
      <c r="H64" s="13">
        <v>2.2200000000000002</v>
      </c>
      <c r="I64" s="14">
        <v>0.29199999999999998</v>
      </c>
      <c r="J64" s="10">
        <f t="shared" si="8"/>
        <v>1.9280000000000002</v>
      </c>
      <c r="K64" s="10">
        <f t="shared" si="9"/>
        <v>0.13153153153153152</v>
      </c>
      <c r="L64" s="12">
        <v>10</v>
      </c>
      <c r="M64" s="8">
        <v>33.713171250000002</v>
      </c>
      <c r="N64" s="8">
        <f t="shared" si="10"/>
        <v>0.29278826202702707</v>
      </c>
      <c r="O64" s="6">
        <v>0.26537675884814699</v>
      </c>
      <c r="P64" s="6">
        <f t="shared" si="11"/>
        <v>2.3047134732397632E-3</v>
      </c>
      <c r="Q64" s="6">
        <f t="shared" si="12"/>
        <v>0.78716047470066153</v>
      </c>
      <c r="R64" s="8">
        <v>0.27570375000000003</v>
      </c>
      <c r="S64" s="8">
        <f t="shared" si="13"/>
        <v>2.3944001351351354E-3</v>
      </c>
      <c r="T64" s="8">
        <v>6.2726249999999997E-2</v>
      </c>
      <c r="U64" s="8">
        <f t="shared" si="14"/>
        <v>5.4475770270270276E-4</v>
      </c>
      <c r="V64" s="8">
        <v>1.2093037500000001</v>
      </c>
      <c r="W64" s="8">
        <f t="shared" si="15"/>
        <v>1.0502421756756759E-2</v>
      </c>
      <c r="X64" s="8">
        <v>1959.0574875</v>
      </c>
      <c r="Y64" s="8">
        <v>2.7526612500000001</v>
      </c>
      <c r="Z64" s="8">
        <v>0.60392250000000003</v>
      </c>
      <c r="AA64" s="8">
        <v>7.1464162500000006</v>
      </c>
      <c r="AB64" s="8">
        <v>255.07702500000002</v>
      </c>
      <c r="AC64" s="8">
        <v>0.11524124999999999</v>
      </c>
      <c r="AD64" s="8">
        <v>0.34280624999999998</v>
      </c>
      <c r="AE64" s="8">
        <v>1.4675025000000002</v>
      </c>
      <c r="AF64" s="8">
        <v>31.04949375</v>
      </c>
      <c r="AG64" s="8">
        <v>6.8561250000000004E-2</v>
      </c>
      <c r="AH64" s="8">
        <v>769.41476999999998</v>
      </c>
      <c r="AI64" s="8">
        <v>0.18672</v>
      </c>
      <c r="AJ64" s="8">
        <v>1.8963749999999998E-2</v>
      </c>
      <c r="AK64" s="8">
        <v>4.3762499999999999E-3</v>
      </c>
    </row>
    <row r="65" spans="1:37" x14ac:dyDescent="0.15">
      <c r="A65" s="9" t="s">
        <v>128</v>
      </c>
      <c r="B65" s="9" t="s">
        <v>128</v>
      </c>
      <c r="C65" s="8" t="s">
        <v>68</v>
      </c>
      <c r="D65" s="8" t="s">
        <v>128</v>
      </c>
      <c r="E65" s="8" t="s">
        <v>132</v>
      </c>
      <c r="F65" s="8">
        <v>-70.708356273158103</v>
      </c>
      <c r="G65" s="8" t="s">
        <v>31</v>
      </c>
      <c r="H65" s="13">
        <v>5.31</v>
      </c>
      <c r="I65" s="14">
        <v>0.77800000000000002</v>
      </c>
      <c r="J65" s="10">
        <f t="shared" si="8"/>
        <v>4.532</v>
      </c>
      <c r="K65" s="10">
        <f t="shared" si="9"/>
        <v>0.14651600753295657</v>
      </c>
      <c r="L65" s="12">
        <v>8</v>
      </c>
      <c r="M65" s="8">
        <v>74.267509090909101</v>
      </c>
      <c r="N65" s="8">
        <f t="shared" si="10"/>
        <v>0.6338613016949155</v>
      </c>
      <c r="O65" s="6">
        <v>8.3449068227466838E-2</v>
      </c>
      <c r="P65" s="6">
        <f t="shared" si="11"/>
        <v>7.1222443918433106E-4</v>
      </c>
      <c r="Q65" s="6">
        <f t="shared" si="12"/>
        <v>0.11236282090101987</v>
      </c>
      <c r="R65" s="8">
        <v>1.769556083916084</v>
      </c>
      <c r="S65" s="8">
        <f t="shared" si="13"/>
        <v>1.5102877913950459E-2</v>
      </c>
      <c r="T65" s="8">
        <v>4.6470209790209792E-2</v>
      </c>
      <c r="U65" s="8">
        <f t="shared" si="14"/>
        <v>3.9661580182529345E-4</v>
      </c>
      <c r="V65" s="8">
        <v>0.53625146853146854</v>
      </c>
      <c r="W65" s="8">
        <f t="shared" si="15"/>
        <v>4.5768204432855286E-3</v>
      </c>
      <c r="X65" s="8">
        <v>3924.513959160839</v>
      </c>
      <c r="Y65" s="8">
        <v>0.82171132867132868</v>
      </c>
      <c r="Z65" s="8">
        <v>0.10621762237762238</v>
      </c>
      <c r="AA65" s="8">
        <v>4.2354276923076926</v>
      </c>
      <c r="AB65" s="8">
        <v>43.631838881118888</v>
      </c>
      <c r="AC65" s="8">
        <v>6.5648391608391601E-2</v>
      </c>
      <c r="AD65" s="8">
        <v>0.21981146853146852</v>
      </c>
      <c r="AE65" s="8">
        <v>2.3980103496503493</v>
      </c>
      <c r="AF65" s="8">
        <v>16.840656503496504</v>
      </c>
      <c r="AG65" s="8">
        <v>7.9663216783216778E-2</v>
      </c>
      <c r="AH65" s="8">
        <v>531.81762041958041</v>
      </c>
      <c r="AI65" s="8">
        <v>0.19842041958041959</v>
      </c>
      <c r="AJ65" s="8">
        <v>2.2866293706293703E-2</v>
      </c>
      <c r="AK65" s="8">
        <v>7.3762237762237766E-4</v>
      </c>
    </row>
    <row r="66" spans="1:37" x14ac:dyDescent="0.15">
      <c r="A66" s="9" t="s">
        <v>128</v>
      </c>
      <c r="B66" s="9" t="s">
        <v>128</v>
      </c>
      <c r="C66" s="8" t="s">
        <v>68</v>
      </c>
      <c r="D66" s="8" t="s">
        <v>128</v>
      </c>
      <c r="E66" s="8" t="s">
        <v>132</v>
      </c>
      <c r="F66" s="8">
        <v>-70.708356273158103</v>
      </c>
      <c r="G66" s="8" t="s">
        <v>27</v>
      </c>
      <c r="H66" s="13">
        <v>6.93</v>
      </c>
      <c r="I66" s="14">
        <v>0.73899999999999999</v>
      </c>
      <c r="J66" s="10">
        <f t="shared" ref="J66:J96" si="16">(H66-I66)</f>
        <v>6.1909999999999998</v>
      </c>
      <c r="K66" s="10">
        <f t="shared" ref="K66:K96" si="17">1 - ((H66-I66)/H66)</f>
        <v>0.10663780663780664</v>
      </c>
      <c r="L66" s="12">
        <v>10</v>
      </c>
      <c r="M66" s="8">
        <v>33.741520769230767</v>
      </c>
      <c r="N66" s="8">
        <f t="shared" ref="N66:N96" si="18">((1-K66)/100)*M66</f>
        <v>0.30143399001776</v>
      </c>
      <c r="O66" s="6">
        <v>0.39363034035578331</v>
      </c>
      <c r="P66" s="6">
        <f t="shared" ref="P66:P96" si="19">((1-K66)/100)*O66</f>
        <v>3.5165446423414928E-3</v>
      </c>
      <c r="Q66" s="6">
        <f t="shared" ref="Q66:Q96" si="20">(O66/M66) *100</f>
        <v>1.1666052133451519</v>
      </c>
      <c r="R66" s="8">
        <v>0.23844723076923072</v>
      </c>
      <c r="S66" s="8">
        <f t="shared" ref="S66:S96" si="21">((1-K66)/100)*R66</f>
        <v>2.1301974108114104E-3</v>
      </c>
      <c r="T66" s="8">
        <v>3.5478307692307684E-2</v>
      </c>
      <c r="U66" s="8">
        <f t="shared" ref="U66:U96" si="22">((1-K66)/100)*T66</f>
        <v>3.1694978776778771E-4</v>
      </c>
      <c r="V66" s="8">
        <v>1.6815067692307686</v>
      </c>
      <c r="W66" s="8">
        <f t="shared" ref="W66:W96" si="23">((1-K66)/100)*V66</f>
        <v>1.5021945755133751E-2</v>
      </c>
      <c r="X66" s="8">
        <v>2216.7044664615382</v>
      </c>
      <c r="Y66" s="8">
        <v>3.9026138461538458</v>
      </c>
      <c r="Z66" s="8">
        <v>1.2739187692307692</v>
      </c>
      <c r="AA66" s="8">
        <v>14.202049076923076</v>
      </c>
      <c r="AB66" s="8">
        <v>604.80613692307679</v>
      </c>
      <c r="AC66" s="8">
        <v>0.24752307692307687</v>
      </c>
      <c r="AD66" s="8">
        <v>1.0362966153846154</v>
      </c>
      <c r="AE66" s="8">
        <v>1.9859601538461535</v>
      </c>
      <c r="AF66" s="8">
        <v>32.099617692307689</v>
      </c>
      <c r="AG66" s="8">
        <v>0.16419030769230769</v>
      </c>
      <c r="AH66" s="8">
        <v>798.03997738461521</v>
      </c>
      <c r="AI66" s="8">
        <v>0.2491732307692307</v>
      </c>
      <c r="AJ66" s="8">
        <v>2.3927230769230763E-2</v>
      </c>
      <c r="AK66" s="8">
        <v>8.2507692307692299E-3</v>
      </c>
    </row>
    <row r="67" spans="1:37" x14ac:dyDescent="0.15">
      <c r="A67" s="9" t="s">
        <v>128</v>
      </c>
      <c r="B67" s="9" t="s">
        <v>128</v>
      </c>
      <c r="C67" s="8" t="s">
        <v>68</v>
      </c>
      <c r="D67" s="8" t="s">
        <v>128</v>
      </c>
      <c r="E67" s="8" t="s">
        <v>132</v>
      </c>
      <c r="F67" s="8">
        <v>-70.708356273158103</v>
      </c>
      <c r="G67" s="8" t="s">
        <v>31</v>
      </c>
      <c r="H67" s="13">
        <v>10.11</v>
      </c>
      <c r="I67" s="14">
        <v>1.2390000000000001</v>
      </c>
      <c r="J67" s="10">
        <f t="shared" si="16"/>
        <v>8.8709999999999987</v>
      </c>
      <c r="K67" s="10">
        <f t="shared" si="17"/>
        <v>0.12255192878338284</v>
      </c>
      <c r="L67" s="12">
        <v>10</v>
      </c>
      <c r="M67" s="8">
        <v>38.045531555555542</v>
      </c>
      <c r="N67" s="8">
        <f t="shared" si="18"/>
        <v>0.33382978281833153</v>
      </c>
      <c r="O67" s="6">
        <v>9.8182279260499397E-2</v>
      </c>
      <c r="P67" s="6">
        <f t="shared" si="19"/>
        <v>8.6149851564776465E-4</v>
      </c>
      <c r="Q67" s="6">
        <f t="shared" si="20"/>
        <v>0.25806520567896357</v>
      </c>
      <c r="R67" s="8">
        <v>0.93228948148148116</v>
      </c>
      <c r="S67" s="8">
        <f t="shared" si="21"/>
        <v>8.1803560734146578E-3</v>
      </c>
      <c r="T67" s="8">
        <v>3.1845925925925916E-2</v>
      </c>
      <c r="U67" s="8">
        <f t="shared" si="22"/>
        <v>2.7943146279810958E-4</v>
      </c>
      <c r="V67" s="8">
        <v>0.73882548148148131</v>
      </c>
      <c r="W67" s="8">
        <f t="shared" si="23"/>
        <v>6.4828099369161419E-3</v>
      </c>
      <c r="X67" s="8">
        <v>2220.8592399999993</v>
      </c>
      <c r="Y67" s="8">
        <v>0.68468740740740719</v>
      </c>
      <c r="Z67" s="8">
        <v>8.6780148148148134E-2</v>
      </c>
      <c r="AA67" s="8">
        <v>2.6885922962962949</v>
      </c>
      <c r="AB67" s="8">
        <v>31.658831111111102</v>
      </c>
      <c r="AC67" s="8">
        <v>3.8215111111111102E-2</v>
      </c>
      <c r="AD67" s="8">
        <v>0.16559881481481478</v>
      </c>
      <c r="AE67" s="8">
        <v>1.4848162962962961</v>
      </c>
      <c r="AF67" s="8">
        <v>11.411191407407404</v>
      </c>
      <c r="AG67" s="8">
        <v>2.3884444444444437E-2</v>
      </c>
      <c r="AH67" s="8">
        <v>392.95006459259253</v>
      </c>
      <c r="AI67" s="8">
        <v>0.13852977777777772</v>
      </c>
      <c r="AJ67" s="8">
        <v>1.0349925925925924E-2</v>
      </c>
      <c r="AK67" s="8">
        <v>7.9614814814814793E-4</v>
      </c>
    </row>
    <row r="68" spans="1:37" x14ac:dyDescent="0.15">
      <c r="A68" s="9" t="s">
        <v>128</v>
      </c>
      <c r="B68" s="9" t="s">
        <v>128</v>
      </c>
      <c r="C68" s="8" t="s">
        <v>68</v>
      </c>
      <c r="D68" s="8" t="s">
        <v>128</v>
      </c>
      <c r="E68" s="8" t="s">
        <v>132</v>
      </c>
      <c r="F68" s="8">
        <v>-70.708356273158103</v>
      </c>
      <c r="G68" s="8" t="s">
        <v>27</v>
      </c>
      <c r="H68" s="13">
        <v>7.66</v>
      </c>
      <c r="I68" s="14">
        <v>1.3440000000000001</v>
      </c>
      <c r="J68" s="10">
        <f t="shared" si="16"/>
        <v>6.3159999999999998</v>
      </c>
      <c r="K68" s="10">
        <f t="shared" si="17"/>
        <v>0.17545691906005223</v>
      </c>
      <c r="L68" s="12">
        <v>10</v>
      </c>
      <c r="M68" s="8">
        <v>27.16788184615384</v>
      </c>
      <c r="N68" s="8">
        <f t="shared" si="18"/>
        <v>0.22401089000040164</v>
      </c>
      <c r="O68" s="6">
        <v>0.1631883877470304</v>
      </c>
      <c r="P68" s="6">
        <f t="shared" si="19"/>
        <v>1.3455585600655926E-3</v>
      </c>
      <c r="Q68" s="6">
        <f t="shared" si="20"/>
        <v>0.60066658369295356</v>
      </c>
      <c r="R68" s="8">
        <v>0.11803569230769229</v>
      </c>
      <c r="S68" s="8">
        <f t="shared" si="21"/>
        <v>9.7325513396264286E-4</v>
      </c>
      <c r="T68" s="8">
        <v>3.5246769230769227E-2</v>
      </c>
      <c r="U68" s="8">
        <f t="shared" si="22"/>
        <v>2.9062479694717813E-4</v>
      </c>
      <c r="V68" s="8">
        <v>1.2680639999999999</v>
      </c>
      <c r="W68" s="8">
        <f t="shared" si="23"/>
        <v>1.0455733973890338E-2</v>
      </c>
      <c r="X68" s="8">
        <v>1546.8864369230766</v>
      </c>
      <c r="Y68" s="8">
        <v>1.868078769230769</v>
      </c>
      <c r="Z68" s="8">
        <v>0.54673476923076914</v>
      </c>
      <c r="AA68" s="8">
        <v>7.8657673846153839</v>
      </c>
      <c r="AB68" s="8">
        <v>262.39990153846151</v>
      </c>
      <c r="AC68" s="8">
        <v>0.12869169230769228</v>
      </c>
      <c r="AD68" s="8">
        <v>0.53198030769230764</v>
      </c>
      <c r="AE68" s="8">
        <v>1.4721673846153844</v>
      </c>
      <c r="AF68" s="8">
        <v>25.644073846153841</v>
      </c>
      <c r="AG68" s="8">
        <v>5.819815384615383E-2</v>
      </c>
      <c r="AH68" s="8">
        <v>681.61595815384624</v>
      </c>
      <c r="AI68" s="8">
        <v>0.17869292307692305</v>
      </c>
      <c r="AJ68" s="8">
        <v>2.0492307692307692E-2</v>
      </c>
      <c r="AK68" s="8">
        <v>4.0984615384615378E-3</v>
      </c>
    </row>
    <row r="69" spans="1:37" x14ac:dyDescent="0.15">
      <c r="A69" s="9" t="s">
        <v>128</v>
      </c>
      <c r="B69" s="9" t="s">
        <v>128</v>
      </c>
      <c r="C69" s="8" t="s">
        <v>68</v>
      </c>
      <c r="D69" s="8" t="s">
        <v>128</v>
      </c>
      <c r="E69" s="8" t="s">
        <v>132</v>
      </c>
      <c r="F69" s="8">
        <v>-70.708356273158103</v>
      </c>
      <c r="G69" s="8" t="s">
        <v>31</v>
      </c>
      <c r="H69" s="13">
        <v>4.6399999999999997</v>
      </c>
      <c r="I69" s="14">
        <v>0.81</v>
      </c>
      <c r="J69" s="10">
        <f t="shared" si="16"/>
        <v>3.8299999999999996</v>
      </c>
      <c r="K69" s="10">
        <f t="shared" si="17"/>
        <v>0.17456896551724144</v>
      </c>
      <c r="L69" s="12">
        <v>10</v>
      </c>
      <c r="M69" s="8">
        <v>83.004139860139858</v>
      </c>
      <c r="N69" s="8">
        <f t="shared" si="18"/>
        <v>0.68514193031106818</v>
      </c>
      <c r="O69" s="6">
        <v>9.0539939929624419E-2</v>
      </c>
      <c r="P69" s="6">
        <f t="shared" si="19"/>
        <v>7.4734476278116705E-4</v>
      </c>
      <c r="Q69" s="6">
        <f t="shared" si="20"/>
        <v>0.10907882436006472</v>
      </c>
      <c r="R69" s="8">
        <v>1.4619535664335668</v>
      </c>
      <c r="S69" s="8">
        <f t="shared" si="21"/>
        <v>1.2067418447070172E-2</v>
      </c>
      <c r="T69" s="8">
        <v>2.8518601398601396E-2</v>
      </c>
      <c r="U69" s="8">
        <f t="shared" si="22"/>
        <v>2.3540138654448996E-4</v>
      </c>
      <c r="V69" s="8">
        <v>0.52234069930069926</v>
      </c>
      <c r="W69" s="8">
        <f t="shared" si="23"/>
        <v>4.3115622377622375E-3</v>
      </c>
      <c r="X69" s="8">
        <v>3905.6464772027966</v>
      </c>
      <c r="Y69" s="8">
        <v>0.86156195804195801</v>
      </c>
      <c r="Z69" s="8">
        <v>0.10131608391608395</v>
      </c>
      <c r="AA69" s="8">
        <v>4.0774095104895105</v>
      </c>
      <c r="AB69" s="8">
        <v>44.176814545454548</v>
      </c>
      <c r="AC69" s="8">
        <v>6.0039160839160846E-2</v>
      </c>
      <c r="AD69" s="8">
        <v>0.2634218181818182</v>
      </c>
      <c r="AE69" s="8">
        <v>1.6428215384615386</v>
      </c>
      <c r="AF69" s="8">
        <v>14.651806713286714</v>
      </c>
      <c r="AG69" s="8">
        <v>4.6530349650349655E-2</v>
      </c>
      <c r="AH69" s="8">
        <v>597.93675720279737</v>
      </c>
      <c r="AI69" s="8">
        <v>0.21388951048951049</v>
      </c>
      <c r="AJ69" s="8">
        <v>1.8011748251748255E-2</v>
      </c>
      <c r="AK69" s="8">
        <v>1.500979020979021E-3</v>
      </c>
    </row>
    <row r="70" spans="1:37" x14ac:dyDescent="0.15">
      <c r="A70" s="9" t="s">
        <v>128</v>
      </c>
      <c r="B70" s="9" t="s">
        <v>128</v>
      </c>
      <c r="C70" s="8" t="s">
        <v>68</v>
      </c>
      <c r="D70" s="8" t="s">
        <v>128</v>
      </c>
      <c r="E70" s="8" t="s">
        <v>132</v>
      </c>
      <c r="F70" s="8">
        <v>-70.708356273158103</v>
      </c>
      <c r="G70" s="8" t="s">
        <v>27</v>
      </c>
      <c r="H70" s="13">
        <v>3.81</v>
      </c>
      <c r="I70" s="14">
        <v>0.48599999999999999</v>
      </c>
      <c r="J70" s="10">
        <f t="shared" si="16"/>
        <v>3.3239999999999998</v>
      </c>
      <c r="K70" s="10">
        <f t="shared" si="17"/>
        <v>0.12755905511811028</v>
      </c>
      <c r="L70" s="12">
        <v>10</v>
      </c>
      <c r="M70" s="8">
        <v>48.163311304347822</v>
      </c>
      <c r="N70" s="8">
        <f t="shared" si="18"/>
        <v>0.42019644823005814</v>
      </c>
      <c r="O70" s="6">
        <v>0.26151360290033088</v>
      </c>
      <c r="P70" s="6">
        <f t="shared" si="19"/>
        <v>2.2815517481383197E-3</v>
      </c>
      <c r="Q70" s="6">
        <f t="shared" si="20"/>
        <v>0.54297263999936685</v>
      </c>
      <c r="R70" s="8">
        <v>0.62824695652173912</v>
      </c>
      <c r="S70" s="8">
        <f t="shared" si="21"/>
        <v>5.481083683669976E-3</v>
      </c>
      <c r="T70" s="8">
        <v>5.8361739130434777E-2</v>
      </c>
      <c r="U70" s="8">
        <f t="shared" si="22"/>
        <v>5.0917170831906876E-4</v>
      </c>
      <c r="V70" s="8">
        <v>1.8046365217391303</v>
      </c>
      <c r="W70" s="8">
        <f t="shared" si="23"/>
        <v>1.5744387921944537E-2</v>
      </c>
      <c r="X70" s="8">
        <v>2929.5498886956516</v>
      </c>
      <c r="Y70" s="8">
        <v>2.8437043478260868</v>
      </c>
      <c r="Z70" s="8">
        <v>0.71292869565217398</v>
      </c>
      <c r="AA70" s="8">
        <v>9.1021426086956509</v>
      </c>
      <c r="AB70" s="8">
        <v>368.47313391304345</v>
      </c>
      <c r="AC70" s="8">
        <v>0.16364173913043475</v>
      </c>
      <c r="AD70" s="8">
        <v>0.78502260869565221</v>
      </c>
      <c r="AE70" s="8">
        <v>3.9365565217391301</v>
      </c>
      <c r="AF70" s="8">
        <v>28.188719999999996</v>
      </c>
      <c r="AG70" s="8">
        <v>0.10527999999999998</v>
      </c>
      <c r="AH70" s="8">
        <v>1071.0637913043479</v>
      </c>
      <c r="AI70" s="8">
        <v>0.2494678260869565</v>
      </c>
      <c r="AJ70" s="8">
        <v>1.9453913043478262E-2</v>
      </c>
      <c r="AK70" s="8">
        <v>4.5773913043478257E-3</v>
      </c>
    </row>
    <row r="71" spans="1:37" x14ac:dyDescent="0.15">
      <c r="A71" s="9" t="s">
        <v>128</v>
      </c>
      <c r="B71" s="9" t="s">
        <v>128</v>
      </c>
      <c r="C71" s="8" t="s">
        <v>68</v>
      </c>
      <c r="D71" s="8" t="s">
        <v>128</v>
      </c>
      <c r="E71" s="8" t="s">
        <v>132</v>
      </c>
      <c r="F71" s="8">
        <v>-70.708356273158103</v>
      </c>
      <c r="G71" s="8" t="s">
        <v>31</v>
      </c>
      <c r="H71" s="13">
        <v>3.83</v>
      </c>
      <c r="I71" s="14">
        <v>0.53300000000000003</v>
      </c>
      <c r="J71" s="10">
        <f t="shared" si="16"/>
        <v>3.2970000000000002</v>
      </c>
      <c r="K71" s="10">
        <f t="shared" si="17"/>
        <v>0.13916449086161875</v>
      </c>
      <c r="L71" s="12">
        <v>10</v>
      </c>
      <c r="M71" s="8">
        <v>64.498749999999987</v>
      </c>
      <c r="N71" s="8">
        <f t="shared" si="18"/>
        <v>0.55522814295039147</v>
      </c>
      <c r="O71" s="6">
        <v>0.13198211609287469</v>
      </c>
      <c r="P71" s="6">
        <f t="shared" si="19"/>
        <v>1.1361489210397072E-3</v>
      </c>
      <c r="Q71" s="6">
        <f t="shared" si="20"/>
        <v>0.20462740145022149</v>
      </c>
      <c r="R71" s="8">
        <v>1.6437499999999998</v>
      </c>
      <c r="S71" s="8">
        <f t="shared" si="21"/>
        <v>1.414998368146214E-2</v>
      </c>
      <c r="T71" s="8">
        <v>3.125E-2</v>
      </c>
      <c r="U71" s="8">
        <f t="shared" si="22"/>
        <v>2.6901109660574412E-4</v>
      </c>
      <c r="V71" s="8">
        <v>0.83499999999999996</v>
      </c>
      <c r="W71" s="8">
        <f t="shared" si="23"/>
        <v>7.1879765013054828E-3</v>
      </c>
      <c r="X71" s="8">
        <v>3646.77</v>
      </c>
      <c r="Y71" s="8">
        <v>1.2312499999999997</v>
      </c>
      <c r="Z71" s="8">
        <v>0.12375</v>
      </c>
      <c r="AA71" s="8">
        <v>5.0724999999999989</v>
      </c>
      <c r="AB71" s="8">
        <v>52.578749999999999</v>
      </c>
      <c r="AC71" s="8">
        <v>6.8749999999999992E-2</v>
      </c>
      <c r="AD71" s="8">
        <v>0.26374999999999993</v>
      </c>
      <c r="AE71" s="8">
        <v>2.1212499999999994</v>
      </c>
      <c r="AF71" s="8">
        <v>14.316249999999998</v>
      </c>
      <c r="AG71" s="8">
        <v>3.125E-2</v>
      </c>
      <c r="AH71" s="8">
        <v>594.99249999999995</v>
      </c>
      <c r="AI71" s="8">
        <v>0.19749999999999998</v>
      </c>
      <c r="AJ71" s="8">
        <v>1.1249999999999998E-2</v>
      </c>
      <c r="AK71" s="8">
        <v>1.2499999999999998E-3</v>
      </c>
    </row>
    <row r="72" spans="1:37" x14ac:dyDescent="0.15">
      <c r="A72" s="9" t="s">
        <v>128</v>
      </c>
      <c r="B72" s="9" t="s">
        <v>128</v>
      </c>
      <c r="C72" s="8" t="s">
        <v>68</v>
      </c>
      <c r="D72" s="8" t="s">
        <v>128</v>
      </c>
      <c r="E72" s="8" t="s">
        <v>132</v>
      </c>
      <c r="F72" s="8">
        <v>-70.708356273158103</v>
      </c>
      <c r="G72" s="8" t="s">
        <v>27</v>
      </c>
      <c r="H72" s="13">
        <v>2.11</v>
      </c>
      <c r="I72" s="14">
        <v>0.28399999999999997</v>
      </c>
      <c r="J72" s="10">
        <f t="shared" si="16"/>
        <v>1.8259999999999998</v>
      </c>
      <c r="K72" s="10">
        <f t="shared" si="17"/>
        <v>0.13459715639810432</v>
      </c>
      <c r="L72" s="12">
        <v>10</v>
      </c>
      <c r="M72" s="8">
        <v>41.286971126760562</v>
      </c>
      <c r="N72" s="8">
        <f t="shared" si="18"/>
        <v>0.3572986221680795</v>
      </c>
      <c r="O72" s="6">
        <v>0.24656896660239661</v>
      </c>
      <c r="P72" s="6">
        <f t="shared" si="19"/>
        <v>2.1338148484169486E-3</v>
      </c>
      <c r="Q72" s="6">
        <f t="shared" si="20"/>
        <v>0.59720769015816821</v>
      </c>
      <c r="R72" s="8">
        <v>0.3619433802816901</v>
      </c>
      <c r="S72" s="8">
        <f t="shared" si="21"/>
        <v>3.1322683051865688E-3</v>
      </c>
      <c r="T72" s="8">
        <v>6.8799154929577472E-2</v>
      </c>
      <c r="U72" s="8">
        <f t="shared" si="22"/>
        <v>5.9538984313463718E-4</v>
      </c>
      <c r="V72" s="8">
        <v>3.2559947887323943</v>
      </c>
      <c r="W72" s="8">
        <f t="shared" si="23"/>
        <v>2.8177471489219674E-2</v>
      </c>
      <c r="X72" s="8">
        <v>2279.5313740845072</v>
      </c>
      <c r="Y72" s="8">
        <v>3.573069154929577</v>
      </c>
      <c r="Z72" s="8">
        <v>0.81811169014084506</v>
      </c>
      <c r="AA72" s="8">
        <v>9.5645781690140836</v>
      </c>
      <c r="AB72" s="8">
        <v>413.66239718309862</v>
      </c>
      <c r="AC72" s="8">
        <v>0.16601535211267607</v>
      </c>
      <c r="AD72" s="8">
        <v>0.73884309859154929</v>
      </c>
      <c r="AE72" s="8">
        <v>2.5246298591549299</v>
      </c>
      <c r="AF72" s="8">
        <v>38.663629436619715</v>
      </c>
      <c r="AG72" s="8">
        <v>6.4312253521126753E-2</v>
      </c>
      <c r="AH72" s="8">
        <v>1009.5199129577464</v>
      </c>
      <c r="AI72" s="8">
        <v>0.26771845070422534</v>
      </c>
      <c r="AJ72" s="8">
        <v>1.9443239436619717E-2</v>
      </c>
      <c r="AK72" s="8">
        <v>5.9825352112676056E-3</v>
      </c>
    </row>
    <row r="73" spans="1:37" x14ac:dyDescent="0.15">
      <c r="A73" s="9" t="s">
        <v>97</v>
      </c>
      <c r="B73" s="9" t="s">
        <v>146</v>
      </c>
      <c r="C73" s="8" t="s">
        <v>25</v>
      </c>
      <c r="D73" s="8" t="s">
        <v>91</v>
      </c>
      <c r="E73" s="8">
        <v>42.578897240000003</v>
      </c>
      <c r="F73" s="8">
        <v>-70.693581969999997</v>
      </c>
      <c r="G73" s="8" t="s">
        <v>31</v>
      </c>
      <c r="H73" s="13">
        <v>12.72</v>
      </c>
      <c r="I73" s="14">
        <v>2.3959999999999999</v>
      </c>
      <c r="J73" s="10">
        <f t="shared" si="16"/>
        <v>10.324000000000002</v>
      </c>
      <c r="K73" s="10">
        <f t="shared" si="17"/>
        <v>0.18836477987421374</v>
      </c>
      <c r="L73" s="12">
        <v>10</v>
      </c>
      <c r="M73" s="8">
        <v>64.410754463197733</v>
      </c>
      <c r="N73" s="8">
        <f t="shared" si="18"/>
        <v>0.52278036877205469</v>
      </c>
      <c r="O73" s="6">
        <v>6.873044137931035E-2</v>
      </c>
      <c r="P73" s="6">
        <f t="shared" si="19"/>
        <v>5.5784046918239008E-4</v>
      </c>
      <c r="Q73" s="6">
        <f t="shared" si="20"/>
        <v>0.1067064684339022</v>
      </c>
      <c r="R73" s="8">
        <v>0.9488745451528916</v>
      </c>
      <c r="S73" s="8">
        <f t="shared" si="21"/>
        <v>7.7014000032692258E-3</v>
      </c>
      <c r="T73" s="8">
        <v>2.2895851918696829E-2</v>
      </c>
      <c r="U73" s="8">
        <f t="shared" si="22"/>
        <v>1.8583079811998907E-4</v>
      </c>
      <c r="V73" s="8">
        <v>0.72967532954152536</v>
      </c>
      <c r="W73" s="8">
        <f t="shared" si="23"/>
        <v>5.9223019671279164E-3</v>
      </c>
      <c r="X73" s="8">
        <v>3140.493572018057</v>
      </c>
      <c r="Y73" s="8">
        <v>2.340995571677297</v>
      </c>
      <c r="Z73" s="8">
        <v>0.20224259855634871</v>
      </c>
      <c r="AA73" s="8">
        <v>3.7480498666293305</v>
      </c>
      <c r="AB73" s="8">
        <v>51.316483209736809</v>
      </c>
      <c r="AC73" s="8">
        <v>6.1175769355552669E-2</v>
      </c>
      <c r="AD73" s="8">
        <v>0.19345611796191486</v>
      </c>
      <c r="AE73" s="8">
        <v>1.4204108072639643</v>
      </c>
      <c r="AF73" s="8">
        <v>23.074433928154157</v>
      </c>
      <c r="AG73" s="8">
        <v>6.8497511123980157E-2</v>
      </c>
      <c r="AH73" s="8">
        <v>695.31468935817088</v>
      </c>
      <c r="AI73" s="8">
        <v>0.11181716616376759</v>
      </c>
      <c r="AJ73" s="8">
        <v>1.3927867957024255E-2</v>
      </c>
      <c r="AK73" s="8">
        <v>5.4704098511198715E-4</v>
      </c>
    </row>
    <row r="74" spans="1:37" x14ac:dyDescent="0.15">
      <c r="A74" s="9" t="s">
        <v>95</v>
      </c>
      <c r="B74" s="9" t="s">
        <v>146</v>
      </c>
      <c r="C74" s="8" t="s">
        <v>25</v>
      </c>
      <c r="D74" s="8" t="s">
        <v>91</v>
      </c>
      <c r="E74" s="8">
        <v>42.578897240000003</v>
      </c>
      <c r="F74" s="8">
        <v>-70.693581969999997</v>
      </c>
      <c r="G74" s="8" t="s">
        <v>27</v>
      </c>
      <c r="H74" s="13">
        <v>9.51</v>
      </c>
      <c r="I74" s="14">
        <v>0.98099999999999998</v>
      </c>
      <c r="J74" s="10">
        <f t="shared" si="16"/>
        <v>8.5289999999999999</v>
      </c>
      <c r="K74" s="10">
        <f t="shared" si="17"/>
        <v>0.10315457413249207</v>
      </c>
      <c r="L74" s="12">
        <v>10</v>
      </c>
      <c r="M74" s="8">
        <v>52.024691097590065</v>
      </c>
      <c r="N74" s="8">
        <f t="shared" si="18"/>
        <v>0.46658106243043707</v>
      </c>
      <c r="O74" s="6">
        <v>8.5533802020201985E-2</v>
      </c>
      <c r="P74" s="6">
        <f t="shared" si="19"/>
        <v>7.6710599098875158E-4</v>
      </c>
      <c r="Q74" s="6">
        <f t="shared" si="20"/>
        <v>0.16441001419836235</v>
      </c>
      <c r="R74" s="8">
        <v>0.37169271523454089</v>
      </c>
      <c r="S74" s="8">
        <f t="shared" si="21"/>
        <v>3.3335091148637215E-3</v>
      </c>
      <c r="T74" s="8">
        <v>3.9874716473820931E-2</v>
      </c>
      <c r="U74" s="8">
        <f t="shared" si="22"/>
        <v>3.5761457077310063E-4</v>
      </c>
      <c r="V74" s="8">
        <v>0.12756320116458822</v>
      </c>
      <c r="W74" s="8">
        <f t="shared" si="23"/>
        <v>1.144044734734777E-3</v>
      </c>
      <c r="X74" s="8">
        <v>2732.7745308123194</v>
      </c>
      <c r="Y74" s="8">
        <v>1.8877381338472448</v>
      </c>
      <c r="Z74" s="8">
        <v>0.10759477254117909</v>
      </c>
      <c r="AA74" s="8">
        <v>2.8336539448890194</v>
      </c>
      <c r="AB74" s="8">
        <v>36.148200709939545</v>
      </c>
      <c r="AC74" s="8">
        <v>7.4056602690611401E-2</v>
      </c>
      <c r="AD74" s="8">
        <v>0.34691798135613994</v>
      </c>
      <c r="AE74" s="8">
        <v>0.65506002574697897</v>
      </c>
      <c r="AF74" s="8">
        <v>17.44145008073761</v>
      </c>
      <c r="AG74" s="8">
        <v>4.3703664360515114E-2</v>
      </c>
      <c r="AH74" s="8">
        <v>776.38288029755233</v>
      </c>
      <c r="AI74" s="8">
        <v>0.14860156028920615</v>
      </c>
      <c r="AJ74" s="8">
        <v>1.492301270502373E-3</v>
      </c>
      <c r="AK74" s="8">
        <v>4.9723140451596282E-4</v>
      </c>
    </row>
    <row r="75" spans="1:37" x14ac:dyDescent="0.15">
      <c r="A75" s="9" t="s">
        <v>96</v>
      </c>
      <c r="B75" s="9" t="s">
        <v>146</v>
      </c>
      <c r="C75" s="8" t="s">
        <v>25</v>
      </c>
      <c r="D75" s="8" t="s">
        <v>91</v>
      </c>
      <c r="E75" s="8">
        <v>42.578897240000003</v>
      </c>
      <c r="F75" s="8">
        <v>-70.693581969999997</v>
      </c>
      <c r="G75" s="8" t="s">
        <v>31</v>
      </c>
      <c r="H75" s="13">
        <v>6.19</v>
      </c>
      <c r="I75" s="14">
        <v>1.1679999999999999</v>
      </c>
      <c r="J75" s="10">
        <f t="shared" si="16"/>
        <v>5.0220000000000002</v>
      </c>
      <c r="K75" s="10">
        <f t="shared" si="17"/>
        <v>0.18869143780290798</v>
      </c>
      <c r="L75" s="12">
        <v>10</v>
      </c>
      <c r="M75" s="8">
        <v>53.649183093818245</v>
      </c>
      <c r="N75" s="8">
        <f t="shared" si="18"/>
        <v>0.43526041598894216</v>
      </c>
      <c r="O75" s="6">
        <v>7.4577260377358498E-2</v>
      </c>
      <c r="P75" s="6">
        <f t="shared" si="19"/>
        <v>6.0505169889352878E-4</v>
      </c>
      <c r="Q75" s="6">
        <f t="shared" si="20"/>
        <v>0.13900912572506943</v>
      </c>
      <c r="R75" s="8">
        <v>0.38856330958780722</v>
      </c>
      <c r="S75" s="8">
        <f t="shared" si="21"/>
        <v>3.1524474002422738E-3</v>
      </c>
      <c r="T75" s="8">
        <v>2.9996587222974155E-2</v>
      </c>
      <c r="U75" s="8">
        <f t="shared" si="22"/>
        <v>2.4336488050690823E-4</v>
      </c>
      <c r="V75" s="8">
        <v>0.15845833735679996</v>
      </c>
      <c r="W75" s="8">
        <f t="shared" si="23"/>
        <v>1.2855860584908712E-3</v>
      </c>
      <c r="X75" s="8">
        <v>2759.4100347362632</v>
      </c>
      <c r="Y75" s="8">
        <v>2.2679043229013827</v>
      </c>
      <c r="Z75" s="8">
        <v>9.9658775805088695E-2</v>
      </c>
      <c r="AA75" s="8">
        <v>3.0732480458055065</v>
      </c>
      <c r="AB75" s="8">
        <v>57.91085589627523</v>
      </c>
      <c r="AC75" s="8">
        <v>5.8361975866170937E-2</v>
      </c>
      <c r="AD75" s="8">
        <v>0.21198506703996922</v>
      </c>
      <c r="AE75" s="8">
        <v>0.84614015514453522</v>
      </c>
      <c r="AF75" s="8">
        <v>20.69030254217046</v>
      </c>
      <c r="AG75" s="8">
        <v>6.5195367759288941E-2</v>
      </c>
      <c r="AH75" s="8">
        <v>889.54575115409273</v>
      </c>
      <c r="AI75" s="8">
        <v>0.11047734084477275</v>
      </c>
      <c r="AJ75" s="8">
        <v>7.7291140818270127E-3</v>
      </c>
      <c r="AK75" s="8">
        <v>6.3652863913852241E-4</v>
      </c>
    </row>
    <row r="76" spans="1:37" x14ac:dyDescent="0.15">
      <c r="A76" s="9" t="s">
        <v>92</v>
      </c>
      <c r="B76" s="9" t="s">
        <v>146</v>
      </c>
      <c r="C76" s="8" t="s">
        <v>25</v>
      </c>
      <c r="D76" s="8" t="s">
        <v>91</v>
      </c>
      <c r="E76" s="8">
        <v>42.578897240000003</v>
      </c>
      <c r="F76" s="8">
        <v>-70.693581969999997</v>
      </c>
      <c r="G76" s="8" t="s">
        <v>27</v>
      </c>
      <c r="H76" s="13">
        <v>6.93</v>
      </c>
      <c r="I76" s="14">
        <v>0.28399999999999997</v>
      </c>
      <c r="J76" s="10">
        <f t="shared" si="16"/>
        <v>6.6459999999999999</v>
      </c>
      <c r="K76" s="10">
        <f t="shared" si="17"/>
        <v>4.0981240981241007E-2</v>
      </c>
      <c r="L76" s="12">
        <v>10</v>
      </c>
      <c r="M76" s="8">
        <v>45.307034854981772</v>
      </c>
      <c r="N76" s="8">
        <f t="shared" si="18"/>
        <v>0.43450296341444278</v>
      </c>
      <c r="O76" s="6">
        <v>0.13627065789473686</v>
      </c>
      <c r="P76" s="6">
        <f t="shared" si="19"/>
        <v>1.3068611722488039E-3</v>
      </c>
      <c r="Q76" s="6">
        <f t="shared" si="20"/>
        <v>0.30077152109139427</v>
      </c>
      <c r="R76" s="8">
        <v>0.28229746416864948</v>
      </c>
      <c r="S76" s="8">
        <f t="shared" si="21"/>
        <v>2.7072856376116079E-3</v>
      </c>
      <c r="T76" s="8">
        <v>5.9512910606245306E-2</v>
      </c>
      <c r="U76" s="8">
        <f t="shared" si="22"/>
        <v>5.7073997675195711E-4</v>
      </c>
      <c r="V76" s="8">
        <v>0.18004434811985925</v>
      </c>
      <c r="W76" s="8">
        <f t="shared" si="23"/>
        <v>1.7266590730224886E-3</v>
      </c>
      <c r="X76" s="8">
        <v>2669.2428621365657</v>
      </c>
      <c r="Y76" s="8">
        <v>1.814220009389325</v>
      </c>
      <c r="Z76" s="8">
        <v>0.12075900771873235</v>
      </c>
      <c r="AA76" s="8">
        <v>2.397208095842871</v>
      </c>
      <c r="AB76" s="8">
        <v>51.859217100569708</v>
      </c>
      <c r="AC76" s="8">
        <v>5.6969317403800873E-2</v>
      </c>
      <c r="AD76" s="8">
        <v>0.25527268703073291</v>
      </c>
      <c r="AE76" s="8">
        <v>0.83764950307463149</v>
      </c>
      <c r="AF76" s="8">
        <v>19.202631582163345</v>
      </c>
      <c r="AG76" s="8">
        <v>3.4916473988939704E-2</v>
      </c>
      <c r="AH76" s="8">
        <v>702.15251170244574</v>
      </c>
      <c r="AI76" s="8">
        <v>0.1165233614508264</v>
      </c>
      <c r="AJ76" s="8">
        <v>1.1995298323272072E-2</v>
      </c>
      <c r="AK76" s="8">
        <v>3.4817936243898826E-3</v>
      </c>
    </row>
    <row r="77" spans="1:37" x14ac:dyDescent="0.15">
      <c r="A77" s="9" t="s">
        <v>100</v>
      </c>
      <c r="B77" s="9" t="s">
        <v>146</v>
      </c>
      <c r="C77" s="8" t="s">
        <v>25</v>
      </c>
      <c r="D77" s="8" t="s">
        <v>91</v>
      </c>
      <c r="E77" s="8">
        <v>42.578897240000003</v>
      </c>
      <c r="F77" s="8">
        <v>-70.693581969999997</v>
      </c>
      <c r="G77" s="8" t="s">
        <v>31</v>
      </c>
      <c r="H77" s="13">
        <v>5.22</v>
      </c>
      <c r="I77" s="14">
        <v>0.92100000000000004</v>
      </c>
      <c r="J77" s="10">
        <f t="shared" si="16"/>
        <v>4.2989999999999995</v>
      </c>
      <c r="K77" s="10">
        <f t="shared" si="17"/>
        <v>0.17643678160919551</v>
      </c>
      <c r="L77" s="12">
        <v>10</v>
      </c>
      <c r="M77" s="8">
        <v>90.519217015221983</v>
      </c>
      <c r="N77" s="8">
        <f t="shared" si="18"/>
        <v>0.74548297691271881</v>
      </c>
      <c r="O77" s="6">
        <v>0.10858803428571429</v>
      </c>
      <c r="P77" s="6">
        <f t="shared" si="19"/>
        <v>8.942911099507388E-4</v>
      </c>
      <c r="Q77" s="6">
        <f t="shared" si="20"/>
        <v>0.11996130530763849</v>
      </c>
      <c r="R77" s="8">
        <v>1.8531926550467168</v>
      </c>
      <c r="S77" s="8">
        <f t="shared" si="21"/>
        <v>1.526221307288474E-2</v>
      </c>
      <c r="T77" s="8">
        <v>8.2974674942706467E-2</v>
      </c>
      <c r="U77" s="8">
        <f t="shared" si="22"/>
        <v>6.8334890340746176E-4</v>
      </c>
      <c r="V77" s="8">
        <v>0.18965345012801485</v>
      </c>
      <c r="W77" s="8">
        <f t="shared" si="23"/>
        <v>1.5619160576634784E-3</v>
      </c>
      <c r="X77" s="8">
        <v>3400.1004241941737</v>
      </c>
      <c r="Y77" s="8">
        <v>2.1040009003789999</v>
      </c>
      <c r="Z77" s="8">
        <v>0.11768635811557344</v>
      </c>
      <c r="AA77" s="8">
        <v>2.8344091079258287</v>
      </c>
      <c r="AB77" s="8">
        <v>35.743284947177166</v>
      </c>
      <c r="AC77" s="8">
        <v>7.2696504339351528E-2</v>
      </c>
      <c r="AD77" s="8">
        <v>0.21617585579045054</v>
      </c>
      <c r="AE77" s="8">
        <v>1.7882449152480802</v>
      </c>
      <c r="AF77" s="8">
        <v>20.249534158556489</v>
      </c>
      <c r="AG77" s="8">
        <v>7.8859979010822825E-2</v>
      </c>
      <c r="AH77" s="8">
        <v>665.74953783128808</v>
      </c>
      <c r="AI77" s="8">
        <v>0.21891626757434254</v>
      </c>
      <c r="AJ77" s="8">
        <v>6.1394574168311565E-3</v>
      </c>
      <c r="AK77" s="8">
        <v>3.0094811708124393E-3</v>
      </c>
    </row>
    <row r="78" spans="1:37" x14ac:dyDescent="0.15">
      <c r="A78" s="9" t="s">
        <v>90</v>
      </c>
      <c r="B78" s="9" t="s">
        <v>146</v>
      </c>
      <c r="C78" s="8" t="s">
        <v>25</v>
      </c>
      <c r="D78" s="8" t="s">
        <v>91</v>
      </c>
      <c r="E78" s="8">
        <v>42.578897240000003</v>
      </c>
      <c r="F78" s="8">
        <v>-70.693581969999997</v>
      </c>
      <c r="G78" s="8" t="s">
        <v>27</v>
      </c>
      <c r="H78" s="13">
        <v>7.2</v>
      </c>
      <c r="I78" s="14">
        <v>1.236</v>
      </c>
      <c r="J78" s="10">
        <f t="shared" si="16"/>
        <v>5.9640000000000004</v>
      </c>
      <c r="K78" s="10">
        <f t="shared" si="17"/>
        <v>0.17166666666666663</v>
      </c>
      <c r="L78" s="12">
        <v>10</v>
      </c>
      <c r="M78" s="8">
        <v>39.038468808402151</v>
      </c>
      <c r="N78" s="8">
        <f t="shared" si="18"/>
        <v>0.32336864996293113</v>
      </c>
      <c r="O78" s="6">
        <v>7.051686956521741E-2</v>
      </c>
      <c r="P78" s="6">
        <f t="shared" si="19"/>
        <v>5.8411473623188421E-4</v>
      </c>
      <c r="Q78" s="6">
        <f t="shared" si="20"/>
        <v>0.1806343120456616</v>
      </c>
      <c r="R78" s="8">
        <v>0.4192709318870611</v>
      </c>
      <c r="S78" s="8">
        <f t="shared" si="21"/>
        <v>3.4729608857978229E-3</v>
      </c>
      <c r="T78" s="8">
        <v>3.2535773343293939E-2</v>
      </c>
      <c r="U78" s="8">
        <f t="shared" si="22"/>
        <v>2.6950465586028481E-4</v>
      </c>
      <c r="V78" s="8">
        <v>0.1969166413107751</v>
      </c>
      <c r="W78" s="8">
        <f t="shared" si="23"/>
        <v>1.631126178857587E-3</v>
      </c>
      <c r="X78" s="8">
        <v>2301.426451777907</v>
      </c>
      <c r="Y78" s="8">
        <v>2.9218809225866336</v>
      </c>
      <c r="Z78" s="8">
        <v>0.17927748565278376</v>
      </c>
      <c r="AA78" s="8">
        <v>3.5319320654790451</v>
      </c>
      <c r="AB78" s="8">
        <v>60.630994930959439</v>
      </c>
      <c r="AC78" s="8">
        <v>8.5686885922378053E-2</v>
      </c>
      <c r="AD78" s="8">
        <v>0.60987004968084535</v>
      </c>
      <c r="AE78" s="8">
        <v>1.0047571047972228</v>
      </c>
      <c r="AF78" s="8">
        <v>17.585150598619169</v>
      </c>
      <c r="AG78" s="8">
        <v>5.5774597766929793E-2</v>
      </c>
      <c r="AH78" s="8">
        <v>1186.7660152907783</v>
      </c>
      <c r="AI78" s="8">
        <v>0.41267073885576694</v>
      </c>
      <c r="AJ78" s="8">
        <v>1.3773402493040588E-2</v>
      </c>
      <c r="AK78" s="8">
        <v>2.6471408267955197E-3</v>
      </c>
    </row>
    <row r="79" spans="1:37" x14ac:dyDescent="0.15">
      <c r="A79" s="9" t="s">
        <v>98</v>
      </c>
      <c r="B79" s="9" t="s">
        <v>146</v>
      </c>
      <c r="C79" s="8" t="s">
        <v>25</v>
      </c>
      <c r="D79" s="8" t="s">
        <v>91</v>
      </c>
      <c r="E79" s="8">
        <v>42.578897240000003</v>
      </c>
      <c r="F79" s="8">
        <v>-70.693581969999997</v>
      </c>
      <c r="G79" s="8" t="s">
        <v>31</v>
      </c>
      <c r="H79" s="13">
        <v>4.57</v>
      </c>
      <c r="I79" s="14">
        <v>0.67</v>
      </c>
      <c r="J79" s="10">
        <f t="shared" si="16"/>
        <v>3.9000000000000004</v>
      </c>
      <c r="K79" s="10">
        <f t="shared" si="17"/>
        <v>0.14660831509846828</v>
      </c>
      <c r="L79" s="12">
        <v>10</v>
      </c>
      <c r="M79" s="8">
        <v>79.642796486192807</v>
      </c>
      <c r="N79" s="8">
        <f t="shared" si="18"/>
        <v>0.67966500283621867</v>
      </c>
      <c r="O79" s="6">
        <v>0.12796147520000001</v>
      </c>
      <c r="P79" s="6">
        <f t="shared" si="19"/>
        <v>1.0920125892341357E-3</v>
      </c>
      <c r="Q79" s="6">
        <f t="shared" si="20"/>
        <v>0.16066923921008214</v>
      </c>
      <c r="R79" s="8">
        <v>2.1143176529358496</v>
      </c>
      <c r="S79" s="8">
        <f t="shared" si="21"/>
        <v>1.8043411042559767E-2</v>
      </c>
      <c r="T79" s="8">
        <v>7.4612028012472409E-2</v>
      </c>
      <c r="U79" s="8">
        <f t="shared" si="22"/>
        <v>6.3673284299484113E-4</v>
      </c>
      <c r="V79" s="8">
        <v>6.4980626137084677E-2</v>
      </c>
      <c r="W79" s="8">
        <f t="shared" si="23"/>
        <v>5.54539260250832E-4</v>
      </c>
      <c r="X79" s="8">
        <v>3725.1205660040137</v>
      </c>
      <c r="Y79" s="8">
        <v>1.7919030314292785</v>
      </c>
      <c r="Z79" s="8">
        <v>7.5303523793375959E-2</v>
      </c>
      <c r="AA79" s="8">
        <v>3.4562443111724139</v>
      </c>
      <c r="AB79" s="8">
        <v>38.015216351233583</v>
      </c>
      <c r="AC79" s="8">
        <v>6.9142422746599125E-2</v>
      </c>
      <c r="AD79" s="8">
        <v>0.18542831637000751</v>
      </c>
      <c r="AE79" s="8">
        <v>1.5840791615107517</v>
      </c>
      <c r="AF79" s="8">
        <v>18.233061810562905</v>
      </c>
      <c r="AG79" s="8">
        <v>4.1780378789423853E-2</v>
      </c>
      <c r="AH79" s="8">
        <v>723.90940688177022</v>
      </c>
      <c r="AI79" s="8">
        <v>0.22283839983309187</v>
      </c>
      <c r="AJ79" s="8">
        <v>1.6267232834556725E-2</v>
      </c>
      <c r="AK79" s="8">
        <v>4.3024533493429325E-3</v>
      </c>
    </row>
    <row r="80" spans="1:37" x14ac:dyDescent="0.15">
      <c r="A80" s="9" t="s">
        <v>94</v>
      </c>
      <c r="B80" s="9" t="s">
        <v>146</v>
      </c>
      <c r="C80" s="8" t="s">
        <v>25</v>
      </c>
      <c r="D80" s="8" t="s">
        <v>91</v>
      </c>
      <c r="E80" s="8">
        <v>42.578897240000003</v>
      </c>
      <c r="F80" s="8">
        <v>-70.693581969999997</v>
      </c>
      <c r="G80" s="8" t="s">
        <v>27</v>
      </c>
      <c r="H80" s="13">
        <v>5.61</v>
      </c>
      <c r="I80" s="14">
        <v>0.85</v>
      </c>
      <c r="J80" s="10">
        <f t="shared" si="16"/>
        <v>4.7600000000000007</v>
      </c>
      <c r="K80" s="10">
        <f t="shared" si="17"/>
        <v>0.15151515151515149</v>
      </c>
      <c r="L80" s="12">
        <v>10</v>
      </c>
      <c r="M80" s="8">
        <v>50.117506141306684</v>
      </c>
      <c r="N80" s="8">
        <f t="shared" si="18"/>
        <v>0.42523944604745068</v>
      </c>
      <c r="O80" s="6">
        <v>7.5289079999999994E-2</v>
      </c>
      <c r="P80" s="6">
        <f t="shared" si="19"/>
        <v>6.3881643636363636E-4</v>
      </c>
      <c r="Q80" s="6">
        <f t="shared" si="20"/>
        <v>0.15022511253397541</v>
      </c>
      <c r="R80" s="8">
        <v>0.8486661659883612</v>
      </c>
      <c r="S80" s="8">
        <f t="shared" si="21"/>
        <v>7.2008038326285204E-3</v>
      </c>
      <c r="T80" s="8">
        <v>0.2249149594844097</v>
      </c>
      <c r="U80" s="8">
        <f t="shared" si="22"/>
        <v>1.9083693532010522E-3</v>
      </c>
      <c r="V80" s="8">
        <v>0.17816129505129677</v>
      </c>
      <c r="W80" s="8">
        <f t="shared" si="23"/>
        <v>1.5116715943746394E-3</v>
      </c>
      <c r="X80" s="8">
        <v>2797.3147170565403</v>
      </c>
      <c r="Y80" s="8">
        <v>4.1834141702431786</v>
      </c>
      <c r="Z80" s="8">
        <v>0.14279727674851608</v>
      </c>
      <c r="AA80" s="8">
        <v>4.324376970675174</v>
      </c>
      <c r="AB80" s="8">
        <v>115.1253708282439</v>
      </c>
      <c r="AC80" s="8">
        <v>8.2147448307837281E-2</v>
      </c>
      <c r="AD80" s="8">
        <v>0.31486525418083994</v>
      </c>
      <c r="AE80" s="8">
        <v>1.0353738684140086</v>
      </c>
      <c r="AF80" s="8">
        <v>25.0627938375595</v>
      </c>
      <c r="AG80" s="8">
        <v>5.1339832658879939E-2</v>
      </c>
      <c r="AH80" s="8">
        <v>1457.3170207195803</v>
      </c>
      <c r="AI80" s="8">
        <v>0.16890711426823884</v>
      </c>
      <c r="AJ80" s="8">
        <v>0</v>
      </c>
      <c r="AK80" s="8">
        <v>2.8965881157784815E-2</v>
      </c>
    </row>
    <row r="81" spans="1:37" x14ac:dyDescent="0.15">
      <c r="A81" s="9" t="s">
        <v>99</v>
      </c>
      <c r="B81" s="9" t="s">
        <v>146</v>
      </c>
      <c r="C81" s="8" t="s">
        <v>25</v>
      </c>
      <c r="D81" s="8" t="s">
        <v>91</v>
      </c>
      <c r="E81" s="8">
        <v>42.578897240000003</v>
      </c>
      <c r="F81" s="8">
        <v>-70.693581969999997</v>
      </c>
      <c r="G81" s="8" t="s">
        <v>31</v>
      </c>
      <c r="H81" s="13">
        <v>4.51</v>
      </c>
      <c r="I81" s="14">
        <v>0.66800000000000004</v>
      </c>
      <c r="J81" s="10">
        <f t="shared" si="16"/>
        <v>3.8419999999999996</v>
      </c>
      <c r="K81" s="10">
        <f t="shared" si="17"/>
        <v>0.1481152993348116</v>
      </c>
      <c r="L81" s="12">
        <v>10</v>
      </c>
      <c r="M81" s="8">
        <v>82.499672872284236</v>
      </c>
      <c r="N81" s="8">
        <f t="shared" si="18"/>
        <v>0.70280209129781812</v>
      </c>
      <c r="O81" s="6">
        <v>0.1558087719626168</v>
      </c>
      <c r="P81" s="6">
        <f t="shared" si="19"/>
        <v>1.3273110906438441E-3</v>
      </c>
      <c r="Q81" s="6">
        <f t="shared" si="20"/>
        <v>0.18885986639464694</v>
      </c>
      <c r="R81" s="8">
        <v>1.7883941833740589</v>
      </c>
      <c r="S81" s="8">
        <f t="shared" si="21"/>
        <v>1.523505643574974E-2</v>
      </c>
      <c r="T81" s="8">
        <v>4.5122648630625685E-2</v>
      </c>
      <c r="U81" s="8">
        <f t="shared" si="22"/>
        <v>3.8439294021921032E-4</v>
      </c>
      <c r="V81" s="8">
        <v>5.8879863100284473E-2</v>
      </c>
      <c r="W81" s="8">
        <f t="shared" si="23"/>
        <v>5.0158854552393112E-4</v>
      </c>
      <c r="X81" s="8">
        <v>3720.41421380156</v>
      </c>
      <c r="Y81" s="8">
        <v>2.1528210368861274</v>
      </c>
      <c r="Z81" s="8">
        <v>8.4476083565725307E-2</v>
      </c>
      <c r="AA81" s="8">
        <v>3.9365915524931032</v>
      </c>
      <c r="AB81" s="8">
        <v>48.574386668919779</v>
      </c>
      <c r="AC81" s="8">
        <v>6.4400102189172317E-2</v>
      </c>
      <c r="AD81" s="8">
        <v>0.14878693845600188</v>
      </c>
      <c r="AE81" s="8">
        <v>1.5592650221785327</v>
      </c>
      <c r="AF81" s="8">
        <v>17.565233083892597</v>
      </c>
      <c r="AG81" s="8">
        <v>4.8136935106111944E-2</v>
      </c>
      <c r="AH81" s="8">
        <v>715.639990572643</v>
      </c>
      <c r="AI81" s="8">
        <v>0.18695712087565611</v>
      </c>
      <c r="AJ81" s="8">
        <v>1.034716481970325E-2</v>
      </c>
      <c r="AK81" s="8">
        <v>1.1461577308591856E-4</v>
      </c>
    </row>
    <row r="82" spans="1:37" x14ac:dyDescent="0.15">
      <c r="A82" s="9" t="s">
        <v>93</v>
      </c>
      <c r="B82" s="9" t="s">
        <v>146</v>
      </c>
      <c r="C82" s="8" t="s">
        <v>25</v>
      </c>
      <c r="D82" s="8" t="s">
        <v>91</v>
      </c>
      <c r="E82" s="8">
        <v>42.578897240000003</v>
      </c>
      <c r="F82" s="8">
        <v>-70.693581969999997</v>
      </c>
      <c r="G82" s="8" t="s">
        <v>27</v>
      </c>
      <c r="H82" s="13">
        <v>4.4000000000000004</v>
      </c>
      <c r="I82" s="14">
        <v>0.77100000000000002</v>
      </c>
      <c r="J82" s="10">
        <f t="shared" si="16"/>
        <v>3.6290000000000004</v>
      </c>
      <c r="K82" s="10">
        <f t="shared" si="17"/>
        <v>0.17522727272727268</v>
      </c>
      <c r="L82" s="12">
        <v>10</v>
      </c>
      <c r="M82" s="8">
        <v>49.124088453981145</v>
      </c>
      <c r="N82" s="8">
        <f t="shared" si="18"/>
        <v>0.40516208408976723</v>
      </c>
      <c r="O82" s="6">
        <v>9.0851163461538473E-2</v>
      </c>
      <c r="P82" s="6">
        <f t="shared" si="19"/>
        <v>7.4931561864073442E-4</v>
      </c>
      <c r="Q82" s="6">
        <f t="shared" si="20"/>
        <v>0.18494218685939945</v>
      </c>
      <c r="R82" s="8">
        <v>0.51618080539490818</v>
      </c>
      <c r="S82" s="8">
        <f t="shared" si="21"/>
        <v>4.2573185063139131E-3</v>
      </c>
      <c r="T82" s="8">
        <v>9.8364648062577054E-2</v>
      </c>
      <c r="U82" s="8">
        <f t="shared" si="22"/>
        <v>8.1128479049793665E-4</v>
      </c>
      <c r="V82" s="8">
        <v>0.15345308755184534</v>
      </c>
      <c r="W82" s="8">
        <f t="shared" si="23"/>
        <v>1.2656392152855607E-3</v>
      </c>
      <c r="X82" s="8">
        <v>2937.2959945820535</v>
      </c>
      <c r="Y82" s="8">
        <v>4.4321859923544427</v>
      </c>
      <c r="Z82" s="8">
        <v>0.16342847441766997</v>
      </c>
      <c r="AA82" s="8">
        <v>4.7872695966296028</v>
      </c>
      <c r="AB82" s="8">
        <v>114.74349488350343</v>
      </c>
      <c r="AC82" s="8">
        <v>9.1759066278795945E-2</v>
      </c>
      <c r="AD82" s="8">
        <v>0.31065429181391124</v>
      </c>
      <c r="AE82" s="8">
        <v>0.88855142060049519</v>
      </c>
      <c r="AF82" s="8">
        <v>25.449814924932419</v>
      </c>
      <c r="AG82" s="8">
        <v>8.2763758616894376E-2</v>
      </c>
      <c r="AH82" s="8">
        <v>1530.8770306195129</v>
      </c>
      <c r="AI82" s="8">
        <v>0.16200022878244388</v>
      </c>
      <c r="AJ82" s="8">
        <v>3.6461584449571809E-3</v>
      </c>
      <c r="AK82" s="8">
        <v>1.1247221659486491E-2</v>
      </c>
    </row>
    <row r="83" spans="1:37" x14ac:dyDescent="0.15">
      <c r="A83" s="9" t="s">
        <v>105</v>
      </c>
      <c r="B83" s="9" t="s">
        <v>149</v>
      </c>
      <c r="C83" s="8" t="s">
        <v>37</v>
      </c>
      <c r="D83" s="8" t="s">
        <v>102</v>
      </c>
      <c r="E83" s="8">
        <v>42.461849919999999</v>
      </c>
      <c r="F83" s="8">
        <v>-70.853148340000004</v>
      </c>
      <c r="G83" s="8" t="s">
        <v>31</v>
      </c>
      <c r="H83" s="13">
        <v>10.28</v>
      </c>
      <c r="I83" s="14">
        <v>1.55</v>
      </c>
      <c r="J83" s="10">
        <f t="shared" si="16"/>
        <v>8.7299999999999986</v>
      </c>
      <c r="K83" s="10">
        <f t="shared" si="17"/>
        <v>0.15077821011673165</v>
      </c>
      <c r="L83" s="12">
        <v>10</v>
      </c>
      <c r="M83" s="8">
        <v>70.147265007535225</v>
      </c>
      <c r="N83" s="8">
        <f t="shared" si="18"/>
        <v>0.59570585945115018</v>
      </c>
      <c r="O83" s="6">
        <v>5.7407331951305367E-2</v>
      </c>
      <c r="P83" s="6">
        <f t="shared" si="19"/>
        <v>4.8751557192110482E-4</v>
      </c>
      <c r="Q83" s="6">
        <f t="shared" si="20"/>
        <v>8.1838303952604094E-2</v>
      </c>
      <c r="R83" s="8">
        <v>1.6059545473874723</v>
      </c>
      <c r="S83" s="8">
        <f t="shared" si="21"/>
        <v>1.3638115952035634E-2</v>
      </c>
      <c r="T83" s="8">
        <v>1.68824384813504E-2</v>
      </c>
      <c r="U83" s="8">
        <f t="shared" si="22"/>
        <v>1.4336934624726552E-4</v>
      </c>
      <c r="V83" s="8">
        <v>0.1841718153714503</v>
      </c>
      <c r="W83" s="8">
        <f t="shared" si="23"/>
        <v>1.5640271869579387E-3</v>
      </c>
      <c r="X83" s="8">
        <v>2626.8275543180998</v>
      </c>
      <c r="Y83" s="8">
        <v>1.9104146726671165</v>
      </c>
      <c r="Z83" s="8">
        <v>0.34761282199606075</v>
      </c>
      <c r="AA83" s="8">
        <v>3.9156209653632312</v>
      </c>
      <c r="AB83" s="8">
        <v>25.670349175905098</v>
      </c>
      <c r="AC83" s="8">
        <v>4.9320373321292722E-2</v>
      </c>
      <c r="AD83" s="8">
        <v>0.32144079055570429</v>
      </c>
      <c r="AE83" s="8">
        <v>2.0979028720030732</v>
      </c>
      <c r="AF83" s="8">
        <v>19.20705048552508</v>
      </c>
      <c r="AG83" s="8">
        <v>5.0480643755278437E-3</v>
      </c>
      <c r="AH83" s="8">
        <v>667.97384874173804</v>
      </c>
      <c r="AI83" s="8">
        <v>0.18113844742385765</v>
      </c>
      <c r="AJ83" s="8">
        <v>1.2000835397502414E-2</v>
      </c>
      <c r="AK83" s="8">
        <v>1.9937959089203626E-3</v>
      </c>
    </row>
    <row r="84" spans="1:37" x14ac:dyDescent="0.15">
      <c r="A84" s="9" t="s">
        <v>101</v>
      </c>
      <c r="B84" s="9" t="s">
        <v>149</v>
      </c>
      <c r="C84" s="8" t="s">
        <v>25</v>
      </c>
      <c r="D84" s="8" t="s">
        <v>102</v>
      </c>
      <c r="E84" s="8">
        <v>42.461849919999999</v>
      </c>
      <c r="F84" s="8">
        <v>-70.853148340000004</v>
      </c>
      <c r="G84" s="8" t="s">
        <v>27</v>
      </c>
      <c r="H84" s="13">
        <v>16.71</v>
      </c>
      <c r="I84" s="14">
        <v>2.5659999999999998</v>
      </c>
      <c r="J84" s="10">
        <f t="shared" si="16"/>
        <v>14.144000000000002</v>
      </c>
      <c r="K84" s="10">
        <f t="shared" si="17"/>
        <v>0.15356074207061632</v>
      </c>
      <c r="L84" s="12">
        <v>10</v>
      </c>
      <c r="M84" s="8">
        <v>33.916886947286187</v>
      </c>
      <c r="N84" s="8">
        <f t="shared" si="18"/>
        <v>0.28708584618935717</v>
      </c>
      <c r="O84" s="6">
        <v>0.15674362162162161</v>
      </c>
      <c r="P84" s="6">
        <f t="shared" si="19"/>
        <v>1.326739547705695E-3</v>
      </c>
      <c r="Q84" s="6">
        <f t="shared" si="20"/>
        <v>0.46214035464172581</v>
      </c>
      <c r="R84" s="8">
        <v>0.27545949708592654</v>
      </c>
      <c r="S84" s="8">
        <f t="shared" si="21"/>
        <v>2.3315973230301286E-3</v>
      </c>
      <c r="T84" s="8">
        <v>2.0264923476242914E-2</v>
      </c>
      <c r="U84" s="8">
        <f t="shared" si="22"/>
        <v>1.7153026789226797E-4</v>
      </c>
      <c r="V84" s="8">
        <v>0.42499650359317592</v>
      </c>
      <c r="W84" s="8">
        <f t="shared" si="23"/>
        <v>3.5973372512399047E-3</v>
      </c>
      <c r="X84" s="8">
        <v>1877.9304888951856</v>
      </c>
      <c r="Y84" s="8">
        <v>3.5873715932484695</v>
      </c>
      <c r="Z84" s="8">
        <v>0.21345005693748875</v>
      </c>
      <c r="AA84" s="8">
        <v>4.7210973707740163</v>
      </c>
      <c r="AB84" s="8">
        <v>36.945032308726908</v>
      </c>
      <c r="AC84" s="8">
        <v>8.6624950450000557E-2</v>
      </c>
      <c r="AD84" s="8">
        <v>0.33655297029416648</v>
      </c>
      <c r="AE84" s="8">
        <v>2.5751032068370328</v>
      </c>
      <c r="AF84" s="8">
        <v>21.863916458171115</v>
      </c>
      <c r="AG84" s="8">
        <v>6.0589758770592764E-2</v>
      </c>
      <c r="AH84" s="8">
        <v>990.05847995992895</v>
      </c>
      <c r="AI84" s="8">
        <v>0.15592071713970074</v>
      </c>
      <c r="AJ84" s="8">
        <v>1.6421463016435881E-2</v>
      </c>
      <c r="AK84" s="8">
        <v>2.4524701664805355E-3</v>
      </c>
    </row>
    <row r="85" spans="1:37" x14ac:dyDescent="0.15">
      <c r="A85" s="9" t="s">
        <v>104</v>
      </c>
      <c r="B85" s="9" t="s">
        <v>149</v>
      </c>
      <c r="C85" s="8" t="s">
        <v>25</v>
      </c>
      <c r="D85" s="8" t="s">
        <v>102</v>
      </c>
      <c r="E85" s="8">
        <v>42.461849919999999</v>
      </c>
      <c r="F85" s="8">
        <v>-70.853148340000004</v>
      </c>
      <c r="G85" s="8" t="s">
        <v>31</v>
      </c>
      <c r="H85" s="13">
        <v>13.44</v>
      </c>
      <c r="I85" s="14">
        <v>2.5219999999999998</v>
      </c>
      <c r="J85" s="10">
        <f t="shared" si="16"/>
        <v>10.917999999999999</v>
      </c>
      <c r="K85" s="10">
        <f t="shared" si="17"/>
        <v>0.18764880952380958</v>
      </c>
      <c r="L85" s="12">
        <v>10</v>
      </c>
      <c r="M85" s="8">
        <v>56.668724598769174</v>
      </c>
      <c r="N85" s="8">
        <f t="shared" si="18"/>
        <v>0.46034905890577515</v>
      </c>
      <c r="O85" s="6">
        <v>0.11752933846153847</v>
      </c>
      <c r="P85" s="6">
        <f t="shared" si="19"/>
        <v>9.5475098015109893E-4</v>
      </c>
      <c r="Q85" s="6">
        <f t="shared" si="20"/>
        <v>0.20739718300293486</v>
      </c>
      <c r="R85" s="8">
        <v>1.217826902520869</v>
      </c>
      <c r="S85" s="8">
        <f t="shared" si="21"/>
        <v>9.893031340567595E-3</v>
      </c>
      <c r="T85" s="8">
        <v>2.0206578201087511E-2</v>
      </c>
      <c r="U85" s="8">
        <f t="shared" si="22"/>
        <v>1.6414837857103677E-4</v>
      </c>
      <c r="V85" s="8">
        <v>0.48984112241977457</v>
      </c>
      <c r="W85" s="8">
        <f t="shared" si="23"/>
        <v>3.9792301894189721E-3</v>
      </c>
      <c r="X85" s="8">
        <v>2898.5163864368333</v>
      </c>
      <c r="Y85" s="8">
        <v>1.7403725910635905</v>
      </c>
      <c r="Z85" s="8">
        <v>0.1638682120844133</v>
      </c>
      <c r="AA85" s="8">
        <v>3.7130022207877804</v>
      </c>
      <c r="AB85" s="8">
        <v>31.228489280778255</v>
      </c>
      <c r="AC85" s="8">
        <v>6.9911167322197626E-2</v>
      </c>
      <c r="AD85" s="8">
        <v>0.18918261378597309</v>
      </c>
      <c r="AE85" s="8">
        <v>1.3427695681047833</v>
      </c>
      <c r="AF85" s="8">
        <v>22.94757152319443</v>
      </c>
      <c r="AG85" s="8">
        <v>1.9744103105144177E-2</v>
      </c>
      <c r="AH85" s="8">
        <v>491.9483964309473</v>
      </c>
      <c r="AI85" s="8">
        <v>0.12061433617488405</v>
      </c>
      <c r="AJ85" s="8">
        <v>3.3911544895226228E-2</v>
      </c>
      <c r="AK85" s="8">
        <v>1.560635060452967E-3</v>
      </c>
    </row>
    <row r="86" spans="1:37" x14ac:dyDescent="0.15">
      <c r="A86" s="9" t="s">
        <v>103</v>
      </c>
      <c r="B86" s="9" t="s">
        <v>149</v>
      </c>
      <c r="C86" s="8" t="s">
        <v>25</v>
      </c>
      <c r="D86" s="8" t="s">
        <v>102</v>
      </c>
      <c r="E86" s="8">
        <v>42.461849919999999</v>
      </c>
      <c r="F86" s="8">
        <v>-70.853148340000004</v>
      </c>
      <c r="G86" s="8" t="s">
        <v>27</v>
      </c>
      <c r="H86" s="13">
        <v>9.2200000000000006</v>
      </c>
      <c r="I86" s="14">
        <v>2.88</v>
      </c>
      <c r="J86" s="10">
        <f t="shared" si="16"/>
        <v>6.3400000000000007</v>
      </c>
      <c r="K86" s="10">
        <f t="shared" si="17"/>
        <v>0.31236442516268981</v>
      </c>
      <c r="L86" s="12">
        <v>6</v>
      </c>
      <c r="M86" s="8">
        <v>53.968142100696987</v>
      </c>
      <c r="N86" s="8">
        <f t="shared" si="18"/>
        <v>0.37110414416314413</v>
      </c>
      <c r="O86" s="6">
        <v>0.11981450892857146</v>
      </c>
      <c r="P86" s="6">
        <f t="shared" si="19"/>
        <v>8.2388718720948265E-4</v>
      </c>
      <c r="Q86" s="6">
        <f t="shared" si="20"/>
        <v>0.22200969732293985</v>
      </c>
      <c r="R86" s="8">
        <v>0.65376511788327785</v>
      </c>
      <c r="S86" s="8">
        <f t="shared" si="21"/>
        <v>4.4955215264424961E-3</v>
      </c>
      <c r="T86" s="8">
        <v>4.0190562106313735E-2</v>
      </c>
      <c r="U86" s="8">
        <f t="shared" si="22"/>
        <v>2.7636460277009661E-4</v>
      </c>
      <c r="V86" s="8">
        <v>0.25506073089610137</v>
      </c>
      <c r="W86" s="8">
        <f t="shared" si="23"/>
        <v>1.7538883230816516E-3</v>
      </c>
      <c r="X86" s="8">
        <v>3280.1324568049313</v>
      </c>
      <c r="Y86" s="8">
        <v>1.6434628199041412</v>
      </c>
      <c r="Z86" s="8">
        <v>0.53132392095097103</v>
      </c>
      <c r="AA86" s="8">
        <v>4.5360449740737581</v>
      </c>
      <c r="AB86" s="8">
        <v>46.403898268014387</v>
      </c>
      <c r="AC86" s="8">
        <v>0.10937034755347594</v>
      </c>
      <c r="AD86" s="8">
        <v>0.37825438580917226</v>
      </c>
      <c r="AE86" s="8">
        <v>1.8548944987538571</v>
      </c>
      <c r="AF86" s="8">
        <v>23.883723617822447</v>
      </c>
      <c r="AG86" s="8">
        <v>8.7680181744687891E-2</v>
      </c>
      <c r="AH86" s="8">
        <v>933.5344025030812</v>
      </c>
      <c r="AI86" s="8">
        <v>0.1691726344975297</v>
      </c>
      <c r="AJ86" s="8">
        <v>2.8743035661192438E-2</v>
      </c>
      <c r="AK86" s="8">
        <v>3.1752142747979726E-3</v>
      </c>
    </row>
    <row r="87" spans="1:37" x14ac:dyDescent="0.15">
      <c r="A87" s="9" t="s">
        <v>112</v>
      </c>
      <c r="B87" s="9" t="s">
        <v>149</v>
      </c>
      <c r="C87" s="8" t="s">
        <v>25</v>
      </c>
      <c r="D87" s="8" t="s">
        <v>107</v>
      </c>
      <c r="E87" s="8">
        <v>42.475239420000001</v>
      </c>
      <c r="F87" s="8">
        <v>-70.861325309999998</v>
      </c>
      <c r="G87" s="8" t="s">
        <v>31</v>
      </c>
      <c r="H87" s="13">
        <v>16.399999999999999</v>
      </c>
      <c r="I87" s="14">
        <v>2.3199999999999998</v>
      </c>
      <c r="J87" s="10">
        <f t="shared" si="16"/>
        <v>14.079999999999998</v>
      </c>
      <c r="K87" s="10">
        <f t="shared" si="17"/>
        <v>0.14146341463414636</v>
      </c>
      <c r="L87" s="12">
        <v>6</v>
      </c>
      <c r="M87" s="8">
        <v>60.718900811245859</v>
      </c>
      <c r="N87" s="8">
        <f t="shared" si="18"/>
        <v>0.52129397769654984</v>
      </c>
      <c r="O87" s="6">
        <v>6.4139591578947358E-2</v>
      </c>
      <c r="P87" s="6">
        <f t="shared" si="19"/>
        <v>5.5066185940949933E-4</v>
      </c>
      <c r="Q87" s="6">
        <f t="shared" si="20"/>
        <v>0.10563365067878164</v>
      </c>
      <c r="R87" s="8">
        <v>1.5549169213159937</v>
      </c>
      <c r="S87" s="8">
        <f t="shared" si="21"/>
        <v>1.3349530641542191E-2</v>
      </c>
      <c r="T87" s="8">
        <v>1.2276314472443327E-2</v>
      </c>
      <c r="U87" s="8">
        <f t="shared" si="22"/>
        <v>1.0539665108048906E-4</v>
      </c>
      <c r="V87" s="8">
        <v>0.25193611102069363</v>
      </c>
      <c r="W87" s="8">
        <f t="shared" si="23"/>
        <v>2.1629636848605892E-3</v>
      </c>
      <c r="X87" s="8">
        <v>2873.4694302383109</v>
      </c>
      <c r="Y87" s="8">
        <v>1.5401328554567248</v>
      </c>
      <c r="Z87" s="8">
        <v>0.13404116946094544</v>
      </c>
      <c r="AA87" s="8">
        <v>3.062901935670689</v>
      </c>
      <c r="AB87" s="8">
        <v>29.321436185750297</v>
      </c>
      <c r="AC87" s="8">
        <v>6.026878283287207E-2</v>
      </c>
      <c r="AD87" s="8">
        <v>0.10836608523687771</v>
      </c>
      <c r="AE87" s="8">
        <v>1.1073891773712785</v>
      </c>
      <c r="AF87" s="8">
        <v>28.933009182689286</v>
      </c>
      <c r="AG87" s="8">
        <v>3.4224747460239686E-2</v>
      </c>
      <c r="AH87" s="8">
        <v>497.7003419285295</v>
      </c>
      <c r="AI87" s="8">
        <v>0.12825244102475888</v>
      </c>
      <c r="AJ87" s="8">
        <v>2.1697987844011894E-2</v>
      </c>
      <c r="AK87" s="8">
        <v>1.1770981089610259E-3</v>
      </c>
    </row>
    <row r="88" spans="1:37" x14ac:dyDescent="0.15">
      <c r="A88" s="9" t="s">
        <v>109</v>
      </c>
      <c r="B88" s="9" t="s">
        <v>149</v>
      </c>
      <c r="C88" s="8" t="s">
        <v>37</v>
      </c>
      <c r="D88" s="8" t="s">
        <v>107</v>
      </c>
      <c r="E88" s="8">
        <v>42.475239420000001</v>
      </c>
      <c r="F88" s="8">
        <v>-70.861325309999998</v>
      </c>
      <c r="G88" s="8" t="s">
        <v>27</v>
      </c>
      <c r="H88" s="13">
        <v>13.42</v>
      </c>
      <c r="I88" s="14">
        <v>2.5710000000000002</v>
      </c>
      <c r="J88" s="10">
        <f t="shared" si="16"/>
        <v>10.849</v>
      </c>
      <c r="K88" s="10">
        <f t="shared" si="17"/>
        <v>0.19157973174366616</v>
      </c>
      <c r="L88" s="12">
        <v>8</v>
      </c>
      <c r="M88" s="8">
        <v>49.83235317209455</v>
      </c>
      <c r="N88" s="8">
        <f t="shared" si="18"/>
        <v>0.40285484319229042</v>
      </c>
      <c r="O88" s="6">
        <v>0.13551134398812087</v>
      </c>
      <c r="P88" s="6">
        <f t="shared" si="19"/>
        <v>1.09550117058653E-3</v>
      </c>
      <c r="Q88" s="6">
        <f t="shared" si="20"/>
        <v>0.27193446699202917</v>
      </c>
      <c r="R88" s="8">
        <v>0.40390767156651869</v>
      </c>
      <c r="S88" s="8">
        <f t="shared" si="21"/>
        <v>3.2652714819859621E-3</v>
      </c>
      <c r="T88" s="8">
        <v>2.8987736642931777E-2</v>
      </c>
      <c r="U88" s="8">
        <f t="shared" si="22"/>
        <v>2.3434273833022865E-4</v>
      </c>
      <c r="V88" s="8">
        <v>0.38307840487751904</v>
      </c>
      <c r="W88" s="8">
        <f t="shared" si="23"/>
        <v>3.0968834683429238E-3</v>
      </c>
      <c r="X88" s="8">
        <v>2577.2893785086271</v>
      </c>
      <c r="Y88" s="8">
        <v>2.7370602705926594</v>
      </c>
      <c r="Z88" s="8">
        <v>3.2753333577361188</v>
      </c>
      <c r="AA88" s="8">
        <v>5.2157067910452488</v>
      </c>
      <c r="AB88" s="8">
        <v>84.473644578836726</v>
      </c>
      <c r="AC88" s="8">
        <v>0.11986988912496181</v>
      </c>
      <c r="AD88" s="8">
        <v>2.7355939296912388</v>
      </c>
      <c r="AE88" s="8">
        <v>1.0566224281090977</v>
      </c>
      <c r="AF88" s="8">
        <v>29.716249692973264</v>
      </c>
      <c r="AG88" s="8">
        <v>0.10860469637043207</v>
      </c>
      <c r="AH88" s="8">
        <v>938.84495274029803</v>
      </c>
      <c r="AI88" s="8">
        <v>0.48018399610044704</v>
      </c>
      <c r="AJ88" s="8">
        <v>1.7564559256843183E-2</v>
      </c>
      <c r="AK88" s="8">
        <v>6.6956860997582851E-3</v>
      </c>
    </row>
    <row r="89" spans="1:37" x14ac:dyDescent="0.15">
      <c r="A89" s="9" t="s">
        <v>115</v>
      </c>
      <c r="B89" s="9" t="s">
        <v>149</v>
      </c>
      <c r="C89" s="8" t="s">
        <v>37</v>
      </c>
      <c r="D89" s="8" t="s">
        <v>107</v>
      </c>
      <c r="E89" s="8">
        <v>42.475239420000001</v>
      </c>
      <c r="F89" s="8">
        <v>-70.861325309999998</v>
      </c>
      <c r="G89" s="8" t="s">
        <v>31</v>
      </c>
      <c r="H89" s="13">
        <v>11.81</v>
      </c>
      <c r="I89" s="14">
        <v>1.5549999999999999</v>
      </c>
      <c r="J89" s="10">
        <f t="shared" si="16"/>
        <v>10.255000000000001</v>
      </c>
      <c r="K89" s="10">
        <f t="shared" si="17"/>
        <v>0.13166807790008461</v>
      </c>
      <c r="L89" s="12">
        <v>10</v>
      </c>
      <c r="M89" s="8">
        <v>94.522097601191817</v>
      </c>
      <c r="N89" s="8">
        <f t="shared" si="18"/>
        <v>0.82076554690958681</v>
      </c>
      <c r="O89" s="6">
        <v>6.9545205135082958E-2</v>
      </c>
      <c r="P89" s="6">
        <f t="shared" si="19"/>
        <v>6.0388321647779483E-4</v>
      </c>
      <c r="Q89" s="6">
        <f t="shared" si="20"/>
        <v>7.3575604964363453E-2</v>
      </c>
      <c r="R89" s="8">
        <v>3.0414869114402459</v>
      </c>
      <c r="S89" s="8">
        <f t="shared" si="21"/>
        <v>2.6410201758526437E-2</v>
      </c>
      <c r="T89" s="8">
        <v>1.9362961755696122E-2</v>
      </c>
      <c r="U89" s="8">
        <f t="shared" si="22"/>
        <v>1.6813477798870765E-4</v>
      </c>
      <c r="V89" s="8">
        <v>0.46763584637471017</v>
      </c>
      <c r="W89" s="8">
        <f t="shared" si="23"/>
        <v>4.0606313332537279E-3</v>
      </c>
      <c r="X89" s="8">
        <v>3780.9878745161905</v>
      </c>
      <c r="Y89" s="8">
        <v>1.1866378630245431</v>
      </c>
      <c r="Z89" s="8">
        <v>0.15542992486514234</v>
      </c>
      <c r="AA89" s="8">
        <v>4.1756423321026412</v>
      </c>
      <c r="AB89" s="8">
        <v>32.842501237773156</v>
      </c>
      <c r="AC89" s="8">
        <v>5.7169599533357193E-2</v>
      </c>
      <c r="AD89" s="8">
        <v>0.21025663341802514</v>
      </c>
      <c r="AE89" s="8">
        <v>2.0012819601517458</v>
      </c>
      <c r="AF89" s="8">
        <v>32.529254213567775</v>
      </c>
      <c r="AG89" s="8">
        <v>1.834417597363807E-2</v>
      </c>
      <c r="AH89" s="8">
        <v>551.32060292190283</v>
      </c>
      <c r="AI89" s="8">
        <v>0.21484648982323867</v>
      </c>
      <c r="AJ89" s="8">
        <v>5.4401442635701736E-2</v>
      </c>
      <c r="AK89" s="8">
        <v>2.4293568899169857E-3</v>
      </c>
    </row>
    <row r="90" spans="1:37" x14ac:dyDescent="0.15">
      <c r="A90" s="9" t="s">
        <v>111</v>
      </c>
      <c r="B90" s="9" t="s">
        <v>149</v>
      </c>
      <c r="C90" s="8" t="s">
        <v>25</v>
      </c>
      <c r="D90" s="8" t="s">
        <v>107</v>
      </c>
      <c r="E90" s="8">
        <v>42.475239420000001</v>
      </c>
      <c r="F90" s="8">
        <v>-70.861325309999998</v>
      </c>
      <c r="G90" s="8" t="s">
        <v>27</v>
      </c>
      <c r="H90" s="13">
        <v>16.11</v>
      </c>
      <c r="I90" s="14">
        <v>2.4129999999999998</v>
      </c>
      <c r="J90" s="10">
        <f t="shared" si="16"/>
        <v>13.696999999999999</v>
      </c>
      <c r="K90" s="10">
        <f t="shared" si="17"/>
        <v>0.14978274363749222</v>
      </c>
      <c r="L90" s="12">
        <v>10</v>
      </c>
      <c r="M90" s="8">
        <v>54.341719987491331</v>
      </c>
      <c r="N90" s="8">
        <f t="shared" si="18"/>
        <v>0.4620226807378453</v>
      </c>
      <c r="O90" s="6">
        <v>0.29151554545454544</v>
      </c>
      <c r="P90" s="6">
        <f t="shared" si="19"/>
        <v>2.4785154724338357E-3</v>
      </c>
      <c r="Q90" s="6">
        <f t="shared" si="20"/>
        <v>0.53644887486382109</v>
      </c>
      <c r="R90" s="8">
        <v>0.65263071165971376</v>
      </c>
      <c r="S90" s="8">
        <f t="shared" si="21"/>
        <v>5.5487789308523274E-3</v>
      </c>
      <c r="T90" s="8">
        <v>5.1925007025004376E-2</v>
      </c>
      <c r="U90" s="8">
        <f t="shared" si="22"/>
        <v>4.4147537009403163E-4</v>
      </c>
      <c r="V90" s="8">
        <v>0.53561440296390228</v>
      </c>
      <c r="W90" s="8">
        <f t="shared" si="23"/>
        <v>4.5538860815621165E-3</v>
      </c>
      <c r="X90" s="8">
        <v>4463.6617390534302</v>
      </c>
      <c r="Y90" s="8">
        <v>2.4288158387222811</v>
      </c>
      <c r="Z90" s="8">
        <v>0.7528607184770435</v>
      </c>
      <c r="AA90" s="8">
        <v>5.8258428868497214</v>
      </c>
      <c r="AB90" s="8">
        <v>102.54413537581628</v>
      </c>
      <c r="AC90" s="8">
        <v>0.10828493289305841</v>
      </c>
      <c r="AD90" s="8">
        <v>0.39126359338627481</v>
      </c>
      <c r="AE90" s="8">
        <v>1.3389845807151703</v>
      </c>
      <c r="AF90" s="8">
        <v>27.279659916239144</v>
      </c>
      <c r="AG90" s="8">
        <v>0.41694752515985661</v>
      </c>
      <c r="AH90" s="8">
        <v>761.10779360003221</v>
      </c>
      <c r="AI90" s="8">
        <v>0.18110610929159607</v>
      </c>
      <c r="AJ90" s="8">
        <v>3.3882485480060148E-2</v>
      </c>
      <c r="AK90" s="8">
        <v>5.9255742955619667E-3</v>
      </c>
    </row>
    <row r="91" spans="1:37" x14ac:dyDescent="0.15">
      <c r="A91" s="9" t="s">
        <v>113</v>
      </c>
      <c r="B91" s="9" t="s">
        <v>149</v>
      </c>
      <c r="C91" s="8" t="s">
        <v>25</v>
      </c>
      <c r="D91" s="8" t="s">
        <v>107</v>
      </c>
      <c r="E91" s="8">
        <v>42.475239420000001</v>
      </c>
      <c r="F91" s="8">
        <v>-70.861325309999998</v>
      </c>
      <c r="G91" s="8" t="s">
        <v>31</v>
      </c>
      <c r="H91" s="13">
        <v>11.31</v>
      </c>
      <c r="I91" s="14">
        <v>1.5349999999999999</v>
      </c>
      <c r="J91" s="10">
        <f t="shared" si="16"/>
        <v>9.7750000000000004</v>
      </c>
      <c r="K91" s="10">
        <f t="shared" si="17"/>
        <v>0.13572060123784258</v>
      </c>
      <c r="L91" s="12">
        <v>6</v>
      </c>
      <c r="M91" s="8">
        <v>72.755839734178011</v>
      </c>
      <c r="N91" s="8">
        <f t="shared" si="18"/>
        <v>0.62881373421891251</v>
      </c>
      <c r="O91" s="6">
        <v>0.1452615192982456</v>
      </c>
      <c r="P91" s="6">
        <f t="shared" si="19"/>
        <v>1.2554653856236522E-3</v>
      </c>
      <c r="Q91" s="6">
        <f t="shared" si="20"/>
        <v>0.19965616482329884</v>
      </c>
      <c r="R91" s="8">
        <v>1.4773451214491664</v>
      </c>
      <c r="S91" s="8">
        <f t="shared" si="21"/>
        <v>1.2768389533302919E-2</v>
      </c>
      <c r="T91" s="8">
        <v>2.0697700521052704E-2</v>
      </c>
      <c r="U91" s="8">
        <f t="shared" si="22"/>
        <v>1.7888596162094622E-4</v>
      </c>
      <c r="V91" s="8">
        <v>0.45712626093848541</v>
      </c>
      <c r="W91" s="8">
        <f t="shared" si="23"/>
        <v>3.9508480996230727E-3</v>
      </c>
      <c r="X91" s="8">
        <v>4363.9435558276527</v>
      </c>
      <c r="Y91" s="8">
        <v>0.78876084245668177</v>
      </c>
      <c r="Z91" s="8">
        <v>0.14193432229672162</v>
      </c>
      <c r="AA91" s="8">
        <v>4.4381127783636423</v>
      </c>
      <c r="AB91" s="8">
        <v>25.37070309385529</v>
      </c>
      <c r="AC91" s="8">
        <v>4.697807110021604E-2</v>
      </c>
      <c r="AD91" s="8">
        <v>0.206732789122092</v>
      </c>
      <c r="AE91" s="8">
        <v>1.856137134721721</v>
      </c>
      <c r="AF91" s="8">
        <v>36.334047108420386</v>
      </c>
      <c r="AG91" s="8">
        <v>6.2898076540696679E-2</v>
      </c>
      <c r="AH91" s="8">
        <v>460.22124873912537</v>
      </c>
      <c r="AI91" s="8">
        <v>0.20008824245369605</v>
      </c>
      <c r="AJ91" s="8">
        <v>2.3871023085332534E-2</v>
      </c>
      <c r="AK91" s="8">
        <v>3.6257107809278339E-4</v>
      </c>
    </row>
    <row r="92" spans="1:37" x14ac:dyDescent="0.15">
      <c r="A92" s="9" t="s">
        <v>106</v>
      </c>
      <c r="B92" s="9" t="s">
        <v>149</v>
      </c>
      <c r="C92" s="8" t="s">
        <v>25</v>
      </c>
      <c r="D92" s="8" t="s">
        <v>107</v>
      </c>
      <c r="E92" s="8">
        <v>42.475239420000001</v>
      </c>
      <c r="F92" s="8">
        <v>-70.861325309999998</v>
      </c>
      <c r="G92" s="8" t="s">
        <v>27</v>
      </c>
      <c r="H92" s="13">
        <v>13.85</v>
      </c>
      <c r="I92" s="14">
        <v>1.72</v>
      </c>
      <c r="J92" s="10">
        <f t="shared" si="16"/>
        <v>12.129999999999999</v>
      </c>
      <c r="K92" s="10">
        <f t="shared" si="17"/>
        <v>0.12418772563176905</v>
      </c>
      <c r="L92" s="12">
        <v>10</v>
      </c>
      <c r="M92" s="8">
        <v>35.444781372042954</v>
      </c>
      <c r="N92" s="8">
        <f t="shared" si="18"/>
        <v>0.31042974587933647</v>
      </c>
      <c r="O92" s="6">
        <v>0.18861613043478256</v>
      </c>
      <c r="P92" s="6">
        <f t="shared" si="19"/>
        <v>1.6519232217862183E-3</v>
      </c>
      <c r="Q92" s="6">
        <f t="shared" si="20"/>
        <v>0.53214076412262312</v>
      </c>
      <c r="R92" s="8">
        <v>0.30246130407465438</v>
      </c>
      <c r="S92" s="8">
        <f t="shared" si="21"/>
        <v>2.6489932263000417E-3</v>
      </c>
      <c r="T92" s="8">
        <v>8.7895461851767734E-2</v>
      </c>
      <c r="U92" s="8">
        <f t="shared" si="22"/>
        <v>7.6979924351042791E-4</v>
      </c>
      <c r="V92" s="8">
        <v>1.1335435641704172</v>
      </c>
      <c r="W92" s="8">
        <f t="shared" si="23"/>
        <v>9.9277136703156393E-3</v>
      </c>
      <c r="X92" s="8">
        <v>3365.8023539972564</v>
      </c>
      <c r="Y92" s="8">
        <v>2.3923193391504061</v>
      </c>
      <c r="Z92" s="8">
        <v>0.39727567797104835</v>
      </c>
      <c r="AA92" s="8">
        <v>5.9235221498699309</v>
      </c>
      <c r="AB92" s="8">
        <v>124.33248831231857</v>
      </c>
      <c r="AC92" s="8">
        <v>8.7012738356747887E-2</v>
      </c>
      <c r="AD92" s="8">
        <v>0.52248572093845103</v>
      </c>
      <c r="AE92" s="8">
        <v>3.2726836697616752</v>
      </c>
      <c r="AF92" s="8">
        <v>32.818448552994425</v>
      </c>
      <c r="AG92" s="8">
        <v>0.18190336199633766</v>
      </c>
      <c r="AH92" s="8">
        <v>1199.1328716362593</v>
      </c>
      <c r="AI92" s="8">
        <v>0.1833060739592775</v>
      </c>
      <c r="AJ92" s="8">
        <v>2.9010016500456738E-2</v>
      </c>
      <c r="AK92" s="8">
        <v>6.8408962701610228E-3</v>
      </c>
    </row>
    <row r="93" spans="1:37" x14ac:dyDescent="0.15">
      <c r="A93" s="9" t="s">
        <v>114</v>
      </c>
      <c r="B93" s="9" t="s">
        <v>149</v>
      </c>
      <c r="C93" s="8" t="s">
        <v>37</v>
      </c>
      <c r="D93" s="8" t="s">
        <v>107</v>
      </c>
      <c r="E93" s="8">
        <v>42.475239420000001</v>
      </c>
      <c r="F93" s="8">
        <v>-70.861325309999998</v>
      </c>
      <c r="G93" s="8" t="s">
        <v>31</v>
      </c>
      <c r="H93" s="13">
        <v>8.2899999999999991</v>
      </c>
      <c r="I93" s="14">
        <v>1.302</v>
      </c>
      <c r="J93" s="10">
        <f t="shared" si="16"/>
        <v>6.9879999999999995</v>
      </c>
      <c r="K93" s="10">
        <f t="shared" si="17"/>
        <v>0.15705669481302775</v>
      </c>
      <c r="L93" s="12">
        <v>5</v>
      </c>
      <c r="M93" s="8">
        <v>74.69128444554066</v>
      </c>
      <c r="N93" s="8">
        <f t="shared" si="18"/>
        <v>0.62960518179184333</v>
      </c>
      <c r="O93" s="6">
        <v>6.6297223532925095E-2</v>
      </c>
      <c r="P93" s="6">
        <f t="shared" si="19"/>
        <v>5.5884800729563396E-4</v>
      </c>
      <c r="Q93" s="6">
        <f t="shared" si="20"/>
        <v>8.8761659442694568E-2</v>
      </c>
      <c r="R93" s="8">
        <v>1.4465573062751023</v>
      </c>
      <c r="S93" s="8">
        <f t="shared" si="21"/>
        <v>1.219365796893898E-2</v>
      </c>
      <c r="T93" s="8">
        <v>2.8709016991191251E-2</v>
      </c>
      <c r="U93" s="8">
        <f t="shared" si="22"/>
        <v>2.4200073671223698E-4</v>
      </c>
      <c r="V93" s="8">
        <v>0.15190167397176477</v>
      </c>
      <c r="W93" s="8">
        <f t="shared" si="23"/>
        <v>1.2804449912119326E-3</v>
      </c>
      <c r="X93" s="8">
        <v>3391.9703909067239</v>
      </c>
      <c r="Y93" s="8">
        <v>3.1597459748164156</v>
      </c>
      <c r="Z93" s="8">
        <v>0.21127376350474539</v>
      </c>
      <c r="AA93" s="8">
        <v>3.8756745344005346</v>
      </c>
      <c r="AB93" s="8">
        <v>56.866131806480212</v>
      </c>
      <c r="AC93" s="8">
        <v>8.6819794968479524E-2</v>
      </c>
      <c r="AD93" s="8">
        <v>0.18388577603460204</v>
      </c>
      <c r="AE93" s="8">
        <v>1.2267153247618576</v>
      </c>
      <c r="AF93" s="8">
        <v>21.969865107764399</v>
      </c>
      <c r="AG93" s="8">
        <v>5.035403359242837E-2</v>
      </c>
      <c r="AH93" s="8">
        <v>538.87138882213901</v>
      </c>
      <c r="AI93" s="8">
        <v>0.14125015066066068</v>
      </c>
      <c r="AJ93" s="8">
        <v>1.4622950566151665E-2</v>
      </c>
      <c r="AK93" s="8">
        <v>2.9576265548196122E-3</v>
      </c>
    </row>
    <row r="94" spans="1:37" x14ac:dyDescent="0.15">
      <c r="A94" s="9" t="s">
        <v>110</v>
      </c>
      <c r="B94" s="9" t="s">
        <v>149</v>
      </c>
      <c r="C94" s="8" t="s">
        <v>37</v>
      </c>
      <c r="D94" s="8" t="s">
        <v>107</v>
      </c>
      <c r="E94" s="8">
        <v>42.475239420000001</v>
      </c>
      <c r="F94" s="8">
        <v>-70.861325309999998</v>
      </c>
      <c r="G94" s="8" t="s">
        <v>27</v>
      </c>
      <c r="H94" s="13">
        <v>15.1</v>
      </c>
      <c r="I94" s="14">
        <v>2.2970000000000002</v>
      </c>
      <c r="J94" s="10">
        <f t="shared" si="16"/>
        <v>12.802999999999999</v>
      </c>
      <c r="K94" s="10">
        <f t="shared" si="17"/>
        <v>0.15211920529801326</v>
      </c>
      <c r="L94" s="12">
        <v>8</v>
      </c>
      <c r="M94" s="8">
        <v>53.581363535915422</v>
      </c>
      <c r="N94" s="8">
        <f t="shared" si="18"/>
        <v>0.45430609096048019</v>
      </c>
      <c r="O94" s="6">
        <v>0.13507006279418343</v>
      </c>
      <c r="P94" s="6">
        <f t="shared" si="19"/>
        <v>1.1452331218237948E-3</v>
      </c>
      <c r="Q94" s="6">
        <f t="shared" si="20"/>
        <v>0.25208403422515813</v>
      </c>
      <c r="R94" s="8">
        <v>0.58567485287718979</v>
      </c>
      <c r="S94" s="8">
        <f t="shared" si="21"/>
        <v>4.9658245969448084E-3</v>
      </c>
      <c r="T94" s="8">
        <v>2.3591842038692253E-2</v>
      </c>
      <c r="U94" s="8">
        <f t="shared" si="22"/>
        <v>2.0003069776250126E-4</v>
      </c>
      <c r="V94" s="8">
        <v>1.9506071076239657</v>
      </c>
      <c r="W94" s="8">
        <f t="shared" si="23"/>
        <v>1.6538823045635517E-2</v>
      </c>
      <c r="X94" s="8">
        <v>2977.6804791566356</v>
      </c>
      <c r="Y94" s="8">
        <v>3.3219559788915132</v>
      </c>
      <c r="Z94" s="8">
        <v>0.34009211369603942</v>
      </c>
      <c r="AA94" s="8">
        <v>4.8749322214915907</v>
      </c>
      <c r="AB94" s="8">
        <v>87.841765038116762</v>
      </c>
      <c r="AC94" s="8">
        <v>0.11963461530382319</v>
      </c>
      <c r="AD94" s="8">
        <v>0.33367625468471412</v>
      </c>
      <c r="AE94" s="8">
        <v>1.0724482972229521</v>
      </c>
      <c r="AF94" s="8">
        <v>26.646751165318541</v>
      </c>
      <c r="AG94" s="8">
        <v>0.10510653248291763</v>
      </c>
      <c r="AH94" s="8">
        <v>1060.924081935196</v>
      </c>
      <c r="AI94" s="8">
        <v>0.17030696091655737</v>
      </c>
      <c r="AJ94" s="8">
        <v>3.5026126417490996E-3</v>
      </c>
      <c r="AK94" s="8">
        <v>5.1848716461615598E-3</v>
      </c>
    </row>
    <row r="95" spans="1:37" x14ac:dyDescent="0.15">
      <c r="A95" s="9" t="s">
        <v>116</v>
      </c>
      <c r="B95" s="9" t="s">
        <v>149</v>
      </c>
      <c r="C95" s="8" t="s">
        <v>37</v>
      </c>
      <c r="D95" s="8" t="s">
        <v>107</v>
      </c>
      <c r="E95" s="8">
        <v>42.475239420000001</v>
      </c>
      <c r="F95" s="8">
        <v>-70.861325309999998</v>
      </c>
      <c r="G95" s="8" t="s">
        <v>31</v>
      </c>
      <c r="H95" s="13">
        <v>11.09</v>
      </c>
      <c r="I95" s="14">
        <v>1.3360000000000001</v>
      </c>
      <c r="J95" s="10">
        <f t="shared" si="16"/>
        <v>9.7539999999999996</v>
      </c>
      <c r="K95" s="10">
        <f t="shared" si="17"/>
        <v>0.12046889089269619</v>
      </c>
      <c r="L95" s="12">
        <v>8</v>
      </c>
      <c r="M95" s="8">
        <v>98.213340489810903</v>
      </c>
      <c r="N95" s="8">
        <f t="shared" si="18"/>
        <v>0.86381688290136649</v>
      </c>
      <c r="O95" s="6">
        <v>6.1494482284832744E-2</v>
      </c>
      <c r="P95" s="6">
        <f t="shared" si="19"/>
        <v>5.4086310207958387E-4</v>
      </c>
      <c r="Q95" s="6">
        <f t="shared" si="20"/>
        <v>6.2613166376529528E-2</v>
      </c>
      <c r="R95" s="8">
        <v>2.2829621724035314</v>
      </c>
      <c r="S95" s="8">
        <f t="shared" si="21"/>
        <v>2.0079362515440978E-2</v>
      </c>
      <c r="T95" s="8">
        <v>1.5927530564233173E-2</v>
      </c>
      <c r="U95" s="8">
        <f t="shared" si="22"/>
        <v>1.4008758622500482E-4</v>
      </c>
      <c r="V95" s="8">
        <v>0.9921601877448547</v>
      </c>
      <c r="W95" s="8">
        <f t="shared" si="23"/>
        <v>8.7263575033934282E-3</v>
      </c>
      <c r="X95" s="8">
        <v>3985.2448541849712</v>
      </c>
      <c r="Y95" s="8">
        <v>1.3515267365045014</v>
      </c>
      <c r="Z95" s="8">
        <v>0.11825647594918992</v>
      </c>
      <c r="AA95" s="8">
        <v>3.4412101121382279</v>
      </c>
      <c r="AB95" s="8">
        <v>25.357798090637488</v>
      </c>
      <c r="AC95" s="8">
        <v>7.5183568536328127E-2</v>
      </c>
      <c r="AD95" s="8">
        <v>0.11805770681412026</v>
      </c>
      <c r="AE95" s="8">
        <v>1.755772968320473</v>
      </c>
      <c r="AF95" s="8">
        <v>14.567526305035628</v>
      </c>
      <c r="AG95" s="8">
        <v>-2.846684012316986E-2</v>
      </c>
      <c r="AH95" s="8">
        <v>498.76540751113873</v>
      </c>
      <c r="AI95" s="8">
        <v>0.19064756176775452</v>
      </c>
      <c r="AJ95" s="8">
        <v>7.1862978600950207E-3</v>
      </c>
      <c r="AK95" s="8">
        <v>2.6476079064406428E-3</v>
      </c>
    </row>
    <row r="96" spans="1:37" x14ac:dyDescent="0.15">
      <c r="A96" s="9" t="s">
        <v>108</v>
      </c>
      <c r="B96" s="9" t="s">
        <v>149</v>
      </c>
      <c r="C96" s="8" t="s">
        <v>37</v>
      </c>
      <c r="D96" s="8" t="s">
        <v>107</v>
      </c>
      <c r="E96" s="8">
        <v>42.475239420000001</v>
      </c>
      <c r="F96" s="8">
        <v>-70.861325309999998</v>
      </c>
      <c r="G96" s="8" t="s">
        <v>27</v>
      </c>
      <c r="H96" s="13">
        <v>9.25</v>
      </c>
      <c r="I96" s="14">
        <v>1.4670000000000001</v>
      </c>
      <c r="J96" s="10">
        <f t="shared" si="16"/>
        <v>7.7829999999999995</v>
      </c>
      <c r="K96" s="10">
        <f t="shared" si="17"/>
        <v>0.15859459459459468</v>
      </c>
      <c r="L96" s="12">
        <v>8</v>
      </c>
      <c r="M96" s="8">
        <v>44.47027125100378</v>
      </c>
      <c r="N96" s="8">
        <f t="shared" si="18"/>
        <v>0.37417526610439178</v>
      </c>
      <c r="O96" s="6">
        <v>0.17766357858639839</v>
      </c>
      <c r="P96" s="6">
        <f t="shared" si="19"/>
        <v>1.4948709536626364E-3</v>
      </c>
      <c r="Q96" s="6">
        <f t="shared" si="20"/>
        <v>0.39951089478094459</v>
      </c>
      <c r="R96" s="8">
        <v>0.44890609467916121</v>
      </c>
      <c r="S96" s="8">
        <f t="shared" si="21"/>
        <v>3.7771201458247691E-3</v>
      </c>
      <c r="T96" s="8">
        <v>3.2424531256648736E-2</v>
      </c>
      <c r="U96" s="8">
        <f t="shared" si="22"/>
        <v>2.7282175867080768E-4</v>
      </c>
      <c r="V96" s="8">
        <v>0.65206314736855553</v>
      </c>
      <c r="W96" s="8">
        <f t="shared" si="23"/>
        <v>5.4864945686156404E-3</v>
      </c>
      <c r="X96" s="8">
        <v>3571.4402489416798</v>
      </c>
      <c r="Y96" s="8">
        <v>4.2610624062551583</v>
      </c>
      <c r="Z96" s="8">
        <v>0.37235235781511911</v>
      </c>
      <c r="AA96" s="8">
        <v>6.770671137318649</v>
      </c>
      <c r="AB96" s="8">
        <v>136.21045005348449</v>
      </c>
      <c r="AC96" s="8">
        <v>0.12385525718859962</v>
      </c>
      <c r="AD96" s="8">
        <v>0.42158386885423565</v>
      </c>
      <c r="AE96" s="8">
        <v>1.2812700505519388</v>
      </c>
      <c r="AF96" s="8">
        <v>31.751518988772517</v>
      </c>
      <c r="AG96" s="8">
        <v>0.2960752233841118</v>
      </c>
      <c r="AH96" s="8">
        <v>1314.4624674818569</v>
      </c>
      <c r="AI96" s="8">
        <v>0.18871767747209042</v>
      </c>
      <c r="AJ96" s="8">
        <v>3.3607298525772521E-3</v>
      </c>
      <c r="AK96" s="8">
        <v>8.6350911015005329E-3</v>
      </c>
    </row>
    <row r="97" spans="1:37" ht="16" x14ac:dyDescent="0.2">
      <c r="A97" s="7" t="s">
        <v>150</v>
      </c>
      <c r="B97" s="7" t="s">
        <v>130</v>
      </c>
      <c r="C97" s="8" t="s">
        <v>129</v>
      </c>
      <c r="D97" s="8" t="s">
        <v>130</v>
      </c>
      <c r="E97" s="8" t="s">
        <v>132</v>
      </c>
      <c r="F97" s="8">
        <v>-70.708356273158103</v>
      </c>
      <c r="G97" s="8" t="s">
        <v>131</v>
      </c>
      <c r="H97" s="4" t="s">
        <v>132</v>
      </c>
      <c r="I97" s="2" t="s">
        <v>132</v>
      </c>
      <c r="J97" s="8" t="s">
        <v>132</v>
      </c>
      <c r="K97" s="8" t="s">
        <v>132</v>
      </c>
      <c r="L97" s="11">
        <v>10</v>
      </c>
      <c r="M97" s="8">
        <v>34.124893346183306</v>
      </c>
      <c r="N97" s="8" t="s">
        <v>132</v>
      </c>
      <c r="O97" s="6" t="s">
        <v>132</v>
      </c>
      <c r="P97" s="6" t="s">
        <v>132</v>
      </c>
      <c r="Q97" s="6" t="s">
        <v>132</v>
      </c>
      <c r="R97" s="8">
        <v>0.96396970430615458</v>
      </c>
      <c r="S97" s="8" t="s">
        <v>132</v>
      </c>
      <c r="T97" s="8">
        <v>3.3492090067753562E-2</v>
      </c>
      <c r="U97" s="8" t="s">
        <v>132</v>
      </c>
      <c r="V97" s="8">
        <v>1.8053742820113299</v>
      </c>
      <c r="W97" s="8" t="s">
        <v>132</v>
      </c>
      <c r="X97" s="8">
        <v>3241.7697122410782</v>
      </c>
      <c r="Y97" s="8">
        <v>1.2125374900755963</v>
      </c>
      <c r="Z97" s="8">
        <v>1.036258084883473</v>
      </c>
      <c r="AA97" s="8">
        <v>12.044403611732141</v>
      </c>
      <c r="AB97" s="8">
        <v>194.86544438426182</v>
      </c>
      <c r="AC97" s="8">
        <v>0.11431907909775496</v>
      </c>
      <c r="AD97" s="8">
        <v>0.82523026916210096</v>
      </c>
      <c r="AE97" s="8">
        <v>4.9124068814327275</v>
      </c>
      <c r="AF97" s="8">
        <v>30.323797242610095</v>
      </c>
      <c r="AG97" s="8">
        <v>0.2221059336150723</v>
      </c>
      <c r="AH97" s="8" t="s">
        <v>132</v>
      </c>
      <c r="AI97" s="8">
        <v>0.21310867464252775</v>
      </c>
      <c r="AJ97" s="8" t="s">
        <v>132</v>
      </c>
      <c r="AK97" s="8">
        <v>3.0671765971924244E-3</v>
      </c>
    </row>
    <row r="98" spans="1:37" ht="16" x14ac:dyDescent="0.2">
      <c r="A98" s="7" t="s">
        <v>150</v>
      </c>
      <c r="B98" s="7" t="s">
        <v>130</v>
      </c>
      <c r="C98" s="8" t="s">
        <v>129</v>
      </c>
      <c r="D98" s="8" t="s">
        <v>130</v>
      </c>
      <c r="E98" s="8" t="s">
        <v>132</v>
      </c>
      <c r="F98" s="8">
        <v>-70.708356273158103</v>
      </c>
      <c r="G98" s="8" t="s">
        <v>131</v>
      </c>
      <c r="H98" s="4" t="s">
        <v>132</v>
      </c>
      <c r="I98" s="2" t="s">
        <v>132</v>
      </c>
      <c r="J98" s="8" t="s">
        <v>132</v>
      </c>
      <c r="K98" s="8" t="s">
        <v>132</v>
      </c>
      <c r="L98" s="11">
        <v>10</v>
      </c>
      <c r="M98" s="8">
        <v>31.499458155355857</v>
      </c>
      <c r="N98" s="8" t="s">
        <v>132</v>
      </c>
      <c r="O98" s="6" t="s">
        <v>132</v>
      </c>
      <c r="P98" s="6" t="s">
        <v>132</v>
      </c>
      <c r="Q98" s="6" t="s">
        <v>132</v>
      </c>
      <c r="R98" s="8">
        <v>0.73451833552787293</v>
      </c>
      <c r="S98" s="8" t="s">
        <v>132</v>
      </c>
      <c r="T98" s="8">
        <v>2.7557087733505146E-2</v>
      </c>
      <c r="U98" s="8" t="s">
        <v>132</v>
      </c>
      <c r="V98" s="8">
        <v>0.51240567218245026</v>
      </c>
      <c r="W98" s="8" t="s">
        <v>132</v>
      </c>
      <c r="X98" s="8">
        <v>3041.8236421708934</v>
      </c>
      <c r="Y98" s="8">
        <v>1.225295878999779</v>
      </c>
      <c r="Z98" s="8">
        <v>1.1336052392557527</v>
      </c>
      <c r="AA98" s="8">
        <v>10.674142498434467</v>
      </c>
      <c r="AB98" s="8">
        <v>427.95369579810978</v>
      </c>
      <c r="AC98" s="8">
        <v>0.11576836963965935</v>
      </c>
      <c r="AD98" s="8">
        <v>0.71958676189726678</v>
      </c>
      <c r="AE98" s="8">
        <v>3.3945949961247859</v>
      </c>
      <c r="AF98" s="8">
        <v>26.4657681929902</v>
      </c>
      <c r="AG98" s="8">
        <v>6.6589219891053833E-2</v>
      </c>
      <c r="AH98" s="8" t="s">
        <v>132</v>
      </c>
      <c r="AI98" s="8">
        <v>0.22330507228926863</v>
      </c>
      <c r="AJ98" s="8" t="s">
        <v>132</v>
      </c>
      <c r="AK98" s="8">
        <v>1.7999467109447061E-3</v>
      </c>
    </row>
    <row r="99" spans="1:37" ht="16" x14ac:dyDescent="0.2">
      <c r="A99" s="7" t="s">
        <v>150</v>
      </c>
      <c r="B99" s="7" t="s">
        <v>130</v>
      </c>
      <c r="C99" s="8" t="s">
        <v>129</v>
      </c>
      <c r="D99" s="8" t="s">
        <v>130</v>
      </c>
      <c r="E99" s="8" t="s">
        <v>132</v>
      </c>
      <c r="F99" s="8">
        <v>-70.708356273158103</v>
      </c>
      <c r="G99" s="8" t="s">
        <v>131</v>
      </c>
      <c r="H99" s="4" t="s">
        <v>132</v>
      </c>
      <c r="I99" s="2" t="s">
        <v>132</v>
      </c>
      <c r="J99" s="8" t="s">
        <v>132</v>
      </c>
      <c r="K99" s="8" t="s">
        <v>132</v>
      </c>
      <c r="L99" s="11">
        <v>10</v>
      </c>
      <c r="M99" s="8">
        <v>32.109848789655516</v>
      </c>
      <c r="N99" s="8" t="s">
        <v>132</v>
      </c>
      <c r="O99" s="6" t="s">
        <v>132</v>
      </c>
      <c r="P99" s="6" t="s">
        <v>132</v>
      </c>
      <c r="Q99" s="6" t="s">
        <v>132</v>
      </c>
      <c r="R99" s="8">
        <v>0.71478508925710593</v>
      </c>
      <c r="S99" s="8" t="s">
        <v>132</v>
      </c>
      <c r="T99" s="8">
        <v>2.7132212224932395E-2</v>
      </c>
      <c r="U99" s="8" t="s">
        <v>132</v>
      </c>
      <c r="V99" s="8">
        <v>1.0593637725667573</v>
      </c>
      <c r="W99" s="8" t="s">
        <v>132</v>
      </c>
      <c r="X99" s="8">
        <v>3186.3106549697759</v>
      </c>
      <c r="Y99" s="8">
        <v>1.2264204126056857</v>
      </c>
      <c r="Z99" s="8">
        <v>1.2190406099606597</v>
      </c>
      <c r="AA99" s="8">
        <v>8.4616686564642993</v>
      </c>
      <c r="AB99" s="8">
        <v>210.77047626476408</v>
      </c>
      <c r="AC99" s="8">
        <v>0.11417683360824148</v>
      </c>
      <c r="AD99" s="8">
        <v>0.67677437075860403</v>
      </c>
      <c r="AE99" s="8">
        <v>3.9225858763629762</v>
      </c>
      <c r="AF99" s="8">
        <v>25.678704981816928</v>
      </c>
      <c r="AG99" s="8">
        <v>0.11908780372263326</v>
      </c>
      <c r="AH99" s="8" t="s">
        <v>132</v>
      </c>
      <c r="AI99" s="8">
        <v>0.21047005842569327</v>
      </c>
      <c r="AJ99" s="8" t="s">
        <v>132</v>
      </c>
      <c r="AK99" s="8">
        <v>3.1733026213895E-3</v>
      </c>
    </row>
    <row r="100" spans="1:37" ht="16" x14ac:dyDescent="0.2">
      <c r="A100" s="7" t="s">
        <v>150</v>
      </c>
      <c r="B100" s="7" t="s">
        <v>130</v>
      </c>
      <c r="C100" s="8" t="s">
        <v>129</v>
      </c>
      <c r="D100" s="8" t="s">
        <v>130</v>
      </c>
      <c r="E100" s="8" t="s">
        <v>132</v>
      </c>
      <c r="F100" s="8">
        <v>-70.708356273158103</v>
      </c>
      <c r="G100" s="8" t="s">
        <v>131</v>
      </c>
      <c r="H100" s="4" t="s">
        <v>132</v>
      </c>
      <c r="I100" s="2" t="s">
        <v>132</v>
      </c>
      <c r="J100" s="8" t="s">
        <v>132</v>
      </c>
      <c r="K100" s="8" t="s">
        <v>132</v>
      </c>
      <c r="L100" s="11">
        <v>10</v>
      </c>
      <c r="M100" s="8">
        <v>27.975347148393208</v>
      </c>
      <c r="N100" s="8" t="s">
        <v>132</v>
      </c>
      <c r="O100" s="6" t="s">
        <v>132</v>
      </c>
      <c r="P100" s="6" t="s">
        <v>132</v>
      </c>
      <c r="Q100" s="6" t="s">
        <v>132</v>
      </c>
      <c r="R100" s="8">
        <v>0.70030037567768044</v>
      </c>
      <c r="S100" s="8" t="s">
        <v>132</v>
      </c>
      <c r="T100" s="8">
        <v>3.3001210258588702E-2</v>
      </c>
      <c r="U100" s="8" t="s">
        <v>132</v>
      </c>
      <c r="V100" s="8">
        <v>1.3486032153382645</v>
      </c>
      <c r="W100" s="8" t="s">
        <v>132</v>
      </c>
      <c r="X100" s="8">
        <v>2898.4925730269979</v>
      </c>
      <c r="Y100" s="8">
        <v>1.7273592938929692</v>
      </c>
      <c r="Z100" s="8">
        <v>1.3881416912403115</v>
      </c>
      <c r="AA100" s="8">
        <v>14.705190919680494</v>
      </c>
      <c r="AB100" s="8">
        <v>647.4466194519315</v>
      </c>
      <c r="AC100" s="8">
        <v>0.20878804128821471</v>
      </c>
      <c r="AD100" s="8">
        <v>1.1166817672693383</v>
      </c>
      <c r="AE100" s="8">
        <v>5.1442123568624165</v>
      </c>
      <c r="AF100" s="8">
        <v>41.357167630703366</v>
      </c>
      <c r="AG100" s="8">
        <v>0.19075015204337656</v>
      </c>
      <c r="AH100" s="8" t="s">
        <v>132</v>
      </c>
      <c r="AI100" s="8">
        <v>0.22782040796150738</v>
      </c>
      <c r="AJ100" s="8" t="s">
        <v>132</v>
      </c>
      <c r="AK100" s="8">
        <v>4.7101115003720748E-3</v>
      </c>
    </row>
    <row r="101" spans="1:37" ht="16" x14ac:dyDescent="0.2">
      <c r="A101" s="7" t="s">
        <v>150</v>
      </c>
      <c r="B101" s="7" t="s">
        <v>130</v>
      </c>
      <c r="C101" s="8" t="s">
        <v>129</v>
      </c>
      <c r="D101" s="8" t="s">
        <v>130</v>
      </c>
      <c r="E101" s="8" t="s">
        <v>132</v>
      </c>
      <c r="F101" s="8">
        <v>-70.708356273158103</v>
      </c>
      <c r="G101" s="8" t="s">
        <v>131</v>
      </c>
      <c r="H101" s="4" t="s">
        <v>132</v>
      </c>
      <c r="I101" s="2" t="s">
        <v>132</v>
      </c>
      <c r="J101" s="8" t="s">
        <v>132</v>
      </c>
      <c r="K101" s="8" t="s">
        <v>132</v>
      </c>
      <c r="L101" s="11">
        <v>10</v>
      </c>
      <c r="M101" s="8">
        <v>31.425451991283719</v>
      </c>
      <c r="N101" s="8" t="s">
        <v>132</v>
      </c>
      <c r="O101" s="6" t="s">
        <v>132</v>
      </c>
      <c r="P101" s="6" t="s">
        <v>132</v>
      </c>
      <c r="Q101" s="6" t="s">
        <v>132</v>
      </c>
      <c r="R101" s="8">
        <v>0.68539835934787841</v>
      </c>
      <c r="S101" s="8" t="s">
        <v>132</v>
      </c>
      <c r="T101" s="8">
        <v>3.5631248800778677E-2</v>
      </c>
      <c r="U101" s="8" t="s">
        <v>132</v>
      </c>
      <c r="V101" s="8">
        <v>1.6301819016675512</v>
      </c>
      <c r="W101" s="8" t="s">
        <v>132</v>
      </c>
      <c r="X101" s="8">
        <v>3159.034213907461</v>
      </c>
      <c r="Y101" s="8">
        <v>2.2814952272867521</v>
      </c>
      <c r="Z101" s="8">
        <v>1.6692120780556812</v>
      </c>
      <c r="AA101" s="8">
        <v>16.967711591311428</v>
      </c>
      <c r="AB101" s="8">
        <v>903.28923014354962</v>
      </c>
      <c r="AC101" s="8">
        <v>0.23263904878996072</v>
      </c>
      <c r="AD101" s="8">
        <v>1.1804049630629965</v>
      </c>
      <c r="AE101" s="8">
        <v>3.7527660292554161</v>
      </c>
      <c r="AF101" s="8">
        <v>66.852200470029956</v>
      </c>
      <c r="AG101" s="8">
        <v>0.14121372333611251</v>
      </c>
      <c r="AH101" s="8" t="s">
        <v>132</v>
      </c>
      <c r="AI101" s="8">
        <v>0.25671123349650699</v>
      </c>
      <c r="AJ101" s="8" t="s">
        <v>132</v>
      </c>
      <c r="AK101" s="8">
        <v>7.1956930959531096E-3</v>
      </c>
    </row>
    <row r="102" spans="1:37" ht="16" x14ac:dyDescent="0.2">
      <c r="A102" s="7" t="s">
        <v>150</v>
      </c>
      <c r="B102" s="7" t="s">
        <v>130</v>
      </c>
      <c r="C102" s="8" t="s">
        <v>129</v>
      </c>
      <c r="D102" s="8" t="s">
        <v>130</v>
      </c>
      <c r="E102" s="8" t="s">
        <v>132</v>
      </c>
      <c r="F102" s="8">
        <v>-70.708356273158103</v>
      </c>
      <c r="G102" s="8" t="s">
        <v>131</v>
      </c>
      <c r="H102" s="4" t="s">
        <v>132</v>
      </c>
      <c r="I102" s="2" t="s">
        <v>132</v>
      </c>
      <c r="J102" s="8" t="s">
        <v>132</v>
      </c>
      <c r="K102" s="8" t="s">
        <v>132</v>
      </c>
      <c r="L102" s="11">
        <v>10</v>
      </c>
      <c r="M102" s="8">
        <v>33.023894204759621</v>
      </c>
      <c r="N102" s="8" t="s">
        <v>132</v>
      </c>
      <c r="O102" s="6">
        <v>2.9999999999999997E-4</v>
      </c>
      <c r="P102" s="6" t="s">
        <v>132</v>
      </c>
      <c r="Q102" s="6">
        <f>(O102/M102) *100</f>
        <v>9.0843314280228654E-4</v>
      </c>
      <c r="R102" s="8">
        <v>1.007838987764879</v>
      </c>
      <c r="S102" s="8" t="s">
        <v>132</v>
      </c>
      <c r="T102" s="8">
        <v>2.470439746391246E-2</v>
      </c>
      <c r="U102" s="8" t="s">
        <v>132</v>
      </c>
      <c r="V102" s="8">
        <v>0.49997786796599059</v>
      </c>
      <c r="W102" s="8" t="s">
        <v>132</v>
      </c>
      <c r="X102" s="8">
        <v>3167.1045313224199</v>
      </c>
      <c r="Y102" s="8">
        <v>1.6833815283512672</v>
      </c>
      <c r="Z102" s="8">
        <v>0.99679534094534739</v>
      </c>
      <c r="AA102" s="8">
        <v>11.909711260629008</v>
      </c>
      <c r="AB102" s="8">
        <v>367.20038449562094</v>
      </c>
      <c r="AC102" s="8">
        <v>0.1604987454674654</v>
      </c>
      <c r="AD102" s="8">
        <v>1.1662826800676371</v>
      </c>
      <c r="AE102" s="8">
        <v>2.7871106748212999</v>
      </c>
      <c r="AF102" s="8">
        <v>25.678284174162751</v>
      </c>
      <c r="AG102" s="8">
        <v>0.13671513699428056</v>
      </c>
      <c r="AH102" s="8" t="s">
        <v>132</v>
      </c>
      <c r="AI102" s="8">
        <v>0.22227607125696117</v>
      </c>
      <c r="AJ102" s="8" t="s">
        <v>132</v>
      </c>
      <c r="AK102" s="8">
        <v>5.0973618265320077E-3</v>
      </c>
    </row>
    <row r="103" spans="1:37" ht="16" x14ac:dyDescent="0.2">
      <c r="A103" s="7" t="s">
        <v>151</v>
      </c>
      <c r="B103" s="7" t="s">
        <v>130</v>
      </c>
      <c r="C103" s="8" t="s">
        <v>129</v>
      </c>
      <c r="D103" s="8" t="s">
        <v>130</v>
      </c>
      <c r="E103" s="8" t="s">
        <v>132</v>
      </c>
      <c r="F103" s="8">
        <v>-70.708356273158103</v>
      </c>
      <c r="G103" s="8" t="s">
        <v>131</v>
      </c>
      <c r="H103" s="4" t="s">
        <v>132</v>
      </c>
      <c r="I103" s="2" t="s">
        <v>132</v>
      </c>
      <c r="J103" s="8" t="s">
        <v>132</v>
      </c>
      <c r="K103" s="8" t="s">
        <v>132</v>
      </c>
      <c r="L103" s="11">
        <v>10</v>
      </c>
      <c r="M103" s="8">
        <v>32.538270016513373</v>
      </c>
      <c r="N103" s="8" t="s">
        <v>132</v>
      </c>
      <c r="O103" s="6">
        <v>2.9999999999999997E-4</v>
      </c>
      <c r="P103" s="6" t="s">
        <v>132</v>
      </c>
      <c r="Q103" s="6">
        <f>(O103/M103) *100</f>
        <v>9.2199124245925844E-4</v>
      </c>
      <c r="R103" s="8">
        <v>0.615429015337422</v>
      </c>
      <c r="S103" s="8" t="s">
        <v>132</v>
      </c>
      <c r="T103" s="8">
        <v>6.5368404145848338E-2</v>
      </c>
      <c r="U103" s="8" t="s">
        <v>132</v>
      </c>
      <c r="V103" s="8">
        <v>0.44724823112522272</v>
      </c>
      <c r="W103" s="8" t="s">
        <v>132</v>
      </c>
      <c r="X103" s="8">
        <v>4404.2515947356824</v>
      </c>
      <c r="Y103" s="8">
        <v>1.1066778231068461</v>
      </c>
      <c r="Z103" s="8">
        <v>0.48238025025005443</v>
      </c>
      <c r="AA103" s="8">
        <v>6.1428817018416506</v>
      </c>
      <c r="AB103" s="8">
        <v>131.47509500355451</v>
      </c>
      <c r="AC103" s="8">
        <v>5.5601355988306338E-2</v>
      </c>
      <c r="AD103" s="8">
        <v>0.20692403398080481</v>
      </c>
      <c r="AE103" s="8">
        <v>0.99595874259530559</v>
      </c>
      <c r="AF103" s="8">
        <v>29.150048174710165</v>
      </c>
      <c r="AG103" s="8">
        <v>0.1601888543848588</v>
      </c>
      <c r="AH103" s="8" t="s">
        <v>132</v>
      </c>
      <c r="AI103" s="8">
        <v>0.19866532950897742</v>
      </c>
      <c r="AJ103" s="8" t="s">
        <v>132</v>
      </c>
      <c r="AK103" s="8">
        <v>2.1812781877472123E-3</v>
      </c>
    </row>
    <row r="104" spans="1:37" ht="16" x14ac:dyDescent="0.2">
      <c r="A104" s="7" t="s">
        <v>151</v>
      </c>
      <c r="B104" s="7" t="s">
        <v>130</v>
      </c>
      <c r="C104" s="8" t="s">
        <v>129</v>
      </c>
      <c r="D104" s="8" t="s">
        <v>130</v>
      </c>
      <c r="E104" s="8" t="s">
        <v>132</v>
      </c>
      <c r="F104" s="8">
        <v>-70.708356273158103</v>
      </c>
      <c r="G104" s="8" t="s">
        <v>131</v>
      </c>
      <c r="H104" s="4" t="s">
        <v>132</v>
      </c>
      <c r="I104" s="2" t="s">
        <v>132</v>
      </c>
      <c r="J104" s="8" t="s">
        <v>132</v>
      </c>
      <c r="K104" s="8" t="s">
        <v>132</v>
      </c>
      <c r="L104" s="11">
        <v>10</v>
      </c>
      <c r="M104" s="8">
        <v>29.457201493521524</v>
      </c>
      <c r="N104" s="8" t="s">
        <v>132</v>
      </c>
      <c r="O104" s="6" t="s">
        <v>132</v>
      </c>
      <c r="P104" s="6" t="s">
        <v>132</v>
      </c>
      <c r="Q104" s="6" t="s">
        <v>132</v>
      </c>
      <c r="R104" s="8">
        <v>0.74327416650827816</v>
      </c>
      <c r="S104" s="8" t="s">
        <v>132</v>
      </c>
      <c r="T104" s="8">
        <v>9.3817642941963736E-2</v>
      </c>
      <c r="U104" s="8" t="s">
        <v>132</v>
      </c>
      <c r="V104" s="8">
        <v>0.98368466105083041</v>
      </c>
      <c r="W104" s="8" t="s">
        <v>132</v>
      </c>
      <c r="X104" s="8">
        <v>4519.6921805761376</v>
      </c>
      <c r="Y104" s="8">
        <v>1.2375373065115352</v>
      </c>
      <c r="Z104" s="8">
        <v>0.57557551191332346</v>
      </c>
      <c r="AA104" s="8">
        <v>8.7878898811623412</v>
      </c>
      <c r="AB104" s="8">
        <v>163.4363767806571</v>
      </c>
      <c r="AC104" s="8">
        <v>0.13420460240779913</v>
      </c>
      <c r="AD104" s="8">
        <v>0.73940146769473347</v>
      </c>
      <c r="AE104" s="8">
        <v>5.3064573392990946</v>
      </c>
      <c r="AF104" s="8">
        <v>41.171407237210879</v>
      </c>
      <c r="AG104" s="8">
        <v>0.40471604189409821</v>
      </c>
      <c r="AH104" s="8" t="s">
        <v>132</v>
      </c>
      <c r="AI104" s="8">
        <v>0.25818078712862769</v>
      </c>
      <c r="AJ104" s="8" t="s">
        <v>132</v>
      </c>
      <c r="AK104" s="8">
        <v>2.9617477027065985E-3</v>
      </c>
    </row>
    <row r="105" spans="1:37" ht="16" x14ac:dyDescent="0.2">
      <c r="A105" s="7" t="s">
        <v>151</v>
      </c>
      <c r="B105" s="7" t="s">
        <v>130</v>
      </c>
      <c r="C105" s="8" t="s">
        <v>129</v>
      </c>
      <c r="D105" s="8" t="s">
        <v>130</v>
      </c>
      <c r="E105" s="8" t="s">
        <v>132</v>
      </c>
      <c r="F105" s="8">
        <v>-70.708356273158103</v>
      </c>
      <c r="G105" s="8" t="s">
        <v>131</v>
      </c>
      <c r="H105" s="4" t="s">
        <v>132</v>
      </c>
      <c r="I105" s="2" t="s">
        <v>132</v>
      </c>
      <c r="J105" s="8" t="s">
        <v>132</v>
      </c>
      <c r="K105" s="8" t="s">
        <v>132</v>
      </c>
      <c r="L105" s="11">
        <v>10</v>
      </c>
      <c r="M105" s="8">
        <v>30.956295376129184</v>
      </c>
      <c r="N105" s="8" t="s">
        <v>132</v>
      </c>
      <c r="O105" s="6" t="s">
        <v>132</v>
      </c>
      <c r="P105" s="6" t="s">
        <v>132</v>
      </c>
      <c r="Q105" s="6" t="s">
        <v>132</v>
      </c>
      <c r="R105" s="8">
        <v>0.59330618121020173</v>
      </c>
      <c r="S105" s="8" t="s">
        <v>132</v>
      </c>
      <c r="T105" s="8">
        <v>9.7116282643192067E-2</v>
      </c>
      <c r="U105" s="8" t="s">
        <v>132</v>
      </c>
      <c r="V105" s="8">
        <v>0.3696822590584854</v>
      </c>
      <c r="W105" s="8" t="s">
        <v>132</v>
      </c>
      <c r="X105" s="8">
        <v>4334.2119940040629</v>
      </c>
      <c r="Y105" s="8">
        <v>1.1842604147171176</v>
      </c>
      <c r="Z105" s="8">
        <v>0.40741602868607324</v>
      </c>
      <c r="AA105" s="8">
        <v>6.9832218831270865</v>
      </c>
      <c r="AB105" s="8">
        <v>138.75237764091202</v>
      </c>
      <c r="AC105" s="8">
        <v>9.3328417812991338E-2</v>
      </c>
      <c r="AD105" s="8">
        <v>0.51104862850546573</v>
      </c>
      <c r="AE105" s="8">
        <v>7.7158813225375518</v>
      </c>
      <c r="AF105" s="8">
        <v>41.162890295100333</v>
      </c>
      <c r="AG105" s="8">
        <v>0.16892046224835244</v>
      </c>
      <c r="AH105" s="8" t="s">
        <v>132</v>
      </c>
      <c r="AI105" s="8">
        <v>0.23363552902624596</v>
      </c>
      <c r="AJ105" s="8" t="s">
        <v>132</v>
      </c>
      <c r="AK105" s="8">
        <v>3.43063457289695E-3</v>
      </c>
    </row>
    <row r="106" spans="1:37" ht="16" x14ac:dyDescent="0.2">
      <c r="A106" s="7" t="s">
        <v>151</v>
      </c>
      <c r="B106" s="7" t="s">
        <v>130</v>
      </c>
      <c r="C106" s="8" t="s">
        <v>129</v>
      </c>
      <c r="D106" s="8" t="s">
        <v>130</v>
      </c>
      <c r="E106" s="8" t="s">
        <v>132</v>
      </c>
      <c r="F106" s="8">
        <v>-70.708356273158103</v>
      </c>
      <c r="G106" s="8" t="s">
        <v>131</v>
      </c>
      <c r="H106" s="4" t="s">
        <v>132</v>
      </c>
      <c r="I106" s="2" t="s">
        <v>132</v>
      </c>
      <c r="J106" s="8" t="s">
        <v>132</v>
      </c>
      <c r="K106" s="8" t="s">
        <v>132</v>
      </c>
      <c r="L106" s="11">
        <v>10</v>
      </c>
      <c r="M106" s="8">
        <v>34.447967307032108</v>
      </c>
      <c r="N106" s="8" t="s">
        <v>132</v>
      </c>
      <c r="O106" s="6" t="s">
        <v>132</v>
      </c>
      <c r="P106" s="6" t="s">
        <v>132</v>
      </c>
      <c r="Q106" s="6" t="s">
        <v>132</v>
      </c>
      <c r="R106" s="8">
        <v>0.72501587323548811</v>
      </c>
      <c r="S106" s="8" t="s">
        <v>132</v>
      </c>
      <c r="T106" s="8">
        <v>7.5702038153555404E-2</v>
      </c>
      <c r="U106" s="8" t="s">
        <v>132</v>
      </c>
      <c r="V106" s="8">
        <v>0.58611141014735191</v>
      </c>
      <c r="W106" s="8" t="s">
        <v>132</v>
      </c>
      <c r="X106" s="8">
        <v>4597.6799672416182</v>
      </c>
      <c r="Y106" s="8">
        <v>1.3649070473508254</v>
      </c>
      <c r="Z106" s="8">
        <v>0.46367101540841632</v>
      </c>
      <c r="AA106" s="8">
        <v>8.6308488477599763</v>
      </c>
      <c r="AB106" s="8">
        <v>317.75265440098326</v>
      </c>
      <c r="AC106" s="8">
        <v>8.5449579078504728E-2</v>
      </c>
      <c r="AD106" s="8">
        <v>0.59180756360013376</v>
      </c>
      <c r="AE106" s="8">
        <v>5.2071892778658739</v>
      </c>
      <c r="AF106" s="8">
        <v>71.189636698297591</v>
      </c>
      <c r="AG106" s="8">
        <v>0.24299866628260713</v>
      </c>
      <c r="AH106" s="8" t="s">
        <v>132</v>
      </c>
      <c r="AI106" s="8">
        <v>0.25054561451442164</v>
      </c>
      <c r="AJ106" s="8" t="s">
        <v>132</v>
      </c>
      <c r="AK106" s="8">
        <v>3.2408692496740782E-3</v>
      </c>
    </row>
    <row r="107" spans="1:37" ht="16" x14ac:dyDescent="0.2">
      <c r="A107" s="7" t="s">
        <v>151</v>
      </c>
      <c r="B107" s="7" t="s">
        <v>130</v>
      </c>
      <c r="C107" s="8" t="s">
        <v>129</v>
      </c>
      <c r="D107" s="8" t="s">
        <v>130</v>
      </c>
      <c r="E107" s="8" t="s">
        <v>132</v>
      </c>
      <c r="F107" s="8">
        <v>-70.708356273158103</v>
      </c>
      <c r="G107" s="8" t="s">
        <v>131</v>
      </c>
      <c r="H107" s="4" t="s">
        <v>132</v>
      </c>
      <c r="I107" s="2" t="s">
        <v>132</v>
      </c>
      <c r="J107" s="8" t="s">
        <v>132</v>
      </c>
      <c r="K107" s="8" t="s">
        <v>132</v>
      </c>
      <c r="L107" s="11">
        <v>10</v>
      </c>
      <c r="M107" s="8">
        <v>28.462798663105751</v>
      </c>
      <c r="N107" s="8" t="s">
        <v>132</v>
      </c>
      <c r="O107" s="6" t="s">
        <v>132</v>
      </c>
      <c r="P107" s="6" t="s">
        <v>132</v>
      </c>
      <c r="Q107" s="6" t="s">
        <v>132</v>
      </c>
      <c r="R107" s="8">
        <v>0.60659578516019874</v>
      </c>
      <c r="S107" s="8" t="s">
        <v>132</v>
      </c>
      <c r="T107" s="8">
        <v>6.9515976168343888E-2</v>
      </c>
      <c r="U107" s="8" t="s">
        <v>132</v>
      </c>
      <c r="V107" s="8">
        <v>0.19479461094771863</v>
      </c>
      <c r="W107" s="8" t="s">
        <v>132</v>
      </c>
      <c r="X107" s="8">
        <v>4123.493796382455</v>
      </c>
      <c r="Y107" s="8">
        <v>0.993552745719676</v>
      </c>
      <c r="Z107" s="8">
        <v>0.36214130729660704</v>
      </c>
      <c r="AA107" s="8">
        <v>5.6822495195754863</v>
      </c>
      <c r="AB107" s="8">
        <v>114.37703628838561</v>
      </c>
      <c r="AC107" s="8">
        <v>7.8072587357254322E-2</v>
      </c>
      <c r="AD107" s="8">
        <v>0.32375904128061578</v>
      </c>
      <c r="AE107" s="8">
        <v>2.661972923652109</v>
      </c>
      <c r="AF107" s="8">
        <v>25.601009709189206</v>
      </c>
      <c r="AG107" s="8">
        <v>0.16723869642178582</v>
      </c>
      <c r="AH107" s="8" t="s">
        <v>132</v>
      </c>
      <c r="AI107" s="8">
        <v>0.19378324586256376</v>
      </c>
      <c r="AJ107" s="8" t="s">
        <v>132</v>
      </c>
      <c r="AK107" s="8">
        <v>1.8147952915743722E-3</v>
      </c>
    </row>
    <row r="108" spans="1:37" ht="16" x14ac:dyDescent="0.2">
      <c r="A108" s="7" t="s">
        <v>151</v>
      </c>
      <c r="B108" s="7" t="s">
        <v>130</v>
      </c>
      <c r="C108" s="8" t="s">
        <v>129</v>
      </c>
      <c r="D108" s="8" t="s">
        <v>130</v>
      </c>
      <c r="E108" s="8" t="s">
        <v>132</v>
      </c>
      <c r="F108" s="8">
        <v>-70.708356273158103</v>
      </c>
      <c r="G108" s="8" t="s">
        <v>131</v>
      </c>
      <c r="H108" s="4" t="s">
        <v>132</v>
      </c>
      <c r="I108" s="2" t="s">
        <v>132</v>
      </c>
      <c r="J108" s="8" t="s">
        <v>132</v>
      </c>
      <c r="K108" s="8" t="s">
        <v>132</v>
      </c>
      <c r="L108" s="11">
        <v>10</v>
      </c>
      <c r="M108" s="8">
        <v>31.49999610692015</v>
      </c>
      <c r="N108" s="8" t="s">
        <v>132</v>
      </c>
      <c r="O108" s="6" t="s">
        <v>132</v>
      </c>
      <c r="P108" s="6" t="s">
        <v>132</v>
      </c>
      <c r="Q108" s="6" t="s">
        <v>132</v>
      </c>
      <c r="R108" s="8">
        <v>0.49773038677195242</v>
      </c>
      <c r="S108" s="8" t="s">
        <v>132</v>
      </c>
      <c r="T108" s="8">
        <v>3.7132512768153741E-2</v>
      </c>
      <c r="U108" s="8" t="s">
        <v>132</v>
      </c>
      <c r="V108" s="8">
        <v>0.34439112488105528</v>
      </c>
      <c r="W108" s="8" t="s">
        <v>132</v>
      </c>
      <c r="X108" s="8">
        <v>4197.1893523662338</v>
      </c>
      <c r="Y108" s="8">
        <v>1.2103862473208353</v>
      </c>
      <c r="Z108" s="8">
        <v>0.50103613114138179</v>
      </c>
      <c r="AA108" s="8">
        <v>6.526935944091246</v>
      </c>
      <c r="AB108" s="8">
        <v>154.33677505138459</v>
      </c>
      <c r="AC108" s="8">
        <v>9.6437377348127823E-2</v>
      </c>
      <c r="AD108" s="8">
        <v>0.866170140314517</v>
      </c>
      <c r="AE108" s="8">
        <v>5.6274937398751215</v>
      </c>
      <c r="AF108" s="8">
        <v>36.363896372812803</v>
      </c>
      <c r="AG108" s="8">
        <v>0.1206077810330968</v>
      </c>
      <c r="AH108" s="8" t="s">
        <v>132</v>
      </c>
      <c r="AI108" s="8">
        <v>0.25650888492350499</v>
      </c>
      <c r="AJ108" s="8" t="s">
        <v>132</v>
      </c>
      <c r="AK108" s="8">
        <v>1.873086012318847E-3</v>
      </c>
    </row>
    <row r="109" spans="1:37" x14ac:dyDescent="0.15">
      <c r="A109" s="9" t="s">
        <v>127</v>
      </c>
      <c r="B109" s="9" t="s">
        <v>149</v>
      </c>
      <c r="C109" s="8" t="s">
        <v>37</v>
      </c>
      <c r="D109" s="8" t="s">
        <v>118</v>
      </c>
      <c r="E109" s="8">
        <v>42.481161819999997</v>
      </c>
      <c r="F109" s="8">
        <v>-70.833412150000001</v>
      </c>
      <c r="G109" s="8" t="s">
        <v>31</v>
      </c>
      <c r="H109" s="13">
        <v>8.09</v>
      </c>
      <c r="I109" s="14">
        <v>1.006</v>
      </c>
      <c r="J109" s="10">
        <f t="shared" ref="J109:J118" si="24">(H109-I109)</f>
        <v>7.0839999999999996</v>
      </c>
      <c r="K109" s="10">
        <f t="shared" ref="K109:K118" si="25">1 - ((H109-I109)/H109)</f>
        <v>0.12435105067985175</v>
      </c>
      <c r="L109" s="12">
        <v>12</v>
      </c>
      <c r="M109" s="8">
        <v>70.961796762487694</v>
      </c>
      <c r="N109" s="8">
        <f t="shared" ref="N109:N118" si="26">((1-K109)/100)*M109</f>
        <v>0.62137622776942247</v>
      </c>
      <c r="O109" s="6">
        <v>5.3656899922778098E-2</v>
      </c>
      <c r="P109" s="6">
        <f t="shared" ref="P109:P118" si="27">((1-K109)/100)*O109</f>
        <v>4.6984608041156982E-4</v>
      </c>
      <c r="Q109" s="6">
        <f t="shared" ref="Q109:Q118" si="28">(O109/M109) *100</f>
        <v>7.5613784276587784E-2</v>
      </c>
      <c r="R109" s="8">
        <v>2.7091637722680453</v>
      </c>
      <c r="S109" s="8">
        <f t="shared" ref="S109:S118" si="29">((1-K109)/100)*R109</f>
        <v>2.3722764107227231E-2</v>
      </c>
      <c r="T109" s="8">
        <v>1.8198033210646645E-2</v>
      </c>
      <c r="U109" s="8">
        <f t="shared" ref="U109:U118" si="30">((1-K109)/100)*T109</f>
        <v>1.5935088660595898E-4</v>
      </c>
      <c r="V109" s="8">
        <v>0.20889753861205587</v>
      </c>
      <c r="W109" s="8">
        <f t="shared" ref="W109:W118" si="31">((1-K109)/100)*V109</f>
        <v>1.8292091020121182E-3</v>
      </c>
      <c r="X109" s="8">
        <v>4208.0110719881541</v>
      </c>
      <c r="Y109" s="8">
        <v>0.66506380058199155</v>
      </c>
      <c r="Z109" s="8">
        <v>0.12621579002730712</v>
      </c>
      <c r="AA109" s="8">
        <v>3.7540017327468109</v>
      </c>
      <c r="AB109" s="8">
        <v>28.28897073391672</v>
      </c>
      <c r="AC109" s="8">
        <v>7.1419577755086047E-2</v>
      </c>
      <c r="AD109" s="8">
        <v>0.20747320016186946</v>
      </c>
      <c r="AE109" s="8">
        <v>1.5365033023411292</v>
      </c>
      <c r="AF109" s="8">
        <v>31.568577136920965</v>
      </c>
      <c r="AG109" s="8">
        <v>1.7007021965590677E-2</v>
      </c>
      <c r="AH109" s="8">
        <v>547.57306703333404</v>
      </c>
      <c r="AI109" s="8">
        <v>0.25493715616978907</v>
      </c>
      <c r="AJ109" s="8">
        <v>3.6541718839960338E-2</v>
      </c>
      <c r="AK109" s="8">
        <v>2.2753889093143293E-3</v>
      </c>
    </row>
    <row r="110" spans="1:37" x14ac:dyDescent="0.15">
      <c r="A110" s="9" t="s">
        <v>120</v>
      </c>
      <c r="B110" s="9" t="s">
        <v>149</v>
      </c>
      <c r="C110" s="8" t="s">
        <v>37</v>
      </c>
      <c r="D110" s="8" t="s">
        <v>118</v>
      </c>
      <c r="E110" s="8">
        <v>42.481161819999997</v>
      </c>
      <c r="F110" s="8">
        <v>-70.833412150000001</v>
      </c>
      <c r="G110" s="8" t="s">
        <v>27</v>
      </c>
      <c r="H110" s="13">
        <v>7.25</v>
      </c>
      <c r="I110" s="14">
        <v>1.099</v>
      </c>
      <c r="J110" s="10">
        <f t="shared" si="24"/>
        <v>6.1509999999999998</v>
      </c>
      <c r="K110" s="10">
        <f t="shared" si="25"/>
        <v>0.15158620689655178</v>
      </c>
      <c r="L110" s="12">
        <v>12</v>
      </c>
      <c r="M110" s="8">
        <v>35.561700612626687</v>
      </c>
      <c r="N110" s="8">
        <f t="shared" si="26"/>
        <v>0.30171037305967824</v>
      </c>
      <c r="O110" s="6">
        <v>7.796959707844496E-2</v>
      </c>
      <c r="P110" s="6">
        <f t="shared" si="27"/>
        <v>6.615048160407102E-4</v>
      </c>
      <c r="Q110" s="6">
        <f t="shared" si="28"/>
        <v>0.21925159858851279</v>
      </c>
      <c r="R110" s="8">
        <v>0.64236137129029114</v>
      </c>
      <c r="S110" s="8">
        <f t="shared" si="29"/>
        <v>5.4498824755952833E-3</v>
      </c>
      <c r="T110" s="8">
        <v>2.4789873452464341E-2</v>
      </c>
      <c r="U110" s="8">
        <f t="shared" si="30"/>
        <v>2.1032070566359744E-4</v>
      </c>
      <c r="V110" s="8">
        <v>0.2664185166787626</v>
      </c>
      <c r="W110" s="8">
        <f t="shared" si="31"/>
        <v>2.2603314428842323E-3</v>
      </c>
      <c r="X110" s="8">
        <v>2929.421251354629</v>
      </c>
      <c r="Y110" s="8">
        <v>1.7051991983167629</v>
      </c>
      <c r="Z110" s="8">
        <v>0.2655885122600159</v>
      </c>
      <c r="AA110" s="8">
        <v>5.6799262110303141</v>
      </c>
      <c r="AB110" s="8">
        <v>96.220880829493794</v>
      </c>
      <c r="AC110" s="8">
        <v>0.11288933222863294</v>
      </c>
      <c r="AD110" s="8">
        <v>0.22500942500381099</v>
      </c>
      <c r="AE110" s="8">
        <v>0.92915622592901426</v>
      </c>
      <c r="AF110" s="8">
        <v>43.086971135138313</v>
      </c>
      <c r="AG110" s="8">
        <v>-4.9288984685170074E-2</v>
      </c>
      <c r="AH110" s="8">
        <v>841.83491796149849</v>
      </c>
      <c r="AI110" s="8">
        <v>0.21167933747428319</v>
      </c>
      <c r="AJ110" s="8">
        <v>0.10820222350465189</v>
      </c>
      <c r="AK110" s="8">
        <v>4.3031651844607343E-3</v>
      </c>
    </row>
    <row r="111" spans="1:37" x14ac:dyDescent="0.15">
      <c r="A111" s="9" t="s">
        <v>124</v>
      </c>
      <c r="B111" s="9" t="s">
        <v>149</v>
      </c>
      <c r="C111" s="8" t="s">
        <v>37</v>
      </c>
      <c r="D111" s="8" t="s">
        <v>118</v>
      </c>
      <c r="E111" s="8">
        <v>42.481161819999997</v>
      </c>
      <c r="F111" s="8">
        <v>-70.833412150000001</v>
      </c>
      <c r="G111" s="8" t="s">
        <v>31</v>
      </c>
      <c r="H111" s="13">
        <v>8.11</v>
      </c>
      <c r="I111" s="14">
        <v>1.0509999999999999</v>
      </c>
      <c r="J111" s="10">
        <f t="shared" si="24"/>
        <v>7.0589999999999993</v>
      </c>
      <c r="K111" s="10">
        <f t="shared" si="25"/>
        <v>0.12959309494451299</v>
      </c>
      <c r="L111" s="12">
        <v>12</v>
      </c>
      <c r="M111" s="8">
        <v>60.596291217559042</v>
      </c>
      <c r="N111" s="8">
        <f t="shared" si="26"/>
        <v>0.52743430296516547</v>
      </c>
      <c r="O111" s="6">
        <v>3.3211519883974867E-2</v>
      </c>
      <c r="P111" s="6">
        <f t="shared" si="27"/>
        <v>2.8907536234399326E-4</v>
      </c>
      <c r="Q111" s="6">
        <f t="shared" si="28"/>
        <v>5.4807842553821408E-2</v>
      </c>
      <c r="R111" s="8">
        <v>0.93510469552628139</v>
      </c>
      <c r="S111" s="8">
        <f t="shared" si="29"/>
        <v>8.1392158393588411E-3</v>
      </c>
      <c r="T111" s="8">
        <v>1.9311190434894373E-2</v>
      </c>
      <c r="U111" s="8">
        <f t="shared" si="30"/>
        <v>1.6808593499373535E-4</v>
      </c>
      <c r="V111" s="8">
        <v>0.2294545810297918</v>
      </c>
      <c r="W111" s="8">
        <f t="shared" si="31"/>
        <v>1.9971885172494451E-3</v>
      </c>
      <c r="X111" s="8">
        <v>3712.604908514717</v>
      </c>
      <c r="Y111" s="8">
        <v>0.71075088081776472</v>
      </c>
      <c r="Z111" s="8">
        <v>0.18457611872610361</v>
      </c>
      <c r="AA111" s="8">
        <v>2.9680814541607874</v>
      </c>
      <c r="AB111" s="8">
        <v>18.809906552873702</v>
      </c>
      <c r="AC111" s="8">
        <v>4.2833714644957638E-2</v>
      </c>
      <c r="AD111" s="8">
        <v>0.14357460789067131</v>
      </c>
      <c r="AE111" s="8">
        <v>1.3344792139115196</v>
      </c>
      <c r="AF111" s="8">
        <v>35.716683015493359</v>
      </c>
      <c r="AG111" s="8">
        <v>-0.10275840505083292</v>
      </c>
      <c r="AH111" s="8">
        <v>444.72479438447158</v>
      </c>
      <c r="AI111" s="8">
        <v>0.17010430951664407</v>
      </c>
      <c r="AJ111" s="8">
        <v>2.6215650045793133E-2</v>
      </c>
      <c r="AK111" s="8">
        <v>1.5201911406027373E-3</v>
      </c>
    </row>
    <row r="112" spans="1:37" x14ac:dyDescent="0.15">
      <c r="A112" s="9" t="s">
        <v>119</v>
      </c>
      <c r="B112" s="9" t="s">
        <v>149</v>
      </c>
      <c r="C112" s="8" t="s">
        <v>25</v>
      </c>
      <c r="D112" s="8" t="s">
        <v>118</v>
      </c>
      <c r="E112" s="8">
        <v>42.481161819999997</v>
      </c>
      <c r="F112" s="8">
        <v>-70.833412150000001</v>
      </c>
      <c r="G112" s="8" t="s">
        <v>27</v>
      </c>
      <c r="H112" s="13">
        <v>8.92</v>
      </c>
      <c r="I112" s="14">
        <v>1.2949999999999999</v>
      </c>
      <c r="J112" s="10">
        <f t="shared" si="24"/>
        <v>7.625</v>
      </c>
      <c r="K112" s="10">
        <f t="shared" si="25"/>
        <v>0.14517937219730936</v>
      </c>
      <c r="L112" s="12">
        <v>10</v>
      </c>
      <c r="M112" s="8">
        <v>33.069087157618675</v>
      </c>
      <c r="N112" s="8">
        <f t="shared" si="26"/>
        <v>0.28268137844937491</v>
      </c>
      <c r="O112" s="6">
        <v>0.14261958347107437</v>
      </c>
      <c r="P112" s="6">
        <f t="shared" si="27"/>
        <v>1.2191416187970203E-3</v>
      </c>
      <c r="Q112" s="6">
        <f t="shared" si="28"/>
        <v>0.43127765453972239</v>
      </c>
      <c r="R112" s="8">
        <v>0.23758378120201673</v>
      </c>
      <c r="S112" s="8">
        <f t="shared" si="29"/>
        <v>2.0309151700284504E-3</v>
      </c>
      <c r="T112" s="8">
        <v>1.9601531615393807E-2</v>
      </c>
      <c r="U112" s="8">
        <f t="shared" si="30"/>
        <v>1.6755793561365224E-4</v>
      </c>
      <c r="V112" s="8">
        <v>0.34102337537745775</v>
      </c>
      <c r="W112" s="8">
        <f t="shared" si="31"/>
        <v>2.9151381583555104E-3</v>
      </c>
      <c r="X112" s="8">
        <v>3023.7181818076328</v>
      </c>
      <c r="Y112" s="8">
        <v>3.0277114279742254</v>
      </c>
      <c r="Z112" s="8">
        <v>0.20269621594075213</v>
      </c>
      <c r="AA112" s="8">
        <v>5.2000167380929998</v>
      </c>
      <c r="AB112" s="8">
        <v>72.154713949428512</v>
      </c>
      <c r="AC112" s="8">
        <v>7.6234363455793028E-2</v>
      </c>
      <c r="AD112" s="8">
        <v>0.24863135042762458</v>
      </c>
      <c r="AE112" s="8">
        <v>1.0503546964971677</v>
      </c>
      <c r="AF112" s="8">
        <v>33.845984237377408</v>
      </c>
      <c r="AG112" s="8">
        <v>4.7331527463092861E-2</v>
      </c>
      <c r="AH112" s="8">
        <v>924.47187128385713</v>
      </c>
      <c r="AI112" s="8">
        <v>0.21511432479983322</v>
      </c>
      <c r="AJ112" s="8">
        <v>2.1562765291132265E-2</v>
      </c>
      <c r="AK112" s="8">
        <v>4.2115695212889565E-3</v>
      </c>
    </row>
    <row r="113" spans="1:37" x14ac:dyDescent="0.15">
      <c r="A113" s="9" t="s">
        <v>123</v>
      </c>
      <c r="B113" s="9" t="s">
        <v>149</v>
      </c>
      <c r="C113" s="8" t="s">
        <v>37</v>
      </c>
      <c r="D113" s="8" t="s">
        <v>118</v>
      </c>
      <c r="E113" s="8">
        <v>42.481161819999997</v>
      </c>
      <c r="F113" s="8">
        <v>-70.833412150000001</v>
      </c>
      <c r="G113" s="8" t="s">
        <v>31</v>
      </c>
      <c r="H113" s="13">
        <v>10.17</v>
      </c>
      <c r="I113" s="14">
        <v>1.663</v>
      </c>
      <c r="J113" s="10">
        <f t="shared" si="24"/>
        <v>8.5069999999999997</v>
      </c>
      <c r="K113" s="10">
        <f t="shared" si="25"/>
        <v>0.1635201573254671</v>
      </c>
      <c r="L113" s="12">
        <v>10</v>
      </c>
      <c r="M113" s="8">
        <v>55.134984857086991</v>
      </c>
      <c r="N113" s="8">
        <f t="shared" si="26"/>
        <v>0.46119303459118882</v>
      </c>
      <c r="O113" s="6">
        <v>6.2018717297915464E-2</v>
      </c>
      <c r="P113" s="6">
        <f t="shared" si="27"/>
        <v>5.1877406888236667E-4</v>
      </c>
      <c r="Q113" s="6">
        <f t="shared" si="28"/>
        <v>0.1124852350257672</v>
      </c>
      <c r="R113" s="8">
        <v>1.0578047653914271</v>
      </c>
      <c r="S113" s="8">
        <f t="shared" si="29"/>
        <v>8.8483236373499228E-3</v>
      </c>
      <c r="T113" s="8">
        <v>1.5130653106834384E-2</v>
      </c>
      <c r="U113" s="8">
        <f t="shared" si="30"/>
        <v>1.2656486330367759E-4</v>
      </c>
      <c r="V113" s="8">
        <v>6.8884981622323746E-2</v>
      </c>
      <c r="W113" s="8">
        <f t="shared" si="31"/>
        <v>5.7620898590079463E-4</v>
      </c>
      <c r="X113" s="8">
        <v>2904.5334168002587</v>
      </c>
      <c r="Y113" s="8">
        <v>1.4746543143617596</v>
      </c>
      <c r="Z113" s="8">
        <v>0.15971012596646617</v>
      </c>
      <c r="AA113" s="8">
        <v>3.2657917015031304</v>
      </c>
      <c r="AB113" s="8">
        <v>27.831838133523377</v>
      </c>
      <c r="AC113" s="8">
        <v>4.1521002806633553E-2</v>
      </c>
      <c r="AD113" s="8">
        <v>9.325396064983961E-2</v>
      </c>
      <c r="AE113" s="8">
        <v>0.7247601179940828</v>
      </c>
      <c r="AF113" s="8">
        <v>15.595356680140835</v>
      </c>
      <c r="AG113" s="8">
        <v>-1.3974771368394591E-2</v>
      </c>
      <c r="AH113" s="8">
        <v>494.21804002235876</v>
      </c>
      <c r="AI113" s="8">
        <v>9.7637458554884343E-2</v>
      </c>
      <c r="AJ113" s="8">
        <v>1.2567859081202309E-2</v>
      </c>
      <c r="AK113" s="8">
        <v>1.4203480115781105E-3</v>
      </c>
    </row>
    <row r="114" spans="1:37" x14ac:dyDescent="0.15">
      <c r="A114" s="9" t="s">
        <v>121</v>
      </c>
      <c r="B114" s="9" t="s">
        <v>149</v>
      </c>
      <c r="C114" s="8" t="s">
        <v>37</v>
      </c>
      <c r="D114" s="8" t="s">
        <v>118</v>
      </c>
      <c r="E114" s="8">
        <v>42.481161819999997</v>
      </c>
      <c r="F114" s="8">
        <v>-70.833412150000001</v>
      </c>
      <c r="G114" s="8" t="s">
        <v>27</v>
      </c>
      <c r="H114" s="13">
        <v>11.5</v>
      </c>
      <c r="I114" s="14">
        <v>2.089</v>
      </c>
      <c r="J114" s="10">
        <f t="shared" si="24"/>
        <v>9.4109999999999996</v>
      </c>
      <c r="K114" s="10">
        <f t="shared" si="25"/>
        <v>0.18165217391304356</v>
      </c>
      <c r="L114" s="12">
        <v>12</v>
      </c>
      <c r="M114" s="8">
        <v>39.699715792000248</v>
      </c>
      <c r="N114" s="8">
        <f t="shared" si="26"/>
        <v>0.32488176114653416</v>
      </c>
      <c r="O114" s="6">
        <v>8.3365375077564516E-2</v>
      </c>
      <c r="P114" s="6">
        <f t="shared" si="27"/>
        <v>6.8221873465648664E-4</v>
      </c>
      <c r="Q114" s="6">
        <f t="shared" si="28"/>
        <v>0.20998985361593744</v>
      </c>
      <c r="R114" s="8">
        <v>0.39721322796668601</v>
      </c>
      <c r="S114" s="8">
        <f t="shared" si="29"/>
        <v>3.2505858159952018E-3</v>
      </c>
      <c r="T114" s="8">
        <v>2.6013333013379051E-2</v>
      </c>
      <c r="U114" s="8">
        <f t="shared" si="30"/>
        <v>2.1287954520774803E-4</v>
      </c>
      <c r="V114" s="8">
        <v>0.21943879306612724</v>
      </c>
      <c r="W114" s="8">
        <f t="shared" si="31"/>
        <v>1.7957725926481072E-3</v>
      </c>
      <c r="X114" s="8">
        <v>2594.5121468683947</v>
      </c>
      <c r="Y114" s="8">
        <v>2.5773700849579453</v>
      </c>
      <c r="Z114" s="8">
        <v>0.25922716274122026</v>
      </c>
      <c r="AA114" s="8">
        <v>3.8396863607907412</v>
      </c>
      <c r="AB114" s="8">
        <v>56.916009130883417</v>
      </c>
      <c r="AC114" s="8">
        <v>7.2891681841128056E-2</v>
      </c>
      <c r="AD114" s="8">
        <v>0.28167000726887642</v>
      </c>
      <c r="AE114" s="8">
        <v>0.91814538953634517</v>
      </c>
      <c r="AF114" s="8">
        <v>25.283771205570115</v>
      </c>
      <c r="AG114" s="8">
        <v>-6.6500571817738982E-2</v>
      </c>
      <c r="AH114" s="8">
        <v>982.78157465832032</v>
      </c>
      <c r="AI114" s="8">
        <v>0.13903847885773279</v>
      </c>
      <c r="AJ114" s="8">
        <v>2.9038534187550641E-3</v>
      </c>
      <c r="AK114" s="8">
        <v>2.4788236010347196E-3</v>
      </c>
    </row>
    <row r="115" spans="1:37" x14ac:dyDescent="0.15">
      <c r="A115" s="9" t="s">
        <v>125</v>
      </c>
      <c r="B115" s="9" t="s">
        <v>149</v>
      </c>
      <c r="C115" s="8" t="s">
        <v>37</v>
      </c>
      <c r="D115" s="8" t="s">
        <v>118</v>
      </c>
      <c r="E115" s="8">
        <v>42.481161819999997</v>
      </c>
      <c r="F115" s="8">
        <v>-70.833412150000001</v>
      </c>
      <c r="G115" s="8" t="s">
        <v>31</v>
      </c>
      <c r="H115" s="13">
        <v>9.1</v>
      </c>
      <c r="I115" s="14">
        <v>1.194</v>
      </c>
      <c r="J115" s="10">
        <f t="shared" si="24"/>
        <v>7.9059999999999997</v>
      </c>
      <c r="K115" s="10">
        <f t="shared" si="25"/>
        <v>0.13120879120879125</v>
      </c>
      <c r="L115" s="12">
        <v>10</v>
      </c>
      <c r="M115" s="8">
        <v>61.108224262434177</v>
      </c>
      <c r="N115" s="8">
        <f t="shared" si="26"/>
        <v>0.53090288024044463</v>
      </c>
      <c r="O115" s="6">
        <v>4.039529691538666E-2</v>
      </c>
      <c r="P115" s="6">
        <f t="shared" si="27"/>
        <v>3.5095078836598566E-4</v>
      </c>
      <c r="Q115" s="6">
        <f t="shared" si="28"/>
        <v>6.6104517686368713E-2</v>
      </c>
      <c r="R115" s="8">
        <v>0.91189514400426153</v>
      </c>
      <c r="S115" s="8">
        <f t="shared" si="29"/>
        <v>7.9224648445029577E-3</v>
      </c>
      <c r="T115" s="8">
        <v>1.0421855133422499E-2</v>
      </c>
      <c r="U115" s="8">
        <f t="shared" si="30"/>
        <v>9.0544161192129976E-5</v>
      </c>
      <c r="V115" s="8">
        <v>0.2001203975626534</v>
      </c>
      <c r="W115" s="8">
        <f t="shared" si="31"/>
        <v>1.7386284210223492E-3</v>
      </c>
      <c r="X115" s="8">
        <v>3265.0881991938927</v>
      </c>
      <c r="Y115" s="8">
        <v>0.7624274000135105</v>
      </c>
      <c r="Z115" s="8">
        <v>0.11811923412071987</v>
      </c>
      <c r="AA115" s="8">
        <v>3.6093409120501403</v>
      </c>
      <c r="AB115" s="8">
        <v>20.753450625891546</v>
      </c>
      <c r="AC115" s="8">
        <v>3.054655957450015E-2</v>
      </c>
      <c r="AD115" s="8">
        <v>0.11735861200130578</v>
      </c>
      <c r="AE115" s="8">
        <v>0.83219385623914854</v>
      </c>
      <c r="AF115" s="8">
        <v>14.897010178515599</v>
      </c>
      <c r="AG115" s="8">
        <v>-9.4873445586422675E-2</v>
      </c>
      <c r="AH115" s="8">
        <v>450.18280858847294</v>
      </c>
      <c r="AI115" s="8">
        <v>0.13189440778442918</v>
      </c>
      <c r="AJ115" s="8">
        <v>5.5807018967019798E-4</v>
      </c>
      <c r="AK115" s="8">
        <v>1.6397380874494454E-3</v>
      </c>
    </row>
    <row r="116" spans="1:37" x14ac:dyDescent="0.15">
      <c r="A116" s="9" t="s">
        <v>122</v>
      </c>
      <c r="B116" s="9" t="s">
        <v>149</v>
      </c>
      <c r="C116" s="8" t="s">
        <v>37</v>
      </c>
      <c r="D116" s="8" t="s">
        <v>118</v>
      </c>
      <c r="E116" s="8">
        <v>42.481161819999997</v>
      </c>
      <c r="F116" s="8">
        <v>-70.833412150000001</v>
      </c>
      <c r="G116" s="8" t="s">
        <v>27</v>
      </c>
      <c r="H116" s="13">
        <v>9.44</v>
      </c>
      <c r="I116" s="14">
        <v>1.34</v>
      </c>
      <c r="J116" s="10">
        <f t="shared" si="24"/>
        <v>8.1</v>
      </c>
      <c r="K116" s="10">
        <f t="shared" si="25"/>
        <v>0.14194915254237284</v>
      </c>
      <c r="L116" s="12">
        <v>10</v>
      </c>
      <c r="M116" s="8">
        <v>42.632539209792661</v>
      </c>
      <c r="N116" s="8">
        <f t="shared" si="26"/>
        <v>0.36580886398233109</v>
      </c>
      <c r="O116" s="6">
        <v>0.10356472309506091</v>
      </c>
      <c r="P116" s="6">
        <f t="shared" si="27"/>
        <v>8.8863798418431506E-4</v>
      </c>
      <c r="Q116" s="6">
        <f t="shared" si="28"/>
        <v>0.24292412559670426</v>
      </c>
      <c r="R116" s="8">
        <v>0.21077452749754877</v>
      </c>
      <c r="S116" s="8">
        <f t="shared" si="29"/>
        <v>1.8085526194175265E-3</v>
      </c>
      <c r="T116" s="8">
        <v>2.2388013951182485E-2</v>
      </c>
      <c r="U116" s="8">
        <f t="shared" si="30"/>
        <v>1.921005434370531E-4</v>
      </c>
      <c r="V116" s="8">
        <v>0.29881986238666941</v>
      </c>
      <c r="W116" s="8">
        <f t="shared" si="31"/>
        <v>2.5640263615805321E-3</v>
      </c>
      <c r="X116" s="8">
        <v>3636.7543796837585</v>
      </c>
      <c r="Y116" s="8">
        <v>1.9846107457953348</v>
      </c>
      <c r="Z116" s="8">
        <v>0.2518639773959091</v>
      </c>
      <c r="AA116" s="8">
        <v>5.1537887142035954</v>
      </c>
      <c r="AB116" s="8">
        <v>86.016975503043668</v>
      </c>
      <c r="AC116" s="8">
        <v>5.6252790257877133E-2</v>
      </c>
      <c r="AD116" s="8">
        <v>0.50511748664347755</v>
      </c>
      <c r="AE116" s="8">
        <v>0.73887156539293419</v>
      </c>
      <c r="AF116" s="8">
        <v>23.60555559559813</v>
      </c>
      <c r="AG116" s="8">
        <v>-1.9477365625043316E-2</v>
      </c>
      <c r="AH116" s="8">
        <v>720.08465729926581</v>
      </c>
      <c r="AI116" s="8">
        <v>0.1566748978489661</v>
      </c>
      <c r="AJ116" s="8">
        <v>-3.0050445996478727E-3</v>
      </c>
      <c r="AK116" s="8">
        <v>3.5031702631919907E-3</v>
      </c>
    </row>
    <row r="117" spans="1:37" x14ac:dyDescent="0.15">
      <c r="A117" s="9" t="s">
        <v>126</v>
      </c>
      <c r="B117" s="9" t="s">
        <v>149</v>
      </c>
      <c r="C117" s="8" t="s">
        <v>37</v>
      </c>
      <c r="D117" s="8" t="s">
        <v>118</v>
      </c>
      <c r="E117" s="8">
        <v>42.481161819999997</v>
      </c>
      <c r="F117" s="8">
        <v>-70.833412150000001</v>
      </c>
      <c r="G117" s="8" t="s">
        <v>31</v>
      </c>
      <c r="H117" s="13">
        <v>9.8000000000000007</v>
      </c>
      <c r="I117" s="14">
        <v>1.284</v>
      </c>
      <c r="J117" s="10">
        <f t="shared" si="24"/>
        <v>8.516</v>
      </c>
      <c r="K117" s="10">
        <f t="shared" si="25"/>
        <v>0.13102040816326532</v>
      </c>
      <c r="L117" s="12">
        <v>10</v>
      </c>
      <c r="M117" s="8">
        <v>64.250648161435933</v>
      </c>
      <c r="N117" s="8">
        <f t="shared" si="26"/>
        <v>0.55832502014570251</v>
      </c>
      <c r="O117" s="6">
        <v>4.6335733244685463E-2</v>
      </c>
      <c r="P117" s="6">
        <f t="shared" si="27"/>
        <v>4.0264806562422597E-4</v>
      </c>
      <c r="Q117" s="6">
        <f t="shared" si="28"/>
        <v>7.211714522826676E-2</v>
      </c>
      <c r="R117" s="8">
        <v>1.643025807762954</v>
      </c>
      <c r="S117" s="8">
        <f t="shared" si="29"/>
        <v>1.4277558958070733E-2</v>
      </c>
      <c r="T117" s="8">
        <v>1.2931656255265834E-2</v>
      </c>
      <c r="U117" s="8">
        <f t="shared" si="30"/>
        <v>1.1237345374473863E-4</v>
      </c>
      <c r="V117" s="8">
        <v>0.2427176054904889</v>
      </c>
      <c r="W117" s="8">
        <f t="shared" si="31"/>
        <v>2.1091664575071467E-3</v>
      </c>
      <c r="X117" s="8">
        <v>3457.4211652270383</v>
      </c>
      <c r="Y117" s="8">
        <v>0.53916062389055697</v>
      </c>
      <c r="Z117" s="8">
        <v>0.14806698331713555</v>
      </c>
      <c r="AA117" s="8">
        <v>3.1057354140735365</v>
      </c>
      <c r="AB117" s="8">
        <v>25.707157981779254</v>
      </c>
      <c r="AC117" s="8">
        <v>5.2006398174410509E-2</v>
      </c>
      <c r="AD117" s="8">
        <v>0.12583375046100559</v>
      </c>
      <c r="AE117" s="8">
        <v>0.98486227536150783</v>
      </c>
      <c r="AF117" s="8">
        <v>12.59198776718204</v>
      </c>
      <c r="AG117" s="8">
        <v>-0.11080831696394405</v>
      </c>
      <c r="AH117" s="8">
        <v>424.28720194062873</v>
      </c>
      <c r="AI117" s="8">
        <v>0.15778771977085826</v>
      </c>
      <c r="AJ117" s="8">
        <v>4.7335817245837555E-4</v>
      </c>
      <c r="AK117" s="8">
        <v>1.2089055391675283E-3</v>
      </c>
    </row>
    <row r="118" spans="1:37" x14ac:dyDescent="0.15">
      <c r="A118" s="9" t="s">
        <v>117</v>
      </c>
      <c r="B118" s="9" t="s">
        <v>149</v>
      </c>
      <c r="C118" s="8" t="s">
        <v>37</v>
      </c>
      <c r="D118" s="8" t="s">
        <v>118</v>
      </c>
      <c r="E118" s="8">
        <v>42.481161819999997</v>
      </c>
      <c r="F118" s="8">
        <v>-70.833412150000001</v>
      </c>
      <c r="G118" s="8" t="s">
        <v>27</v>
      </c>
      <c r="H118" s="13">
        <v>10.48</v>
      </c>
      <c r="I118" s="14">
        <v>1.5169999999999999</v>
      </c>
      <c r="J118" s="10">
        <f t="shared" si="24"/>
        <v>8.963000000000001</v>
      </c>
      <c r="K118" s="10">
        <f t="shared" si="25"/>
        <v>0.14475190839694652</v>
      </c>
      <c r="L118" s="12">
        <v>10</v>
      </c>
      <c r="M118" s="8">
        <v>32.492356252688616</v>
      </c>
      <c r="N118" s="8">
        <f t="shared" si="26"/>
        <v>0.27789025676798484</v>
      </c>
      <c r="O118" s="6">
        <v>8.8244945694488749E-2</v>
      </c>
      <c r="P118" s="6">
        <f t="shared" si="27"/>
        <v>7.5471321398826597E-4</v>
      </c>
      <c r="Q118" s="6">
        <f t="shared" si="28"/>
        <v>0.27158678492941496</v>
      </c>
      <c r="R118" s="8">
        <v>0.53158241203473211</v>
      </c>
      <c r="S118" s="8">
        <f t="shared" si="29"/>
        <v>4.5463484342245274E-3</v>
      </c>
      <c r="T118" s="8">
        <v>2.8064063477231924E-2</v>
      </c>
      <c r="U118" s="8">
        <f t="shared" si="30"/>
        <v>2.4001736731529559E-4</v>
      </c>
      <c r="V118" s="8">
        <v>0.29196630846053895</v>
      </c>
      <c r="W118" s="8">
        <f t="shared" si="31"/>
        <v>2.4970362812326442E-3</v>
      </c>
      <c r="X118" s="8">
        <v>3083.2716740892552</v>
      </c>
      <c r="Y118" s="8">
        <v>1.6016277935766978</v>
      </c>
      <c r="Z118" s="8">
        <v>0.29715313417065659</v>
      </c>
      <c r="AA118" s="8">
        <v>5.1404228647941634</v>
      </c>
      <c r="AB118" s="8">
        <v>97.335483214398138</v>
      </c>
      <c r="AC118" s="8">
        <v>9.6751169830193259E-2</v>
      </c>
      <c r="AD118" s="8">
        <v>0.38202237013824281</v>
      </c>
      <c r="AE118" s="8">
        <v>5.8483874672825067</v>
      </c>
      <c r="AF118" s="8">
        <v>28.716647788301568</v>
      </c>
      <c r="AG118" s="8">
        <v>-7.4672466508260968E-2</v>
      </c>
      <c r="AH118" s="8">
        <v>706.72244948302819</v>
      </c>
      <c r="AI118" s="8">
        <v>0.17894075100270551</v>
      </c>
      <c r="AJ118" s="8">
        <v>5.1478825646032747E-2</v>
      </c>
      <c r="AK118" s="8">
        <v>4.368873580785416E-3</v>
      </c>
    </row>
  </sheetData>
  <sortState xmlns:xlrd2="http://schemas.microsoft.com/office/spreadsheetml/2017/richdata2" ref="A2:AK118">
    <sortCondition ref="D1:D1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K Shaughnessy</dc:creator>
  <cp:lastModifiedBy>Brianna K Shaughnessy</cp:lastModifiedBy>
  <dcterms:created xsi:type="dcterms:W3CDTF">2022-06-18T15:47:10Z</dcterms:created>
  <dcterms:modified xsi:type="dcterms:W3CDTF">2022-09-29T19:06:11Z</dcterms:modified>
</cp:coreProperties>
</file>