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hio\Desktop\"/>
    </mc:Choice>
  </mc:AlternateContent>
  <xr:revisionPtr revIDLastSave="0" documentId="8_{BDDF104D-3B4D-4065-9EEE-B8F6CC109F42}" xr6:coauthVersionLast="43" xr6:coauthVersionMax="43" xr10:uidLastSave="{00000000-0000-0000-0000-000000000000}"/>
  <bookViews>
    <workbookView xWindow="20370" yWindow="-4065" windowWidth="19440" windowHeight="15000" activeTab="1" xr2:uid="{D73B1C04-29EE-465B-A0BD-0388B1C53159}"/>
  </bookViews>
  <sheets>
    <sheet name="Planilha1" sheetId="1" r:id="rId1"/>
    <sheet name="Planilha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17" i="2"/>
  <c r="E16" i="2"/>
  <c r="H17" i="1" l="1"/>
  <c r="G16" i="1"/>
  <c r="F16" i="1"/>
  <c r="E16" i="1"/>
  <c r="D16" i="1"/>
  <c r="G15" i="1"/>
  <c r="F15" i="1"/>
  <c r="E15" i="1"/>
  <c r="D15" i="1"/>
  <c r="G14" i="1"/>
  <c r="F14" i="1"/>
  <c r="E14" i="1"/>
  <c r="D14" i="1"/>
  <c r="H12" i="1"/>
  <c r="H11" i="1"/>
  <c r="H10" i="1"/>
  <c r="H9" i="1"/>
  <c r="H8" i="1"/>
  <c r="H5" i="1"/>
</calcChain>
</file>

<file path=xl/sharedStrings.xml><?xml version="1.0" encoding="utf-8"?>
<sst xmlns="http://schemas.openxmlformats.org/spreadsheetml/2006/main" count="42" uniqueCount="29">
  <si>
    <t xml:space="preserve">Projeção para o ano de 2015 </t>
  </si>
  <si>
    <t>Receita Bruta</t>
  </si>
  <si>
    <t>Jan-Mar</t>
  </si>
  <si>
    <t>Abr-Jun</t>
  </si>
  <si>
    <t>Jul-Set</t>
  </si>
  <si>
    <t>Out-Dez</t>
  </si>
  <si>
    <t>Total do Ano Bruto</t>
  </si>
  <si>
    <t>Despesa Líquida</t>
  </si>
  <si>
    <t>Total do Ano</t>
  </si>
  <si>
    <t>Salários</t>
  </si>
  <si>
    <t>Juros</t>
  </si>
  <si>
    <t>Aluguel</t>
  </si>
  <si>
    <t>Suprimentos</t>
  </si>
  <si>
    <t>Diversos</t>
  </si>
  <si>
    <t>Receita líquida</t>
  </si>
  <si>
    <t>Valor Acumulado do ano de despesas</t>
  </si>
  <si>
    <t>Situação</t>
  </si>
  <si>
    <t>Total do Trim.</t>
  </si>
  <si>
    <t>Hora</t>
  </si>
  <si>
    <t>Sexo</t>
  </si>
  <si>
    <t>Peso   (Kg)</t>
  </si>
  <si>
    <t>Altura (cm)</t>
  </si>
  <si>
    <t>Lista de Nascimentos - 23-01-2007</t>
  </si>
  <si>
    <t>Masculino</t>
  </si>
  <si>
    <t>Feminino</t>
  </si>
  <si>
    <t>Dados Estatisticos</t>
  </si>
  <si>
    <t>Média das Alturas</t>
  </si>
  <si>
    <t>Média dos Pesos</t>
  </si>
  <si>
    <t>Número de Nascimentos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</si>
</sst>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Black"/>
      <family val="2"/>
    </font>
    <font>
      <u/>
      <sz val="11"/>
      <color theme="1"/>
      <name val="Calibri"/>
      <family val="2"/>
      <scheme val="minor"/>
    </font>
    <font>
      <sz val="1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3" fontId="2" fillId="0" borderId="4" xfId="1" applyNumberFormat="1" applyFont="1" applyBorder="1" applyAlignment="1">
      <alignment horizontal="right" vertical="top"/>
    </xf>
    <xf numFmtId="43" fontId="2" fillId="0" borderId="4" xfId="0" applyNumberFormat="1" applyFont="1" applyBorder="1"/>
    <xf numFmtId="43" fontId="2" fillId="0" borderId="4" xfId="0" applyNumberFormat="1" applyFont="1" applyBorder="1" applyAlignment="1">
      <alignment horizontal="center" vertical="top"/>
    </xf>
    <xf numFmtId="43" fontId="2" fillId="0" borderId="4" xfId="0" applyNumberFormat="1" applyFont="1" applyBorder="1" applyAlignment="1">
      <alignment horizontal="right" vertical="top"/>
    </xf>
    <xf numFmtId="43" fontId="2" fillId="0" borderId="4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43" fontId="2" fillId="0" borderId="5" xfId="0" applyNumberFormat="1" applyFont="1" applyBorder="1"/>
    <xf numFmtId="0" fontId="2" fillId="0" borderId="7" xfId="0" applyFont="1" applyBorder="1" applyAlignment="1">
      <alignment horizontal="right"/>
    </xf>
    <xf numFmtId="43" fontId="2" fillId="0" borderId="6" xfId="0" applyNumberFormat="1" applyFont="1" applyBorder="1" applyAlignment="1">
      <alignment horizontal="center" vertical="top"/>
    </xf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indent="1"/>
    </xf>
    <xf numFmtId="0" fontId="2" fillId="0" borderId="4" xfId="0" applyFont="1" applyBorder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/>
    <xf numFmtId="165" fontId="2" fillId="0" borderId="4" xfId="0" applyNumberFormat="1" applyFont="1" applyBorder="1"/>
    <xf numFmtId="0" fontId="2" fillId="0" borderId="4" xfId="0" applyNumberFormat="1" applyFont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2" borderId="11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Masculino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(Planilha2!$E$4,Planilha2!$E$5,Planilha2!$E$7,Planilha2!$E$11,Planilha2!$E$12)</c:f>
              <c:numCache>
                <c:formatCode>0.00</c:formatCode>
                <c:ptCount val="5"/>
                <c:pt idx="0">
                  <c:v>3.75</c:v>
                </c:pt>
                <c:pt idx="1">
                  <c:v>2.9</c:v>
                </c:pt>
                <c:pt idx="2">
                  <c:v>3.8</c:v>
                </c:pt>
                <c:pt idx="3">
                  <c:v>4.5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1E-4E6E-A855-DD08640D9CEB}"/>
            </c:ext>
          </c:extLst>
        </c:ser>
        <c:ser>
          <c:idx val="1"/>
          <c:order val="1"/>
          <c:tx>
            <c:v>Feminino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(Planilha2!$E$6,Planilha2!$E$8,Planilha2!$E$9,Planilha2!$E$10)</c:f>
              <c:numCache>
                <c:formatCode>0.00</c:formatCode>
                <c:ptCount val="4"/>
                <c:pt idx="0">
                  <c:v>4.5</c:v>
                </c:pt>
                <c:pt idx="1">
                  <c:v>3.9</c:v>
                </c:pt>
                <c:pt idx="2">
                  <c:v>4</c:v>
                </c:pt>
                <c:pt idx="3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11E-4E6E-A855-DD08640D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63"/>
        <c:axId val="1498650448"/>
        <c:axId val="1496188544"/>
      </c:barChart>
      <c:catAx>
        <c:axId val="14986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6188544"/>
        <c:crosses val="autoZero"/>
        <c:auto val="1"/>
        <c:lblAlgn val="ctr"/>
        <c:lblOffset val="100"/>
        <c:noMultiLvlLbl val="0"/>
      </c:catAx>
      <c:valAx>
        <c:axId val="14961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86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Planilha2!$F$3</c:f>
              <c:strCache>
                <c:ptCount val="1"/>
                <c:pt idx="0">
                  <c:v>Altura (cm)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Masculino</c:v>
              </c:pt>
              <c:pt idx="1">
                <c:v>Feminino</c:v>
              </c:pt>
              <c:pt idx="2">
                <c:v>Feminino</c:v>
              </c:pt>
              <c:pt idx="3">
                <c:v>Feminino</c:v>
              </c:pt>
              <c:pt idx="4">
                <c:v>Masculino</c:v>
              </c:pt>
              <c:pt idx="5">
                <c:v>Masculino</c:v>
              </c:pt>
              <c:pt idx="6">
                <c:v>Masculino</c:v>
              </c:pt>
              <c:pt idx="7">
                <c:v>Feminino</c:v>
              </c:pt>
              <c:pt idx="8">
                <c:v>Masculino</c:v>
              </c:pt>
            </c:strLit>
          </c:cat>
          <c:val>
            <c:numRef>
              <c:f>(Planilha2!$F$12,Planilha2!$F$10,Planilha2!$F$9,Planilha2!$F$8,Planilha2!$F$5,Planilha2!$F$7,Planilha2!$F$4,Planilha2!$F$6,Planilha2!$F$11)</c:f>
              <c:numCache>
                <c:formatCode>0.0</c:formatCode>
                <c:ptCount val="9"/>
                <c:pt idx="0" formatCode="General">
                  <c:v>36</c:v>
                </c:pt>
                <c:pt idx="1">
                  <c:v>39.5</c:v>
                </c:pt>
                <c:pt idx="2">
                  <c:v>40</c:v>
                </c:pt>
                <c:pt idx="3">
                  <c:v>40</c:v>
                </c:pt>
                <c:pt idx="4">
                  <c:v>40.799999999999997</c:v>
                </c:pt>
                <c:pt idx="5">
                  <c:v>41.8</c:v>
                </c:pt>
                <c:pt idx="6">
                  <c:v>45.3</c:v>
                </c:pt>
                <c:pt idx="7">
                  <c:v>48.1</c:v>
                </c:pt>
                <c:pt idx="8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9D4-83CB-CA7992A058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98630048"/>
        <c:axId val="1502107328"/>
      </c:barChart>
      <c:catAx>
        <c:axId val="149863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PT"/>
          </a:p>
        </c:txPr>
        <c:crossAx val="1502107328"/>
        <c:crosses val="autoZero"/>
        <c:auto val="1"/>
        <c:lblAlgn val="ctr"/>
        <c:lblOffset val="100"/>
        <c:noMultiLvlLbl val="0"/>
      </c:catAx>
      <c:valAx>
        <c:axId val="150210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86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4762</xdr:rowOff>
    </xdr:from>
    <xdr:to>
      <xdr:col>14</xdr:col>
      <xdr:colOff>600075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7EDEAA-20D4-4F56-83B9-FBB490C1E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109537</xdr:rowOff>
    </xdr:from>
    <xdr:to>
      <xdr:col>15</xdr:col>
      <xdr:colOff>0</xdr:colOff>
      <xdr:row>29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41C51B-32F8-48B6-8758-A91B8D5CB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E7C7-FD29-4D75-BD8D-9B180C8F8207}">
  <dimension ref="C1:L18"/>
  <sheetViews>
    <sheetView showGridLines="0" workbookViewId="0">
      <selection activeCell="D16" sqref="D16"/>
    </sheetView>
  </sheetViews>
  <sheetFormatPr defaultRowHeight="15" x14ac:dyDescent="0.25"/>
  <cols>
    <col min="3" max="3" width="16.7109375" style="1" bestFit="1" customWidth="1"/>
    <col min="4" max="5" width="15.7109375" customWidth="1"/>
    <col min="6" max="6" width="14.28515625" customWidth="1"/>
    <col min="7" max="7" width="15.140625" customWidth="1"/>
    <col min="8" max="8" width="19.42578125" style="2" customWidth="1"/>
  </cols>
  <sheetData>
    <row r="1" spans="3:8" ht="15.75" thickBot="1" x14ac:dyDescent="0.3"/>
    <row r="2" spans="3:8" ht="19.5" thickBot="1" x14ac:dyDescent="0.45">
      <c r="C2" s="32" t="s">
        <v>0</v>
      </c>
      <c r="D2" s="33"/>
      <c r="E2" s="33"/>
      <c r="F2" s="33"/>
      <c r="G2" s="33"/>
      <c r="H2" s="34"/>
    </row>
    <row r="3" spans="3:8" x14ac:dyDescent="0.25">
      <c r="C3" s="3"/>
      <c r="D3" s="4"/>
      <c r="E3" s="4"/>
      <c r="F3" s="4"/>
      <c r="G3" s="4"/>
      <c r="H3" s="5"/>
    </row>
    <row r="4" spans="3:8" ht="21.75" customHeight="1" x14ac:dyDescent="0.25"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</row>
    <row r="5" spans="3:8" ht="22.5" customHeight="1" x14ac:dyDescent="0.25">
      <c r="C5" s="7"/>
      <c r="D5" s="8">
        <v>140000</v>
      </c>
      <c r="E5" s="11">
        <v>185000</v>
      </c>
      <c r="F5" s="12">
        <v>204100</v>
      </c>
      <c r="G5" s="11">
        <v>240000</v>
      </c>
      <c r="H5" s="11">
        <f>SUM(D5:G5)</f>
        <v>769100</v>
      </c>
    </row>
    <row r="6" spans="3:8" x14ac:dyDescent="0.25">
      <c r="C6" s="3"/>
      <c r="D6" s="4"/>
      <c r="E6" s="4"/>
      <c r="F6" s="4"/>
      <c r="G6" s="4"/>
      <c r="H6" s="5"/>
    </row>
    <row r="7" spans="3:8" x14ac:dyDescent="0.25">
      <c r="C7" s="7" t="s">
        <v>7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8</v>
      </c>
    </row>
    <row r="8" spans="3:8" x14ac:dyDescent="0.25">
      <c r="C8" s="7" t="s">
        <v>9</v>
      </c>
      <c r="D8" s="9">
        <v>20000</v>
      </c>
      <c r="E8" s="9">
        <v>26000</v>
      </c>
      <c r="F8" s="9">
        <v>33800</v>
      </c>
      <c r="G8" s="9">
        <v>43940</v>
      </c>
      <c r="H8" s="10">
        <f>SUM(D8:G8)</f>
        <v>123740</v>
      </c>
    </row>
    <row r="9" spans="3:8" x14ac:dyDescent="0.25">
      <c r="C9" s="7" t="s">
        <v>10</v>
      </c>
      <c r="D9" s="9">
        <v>20000</v>
      </c>
      <c r="E9" s="9">
        <v>15600</v>
      </c>
      <c r="F9" s="9">
        <v>20280</v>
      </c>
      <c r="G9" s="9">
        <v>26364</v>
      </c>
      <c r="H9" s="10">
        <f>SUM(D9:G9)</f>
        <v>82244</v>
      </c>
    </row>
    <row r="10" spans="3:8" x14ac:dyDescent="0.25">
      <c r="C10" s="7" t="s">
        <v>11</v>
      </c>
      <c r="D10" s="9">
        <v>12000</v>
      </c>
      <c r="E10" s="9">
        <v>20930</v>
      </c>
      <c r="F10" s="9">
        <v>27209</v>
      </c>
      <c r="G10" s="9">
        <v>35371.699999999997</v>
      </c>
      <c r="H10" s="10">
        <f>SUM(D10:G10)</f>
        <v>95510.7</v>
      </c>
    </row>
    <row r="11" spans="3:8" x14ac:dyDescent="0.25">
      <c r="C11" s="7" t="s">
        <v>12</v>
      </c>
      <c r="D11" s="9">
        <v>19900</v>
      </c>
      <c r="E11" s="9">
        <v>39000</v>
      </c>
      <c r="F11" s="9">
        <v>50700</v>
      </c>
      <c r="G11" s="9">
        <v>65910</v>
      </c>
      <c r="H11" s="10">
        <f>SUM(D11:G11)</f>
        <v>175510</v>
      </c>
    </row>
    <row r="12" spans="3:8" x14ac:dyDescent="0.25">
      <c r="C12" s="7" t="s">
        <v>13</v>
      </c>
      <c r="D12" s="9">
        <v>25000</v>
      </c>
      <c r="E12" s="9">
        <v>32500</v>
      </c>
      <c r="F12" s="9">
        <v>42250</v>
      </c>
      <c r="G12" s="9">
        <v>54925</v>
      </c>
      <c r="H12" s="10">
        <f>SUM(D12:G12)</f>
        <v>154675</v>
      </c>
    </row>
    <row r="13" spans="3:8" x14ac:dyDescent="0.25">
      <c r="C13" s="3"/>
      <c r="D13" s="4"/>
      <c r="E13" s="4"/>
      <c r="F13" s="4"/>
      <c r="G13" s="4"/>
      <c r="H13" s="5"/>
    </row>
    <row r="14" spans="3:8" x14ac:dyDescent="0.25">
      <c r="C14" s="13" t="s">
        <v>17</v>
      </c>
      <c r="D14" s="9">
        <f>SUM(D8:D12)</f>
        <v>96900</v>
      </c>
      <c r="E14" s="9">
        <f>SUM(E8:E12)</f>
        <v>134030</v>
      </c>
      <c r="F14" s="9">
        <f>SUM(F8:F12)</f>
        <v>174239</v>
      </c>
      <c r="G14" s="9">
        <f>SUM(G8:G12)</f>
        <v>226510.7</v>
      </c>
      <c r="H14" s="5"/>
    </row>
    <row r="15" spans="3:8" x14ac:dyDescent="0.25">
      <c r="C15" s="14" t="s">
        <v>14</v>
      </c>
      <c r="D15" s="16">
        <f>D5-D14</f>
        <v>43100</v>
      </c>
      <c r="E15" s="16">
        <f>E5-E14</f>
        <v>50970</v>
      </c>
      <c r="F15" s="16">
        <f>F5-F14</f>
        <v>29861</v>
      </c>
      <c r="G15" s="16">
        <f>G5-G14</f>
        <v>13489.299999999988</v>
      </c>
      <c r="H15" s="5"/>
    </row>
    <row r="16" spans="3:8" x14ac:dyDescent="0.25">
      <c r="C16" s="15" t="s">
        <v>16</v>
      </c>
      <c r="D16" s="17" t="str">
        <f>IF(D15&lt;1000,"Prejuízo Total",IF(D15&lt;=5000,"Lucro Médio",IF(D15&gt;5000,"Lucro Total")))</f>
        <v>Lucro Total</v>
      </c>
      <c r="E16" s="17" t="str">
        <f>IF(E15&lt;1000,"Prejuízo Total",IF(E15&lt;=5000,"Lucro Médio",IF(E15&gt;5000,"Lucro Total")))</f>
        <v>Lucro Total</v>
      </c>
      <c r="F16" s="17" t="str">
        <f>IF(F15&lt;1000,"Prejuízo Total",IF(F15&lt;=5000,"Lucro Médio",IF(F15&gt;5000,"Lucro Total")))</f>
        <v>Lucro Total</v>
      </c>
      <c r="G16" s="17" t="str">
        <f>IF(G15&lt;1000,"Prejuízo Total",IF(G15&lt;=5000,"Lucro Médio",IF(G15&gt;5000,"Lucro Total")))</f>
        <v>Lucro Total</v>
      </c>
    </row>
    <row r="17" spans="5:12" x14ac:dyDescent="0.25">
      <c r="E17" s="35" t="s">
        <v>15</v>
      </c>
      <c r="F17" s="36"/>
      <c r="G17" s="37"/>
      <c r="H17" s="18">
        <f>SUM(H8:H12)</f>
        <v>631679.69999999995</v>
      </c>
    </row>
    <row r="18" spans="5:12" x14ac:dyDescent="0.25">
      <c r="L18" s="19"/>
    </row>
  </sheetData>
  <mergeCells count="2">
    <mergeCell ref="C2:H2"/>
    <mergeCell ref="E17:G1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85EF-6E92-46EB-8CED-D79A8DEF3B23}">
  <dimension ref="C2:H21"/>
  <sheetViews>
    <sheetView tabSelected="1" workbookViewId="0">
      <selection activeCell="Q16" sqref="Q16"/>
    </sheetView>
  </sheetViews>
  <sheetFormatPr defaultRowHeight="15" x14ac:dyDescent="0.25"/>
  <cols>
    <col min="3" max="3" width="9" bestFit="1" customWidth="1"/>
    <col min="4" max="4" width="12.7109375" customWidth="1"/>
    <col min="5" max="5" width="9.85546875" bestFit="1" customWidth="1"/>
    <col min="6" max="6" width="11.7109375" customWidth="1"/>
  </cols>
  <sheetData>
    <row r="2" spans="3:8" x14ac:dyDescent="0.25">
      <c r="C2" s="38" t="s">
        <v>22</v>
      </c>
      <c r="D2" s="38"/>
      <c r="E2" s="38"/>
      <c r="F2" s="38"/>
    </row>
    <row r="3" spans="3:8" ht="29.25" x14ac:dyDescent="0.25">
      <c r="C3" s="21" t="s">
        <v>18</v>
      </c>
      <c r="D3" s="21" t="s">
        <v>19</v>
      </c>
      <c r="E3" s="22" t="s">
        <v>20</v>
      </c>
      <c r="F3" s="7" t="s">
        <v>21</v>
      </c>
    </row>
    <row r="4" spans="3:8" x14ac:dyDescent="0.25">
      <c r="C4" s="23">
        <v>6.9444444444444447E-4</v>
      </c>
      <c r="D4" s="24" t="s">
        <v>23</v>
      </c>
      <c r="E4" s="25">
        <v>3.75</v>
      </c>
      <c r="F4" s="26">
        <v>45.3</v>
      </c>
    </row>
    <row r="5" spans="3:8" x14ac:dyDescent="0.25">
      <c r="C5" s="23">
        <v>0.14861111111111111</v>
      </c>
      <c r="D5" s="24" t="s">
        <v>23</v>
      </c>
      <c r="E5" s="25">
        <v>2.9</v>
      </c>
      <c r="F5" s="26">
        <v>40.799999999999997</v>
      </c>
    </row>
    <row r="6" spans="3:8" x14ac:dyDescent="0.25">
      <c r="C6" s="23">
        <v>0.31527777777777777</v>
      </c>
      <c r="D6" s="24" t="s">
        <v>24</v>
      </c>
      <c r="E6" s="25">
        <v>4.5</v>
      </c>
      <c r="F6" s="26">
        <v>48.1</v>
      </c>
      <c r="H6" s="20"/>
    </row>
    <row r="7" spans="3:8" x14ac:dyDescent="0.25">
      <c r="C7" s="23">
        <v>0.375</v>
      </c>
      <c r="D7" s="24" t="s">
        <v>23</v>
      </c>
      <c r="E7" s="25">
        <v>3.8</v>
      </c>
      <c r="F7" s="26">
        <v>41.8</v>
      </c>
    </row>
    <row r="8" spans="3:8" x14ac:dyDescent="0.25">
      <c r="C8" s="23">
        <v>0.5</v>
      </c>
      <c r="D8" s="24" t="s">
        <v>24</v>
      </c>
      <c r="E8" s="25">
        <v>3.9</v>
      </c>
      <c r="F8" s="26">
        <v>40</v>
      </c>
    </row>
    <row r="9" spans="3:8" x14ac:dyDescent="0.25">
      <c r="C9" s="23">
        <v>0.70833333333333337</v>
      </c>
      <c r="D9" s="24" t="s">
        <v>24</v>
      </c>
      <c r="E9" s="25">
        <v>4</v>
      </c>
      <c r="F9" s="26">
        <v>40</v>
      </c>
    </row>
    <row r="10" spans="3:8" x14ac:dyDescent="0.25">
      <c r="C10" s="23">
        <v>0.73958333333333337</v>
      </c>
      <c r="D10" s="24" t="s">
        <v>24</v>
      </c>
      <c r="E10" s="25">
        <v>3.7</v>
      </c>
      <c r="F10" s="26">
        <v>39.5</v>
      </c>
    </row>
    <row r="11" spans="3:8" x14ac:dyDescent="0.25">
      <c r="C11" s="23">
        <v>0.91666666666666663</v>
      </c>
      <c r="D11" s="24" t="s">
        <v>23</v>
      </c>
      <c r="E11" s="25">
        <v>4.5</v>
      </c>
      <c r="F11" s="26">
        <v>50.1</v>
      </c>
    </row>
    <row r="12" spans="3:8" x14ac:dyDescent="0.25">
      <c r="C12" s="23">
        <v>0.98958333333333337</v>
      </c>
      <c r="D12" s="24" t="s">
        <v>23</v>
      </c>
      <c r="E12" s="25">
        <v>2.5</v>
      </c>
      <c r="F12" s="27">
        <v>36</v>
      </c>
    </row>
    <row r="13" spans="3:8" x14ac:dyDescent="0.25">
      <c r="C13" s="28"/>
      <c r="D13" s="29"/>
      <c r="E13" s="30"/>
      <c r="F13" s="30"/>
    </row>
    <row r="14" spans="3:8" x14ac:dyDescent="0.25">
      <c r="C14" s="4"/>
      <c r="D14" s="4"/>
      <c r="E14" s="4"/>
      <c r="F14" s="4"/>
    </row>
    <row r="15" spans="3:8" x14ac:dyDescent="0.25">
      <c r="C15" s="41" t="s">
        <v>25</v>
      </c>
      <c r="D15" s="42"/>
      <c r="E15" s="43"/>
      <c r="F15" s="4"/>
    </row>
    <row r="16" spans="3:8" ht="15.75" x14ac:dyDescent="0.3">
      <c r="C16" s="39" t="s">
        <v>26</v>
      </c>
      <c r="D16" s="40"/>
      <c r="E16" s="26">
        <f>MEDIAN(F4:F12)</f>
        <v>40.799999999999997</v>
      </c>
      <c r="F16" s="4"/>
    </row>
    <row r="17" spans="3:6" ht="15.75" x14ac:dyDescent="0.3">
      <c r="C17" s="39" t="s">
        <v>27</v>
      </c>
      <c r="D17" s="40"/>
      <c r="E17" s="25">
        <f>MEDIAN(E4:E12)</f>
        <v>3.8</v>
      </c>
      <c r="F17" s="4"/>
    </row>
    <row r="18" spans="3:6" x14ac:dyDescent="0.25">
      <c r="C18" s="4"/>
      <c r="D18" s="4"/>
      <c r="E18" s="4"/>
      <c r="F18" s="4"/>
    </row>
    <row r="19" spans="3:6" x14ac:dyDescent="0.25">
      <c r="C19" s="41" t="s">
        <v>28</v>
      </c>
      <c r="D19" s="42"/>
      <c r="E19" s="43"/>
      <c r="F19" s="4"/>
    </row>
    <row r="20" spans="3:6" ht="15.75" x14ac:dyDescent="0.3">
      <c r="C20" s="39" t="s">
        <v>24</v>
      </c>
      <c r="D20" s="40"/>
      <c r="E20" s="31">
        <f>COUNTIF(D4:D12,"Feminino")</f>
        <v>4</v>
      </c>
      <c r="F20" s="4"/>
    </row>
    <row r="21" spans="3:6" ht="15.75" x14ac:dyDescent="0.3">
      <c r="C21" s="39" t="s">
        <v>23</v>
      </c>
      <c r="D21" s="40"/>
      <c r="E21" s="31">
        <f>COUNTIF(D4:D12,"Masculino")</f>
        <v>5</v>
      </c>
      <c r="F21" s="4"/>
    </row>
  </sheetData>
  <mergeCells count="7">
    <mergeCell ref="C21:D21"/>
    <mergeCell ref="C2:F2"/>
    <mergeCell ref="C16:D16"/>
    <mergeCell ref="C15:E15"/>
    <mergeCell ref="C17:D17"/>
    <mergeCell ref="C20:D20"/>
    <mergeCell ref="C19:E19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Tehion Draak</dc:creator>
  <cp:lastModifiedBy>Tehion Draak</cp:lastModifiedBy>
  <dcterms:created xsi:type="dcterms:W3CDTF">2019-04-26T15:33:29Z</dcterms:created>
  <dcterms:modified xsi:type="dcterms:W3CDTF">2019-04-26T21:04:49Z</dcterms:modified>
</cp:coreProperties>
</file>