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13_ncr:1_{07F743C6-E683-46EC-818E-50DE28588CA2}" xr6:coauthVersionLast="41" xr6:coauthVersionMax="41" xr10:uidLastSave="{00000000-0000-0000-0000-000000000000}"/>
  <bookViews>
    <workbookView xWindow="-120" yWindow="-120" windowWidth="20730" windowHeight="11160" activeTab="3" xr2:uid="{0B07ED92-E10D-4C28-A06E-A1928DFBB080}"/>
  </bookViews>
  <sheets>
    <sheet name="Notas" sheetId="1" r:id="rId1"/>
    <sheet name="Motas" sheetId="2" r:id="rId2"/>
    <sheet name="Preços" sheetId="3" r:id="rId3"/>
    <sheet name="Fevereir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C14" i="4"/>
  <c r="G13" i="4"/>
  <c r="F13" i="4"/>
  <c r="E13" i="4"/>
  <c r="D13" i="4"/>
  <c r="C13" i="4"/>
  <c r="K11" i="4"/>
  <c r="K6" i="4"/>
  <c r="K7" i="4"/>
  <c r="K8" i="4"/>
  <c r="K9" i="4"/>
  <c r="K10" i="4"/>
  <c r="K5" i="4"/>
  <c r="J5" i="4"/>
  <c r="J11" i="4"/>
  <c r="J6" i="4"/>
  <c r="J7" i="4"/>
  <c r="J8" i="4"/>
  <c r="J9" i="4"/>
  <c r="J10" i="4"/>
  <c r="I6" i="4"/>
  <c r="I7" i="4"/>
  <c r="I8" i="4"/>
  <c r="I9" i="4"/>
  <c r="I10" i="4"/>
  <c r="I11" i="4"/>
  <c r="I5" i="4"/>
  <c r="D4" i="1" l="1"/>
  <c r="D5" i="1"/>
  <c r="D6" i="1"/>
  <c r="D7" i="1"/>
  <c r="D8" i="1"/>
  <c r="D9" i="1"/>
  <c r="D3" i="1"/>
  <c r="C11" i="1"/>
  <c r="C12" i="1"/>
  <c r="C10" i="1" l="1"/>
</calcChain>
</file>

<file path=xl/sharedStrings.xml><?xml version="1.0" encoding="utf-8"?>
<sst xmlns="http://schemas.openxmlformats.org/spreadsheetml/2006/main" count="100" uniqueCount="87">
  <si>
    <t>Nome</t>
  </si>
  <si>
    <t>Nota</t>
  </si>
  <si>
    <t>Ana Melo</t>
  </si>
  <si>
    <t>Bruno Silva</t>
  </si>
  <si>
    <t>Cláudia Antunes</t>
  </si>
  <si>
    <t>Francisco Piloto</t>
  </si>
  <si>
    <t>João Carapinha</t>
  </si>
  <si>
    <t>Pedro Souza</t>
  </si>
  <si>
    <t>Marco Almeida</t>
  </si>
  <si>
    <t>Média</t>
  </si>
  <si>
    <t>Nota Máxima</t>
  </si>
  <si>
    <t>Nota Mínima</t>
  </si>
  <si>
    <t>Classificação</t>
  </si>
  <si>
    <t>CM³</t>
  </si>
  <si>
    <t>MODELOS</t>
  </si>
  <si>
    <t>TIPO</t>
  </si>
  <si>
    <t>Motas</t>
  </si>
  <si>
    <t>cross</t>
  </si>
  <si>
    <t>pista</t>
  </si>
  <si>
    <t>utilitária</t>
  </si>
  <si>
    <t>café racer</t>
  </si>
  <si>
    <t>citadina</t>
  </si>
  <si>
    <t>revolucionária</t>
  </si>
  <si>
    <t>chopper</t>
  </si>
  <si>
    <t>YAMAHA 125 DTR</t>
  </si>
  <si>
    <t>HONDA CB 500</t>
  </si>
  <si>
    <t>DUCATI MONSTER</t>
  </si>
  <si>
    <t>SUZUKI SV 650</t>
  </si>
  <si>
    <t>BUELL</t>
  </si>
  <si>
    <t>BMW 800 GS</t>
  </si>
  <si>
    <t>YAMAHA TDM 850</t>
  </si>
  <si>
    <t>HONDA FIREBLADE</t>
  </si>
  <si>
    <t>SUZUKI TL 1000R</t>
  </si>
  <si>
    <t>KAWASAKI ZXR 400</t>
  </si>
  <si>
    <t>KAWASAKI ZZR 1100</t>
  </si>
  <si>
    <t>HAYABUSA 1300</t>
  </si>
  <si>
    <t>INTRUDER 1800</t>
  </si>
  <si>
    <t>Tabela de Preços</t>
  </si>
  <si>
    <t>Bebidas</t>
  </si>
  <si>
    <t>Água 0,33l</t>
  </si>
  <si>
    <t>Água 0,5l</t>
  </si>
  <si>
    <t>Água 1,5l</t>
  </si>
  <si>
    <t>Café</t>
  </si>
  <si>
    <t>Chá</t>
  </si>
  <si>
    <t>Ice Tea</t>
  </si>
  <si>
    <t>Sumos com gás</t>
  </si>
  <si>
    <t>Sumo de laranja natural</t>
  </si>
  <si>
    <t>Batidos</t>
  </si>
  <si>
    <t>Cerveja mini</t>
  </si>
  <si>
    <t>Cerveja média</t>
  </si>
  <si>
    <t>Imperial</t>
  </si>
  <si>
    <t>Preço</t>
  </si>
  <si>
    <t>Sandes</t>
  </si>
  <si>
    <t>Bolos</t>
  </si>
  <si>
    <t>Pastelaria variada</t>
  </si>
  <si>
    <t>Pastelaria fina</t>
  </si>
  <si>
    <t>Aniversário (kg)</t>
  </si>
  <si>
    <t>Miniaturas (kg)</t>
  </si>
  <si>
    <t>De Fiambre</t>
  </si>
  <si>
    <t>De Queijo</t>
  </si>
  <si>
    <t>De Manteiga</t>
  </si>
  <si>
    <t>De Presunto</t>
  </si>
  <si>
    <t>Mista</t>
  </si>
  <si>
    <t>De Verão</t>
  </si>
  <si>
    <t>Pastelaria Dolce Vita</t>
  </si>
  <si>
    <t>Produtos</t>
  </si>
  <si>
    <t>Seg</t>
  </si>
  <si>
    <t>Ter</t>
  </si>
  <si>
    <t>Qua</t>
  </si>
  <si>
    <t>Qui</t>
  </si>
  <si>
    <t>Sex</t>
  </si>
  <si>
    <t>Preço Unitário</t>
  </si>
  <si>
    <t xml:space="preserve">Total de Vendas </t>
  </si>
  <si>
    <t>Valor de vendas</t>
  </si>
  <si>
    <t>Média Semanal</t>
  </si>
  <si>
    <t>Máximo de vendas</t>
  </si>
  <si>
    <t>Mínimo de vendas</t>
  </si>
  <si>
    <t>Croissant</t>
  </si>
  <si>
    <t>Bola de Berlim</t>
  </si>
  <si>
    <t>Jesuita</t>
  </si>
  <si>
    <t>Mil folhas</t>
  </si>
  <si>
    <t>Queque de Noz</t>
  </si>
  <si>
    <t>Pastel de Nata</t>
  </si>
  <si>
    <t>Rim</t>
  </si>
  <si>
    <t>SUF</t>
  </si>
  <si>
    <t>MED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</si>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</sst>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* #,##0.00\ [$€-816]_-;\-* #,##0.00\ [$€-816]_-;_-* &quot;-&quot;??\ [$€-816]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 Black"/>
      <family val="2"/>
    </font>
    <font>
      <sz val="10"/>
      <color theme="0"/>
      <name val="Arial"/>
      <family val="2"/>
    </font>
    <font>
      <sz val="10"/>
      <color theme="0"/>
      <name val="Arial Black"/>
      <family val="2"/>
    </font>
    <font>
      <sz val="16"/>
      <color theme="0"/>
      <name val="Arial Black"/>
      <family val="2"/>
    </font>
    <font>
      <sz val="18"/>
      <color theme="1"/>
      <name val="Arial Black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left"/>
    </xf>
    <xf numFmtId="0" fontId="6" fillId="3" borderId="8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2" fillId="2" borderId="9" xfId="2" applyFont="1" applyBorder="1"/>
    <xf numFmtId="164" fontId="2" fillId="2" borderId="9" xfId="2" applyNumberFormat="1" applyFont="1" applyBorder="1"/>
    <xf numFmtId="164" fontId="0" fillId="0" borderId="0" xfId="0" applyNumberFormat="1"/>
    <xf numFmtId="0" fontId="2" fillId="6" borderId="9" xfId="0" applyFont="1" applyFill="1" applyBorder="1"/>
    <xf numFmtId="164" fontId="2" fillId="6" borderId="9" xfId="0" applyNumberFormat="1" applyFont="1" applyFill="1" applyBorder="1"/>
    <xf numFmtId="164" fontId="2" fillId="6" borderId="9" xfId="1" applyNumberFormat="1" applyFont="1" applyFill="1" applyBorder="1"/>
    <xf numFmtId="0" fontId="7" fillId="5" borderId="9" xfId="0" applyFont="1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7" borderId="18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1" fillId="0" borderId="19" xfId="0" applyFont="1" applyBorder="1"/>
    <xf numFmtId="0" fontId="1" fillId="0" borderId="20" xfId="0" applyFont="1" applyBorder="1"/>
    <xf numFmtId="0" fontId="2" fillId="0" borderId="16" xfId="0" applyFont="1" applyBorder="1"/>
    <xf numFmtId="0" fontId="2" fillId="0" borderId="11" xfId="0" applyFont="1" applyBorder="1"/>
    <xf numFmtId="0" fontId="10" fillId="0" borderId="0" xfId="0" applyFont="1"/>
    <xf numFmtId="0" fontId="7" fillId="7" borderId="10" xfId="0" applyFont="1" applyFill="1" applyBorder="1" applyAlignment="1">
      <alignment horizontal="right"/>
    </xf>
    <xf numFmtId="0" fontId="7" fillId="7" borderId="15" xfId="0" applyFont="1" applyFill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15" xfId="0" applyNumberFormat="1" applyFont="1" applyBorder="1" applyAlignment="1">
      <alignment horizontal="right"/>
    </xf>
    <xf numFmtId="164" fontId="0" fillId="0" borderId="9" xfId="0" applyNumberFormat="1" applyBorder="1"/>
    <xf numFmtId="164" fontId="0" fillId="0" borderId="16" xfId="0" applyNumberFormat="1" applyBorder="1"/>
  </cellXfs>
  <cellStyles count="3">
    <cellStyle name="40% - Ênfase1" xfId="2" builtinId="31"/>
    <cellStyle name="Moeda" xfId="1" builtinId="4"/>
    <cellStyle name="Normal" xfId="0" builtinId="0"/>
  </cellStyles>
  <dxfs count="4"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u val="none"/>
        <color theme="0"/>
      </font>
      <fill>
        <patternFill patternType="solid">
          <bgColor rgb="FF008000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u val="none"/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22045</xdr:colOff>
      <xdr:row>4</xdr:row>
      <xdr:rowOff>0</xdr:rowOff>
    </xdr:from>
    <xdr:to>
      <xdr:col>10</xdr:col>
      <xdr:colOff>9525</xdr:colOff>
      <xdr:row>16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4844D9-E6EE-4A4E-8315-B735C4F98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445" y="981075"/>
          <a:ext cx="3645080" cy="2457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4</xdr:row>
      <xdr:rowOff>60350</xdr:rowOff>
    </xdr:from>
    <xdr:to>
      <xdr:col>5</xdr:col>
      <xdr:colOff>503562</xdr:colOff>
      <xdr:row>10</xdr:row>
      <xdr:rowOff>123826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1C1E53-E270-495D-9001-4D00DCA08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841400"/>
          <a:ext cx="1522737" cy="120647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</xdr:row>
      <xdr:rowOff>192255</xdr:rowOff>
    </xdr:from>
    <xdr:to>
      <xdr:col>11</xdr:col>
      <xdr:colOff>519872</xdr:colOff>
      <xdr:row>9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6EC8DC2-6C1A-4FBA-896C-5255EBB8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3280"/>
          <a:ext cx="2243897" cy="110314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11</xdr:row>
      <xdr:rowOff>82715</xdr:rowOff>
    </xdr:from>
    <xdr:to>
      <xdr:col>11</xdr:col>
      <xdr:colOff>47625</xdr:colOff>
      <xdr:row>16</xdr:row>
      <xdr:rowOff>24843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A061B45-686D-4D2F-AD41-5909BE871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197265"/>
          <a:ext cx="1704975" cy="904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335-0CCD-461A-ACA9-6CCA746B1EAB}">
  <sheetPr>
    <tabColor theme="0"/>
  </sheetPr>
  <dimension ref="B1:K22"/>
  <sheetViews>
    <sheetView workbookViewId="0">
      <selection activeCell="B11" sqref="B11"/>
    </sheetView>
  </sheetViews>
  <sheetFormatPr defaultRowHeight="15" x14ac:dyDescent="0.25"/>
  <cols>
    <col min="2" max="2" width="18.140625" customWidth="1"/>
    <col min="4" max="4" width="15.85546875" customWidth="1"/>
  </cols>
  <sheetData>
    <row r="1" spans="2:4" ht="15.75" thickBot="1" x14ac:dyDescent="0.3"/>
    <row r="2" spans="2:4" ht="15.75" thickBot="1" x14ac:dyDescent="0.3">
      <c r="B2" s="5" t="s">
        <v>0</v>
      </c>
      <c r="C2" s="5" t="s">
        <v>1</v>
      </c>
      <c r="D2" s="5" t="s">
        <v>12</v>
      </c>
    </row>
    <row r="3" spans="2:4" x14ac:dyDescent="0.25">
      <c r="B3" s="3" t="s">
        <v>2</v>
      </c>
      <c r="C3" s="3">
        <v>15</v>
      </c>
      <c r="D3" s="6" t="str">
        <f>IF(C3&gt;=9.5,"Aprovado","Reprovado")</f>
        <v>Aprovado</v>
      </c>
    </row>
    <row r="4" spans="2:4" x14ac:dyDescent="0.25">
      <c r="B4" s="3" t="s">
        <v>3</v>
      </c>
      <c r="C4" s="3">
        <v>8</v>
      </c>
      <c r="D4" s="6" t="str">
        <f t="shared" ref="D4:D9" si="0">IF(C4&gt;=9.5,"Aprovado","Reprovado")</f>
        <v>Reprovado</v>
      </c>
    </row>
    <row r="5" spans="2:4" x14ac:dyDescent="0.25">
      <c r="B5" s="3" t="s">
        <v>4</v>
      </c>
      <c r="C5" s="3">
        <v>12</v>
      </c>
      <c r="D5" s="6" t="str">
        <f t="shared" si="0"/>
        <v>Aprovado</v>
      </c>
    </row>
    <row r="6" spans="2:4" x14ac:dyDescent="0.25">
      <c r="B6" s="3" t="s">
        <v>5</v>
      </c>
      <c r="C6" s="3">
        <v>7</v>
      </c>
      <c r="D6" s="6" t="str">
        <f t="shared" si="0"/>
        <v>Reprovado</v>
      </c>
    </row>
    <row r="7" spans="2:4" x14ac:dyDescent="0.25">
      <c r="B7" s="3" t="s">
        <v>6</v>
      </c>
      <c r="C7" s="3">
        <v>10</v>
      </c>
      <c r="D7" s="6" t="str">
        <f t="shared" si="0"/>
        <v>Aprovado</v>
      </c>
    </row>
    <row r="8" spans="2:4" x14ac:dyDescent="0.25">
      <c r="B8" s="3" t="s">
        <v>7</v>
      </c>
      <c r="C8" s="3">
        <v>16</v>
      </c>
      <c r="D8" s="6" t="str">
        <f t="shared" si="0"/>
        <v>Aprovado</v>
      </c>
    </row>
    <row r="9" spans="2:4" ht="15.75" thickBot="1" x14ac:dyDescent="0.3">
      <c r="B9" s="3" t="s">
        <v>8</v>
      </c>
      <c r="C9" s="3">
        <v>19</v>
      </c>
      <c r="D9" s="7" t="str">
        <f t="shared" si="0"/>
        <v>Aprovado</v>
      </c>
    </row>
    <row r="10" spans="2:4" ht="16.5" thickBot="1" x14ac:dyDescent="0.35">
      <c r="B10" s="5" t="s">
        <v>9</v>
      </c>
      <c r="C10" s="4">
        <f>AVERAGE(C3:C9)</f>
        <v>12.428571428571429</v>
      </c>
      <c r="D10" s="1"/>
    </row>
    <row r="11" spans="2:4" ht="16.5" thickBot="1" x14ac:dyDescent="0.35">
      <c r="B11" s="5" t="s">
        <v>10</v>
      </c>
      <c r="C11" s="4">
        <f>MAX(C3:C9)</f>
        <v>19</v>
      </c>
      <c r="D11" s="1"/>
    </row>
    <row r="12" spans="2:4" ht="16.5" thickBot="1" x14ac:dyDescent="0.35">
      <c r="B12" s="5" t="s">
        <v>11</v>
      </c>
      <c r="C12" s="4">
        <f>MIN(C3:C9)</f>
        <v>7</v>
      </c>
      <c r="D12" s="1"/>
    </row>
    <row r="22" spans="11:11" x14ac:dyDescent="0.25">
      <c r="K22" s="2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C032-CF41-45D2-AF66-6BE78648727D}">
  <sheetPr>
    <tabColor theme="5" tint="-0.249977111117893"/>
  </sheetPr>
  <dimension ref="B2:D18"/>
  <sheetViews>
    <sheetView zoomScaleNormal="100" workbookViewId="0">
      <selection activeCell="K10" sqref="K10"/>
    </sheetView>
  </sheetViews>
  <sheetFormatPr defaultRowHeight="15" x14ac:dyDescent="0.25"/>
  <cols>
    <col min="2" max="2" width="20.42578125" style="9" customWidth="1"/>
    <col min="3" max="3" width="10.28515625" customWidth="1"/>
    <col min="4" max="4" width="19.5703125" style="8" customWidth="1"/>
  </cols>
  <sheetData>
    <row r="2" spans="2:4" ht="15.75" thickBot="1" x14ac:dyDescent="0.3"/>
    <row r="3" spans="2:4" ht="30.75" customHeight="1" thickBot="1" x14ac:dyDescent="0.3">
      <c r="B3" s="28" t="s">
        <v>16</v>
      </c>
      <c r="C3" s="29"/>
      <c r="D3" s="30"/>
    </row>
    <row r="4" spans="2:4" ht="15.75" thickBot="1" x14ac:dyDescent="0.3">
      <c r="B4" s="10"/>
      <c r="C4" s="1"/>
      <c r="D4" s="11"/>
    </row>
    <row r="5" spans="2:4" x14ac:dyDescent="0.25">
      <c r="B5" s="15" t="s">
        <v>14</v>
      </c>
      <c r="C5" s="15" t="s">
        <v>13</v>
      </c>
      <c r="D5" s="15" t="s">
        <v>15</v>
      </c>
    </row>
    <row r="6" spans="2:4" x14ac:dyDescent="0.25">
      <c r="B6" s="12" t="s">
        <v>24</v>
      </c>
      <c r="C6" s="13">
        <v>125</v>
      </c>
      <c r="D6" s="14" t="s">
        <v>17</v>
      </c>
    </row>
    <row r="7" spans="2:4" x14ac:dyDescent="0.25">
      <c r="B7" s="12" t="s">
        <v>33</v>
      </c>
      <c r="C7" s="13">
        <v>400</v>
      </c>
      <c r="D7" s="14" t="s">
        <v>18</v>
      </c>
    </row>
    <row r="8" spans="2:4" x14ac:dyDescent="0.25">
      <c r="B8" s="12" t="s">
        <v>25</v>
      </c>
      <c r="C8" s="13">
        <v>500</v>
      </c>
      <c r="D8" s="14" t="s">
        <v>19</v>
      </c>
    </row>
    <row r="9" spans="2:4" x14ac:dyDescent="0.25">
      <c r="B9" s="12" t="s">
        <v>26</v>
      </c>
      <c r="C9" s="13">
        <v>600</v>
      </c>
      <c r="D9" s="14" t="s">
        <v>20</v>
      </c>
    </row>
    <row r="10" spans="2:4" x14ac:dyDescent="0.25">
      <c r="B10" s="12" t="s">
        <v>27</v>
      </c>
      <c r="C10" s="13">
        <v>650</v>
      </c>
      <c r="D10" s="14" t="s">
        <v>21</v>
      </c>
    </row>
    <row r="11" spans="2:4" x14ac:dyDescent="0.25">
      <c r="B11" s="12" t="s">
        <v>28</v>
      </c>
      <c r="C11" s="13">
        <v>750</v>
      </c>
      <c r="D11" s="14" t="s">
        <v>22</v>
      </c>
    </row>
    <row r="12" spans="2:4" x14ac:dyDescent="0.25">
      <c r="B12" s="12" t="s">
        <v>29</v>
      </c>
      <c r="C12" s="13">
        <v>800</v>
      </c>
      <c r="D12" s="14" t="s">
        <v>17</v>
      </c>
    </row>
    <row r="13" spans="2:4" x14ac:dyDescent="0.25">
      <c r="B13" s="12" t="s">
        <v>30</v>
      </c>
      <c r="C13" s="13">
        <v>850</v>
      </c>
      <c r="D13" s="14" t="s">
        <v>21</v>
      </c>
    </row>
    <row r="14" spans="2:4" x14ac:dyDescent="0.25">
      <c r="B14" s="12" t="s">
        <v>31</v>
      </c>
      <c r="C14" s="13">
        <v>900</v>
      </c>
      <c r="D14" s="14" t="s">
        <v>18</v>
      </c>
    </row>
    <row r="15" spans="2:4" x14ac:dyDescent="0.25">
      <c r="B15" s="12" t="s">
        <v>32</v>
      </c>
      <c r="C15" s="13">
        <v>1000</v>
      </c>
      <c r="D15" s="14" t="s">
        <v>18</v>
      </c>
    </row>
    <row r="16" spans="2:4" x14ac:dyDescent="0.25">
      <c r="B16" s="12" t="s">
        <v>34</v>
      </c>
      <c r="C16" s="13">
        <v>1100</v>
      </c>
      <c r="D16" s="14" t="s">
        <v>18</v>
      </c>
    </row>
    <row r="17" spans="2:4" x14ac:dyDescent="0.25">
      <c r="B17" s="12" t="s">
        <v>35</v>
      </c>
      <c r="C17" s="13">
        <v>1300</v>
      </c>
      <c r="D17" s="14" t="s">
        <v>18</v>
      </c>
    </row>
    <row r="18" spans="2:4" x14ac:dyDescent="0.25">
      <c r="B18" s="12" t="s">
        <v>36</v>
      </c>
      <c r="C18" s="13">
        <v>1800</v>
      </c>
      <c r="D18" s="14" t="s">
        <v>23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E962-77A7-4F4B-B9DE-8F681555B433}">
  <sheetPr>
    <tabColor theme="4" tint="-0.499984740745262"/>
  </sheetPr>
  <dimension ref="B2:K16"/>
  <sheetViews>
    <sheetView topLeftCell="C2" workbookViewId="0">
      <selection activeCell="N16" sqref="N16"/>
    </sheetView>
  </sheetViews>
  <sheetFormatPr defaultRowHeight="15" x14ac:dyDescent="0.25"/>
  <cols>
    <col min="2" max="2" width="36.7109375" customWidth="1"/>
    <col min="3" max="3" width="9.7109375" customWidth="1"/>
    <col min="7" max="7" width="18.140625" customWidth="1"/>
  </cols>
  <sheetData>
    <row r="2" spans="2:11" ht="15.75" x14ac:dyDescent="0.3">
      <c r="B2" s="31" t="s">
        <v>37</v>
      </c>
      <c r="C2" s="31"/>
      <c r="D2" s="31"/>
      <c r="E2" s="31"/>
      <c r="F2" s="31"/>
      <c r="G2" s="31"/>
      <c r="H2" s="31"/>
      <c r="I2" s="31"/>
      <c r="J2" s="31"/>
      <c r="K2" s="31"/>
    </row>
    <row r="4" spans="2:11" ht="15.75" x14ac:dyDescent="0.3">
      <c r="B4" s="16" t="s">
        <v>38</v>
      </c>
      <c r="C4" s="16" t="s">
        <v>51</v>
      </c>
      <c r="G4" s="23" t="s">
        <v>52</v>
      </c>
      <c r="H4" s="23" t="s">
        <v>51</v>
      </c>
    </row>
    <row r="5" spans="2:11" x14ac:dyDescent="0.25">
      <c r="B5" s="17" t="s">
        <v>39</v>
      </c>
      <c r="C5" s="18">
        <v>0.5</v>
      </c>
      <c r="G5" s="20" t="s">
        <v>58</v>
      </c>
      <c r="H5" s="21">
        <v>1.2</v>
      </c>
    </row>
    <row r="6" spans="2:11" x14ac:dyDescent="0.25">
      <c r="B6" s="17" t="s">
        <v>40</v>
      </c>
      <c r="C6" s="18">
        <v>0.6</v>
      </c>
      <c r="G6" s="20" t="s">
        <v>59</v>
      </c>
      <c r="H6" s="21">
        <v>1.2</v>
      </c>
    </row>
    <row r="7" spans="2:11" x14ac:dyDescent="0.25">
      <c r="B7" s="17" t="s">
        <v>41</v>
      </c>
      <c r="C7" s="18">
        <v>1</v>
      </c>
      <c r="G7" s="20" t="s">
        <v>60</v>
      </c>
      <c r="H7" s="21">
        <v>0.8</v>
      </c>
    </row>
    <row r="8" spans="2:11" x14ac:dyDescent="0.25">
      <c r="B8" s="17" t="s">
        <v>42</v>
      </c>
      <c r="C8" s="18">
        <v>0.55000000000000004</v>
      </c>
      <c r="G8" s="20" t="s">
        <v>61</v>
      </c>
      <c r="H8" s="21">
        <v>1.5</v>
      </c>
    </row>
    <row r="9" spans="2:11" x14ac:dyDescent="0.25">
      <c r="B9" s="17" t="s">
        <v>43</v>
      </c>
      <c r="C9" s="18">
        <v>0.6</v>
      </c>
      <c r="G9" s="20" t="s">
        <v>62</v>
      </c>
      <c r="H9" s="21">
        <v>1.5</v>
      </c>
    </row>
    <row r="10" spans="2:11" x14ac:dyDescent="0.25">
      <c r="B10" s="17" t="s">
        <v>44</v>
      </c>
      <c r="C10" s="18">
        <v>0.8</v>
      </c>
      <c r="G10" s="20" t="s">
        <v>63</v>
      </c>
      <c r="H10" s="21">
        <v>1.6</v>
      </c>
    </row>
    <row r="11" spans="2:11" x14ac:dyDescent="0.25">
      <c r="B11" s="17" t="s">
        <v>45</v>
      </c>
      <c r="C11" s="18">
        <v>1</v>
      </c>
      <c r="H11" s="19"/>
    </row>
    <row r="12" spans="2:11" ht="15.75" x14ac:dyDescent="0.3">
      <c r="B12" s="17" t="s">
        <v>46</v>
      </c>
      <c r="C12" s="18">
        <v>1.5</v>
      </c>
      <c r="G12" s="23" t="s">
        <v>53</v>
      </c>
      <c r="H12" s="23" t="s">
        <v>51</v>
      </c>
    </row>
    <row r="13" spans="2:11" x14ac:dyDescent="0.25">
      <c r="B13" s="17" t="s">
        <v>47</v>
      </c>
      <c r="C13" s="18">
        <v>2</v>
      </c>
      <c r="G13" s="20" t="s">
        <v>54</v>
      </c>
      <c r="H13" s="22">
        <v>0.8</v>
      </c>
    </row>
    <row r="14" spans="2:11" x14ac:dyDescent="0.25">
      <c r="B14" s="17" t="s">
        <v>48</v>
      </c>
      <c r="C14" s="18">
        <v>0.6</v>
      </c>
      <c r="G14" s="20" t="s">
        <v>55</v>
      </c>
      <c r="H14" s="22">
        <v>1.2</v>
      </c>
    </row>
    <row r="15" spans="2:11" x14ac:dyDescent="0.25">
      <c r="B15" s="17" t="s">
        <v>49</v>
      </c>
      <c r="C15" s="18">
        <v>0.8</v>
      </c>
      <c r="G15" s="20" t="s">
        <v>56</v>
      </c>
      <c r="H15" s="22">
        <v>10</v>
      </c>
    </row>
    <row r="16" spans="2:11" x14ac:dyDescent="0.25">
      <c r="B16" s="17" t="s">
        <v>50</v>
      </c>
      <c r="C16" s="18">
        <v>0.6</v>
      </c>
      <c r="G16" s="20" t="s">
        <v>57</v>
      </c>
      <c r="H16" s="22">
        <v>7.5</v>
      </c>
    </row>
  </sheetData>
  <mergeCells count="1">
    <mergeCell ref="B2:K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F869-50C7-4E17-8B56-8CAC8FDBB242}">
  <sheetPr>
    <tabColor theme="9" tint="-0.499984740745262"/>
  </sheetPr>
  <dimension ref="B2:L14"/>
  <sheetViews>
    <sheetView tabSelected="1" workbookViewId="0">
      <selection activeCell="M11" sqref="M11"/>
    </sheetView>
  </sheetViews>
  <sheetFormatPr defaultRowHeight="15" x14ac:dyDescent="0.25"/>
  <cols>
    <col min="2" max="2" width="21.28515625" customWidth="1"/>
    <col min="8" max="8" width="10" customWidth="1"/>
    <col min="9" max="9" width="10.85546875" customWidth="1"/>
    <col min="10" max="10" width="10.28515625" customWidth="1"/>
    <col min="11" max="11" width="10.85546875" customWidth="1"/>
    <col min="12" max="12" width="14.7109375" customWidth="1"/>
  </cols>
  <sheetData>
    <row r="2" spans="2:12" ht="27" x14ac:dyDescent="0.5">
      <c r="B2" s="32" t="s">
        <v>64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.75" thickBot="1" x14ac:dyDescent="0.3"/>
    <row r="4" spans="2:12" ht="30" x14ac:dyDescent="0.25">
      <c r="B4" s="33" t="s">
        <v>65</v>
      </c>
      <c r="C4" s="34" t="s">
        <v>66</v>
      </c>
      <c r="D4" s="35" t="s">
        <v>67</v>
      </c>
      <c r="E4" s="35" t="s">
        <v>68</v>
      </c>
      <c r="F4" s="35" t="s">
        <v>69</v>
      </c>
      <c r="G4" s="36" t="s">
        <v>70</v>
      </c>
      <c r="H4" s="37" t="s">
        <v>71</v>
      </c>
      <c r="I4" s="38" t="s">
        <v>72</v>
      </c>
      <c r="J4" s="38" t="s">
        <v>73</v>
      </c>
      <c r="K4" s="38" t="s">
        <v>74</v>
      </c>
      <c r="L4" s="36" t="s">
        <v>12</v>
      </c>
    </row>
    <row r="5" spans="2:12" ht="15.75" x14ac:dyDescent="0.3">
      <c r="B5" s="39" t="s">
        <v>77</v>
      </c>
      <c r="C5" s="46">
        <v>140</v>
      </c>
      <c r="D5" s="47">
        <v>110</v>
      </c>
      <c r="E5" s="47">
        <v>150</v>
      </c>
      <c r="F5" s="47">
        <v>120</v>
      </c>
      <c r="G5" s="48">
        <v>90</v>
      </c>
      <c r="H5" s="52">
        <v>1</v>
      </c>
      <c r="I5" s="24">
        <f>SUM(C5:G5)</f>
        <v>610</v>
      </c>
      <c r="J5" s="54">
        <f>PRODUCT(H5:I5)</f>
        <v>610</v>
      </c>
      <c r="K5" s="54">
        <f>J5/5</f>
        <v>122</v>
      </c>
      <c r="L5" s="25" t="s">
        <v>86</v>
      </c>
    </row>
    <row r="6" spans="2:12" ht="15.75" x14ac:dyDescent="0.3">
      <c r="B6" s="39" t="s">
        <v>78</v>
      </c>
      <c r="C6" s="46">
        <v>75</v>
      </c>
      <c r="D6" s="47">
        <v>90</v>
      </c>
      <c r="E6" s="47">
        <v>95</v>
      </c>
      <c r="F6" s="47">
        <v>230</v>
      </c>
      <c r="G6" s="48">
        <v>122</v>
      </c>
      <c r="H6" s="52">
        <v>0.8</v>
      </c>
      <c r="I6" s="24">
        <f>SUM(C6:G6)</f>
        <v>612</v>
      </c>
      <c r="J6" s="54">
        <f t="shared" ref="J6:J10" si="0">PRODUCT(H6:I6)</f>
        <v>489.6</v>
      </c>
      <c r="K6" s="54">
        <f t="shared" ref="K6:K10" si="1">J6/5</f>
        <v>97.92</v>
      </c>
      <c r="L6" s="25" t="s">
        <v>86</v>
      </c>
    </row>
    <row r="7" spans="2:12" ht="15.75" x14ac:dyDescent="0.3">
      <c r="B7" s="39" t="s">
        <v>79</v>
      </c>
      <c r="C7" s="46">
        <v>84</v>
      </c>
      <c r="D7" s="47">
        <v>109</v>
      </c>
      <c r="E7" s="47">
        <v>102</v>
      </c>
      <c r="F7" s="47">
        <v>180</v>
      </c>
      <c r="G7" s="48">
        <v>140</v>
      </c>
      <c r="H7" s="52">
        <v>0.8</v>
      </c>
      <c r="I7" s="24">
        <f t="shared" ref="I6:I11" si="2">SUM(C7:G7)</f>
        <v>615</v>
      </c>
      <c r="J7" s="54">
        <f t="shared" si="0"/>
        <v>492</v>
      </c>
      <c r="K7" s="54">
        <f t="shared" si="1"/>
        <v>98.4</v>
      </c>
      <c r="L7" s="25" t="s">
        <v>86</v>
      </c>
    </row>
    <row r="8" spans="2:12" ht="15.75" x14ac:dyDescent="0.3">
      <c r="B8" s="39" t="s">
        <v>80</v>
      </c>
      <c r="C8" s="46">
        <v>90</v>
      </c>
      <c r="D8" s="47">
        <v>100</v>
      </c>
      <c r="E8" s="47">
        <v>85</v>
      </c>
      <c r="F8" s="47">
        <v>80</v>
      </c>
      <c r="G8" s="48">
        <v>70</v>
      </c>
      <c r="H8" s="52">
        <v>0.8</v>
      </c>
      <c r="I8" s="24">
        <f t="shared" si="2"/>
        <v>425</v>
      </c>
      <c r="J8" s="54">
        <f t="shared" si="0"/>
        <v>340</v>
      </c>
      <c r="K8" s="54">
        <f t="shared" si="1"/>
        <v>68</v>
      </c>
      <c r="L8" s="25" t="s">
        <v>84</v>
      </c>
    </row>
    <row r="9" spans="2:12" ht="15.75" x14ac:dyDescent="0.3">
      <c r="B9" s="39" t="s">
        <v>81</v>
      </c>
      <c r="C9" s="46">
        <v>75</v>
      </c>
      <c r="D9" s="47">
        <v>105</v>
      </c>
      <c r="E9" s="47">
        <v>90</v>
      </c>
      <c r="F9" s="47">
        <v>110</v>
      </c>
      <c r="G9" s="48">
        <v>100</v>
      </c>
      <c r="H9" s="52">
        <v>0.8</v>
      </c>
      <c r="I9" s="24">
        <f t="shared" si="2"/>
        <v>480</v>
      </c>
      <c r="J9" s="54">
        <f t="shared" si="0"/>
        <v>384</v>
      </c>
      <c r="K9" s="54">
        <f t="shared" si="1"/>
        <v>76.8</v>
      </c>
      <c r="L9" s="25" t="s">
        <v>84</v>
      </c>
    </row>
    <row r="10" spans="2:12" ht="15.75" x14ac:dyDescent="0.3">
      <c r="B10" s="39" t="s">
        <v>82</v>
      </c>
      <c r="C10" s="46">
        <v>240</v>
      </c>
      <c r="D10" s="47">
        <v>198</v>
      </c>
      <c r="E10" s="47">
        <v>257</v>
      </c>
      <c r="F10" s="47">
        <v>200</v>
      </c>
      <c r="G10" s="48">
        <v>290</v>
      </c>
      <c r="H10" s="52">
        <v>0.65</v>
      </c>
      <c r="I10" s="24">
        <f t="shared" si="2"/>
        <v>1185</v>
      </c>
      <c r="J10" s="54">
        <f t="shared" si="0"/>
        <v>770.25</v>
      </c>
      <c r="K10" s="54">
        <f t="shared" si="1"/>
        <v>154.05000000000001</v>
      </c>
      <c r="L10" s="25" t="s">
        <v>86</v>
      </c>
    </row>
    <row r="11" spans="2:12" ht="16.5" thickBot="1" x14ac:dyDescent="0.35">
      <c r="B11" s="40" t="s">
        <v>83</v>
      </c>
      <c r="C11" s="49">
        <v>135</v>
      </c>
      <c r="D11" s="50">
        <v>124</v>
      </c>
      <c r="E11" s="50">
        <v>172</v>
      </c>
      <c r="F11" s="50">
        <v>75</v>
      </c>
      <c r="G11" s="51">
        <v>75</v>
      </c>
      <c r="H11" s="53">
        <v>0.75</v>
      </c>
      <c r="I11" s="26">
        <f t="shared" si="2"/>
        <v>581</v>
      </c>
      <c r="J11" s="55">
        <f>PRODUCT(H11:I11)</f>
        <v>435.75</v>
      </c>
      <c r="K11" s="55">
        <f>J11/5</f>
        <v>87.15</v>
      </c>
      <c r="L11" s="27" t="s">
        <v>85</v>
      </c>
    </row>
    <row r="12" spans="2:12" ht="15.75" thickBot="1" x14ac:dyDescent="0.3">
      <c r="B12" s="43"/>
    </row>
    <row r="13" spans="2:12" ht="15.75" x14ac:dyDescent="0.3">
      <c r="B13" s="44" t="s">
        <v>75</v>
      </c>
      <c r="C13" s="42">
        <f>MAX(C5:C11)</f>
        <v>240</v>
      </c>
      <c r="D13" s="42">
        <f>MAX(D5:D11)</f>
        <v>198</v>
      </c>
      <c r="E13" s="42">
        <f>MAX(E5:E11)</f>
        <v>257</v>
      </c>
      <c r="F13" s="42">
        <f>MAX(F5:F11)</f>
        <v>230</v>
      </c>
      <c r="G13" s="42">
        <f>MAX(G5:G11)</f>
        <v>290</v>
      </c>
    </row>
    <row r="14" spans="2:12" ht="16.5" thickBot="1" x14ac:dyDescent="0.35">
      <c r="B14" s="45" t="s">
        <v>76</v>
      </c>
      <c r="C14" s="41">
        <f>MIN(C5:C11)</f>
        <v>75</v>
      </c>
      <c r="D14" s="41">
        <f>MIN(D5:D11)</f>
        <v>90</v>
      </c>
      <c r="E14" s="41">
        <f>MIN(E5:E11)</f>
        <v>85</v>
      </c>
      <c r="F14" s="41">
        <f>MIN(F5:F11)</f>
        <v>75</v>
      </c>
      <c r="G14" s="41">
        <f>MIN(G5:G11)</f>
        <v>70</v>
      </c>
      <c r="K14" s="2"/>
    </row>
  </sheetData>
  <mergeCells count="1">
    <mergeCell ref="B2:L2"/>
  </mergeCells>
  <conditionalFormatting sqref="B2:L14">
    <cfRule type="containsText" dxfId="1" priority="1" operator="containsText" text="BOM">
      <formula>NOT(ISERROR(SEARCH("BOM",B2)))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ignoredErrors>
    <ignoredError sqref="I5 I6:I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</vt:lpstr>
      <vt:lpstr>Motas</vt:lpstr>
      <vt:lpstr>Preços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2019-03-18T17:08:24Z</dcterms:created>
  <dcterms:modified xsi:type="dcterms:W3CDTF">2019-03-22T19:10:35Z</dcterms:modified>
</cp:coreProperties>
</file>