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9555" windowHeight="8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5" i="1" l="1"/>
  <c r="E63" i="1"/>
  <c r="E52" i="1"/>
  <c r="E39" i="1"/>
  <c r="E13" i="1"/>
  <c r="F13" i="1"/>
  <c r="F88" i="1"/>
  <c r="F63" i="1"/>
  <c r="F52" i="1"/>
  <c r="F39" i="1"/>
  <c r="F75" i="1"/>
  <c r="F82" i="1"/>
  <c r="F81" i="1"/>
  <c r="F80" i="1"/>
  <c r="F79" i="1"/>
  <c r="F78" i="1"/>
  <c r="F77" i="1"/>
  <c r="F76" i="1"/>
  <c r="F70" i="1"/>
  <c r="F69" i="1"/>
  <c r="F68" i="1"/>
  <c r="F67" i="1"/>
  <c r="F66" i="1"/>
  <c r="F65" i="1"/>
  <c r="F64" i="1"/>
  <c r="F57" i="1"/>
  <c r="F56" i="1"/>
  <c r="F55" i="1"/>
  <c r="F54" i="1"/>
  <c r="F53" i="1"/>
  <c r="F46" i="1"/>
  <c r="F45" i="1"/>
  <c r="F44" i="1"/>
  <c r="F43" i="1"/>
  <c r="F42" i="1"/>
  <c r="F41" i="1"/>
  <c r="F40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4" i="1"/>
</calcChain>
</file>

<file path=xl/sharedStrings.xml><?xml version="1.0" encoding="utf-8"?>
<sst xmlns="http://schemas.openxmlformats.org/spreadsheetml/2006/main" count="107" uniqueCount="51">
  <si>
    <t>KAM ROBERTSON</t>
  </si>
  <si>
    <t>14 METROKNOME  ECE411</t>
  </si>
  <si>
    <t>BOM</t>
  </si>
  <si>
    <t xml:space="preserve">10k 1t pot </t>
  </si>
  <si>
    <t>mouser</t>
  </si>
  <si>
    <t>DESCRIPTION</t>
  </si>
  <si>
    <t>AMOUNT</t>
  </si>
  <si>
    <t>SOURCE</t>
  </si>
  <si>
    <t>3mm led red</t>
  </si>
  <si>
    <t>6 pin right angle header</t>
  </si>
  <si>
    <t>2 screw terminal block</t>
  </si>
  <si>
    <t>PIC16f648a</t>
  </si>
  <si>
    <t>lm386</t>
  </si>
  <si>
    <t>78l05</t>
  </si>
  <si>
    <t>10k resistor</t>
  </si>
  <si>
    <t>1k resistor</t>
  </si>
  <si>
    <t>1nf capacitor</t>
  </si>
  <si>
    <t>1uf capacitor</t>
  </si>
  <si>
    <t>electrolytic capacitor</t>
  </si>
  <si>
    <t>microbutton</t>
  </si>
  <si>
    <t>perfboard</t>
  </si>
  <si>
    <t>18 pin zif socket</t>
  </si>
  <si>
    <t>female dc plug</t>
  </si>
  <si>
    <t>male dc jack</t>
  </si>
  <si>
    <t>9v battery</t>
  </si>
  <si>
    <t>9v battery connector</t>
  </si>
  <si>
    <t>piezo buzzer no int. osc.</t>
  </si>
  <si>
    <t>OP AMP BUZZER BOARD</t>
  </si>
  <si>
    <t>teflon wire</t>
  </si>
  <si>
    <t>estimate</t>
  </si>
  <si>
    <t>10uf capacitor</t>
  </si>
  <si>
    <t>XTAL BOARD</t>
  </si>
  <si>
    <t>mc-306 32.768kHz xtal</t>
  </si>
  <si>
    <t>10pf capacitor</t>
  </si>
  <si>
    <t>sot8 -&gt; dip8 adapter board</t>
  </si>
  <si>
    <t>shrink tube</t>
  </si>
  <si>
    <t>BJT RELAY BOARD</t>
  </si>
  <si>
    <t>npn bjt</t>
  </si>
  <si>
    <t>pnp bjt</t>
  </si>
  <si>
    <t>1k resisor</t>
  </si>
  <si>
    <t>ROTARY ENCODER BOARD</t>
  </si>
  <si>
    <t>pec-11 w/switch w/24detent</t>
  </si>
  <si>
    <t>pec-11 breakout</t>
  </si>
  <si>
    <t>10k resistors</t>
  </si>
  <si>
    <t>10nF capacitor</t>
  </si>
  <si>
    <t>ptfe wire</t>
  </si>
  <si>
    <t>TOTAL</t>
  </si>
  <si>
    <t>UNITCOST</t>
  </si>
  <si>
    <t>TOTAL PRE-PCB COST</t>
  </si>
  <si>
    <t>DEV. BOARD thru-hole</t>
  </si>
  <si>
    <t>DEV. BOARD COST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</si>
</sst>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Bookman Old Style"/>
      <family val="1"/>
    </font>
    <font>
      <sz val="14"/>
      <color theme="1"/>
      <name val="Bookman Old Style"/>
      <family val="1"/>
    </font>
    <font>
      <b/>
      <sz val="18"/>
      <color theme="1"/>
      <name val="Bookman Old Style"/>
      <family val="1"/>
    </font>
    <font>
      <i/>
      <sz val="18"/>
      <color theme="1"/>
      <name val="Bookman Old Style"/>
      <family val="1"/>
    </font>
    <font>
      <b/>
      <i/>
      <sz val="18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right" vertical="top"/>
    </xf>
    <xf numFmtId="44" fontId="3" fillId="0" borderId="0" xfId="1" applyFont="1" applyAlignment="1">
      <alignment horizontal="right" vertical="top"/>
    </xf>
    <xf numFmtId="2" fontId="3" fillId="0" borderId="0" xfId="0" applyNumberFormat="1" applyFont="1" applyAlignment="1">
      <alignment horizontal="right" vertical="top"/>
    </xf>
    <xf numFmtId="0" fontId="3" fillId="0" borderId="0" xfId="0" applyNumberFormat="1" applyFont="1" applyAlignment="1">
      <alignment horizontal="right" vertical="top"/>
    </xf>
    <xf numFmtId="0" fontId="2" fillId="0" borderId="0" xfId="0" applyNumberFormat="1" applyFont="1" applyAlignment="1">
      <alignment horizontal="right" vertical="top"/>
    </xf>
    <xf numFmtId="2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right" vertical="top"/>
    </xf>
    <xf numFmtId="44" fontId="2" fillId="0" borderId="0" xfId="1" applyFont="1" applyAlignment="1">
      <alignment horizontal="right" vertical="top"/>
    </xf>
    <xf numFmtId="0" fontId="4" fillId="0" borderId="0" xfId="0" applyNumberFormat="1" applyFont="1" applyAlignment="1">
      <alignment horizontal="right" vertical="top"/>
    </xf>
    <xf numFmtId="2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right" vertical="top"/>
    </xf>
    <xf numFmtId="44" fontId="4" fillId="0" borderId="0" xfId="1" applyFont="1" applyAlignment="1">
      <alignment horizontal="right" vertical="top"/>
    </xf>
    <xf numFmtId="0" fontId="5" fillId="0" borderId="0" xfId="0" applyNumberFormat="1" applyFont="1" applyAlignment="1">
      <alignment horizontal="right" vertical="top"/>
    </xf>
    <xf numFmtId="17" fontId="5" fillId="0" borderId="0" xfId="0" applyNumberFormat="1" applyFont="1" applyAlignment="1">
      <alignment horizontal="right" vertical="top"/>
    </xf>
    <xf numFmtId="0" fontId="6" fillId="0" borderId="0" xfId="0" applyNumberFormat="1" applyFont="1" applyAlignment="1">
      <alignment horizontal="righ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abSelected="1" workbookViewId="0">
      <selection activeCell="A2" sqref="A2"/>
    </sheetView>
  </sheetViews>
  <sheetFormatPr defaultRowHeight="23.25" x14ac:dyDescent="0.25"/>
  <cols>
    <col min="1" max="1" width="49" style="13" customWidth="1"/>
    <col min="2" max="2" width="17.85546875" style="3" customWidth="1"/>
    <col min="3" max="3" width="45.7109375" style="4" customWidth="1"/>
    <col min="4" max="4" width="18.28515625" style="1" customWidth="1"/>
    <col min="5" max="5" width="22.7109375" style="2" customWidth="1"/>
    <col min="6" max="6" width="18.28515625" style="2" customWidth="1"/>
    <col min="7" max="16384" width="9.140625" style="1"/>
  </cols>
  <sheetData>
    <row r="1" spans="1:6" x14ac:dyDescent="0.25">
      <c r="A1" s="13" t="s">
        <v>1</v>
      </c>
      <c r="B1" s="1"/>
    </row>
    <row r="2" spans="1:6" x14ac:dyDescent="0.25">
      <c r="A2" s="13" t="s">
        <v>50</v>
      </c>
      <c r="B2" s="1"/>
    </row>
    <row r="3" spans="1:6" x14ac:dyDescent="0.25">
      <c r="A3" s="13" t="s">
        <v>2</v>
      </c>
      <c r="B3" s="1"/>
    </row>
    <row r="4" spans="1:6" x14ac:dyDescent="0.25">
      <c r="B4" s="1"/>
    </row>
    <row r="5" spans="1:6" x14ac:dyDescent="0.25">
      <c r="B5" s="1"/>
    </row>
    <row r="6" spans="1:6" x14ac:dyDescent="0.25">
      <c r="A6" s="13" t="s">
        <v>0</v>
      </c>
      <c r="B6" s="1"/>
    </row>
    <row r="7" spans="1:6" x14ac:dyDescent="0.25">
      <c r="A7" s="14">
        <v>42644</v>
      </c>
      <c r="B7" s="1"/>
    </row>
    <row r="11" spans="1:6" s="11" customFormat="1" ht="24" x14ac:dyDescent="0.25">
      <c r="A11" s="15"/>
      <c r="B11" s="10" t="s">
        <v>6</v>
      </c>
      <c r="C11" s="9" t="s">
        <v>5</v>
      </c>
      <c r="D11" s="11" t="s">
        <v>7</v>
      </c>
      <c r="E11" s="12" t="s">
        <v>47</v>
      </c>
      <c r="F11" s="12" t="s">
        <v>46</v>
      </c>
    </row>
    <row r="13" spans="1:6" s="7" customFormat="1" ht="24" x14ac:dyDescent="0.25">
      <c r="A13" s="15"/>
      <c r="B13" s="6">
        <v>1</v>
      </c>
      <c r="C13" s="5" t="s">
        <v>49</v>
      </c>
      <c r="E13" s="8">
        <f>F13/B13</f>
        <v>37.552500000000002</v>
      </c>
      <c r="F13" s="8">
        <f>PRODUCT(B13,(SUM(F14:F33)))</f>
        <v>37.552500000000002</v>
      </c>
    </row>
    <row r="14" spans="1:6" x14ac:dyDescent="0.25">
      <c r="B14" s="3">
        <v>1</v>
      </c>
      <c r="C14" s="4" t="s">
        <v>3</v>
      </c>
      <c r="D14" s="1" t="s">
        <v>4</v>
      </c>
      <c r="E14" s="2">
        <v>0.4</v>
      </c>
      <c r="F14" s="2">
        <f>PRODUCT(E14,B14)</f>
        <v>0.4</v>
      </c>
    </row>
    <row r="15" spans="1:6" x14ac:dyDescent="0.25">
      <c r="B15" s="3">
        <v>12</v>
      </c>
      <c r="C15" s="4" t="s">
        <v>8</v>
      </c>
      <c r="D15" s="1" t="s">
        <v>4</v>
      </c>
      <c r="E15" s="2">
        <v>0.2</v>
      </c>
      <c r="F15" s="2">
        <f t="shared" ref="F15:F33" si="0">PRODUCT(E15,B15)</f>
        <v>2.4000000000000004</v>
      </c>
    </row>
    <row r="16" spans="1:6" x14ac:dyDescent="0.25">
      <c r="B16" s="3">
        <v>0.25</v>
      </c>
      <c r="C16" s="4" t="s">
        <v>9</v>
      </c>
      <c r="D16" s="1" t="s">
        <v>4</v>
      </c>
      <c r="E16" s="2">
        <v>2.29</v>
      </c>
      <c r="F16" s="2">
        <f t="shared" si="0"/>
        <v>0.57250000000000001</v>
      </c>
    </row>
    <row r="17" spans="2:6" x14ac:dyDescent="0.25">
      <c r="B17" s="3">
        <v>2</v>
      </c>
      <c r="C17" s="4" t="s">
        <v>10</v>
      </c>
      <c r="D17" s="1" t="s">
        <v>4</v>
      </c>
      <c r="E17" s="2">
        <v>1.03</v>
      </c>
      <c r="F17" s="2">
        <f t="shared" si="0"/>
        <v>2.06</v>
      </c>
    </row>
    <row r="18" spans="2:6" x14ac:dyDescent="0.25">
      <c r="B18" s="3">
        <v>1</v>
      </c>
      <c r="C18" s="4" t="s">
        <v>11</v>
      </c>
      <c r="D18" s="1" t="s">
        <v>4</v>
      </c>
      <c r="E18" s="2">
        <v>2.36</v>
      </c>
      <c r="F18" s="2">
        <f t="shared" si="0"/>
        <v>2.36</v>
      </c>
    </row>
    <row r="19" spans="2:6" x14ac:dyDescent="0.25">
      <c r="B19" s="3">
        <v>1</v>
      </c>
      <c r="C19" s="4" t="s">
        <v>12</v>
      </c>
      <c r="D19" s="1" t="s">
        <v>4</v>
      </c>
      <c r="E19" s="2">
        <v>0.97</v>
      </c>
      <c r="F19" s="2">
        <f t="shared" si="0"/>
        <v>0.97</v>
      </c>
    </row>
    <row r="20" spans="2:6" x14ac:dyDescent="0.25">
      <c r="B20" s="3">
        <v>1</v>
      </c>
      <c r="C20" s="4" t="s">
        <v>13</v>
      </c>
      <c r="D20" s="1" t="s">
        <v>4</v>
      </c>
      <c r="E20" s="2">
        <v>0.34</v>
      </c>
      <c r="F20" s="2">
        <f t="shared" si="0"/>
        <v>0.34</v>
      </c>
    </row>
    <row r="21" spans="2:6" x14ac:dyDescent="0.25">
      <c r="B21" s="3">
        <v>2</v>
      </c>
      <c r="C21" s="4" t="s">
        <v>14</v>
      </c>
      <c r="D21" s="1" t="s">
        <v>4</v>
      </c>
      <c r="E21" s="2">
        <v>0.1</v>
      </c>
      <c r="F21" s="2">
        <f t="shared" si="0"/>
        <v>0.2</v>
      </c>
    </row>
    <row r="22" spans="2:6" x14ac:dyDescent="0.25">
      <c r="B22" s="3">
        <v>13</v>
      </c>
      <c r="C22" s="4" t="s">
        <v>15</v>
      </c>
      <c r="D22" s="1" t="s">
        <v>4</v>
      </c>
      <c r="E22" s="2">
        <v>0.1</v>
      </c>
      <c r="F22" s="2">
        <f t="shared" si="0"/>
        <v>1.3</v>
      </c>
    </row>
    <row r="23" spans="2:6" x14ac:dyDescent="0.25">
      <c r="B23" s="3">
        <v>1</v>
      </c>
      <c r="C23" s="4" t="s">
        <v>16</v>
      </c>
      <c r="D23" s="1" t="s">
        <v>4</v>
      </c>
      <c r="E23" s="2">
        <v>0.1</v>
      </c>
      <c r="F23" s="2">
        <f t="shared" si="0"/>
        <v>0.1</v>
      </c>
    </row>
    <row r="24" spans="2:6" x14ac:dyDescent="0.25">
      <c r="B24" s="3">
        <v>1</v>
      </c>
      <c r="C24" s="4" t="s">
        <v>17</v>
      </c>
      <c r="D24" s="1" t="s">
        <v>4</v>
      </c>
      <c r="E24" s="2">
        <v>0.1</v>
      </c>
      <c r="F24" s="2">
        <f t="shared" si="0"/>
        <v>0.1</v>
      </c>
    </row>
    <row r="25" spans="2:6" x14ac:dyDescent="0.25">
      <c r="B25" s="3">
        <v>4</v>
      </c>
      <c r="C25" s="4" t="s">
        <v>18</v>
      </c>
      <c r="D25" s="1" t="s">
        <v>4</v>
      </c>
      <c r="E25" s="2">
        <v>0.1</v>
      </c>
      <c r="F25" s="2">
        <f t="shared" si="0"/>
        <v>0.4</v>
      </c>
    </row>
    <row r="26" spans="2:6" x14ac:dyDescent="0.25">
      <c r="B26" s="3">
        <v>1</v>
      </c>
      <c r="C26" s="4" t="s">
        <v>19</v>
      </c>
      <c r="D26" s="1" t="s">
        <v>4</v>
      </c>
      <c r="E26" s="2">
        <v>0.22</v>
      </c>
      <c r="F26" s="2">
        <f t="shared" si="0"/>
        <v>0.22</v>
      </c>
    </row>
    <row r="27" spans="2:6" x14ac:dyDescent="0.25">
      <c r="B27" s="3">
        <v>1</v>
      </c>
      <c r="C27" s="4" t="s">
        <v>20</v>
      </c>
      <c r="D27" s="1" t="s">
        <v>29</v>
      </c>
      <c r="E27" s="2">
        <v>1</v>
      </c>
      <c r="F27" s="2">
        <f t="shared" si="0"/>
        <v>1</v>
      </c>
    </row>
    <row r="28" spans="2:6" x14ac:dyDescent="0.25">
      <c r="B28" s="3">
        <v>1</v>
      </c>
      <c r="C28" s="4" t="s">
        <v>21</v>
      </c>
      <c r="D28" s="1" t="s">
        <v>4</v>
      </c>
      <c r="E28" s="2">
        <v>19.77</v>
      </c>
      <c r="F28" s="2">
        <f t="shared" si="0"/>
        <v>19.77</v>
      </c>
    </row>
    <row r="29" spans="2:6" x14ac:dyDescent="0.25">
      <c r="B29" s="3">
        <v>1</v>
      </c>
      <c r="C29" s="4" t="s">
        <v>22</v>
      </c>
      <c r="D29" s="1" t="s">
        <v>4</v>
      </c>
      <c r="E29" s="2">
        <v>0.85</v>
      </c>
      <c r="F29" s="2">
        <f t="shared" si="0"/>
        <v>0.85</v>
      </c>
    </row>
    <row r="30" spans="2:6" x14ac:dyDescent="0.25">
      <c r="B30" s="3">
        <v>1</v>
      </c>
      <c r="C30" s="4" t="s">
        <v>23</v>
      </c>
      <c r="D30" s="1" t="s">
        <v>4</v>
      </c>
      <c r="E30" s="2">
        <v>0.94</v>
      </c>
      <c r="F30" s="2">
        <f t="shared" si="0"/>
        <v>0.94</v>
      </c>
    </row>
    <row r="31" spans="2:6" x14ac:dyDescent="0.25">
      <c r="B31" s="3">
        <v>1</v>
      </c>
      <c r="C31" s="4" t="s">
        <v>24</v>
      </c>
      <c r="D31" s="1" t="s">
        <v>4</v>
      </c>
      <c r="E31" s="2">
        <v>2.37</v>
      </c>
      <c r="F31" s="2">
        <f t="shared" si="0"/>
        <v>2.37</v>
      </c>
    </row>
    <row r="32" spans="2:6" x14ac:dyDescent="0.25">
      <c r="B32" s="3">
        <v>1</v>
      </c>
      <c r="C32" s="4" t="s">
        <v>25</v>
      </c>
      <c r="D32" s="1" t="s">
        <v>4</v>
      </c>
      <c r="E32" s="2">
        <v>0.36</v>
      </c>
      <c r="F32" s="2">
        <f t="shared" si="0"/>
        <v>0.36</v>
      </c>
    </row>
    <row r="33" spans="1:6" x14ac:dyDescent="0.25">
      <c r="B33" s="3">
        <v>1</v>
      </c>
      <c r="C33" s="4" t="s">
        <v>26</v>
      </c>
      <c r="D33" s="1" t="s">
        <v>4</v>
      </c>
      <c r="E33" s="2">
        <v>0.84</v>
      </c>
      <c r="F33" s="2">
        <f t="shared" si="0"/>
        <v>0.84</v>
      </c>
    </row>
    <row r="39" spans="1:6" s="7" customFormat="1" ht="24" x14ac:dyDescent="0.25">
      <c r="A39" s="15"/>
      <c r="B39" s="6">
        <v>1</v>
      </c>
      <c r="C39" s="5" t="s">
        <v>27</v>
      </c>
      <c r="E39" s="8">
        <f>F39/B39</f>
        <v>5.3299999999999992</v>
      </c>
      <c r="F39" s="8">
        <f>PRODUCT(B39,(SUM(F40:F46)))</f>
        <v>5.3299999999999992</v>
      </c>
    </row>
    <row r="40" spans="1:6" x14ac:dyDescent="0.25">
      <c r="B40" s="3">
        <v>1</v>
      </c>
      <c r="C40" s="4" t="s">
        <v>10</v>
      </c>
      <c r="D40" s="1" t="s">
        <v>4</v>
      </c>
      <c r="E40" s="2">
        <v>1.03</v>
      </c>
      <c r="F40" s="2">
        <f t="shared" ref="F40:F46" si="1">PRODUCT(E40,B40)</f>
        <v>1.03</v>
      </c>
    </row>
    <row r="41" spans="1:6" x14ac:dyDescent="0.25">
      <c r="B41" s="3">
        <v>3</v>
      </c>
      <c r="C41" s="4" t="s">
        <v>28</v>
      </c>
      <c r="D41" s="1" t="s">
        <v>4</v>
      </c>
      <c r="E41" s="2">
        <v>0.53</v>
      </c>
      <c r="F41" s="2">
        <f t="shared" si="1"/>
        <v>1.59</v>
      </c>
    </row>
    <row r="42" spans="1:6" x14ac:dyDescent="0.25">
      <c r="B42" s="3">
        <v>0.5</v>
      </c>
      <c r="C42" s="4" t="s">
        <v>20</v>
      </c>
      <c r="D42" s="1" t="s">
        <v>29</v>
      </c>
      <c r="E42" s="2">
        <v>1</v>
      </c>
      <c r="F42" s="2">
        <f t="shared" si="1"/>
        <v>0.5</v>
      </c>
    </row>
    <row r="43" spans="1:6" x14ac:dyDescent="0.25">
      <c r="B43" s="3">
        <v>1</v>
      </c>
      <c r="C43" s="4" t="s">
        <v>12</v>
      </c>
      <c r="D43" s="1" t="s">
        <v>4</v>
      </c>
      <c r="E43" s="2">
        <v>0.97</v>
      </c>
      <c r="F43" s="2">
        <f t="shared" si="1"/>
        <v>0.97</v>
      </c>
    </row>
    <row r="44" spans="1:6" x14ac:dyDescent="0.25">
      <c r="B44" s="3">
        <v>1</v>
      </c>
      <c r="C44" s="4" t="s">
        <v>26</v>
      </c>
      <c r="D44" s="1" t="s">
        <v>4</v>
      </c>
      <c r="E44" s="2">
        <v>0.84</v>
      </c>
      <c r="F44" s="2">
        <f t="shared" si="1"/>
        <v>0.84</v>
      </c>
    </row>
    <row r="45" spans="1:6" x14ac:dyDescent="0.25">
      <c r="B45" s="3">
        <v>3</v>
      </c>
      <c r="C45" s="4" t="s">
        <v>17</v>
      </c>
      <c r="D45" s="1" t="s">
        <v>4</v>
      </c>
      <c r="E45" s="2">
        <v>0.1</v>
      </c>
      <c r="F45" s="2">
        <f t="shared" si="1"/>
        <v>0.30000000000000004</v>
      </c>
    </row>
    <row r="46" spans="1:6" x14ac:dyDescent="0.25">
      <c r="B46" s="3">
        <v>1</v>
      </c>
      <c r="C46" s="4" t="s">
        <v>30</v>
      </c>
      <c r="D46" s="1" t="s">
        <v>4</v>
      </c>
      <c r="E46" s="2">
        <v>0.1</v>
      </c>
      <c r="F46" s="2">
        <f t="shared" si="1"/>
        <v>0.1</v>
      </c>
    </row>
    <row r="52" spans="1:6" s="7" customFormat="1" ht="24" x14ac:dyDescent="0.25">
      <c r="A52" s="15"/>
      <c r="B52" s="6">
        <v>2</v>
      </c>
      <c r="C52" s="5" t="s">
        <v>31</v>
      </c>
      <c r="E52" s="8">
        <f>F52/B52</f>
        <v>5.12</v>
      </c>
      <c r="F52" s="8">
        <f>PRODUCT(B52,(SUM(F53:F57)))</f>
        <v>10.24</v>
      </c>
    </row>
    <row r="53" spans="1:6" x14ac:dyDescent="0.25">
      <c r="B53" s="3">
        <v>1</v>
      </c>
      <c r="C53" s="4" t="s">
        <v>32</v>
      </c>
      <c r="D53" s="1" t="s">
        <v>4</v>
      </c>
      <c r="E53" s="2">
        <v>0.51</v>
      </c>
      <c r="F53" s="2">
        <f t="shared" ref="F53:F57" si="2">PRODUCT(E53,B53)</f>
        <v>0.51</v>
      </c>
    </row>
    <row r="54" spans="1:6" x14ac:dyDescent="0.25">
      <c r="B54" s="3">
        <v>2</v>
      </c>
      <c r="C54" s="4" t="s">
        <v>33</v>
      </c>
      <c r="D54" s="1" t="s">
        <v>4</v>
      </c>
      <c r="E54" s="2">
        <v>0.1</v>
      </c>
      <c r="F54" s="2">
        <f t="shared" si="2"/>
        <v>0.2</v>
      </c>
    </row>
    <row r="55" spans="1:6" x14ac:dyDescent="0.25">
      <c r="B55" s="3">
        <v>1</v>
      </c>
      <c r="C55" s="4" t="s">
        <v>34</v>
      </c>
      <c r="D55" s="1" t="s">
        <v>4</v>
      </c>
      <c r="E55" s="2">
        <v>3.05</v>
      </c>
      <c r="F55" s="2">
        <f t="shared" si="2"/>
        <v>3.05</v>
      </c>
    </row>
    <row r="56" spans="1:6" x14ac:dyDescent="0.25">
      <c r="B56" s="3">
        <v>2</v>
      </c>
      <c r="C56" s="4" t="s">
        <v>28</v>
      </c>
      <c r="D56" s="1" t="s">
        <v>4</v>
      </c>
      <c r="E56" s="2">
        <v>0.53</v>
      </c>
      <c r="F56" s="2">
        <f t="shared" si="2"/>
        <v>1.06</v>
      </c>
    </row>
    <row r="57" spans="1:6" x14ac:dyDescent="0.25">
      <c r="B57" s="3">
        <v>3</v>
      </c>
      <c r="C57" s="4" t="s">
        <v>35</v>
      </c>
      <c r="D57" s="1" t="s">
        <v>29</v>
      </c>
      <c r="E57" s="2">
        <v>0.1</v>
      </c>
      <c r="F57" s="2">
        <f t="shared" si="2"/>
        <v>0.30000000000000004</v>
      </c>
    </row>
    <row r="63" spans="1:6" s="7" customFormat="1" ht="24" x14ac:dyDescent="0.25">
      <c r="A63" s="15"/>
      <c r="B63" s="6">
        <v>2</v>
      </c>
      <c r="C63" s="5" t="s">
        <v>36</v>
      </c>
      <c r="E63" s="8">
        <f>F63/B63</f>
        <v>3.5300000000000002</v>
      </c>
      <c r="F63" s="8">
        <f>PRODUCT(B63,(SUM(F64:F70)))</f>
        <v>7.0600000000000005</v>
      </c>
    </row>
    <row r="64" spans="1:6" x14ac:dyDescent="0.25">
      <c r="B64" s="3">
        <v>1</v>
      </c>
      <c r="C64" s="4" t="s">
        <v>37</v>
      </c>
      <c r="D64" s="1" t="s">
        <v>4</v>
      </c>
      <c r="E64" s="2">
        <v>0.17</v>
      </c>
      <c r="F64" s="2">
        <f t="shared" ref="F64:F70" si="3">PRODUCT(E64,B64)</f>
        <v>0.17</v>
      </c>
    </row>
    <row r="65" spans="1:6" x14ac:dyDescent="0.25">
      <c r="B65" s="3">
        <v>1</v>
      </c>
      <c r="C65" s="4" t="s">
        <v>38</v>
      </c>
      <c r="D65" s="1" t="s">
        <v>4</v>
      </c>
      <c r="E65" s="2">
        <v>0.19</v>
      </c>
      <c r="F65" s="2">
        <f t="shared" si="3"/>
        <v>0.19</v>
      </c>
    </row>
    <row r="66" spans="1:6" x14ac:dyDescent="0.25">
      <c r="B66" s="3">
        <v>1</v>
      </c>
      <c r="C66" s="4" t="s">
        <v>14</v>
      </c>
      <c r="D66" s="1" t="s">
        <v>4</v>
      </c>
      <c r="E66" s="2">
        <v>0.1</v>
      </c>
      <c r="F66" s="2">
        <f t="shared" si="3"/>
        <v>0.1</v>
      </c>
    </row>
    <row r="67" spans="1:6" x14ac:dyDescent="0.25">
      <c r="B67" s="3">
        <v>2</v>
      </c>
      <c r="C67" s="4" t="s">
        <v>39</v>
      </c>
      <c r="D67" s="1" t="s">
        <v>4</v>
      </c>
      <c r="E67" s="2">
        <v>0.1</v>
      </c>
      <c r="F67" s="2">
        <f t="shared" si="3"/>
        <v>0.2</v>
      </c>
    </row>
    <row r="68" spans="1:6" x14ac:dyDescent="0.25">
      <c r="B68" s="3">
        <v>0.25</v>
      </c>
      <c r="C68" s="4" t="s">
        <v>20</v>
      </c>
      <c r="D68" s="1" t="s">
        <v>29</v>
      </c>
      <c r="E68" s="2">
        <v>1</v>
      </c>
      <c r="F68" s="2">
        <f t="shared" si="3"/>
        <v>0.25</v>
      </c>
    </row>
    <row r="69" spans="1:6" x14ac:dyDescent="0.25">
      <c r="B69" s="3">
        <v>4</v>
      </c>
      <c r="C69" s="4" t="s">
        <v>28</v>
      </c>
      <c r="D69" s="1" t="s">
        <v>4</v>
      </c>
      <c r="E69" s="2">
        <v>0.53</v>
      </c>
      <c r="F69" s="2">
        <f t="shared" si="3"/>
        <v>2.12</v>
      </c>
    </row>
    <row r="70" spans="1:6" x14ac:dyDescent="0.25">
      <c r="B70" s="3">
        <v>5</v>
      </c>
      <c r="C70" s="4" t="s">
        <v>35</v>
      </c>
      <c r="D70" s="1" t="s">
        <v>29</v>
      </c>
      <c r="E70" s="2">
        <v>0.1</v>
      </c>
      <c r="F70" s="2">
        <f t="shared" si="3"/>
        <v>0.5</v>
      </c>
    </row>
    <row r="75" spans="1:6" s="7" customFormat="1" ht="24" x14ac:dyDescent="0.25">
      <c r="A75" s="15"/>
      <c r="B75" s="6">
        <v>2</v>
      </c>
      <c r="C75" s="5" t="s">
        <v>40</v>
      </c>
      <c r="E75" s="8">
        <f>F75/B75</f>
        <v>5.73</v>
      </c>
      <c r="F75" s="8">
        <f>PRODUCT(B75,(SUM(F76:F82)))</f>
        <v>11.46</v>
      </c>
    </row>
    <row r="76" spans="1:6" x14ac:dyDescent="0.25">
      <c r="B76" s="3">
        <v>1</v>
      </c>
      <c r="C76" s="4" t="s">
        <v>41</v>
      </c>
      <c r="D76" s="1" t="s">
        <v>4</v>
      </c>
      <c r="E76" s="2">
        <v>1.68</v>
      </c>
      <c r="F76" s="2">
        <f t="shared" ref="F76:F82" si="4">PRODUCT(E76,B76)</f>
        <v>1.68</v>
      </c>
    </row>
    <row r="77" spans="1:6" x14ac:dyDescent="0.25">
      <c r="B77" s="3">
        <v>1</v>
      </c>
      <c r="C77" s="4" t="s">
        <v>42</v>
      </c>
      <c r="D77" s="1" t="s">
        <v>29</v>
      </c>
      <c r="E77" s="2">
        <v>0</v>
      </c>
      <c r="F77" s="2">
        <f t="shared" si="4"/>
        <v>0</v>
      </c>
    </row>
    <row r="78" spans="1:6" x14ac:dyDescent="0.25">
      <c r="B78" s="3">
        <v>3</v>
      </c>
      <c r="C78" s="4" t="s">
        <v>43</v>
      </c>
      <c r="D78" s="1" t="s">
        <v>4</v>
      </c>
      <c r="E78" s="2">
        <v>0.1</v>
      </c>
      <c r="F78" s="2">
        <f t="shared" si="4"/>
        <v>0.30000000000000004</v>
      </c>
    </row>
    <row r="79" spans="1:6" x14ac:dyDescent="0.25">
      <c r="B79" s="3">
        <v>3</v>
      </c>
      <c r="C79" s="4" t="s">
        <v>15</v>
      </c>
      <c r="D79" s="1" t="s">
        <v>4</v>
      </c>
      <c r="E79" s="2">
        <v>0.1</v>
      </c>
      <c r="F79" s="2">
        <f t="shared" si="4"/>
        <v>0.30000000000000004</v>
      </c>
    </row>
    <row r="80" spans="1:6" x14ac:dyDescent="0.25">
      <c r="B80" s="3">
        <v>3</v>
      </c>
      <c r="C80" s="4" t="s">
        <v>44</v>
      </c>
      <c r="D80" s="1" t="s">
        <v>4</v>
      </c>
      <c r="E80" s="2">
        <v>0.1</v>
      </c>
      <c r="F80" s="2">
        <f t="shared" si="4"/>
        <v>0.30000000000000004</v>
      </c>
    </row>
    <row r="81" spans="1:6" x14ac:dyDescent="0.25">
      <c r="B81" s="3">
        <v>5</v>
      </c>
      <c r="C81" s="4" t="s">
        <v>45</v>
      </c>
      <c r="D81" s="1" t="s">
        <v>4</v>
      </c>
      <c r="E81" s="2">
        <v>0.53</v>
      </c>
      <c r="F81" s="2">
        <f t="shared" si="4"/>
        <v>2.6500000000000004</v>
      </c>
    </row>
    <row r="82" spans="1:6" x14ac:dyDescent="0.25">
      <c r="B82" s="3">
        <v>5</v>
      </c>
      <c r="C82" s="4" t="s">
        <v>35</v>
      </c>
      <c r="D82" s="1" t="s">
        <v>29</v>
      </c>
      <c r="E82" s="2">
        <v>0.1</v>
      </c>
      <c r="F82" s="2">
        <f t="shared" si="4"/>
        <v>0.5</v>
      </c>
    </row>
    <row r="88" spans="1:6" s="11" customFormat="1" ht="24" x14ac:dyDescent="0.25">
      <c r="A88" s="15"/>
      <c r="B88" s="10"/>
      <c r="C88" s="9" t="s">
        <v>48</v>
      </c>
      <c r="E88" s="12"/>
      <c r="F88" s="12">
        <f>SUM(F75,F63,F52,F39,F13)</f>
        <v>71.642500000000013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PINENUT&amp;POGO</dc:creator>
  <cp:lastModifiedBy>PINENUT&amp;POGO</cp:lastModifiedBy>
  <dcterms:created xsi:type="dcterms:W3CDTF">2016-10-31T19:19:11Z</dcterms:created>
  <dcterms:modified xsi:type="dcterms:W3CDTF">2016-10-31T20:50:33Z</dcterms:modified>
</cp:coreProperties>
</file>