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angpan/Repositories/ECON676/hwk8/"/>
    </mc:Choice>
  </mc:AlternateContent>
  <xr:revisionPtr revIDLastSave="0" documentId="13_ncr:1_{398E8D0C-E1AD-604C-A2A8-AB40CA75AA6A}" xr6:coauthVersionLast="43" xr6:coauthVersionMax="43" xr10:uidLastSave="{00000000-0000-0000-0000-000000000000}"/>
  <bookViews>
    <workbookView xWindow="360" yWindow="460" windowWidth="28040" windowHeight="16260" activeTab="12" xr2:uid="{F73F0110-4DF4-F943-BFF6-6A62E30571AB}"/>
  </bookViews>
  <sheets>
    <sheet name="1a" sheetId="1" r:id="rId1"/>
    <sheet name="1b" sheetId="2" r:id="rId2"/>
    <sheet name="1c" sheetId="3" r:id="rId3"/>
    <sheet name="1d" sheetId="4" r:id="rId4"/>
    <sheet name="1e" sheetId="5" r:id="rId5"/>
    <sheet name="1f" sheetId="6" r:id="rId6"/>
    <sheet name="1h" sheetId="7" r:id="rId7"/>
    <sheet name="1i" sheetId="8" r:id="rId8"/>
    <sheet name="1j" sheetId="9" r:id="rId9"/>
    <sheet name="1k" sheetId="10" r:id="rId10"/>
    <sheet name="1l" sheetId="11" r:id="rId11"/>
    <sheet name="2m" sheetId="15" r:id="rId12"/>
    <sheet name="3n" sheetId="12" r:id="rId13"/>
    <sheet name="4o" sheetId="13" r:id="rId14"/>
    <sheet name="4p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6" l="1"/>
  <c r="I25" i="5"/>
  <c r="H25" i="5"/>
  <c r="G25" i="5"/>
  <c r="F25" i="5"/>
  <c r="E25" i="5"/>
  <c r="D25" i="5"/>
  <c r="C25" i="5"/>
  <c r="B25" i="5"/>
  <c r="F24" i="5"/>
  <c r="B24" i="5"/>
  <c r="B25" i="1"/>
  <c r="B24" i="1"/>
  <c r="C24" i="4"/>
  <c r="B24" i="4"/>
  <c r="C24" i="5"/>
  <c r="I24" i="5"/>
  <c r="H24" i="5"/>
  <c r="G24" i="5"/>
  <c r="E24" i="5"/>
  <c r="D24" i="5"/>
  <c r="B25" i="6"/>
  <c r="H42" i="12" l="1"/>
  <c r="G40" i="11"/>
  <c r="F40" i="11"/>
  <c r="E40" i="11"/>
  <c r="D40" i="11"/>
  <c r="C40" i="11"/>
  <c r="I51" i="12"/>
  <c r="H51" i="12"/>
  <c r="G51" i="12"/>
  <c r="F51" i="12"/>
  <c r="E51" i="12"/>
  <c r="D51" i="12"/>
  <c r="C51" i="12"/>
  <c r="G17" i="15"/>
  <c r="F17" i="15"/>
  <c r="E17" i="15"/>
  <c r="D17" i="15"/>
  <c r="G16" i="15"/>
  <c r="F16" i="15"/>
  <c r="E16" i="15"/>
  <c r="D16" i="15"/>
  <c r="G15" i="15"/>
  <c r="F15" i="15"/>
  <c r="E15" i="15"/>
  <c r="D15" i="15"/>
  <c r="G14" i="15"/>
  <c r="F14" i="15"/>
  <c r="E14" i="15"/>
  <c r="D14" i="15"/>
  <c r="G13" i="15"/>
  <c r="F13" i="15"/>
  <c r="E13" i="15"/>
  <c r="D13" i="15"/>
  <c r="G7" i="15"/>
  <c r="F7" i="15"/>
  <c r="E7" i="15"/>
  <c r="D7" i="15"/>
  <c r="G6" i="15"/>
  <c r="F6" i="15"/>
  <c r="E6" i="15"/>
  <c r="D6" i="15"/>
  <c r="G5" i="15"/>
  <c r="F5" i="15"/>
  <c r="E5" i="15"/>
  <c r="D5" i="15"/>
  <c r="G4" i="15"/>
  <c r="F4" i="15"/>
  <c r="E4" i="15"/>
  <c r="D4" i="15"/>
  <c r="G3" i="15"/>
  <c r="F3" i="15"/>
  <c r="E3" i="15"/>
  <c r="D3" i="15"/>
  <c r="C12" i="14" l="1"/>
  <c r="C11" i="14"/>
  <c r="C13" i="14" s="1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C12" i="13"/>
  <c r="C11" i="13"/>
  <c r="C13" i="13" s="1"/>
  <c r="C10" i="13"/>
  <c r="C9" i="13"/>
  <c r="C8" i="13"/>
  <c r="C7" i="13"/>
  <c r="C6" i="13"/>
  <c r="C5" i="13"/>
  <c r="C4" i="13"/>
  <c r="C3" i="13"/>
  <c r="C2" i="13"/>
  <c r="H50" i="12"/>
  <c r="I50" i="12"/>
  <c r="C50" i="12"/>
  <c r="D50" i="12"/>
  <c r="E50" i="12"/>
  <c r="F50" i="12"/>
  <c r="G50" i="12"/>
  <c r="I46" i="12"/>
  <c r="H46" i="12"/>
  <c r="G46" i="12"/>
  <c r="F46" i="12"/>
  <c r="E46" i="12"/>
  <c r="D46" i="12"/>
  <c r="C46" i="12"/>
  <c r="I45" i="12"/>
  <c r="H45" i="12"/>
  <c r="G45" i="12"/>
  <c r="F45" i="12"/>
  <c r="E45" i="12"/>
  <c r="D45" i="12"/>
  <c r="C45" i="12"/>
  <c r="I44" i="12"/>
  <c r="H44" i="12"/>
  <c r="G44" i="12"/>
  <c r="F44" i="12"/>
  <c r="E44" i="12"/>
  <c r="D44" i="12"/>
  <c r="C44" i="12"/>
  <c r="I43" i="12"/>
  <c r="H43" i="12"/>
  <c r="G43" i="12"/>
  <c r="F43" i="12"/>
  <c r="E43" i="12"/>
  <c r="D43" i="12"/>
  <c r="C43" i="12"/>
  <c r="I42" i="12"/>
  <c r="G42" i="12"/>
  <c r="F42" i="12"/>
  <c r="E42" i="12"/>
  <c r="D42" i="12"/>
  <c r="C42" i="12"/>
  <c r="I41" i="12"/>
  <c r="H41" i="12"/>
  <c r="G41" i="12"/>
  <c r="F41" i="12"/>
  <c r="E41" i="12"/>
  <c r="D41" i="12"/>
  <c r="C41" i="12"/>
  <c r="I40" i="12"/>
  <c r="H40" i="12"/>
  <c r="G40" i="12"/>
  <c r="F40" i="12"/>
  <c r="E40" i="12"/>
  <c r="D40" i="12"/>
  <c r="C40" i="12"/>
  <c r="I39" i="12"/>
  <c r="H39" i="12"/>
  <c r="G39" i="12"/>
  <c r="F39" i="12"/>
  <c r="E39" i="12"/>
  <c r="D39" i="12"/>
  <c r="C39" i="12"/>
  <c r="I38" i="12"/>
  <c r="H38" i="12"/>
  <c r="G38" i="12"/>
  <c r="F38" i="12"/>
  <c r="E38" i="12"/>
  <c r="D38" i="12"/>
  <c r="C38" i="12"/>
  <c r="I37" i="12"/>
  <c r="H37" i="12"/>
  <c r="G37" i="12"/>
  <c r="F37" i="12"/>
  <c r="E37" i="12"/>
  <c r="D37" i="12"/>
  <c r="C37" i="12"/>
  <c r="I36" i="12"/>
  <c r="H36" i="12"/>
  <c r="G36" i="12"/>
  <c r="F36" i="12"/>
  <c r="E36" i="12"/>
  <c r="D36" i="12"/>
  <c r="C36" i="12"/>
  <c r="I35" i="12"/>
  <c r="H35" i="12"/>
  <c r="G35" i="12"/>
  <c r="F35" i="12"/>
  <c r="E35" i="12"/>
  <c r="D35" i="12"/>
  <c r="C35" i="12"/>
  <c r="I34" i="12"/>
  <c r="H34" i="12"/>
  <c r="G34" i="12"/>
  <c r="F34" i="12"/>
  <c r="E34" i="12"/>
  <c r="D34" i="12"/>
  <c r="C34" i="12"/>
  <c r="I33" i="12"/>
  <c r="H33" i="12"/>
  <c r="G33" i="12"/>
  <c r="F33" i="12"/>
  <c r="E33" i="12"/>
  <c r="D33" i="12"/>
  <c r="C33" i="12"/>
  <c r="I32" i="12"/>
  <c r="H32" i="12"/>
  <c r="G32" i="12"/>
  <c r="F32" i="12"/>
  <c r="E32" i="12"/>
  <c r="D32" i="12"/>
  <c r="C32" i="12"/>
  <c r="I31" i="12"/>
  <c r="H31" i="12"/>
  <c r="G31" i="12"/>
  <c r="F31" i="12"/>
  <c r="E31" i="12"/>
  <c r="D31" i="12"/>
  <c r="C31" i="12"/>
  <c r="I30" i="12"/>
  <c r="H30" i="12"/>
  <c r="G30" i="12"/>
  <c r="F30" i="12"/>
  <c r="E30" i="12"/>
  <c r="D30" i="12"/>
  <c r="C30" i="12"/>
  <c r="I29" i="12"/>
  <c r="H29" i="12"/>
  <c r="G29" i="12"/>
  <c r="F29" i="12"/>
  <c r="E29" i="12"/>
  <c r="D29" i="12"/>
  <c r="C29" i="12"/>
  <c r="I28" i="12"/>
  <c r="H28" i="12"/>
  <c r="G28" i="12"/>
  <c r="F28" i="12"/>
  <c r="E28" i="12"/>
  <c r="D28" i="12"/>
  <c r="C28" i="12"/>
  <c r="I27" i="12"/>
  <c r="H27" i="12"/>
  <c r="G27" i="12"/>
  <c r="F27" i="12"/>
  <c r="E27" i="12"/>
  <c r="D27" i="12"/>
  <c r="C27" i="12"/>
  <c r="C2" i="12"/>
  <c r="D2" i="12"/>
  <c r="E2" i="12"/>
  <c r="F2" i="12"/>
  <c r="G2" i="12"/>
  <c r="H2" i="12"/>
  <c r="I2" i="12"/>
  <c r="I21" i="12"/>
  <c r="H21" i="12"/>
  <c r="G21" i="12"/>
  <c r="F21" i="12"/>
  <c r="E21" i="12"/>
  <c r="D21" i="12"/>
  <c r="C21" i="12"/>
  <c r="I20" i="12"/>
  <c r="H20" i="12"/>
  <c r="G20" i="12"/>
  <c r="F20" i="12"/>
  <c r="E20" i="12"/>
  <c r="D20" i="12"/>
  <c r="C20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G17" i="12"/>
  <c r="F17" i="12"/>
  <c r="E17" i="12"/>
  <c r="D17" i="12"/>
  <c r="C17" i="12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G3" i="12"/>
  <c r="F3" i="12"/>
  <c r="E3" i="12"/>
  <c r="D3" i="12"/>
  <c r="C3" i="12"/>
  <c r="G39" i="11"/>
  <c r="F39" i="11"/>
  <c r="E39" i="11"/>
  <c r="D39" i="11"/>
  <c r="C39" i="11"/>
  <c r="G36" i="11"/>
  <c r="F36" i="11"/>
  <c r="E36" i="11"/>
  <c r="D36" i="11"/>
  <c r="C36" i="11"/>
  <c r="G35" i="11"/>
  <c r="F35" i="11"/>
  <c r="E35" i="11"/>
  <c r="D35" i="11"/>
  <c r="C35" i="11"/>
  <c r="G34" i="11"/>
  <c r="F34" i="11"/>
  <c r="E34" i="11"/>
  <c r="D34" i="11"/>
  <c r="C34" i="11"/>
  <c r="G33" i="11"/>
  <c r="F33" i="11"/>
  <c r="E33" i="11"/>
  <c r="D33" i="11"/>
  <c r="C33" i="11"/>
  <c r="G32" i="11"/>
  <c r="F32" i="11"/>
  <c r="E32" i="11"/>
  <c r="D32" i="11"/>
  <c r="C32" i="11"/>
  <c r="G31" i="11"/>
  <c r="F31" i="11"/>
  <c r="E31" i="11"/>
  <c r="D31" i="11"/>
  <c r="C31" i="11"/>
  <c r="G30" i="11"/>
  <c r="F30" i="11"/>
  <c r="E30" i="11"/>
  <c r="D30" i="11"/>
  <c r="C30" i="11"/>
  <c r="G29" i="11"/>
  <c r="F29" i="11"/>
  <c r="E29" i="11"/>
  <c r="D29" i="11"/>
  <c r="C29" i="11"/>
  <c r="G28" i="11"/>
  <c r="F28" i="11"/>
  <c r="E28" i="11"/>
  <c r="D28" i="11"/>
  <c r="C28" i="11"/>
  <c r="G27" i="11"/>
  <c r="F27" i="11"/>
  <c r="E27" i="11"/>
  <c r="D27" i="11"/>
  <c r="C27" i="11"/>
  <c r="G26" i="11"/>
  <c r="F26" i="11"/>
  <c r="E26" i="11"/>
  <c r="D26" i="11"/>
  <c r="C26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17" i="11"/>
  <c r="F17" i="11"/>
  <c r="E17" i="11"/>
  <c r="D17" i="11"/>
  <c r="C17" i="11"/>
  <c r="G16" i="11"/>
  <c r="F16" i="11"/>
  <c r="E16" i="11"/>
  <c r="D16" i="11"/>
  <c r="C16" i="11"/>
  <c r="G15" i="11"/>
  <c r="F15" i="11"/>
  <c r="E15" i="11"/>
  <c r="D15" i="11"/>
  <c r="C15" i="11"/>
  <c r="G14" i="11"/>
  <c r="F14" i="11"/>
  <c r="E14" i="11"/>
  <c r="D14" i="11"/>
  <c r="C14" i="11"/>
  <c r="G13" i="11"/>
  <c r="F13" i="11"/>
  <c r="E13" i="11"/>
  <c r="D13" i="11"/>
  <c r="C13" i="11"/>
  <c r="G12" i="11"/>
  <c r="F12" i="11"/>
  <c r="E12" i="11"/>
  <c r="D12" i="11"/>
  <c r="C12" i="11"/>
  <c r="G11" i="11"/>
  <c r="F11" i="11"/>
  <c r="E11" i="11"/>
  <c r="D11" i="11"/>
  <c r="C11" i="11"/>
  <c r="G10" i="11"/>
  <c r="F10" i="11"/>
  <c r="E10" i="11"/>
  <c r="D10" i="11"/>
  <c r="C10" i="11"/>
  <c r="G9" i="11"/>
  <c r="F9" i="11"/>
  <c r="E9" i="11"/>
  <c r="D9" i="11"/>
  <c r="C9" i="11"/>
  <c r="G8" i="11"/>
  <c r="F8" i="11"/>
  <c r="E8" i="11"/>
  <c r="D8" i="11"/>
  <c r="C8" i="11"/>
  <c r="G7" i="11"/>
  <c r="F7" i="11"/>
  <c r="E7" i="11"/>
  <c r="D7" i="11"/>
  <c r="C7" i="11"/>
  <c r="G6" i="11"/>
  <c r="F6" i="11"/>
  <c r="E6" i="11"/>
  <c r="D6" i="11"/>
  <c r="C6" i="11"/>
  <c r="G5" i="11"/>
  <c r="F5" i="11"/>
  <c r="E5" i="11"/>
  <c r="D5" i="11"/>
  <c r="C5" i="11"/>
  <c r="G4" i="11"/>
  <c r="F4" i="11"/>
  <c r="E4" i="11"/>
  <c r="D4" i="11"/>
  <c r="C4" i="11"/>
  <c r="G3" i="11"/>
  <c r="F3" i="11"/>
  <c r="E3" i="11"/>
  <c r="D3" i="11"/>
  <c r="C3" i="11"/>
  <c r="G2" i="11"/>
  <c r="F2" i="11"/>
  <c r="E2" i="11"/>
  <c r="D2" i="11"/>
  <c r="C2" i="11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25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D3" i="10"/>
  <c r="C3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2" i="8"/>
  <c r="C19" i="8"/>
  <c r="C18" i="8"/>
  <c r="C20" i="8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2" i="8"/>
  <c r="C19" i="7"/>
  <c r="C20" i="7" s="1"/>
  <c r="C1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7"/>
  <c r="B17" i="6"/>
  <c r="B27" i="6"/>
  <c r="B26" i="6"/>
  <c r="B23" i="6"/>
  <c r="B22" i="6"/>
  <c r="B21" i="6"/>
  <c r="B20" i="6"/>
  <c r="B19" i="6"/>
  <c r="B18" i="6"/>
  <c r="I27" i="5"/>
  <c r="H27" i="5"/>
  <c r="G27" i="5"/>
  <c r="F27" i="5"/>
  <c r="E27" i="5"/>
  <c r="D27" i="5"/>
  <c r="C27" i="5"/>
  <c r="B27" i="5"/>
  <c r="C27" i="4"/>
  <c r="B27" i="4"/>
  <c r="C25" i="4"/>
  <c r="B25" i="4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I26" i="5"/>
  <c r="H26" i="5"/>
  <c r="G26" i="5"/>
  <c r="F26" i="5"/>
  <c r="E26" i="5"/>
  <c r="D26" i="5"/>
  <c r="C26" i="5"/>
  <c r="B26" i="5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C26" i="4"/>
  <c r="B26" i="4"/>
  <c r="C23" i="4"/>
  <c r="B23" i="4"/>
  <c r="C22" i="4"/>
  <c r="B22" i="4"/>
  <c r="C21" i="4"/>
  <c r="B21" i="4"/>
  <c r="C20" i="4"/>
  <c r="B20" i="4"/>
  <c r="C19" i="4"/>
  <c r="B19" i="4"/>
  <c r="C18" i="4"/>
  <c r="B18" i="4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19" i="1"/>
  <c r="B18" i="1"/>
</calcChain>
</file>

<file path=xl/sharedStrings.xml><?xml version="1.0" encoding="utf-8"?>
<sst xmlns="http://schemas.openxmlformats.org/spreadsheetml/2006/main" count="642" uniqueCount="107">
  <si>
    <t>Standard Deviation</t>
  </si>
  <si>
    <t>Skewness</t>
  </si>
  <si>
    <t>Kurtosis</t>
  </si>
  <si>
    <t>SR</t>
  </si>
  <si>
    <t>-Under Norm Dist</t>
  </si>
  <si>
    <t>t-stat</t>
  </si>
  <si>
    <t>-Under General Dist</t>
  </si>
  <si>
    <t>Exceeding +/-3 sigma(%)</t>
  </si>
  <si>
    <t>Mean(%)</t>
  </si>
  <si>
    <t>Standard Deviation(%)</t>
  </si>
  <si>
    <t>US</t>
  </si>
  <si>
    <t>UK</t>
  </si>
  <si>
    <t>EU</t>
  </si>
  <si>
    <t>JP</t>
  </si>
  <si>
    <t>EQ</t>
  </si>
  <si>
    <t>FX</t>
  </si>
  <si>
    <t>FI</t>
  </si>
  <si>
    <t>CM</t>
  </si>
  <si>
    <t>Value</t>
  </si>
  <si>
    <t>Momentum</t>
  </si>
  <si>
    <t>Strategies</t>
  </si>
  <si>
    <t>Market/Asset Class</t>
  </si>
  <si>
    <t>Periods</t>
  </si>
  <si>
    <t>MDD</t>
  </si>
  <si>
    <t>Value everywhere</t>
  </si>
  <si>
    <t>Momentum everywhere</t>
  </si>
  <si>
    <t>Factors</t>
  </si>
  <si>
    <t>Maximum Drawdown (%)</t>
  </si>
  <si>
    <t>Value+Momentum</t>
  </si>
  <si>
    <t>Value+Momentum (all markets and asset classes)</t>
  </si>
  <si>
    <t>Weights (%)</t>
  </si>
  <si>
    <t>Tangency Portfolio</t>
  </si>
  <si>
    <t>Expected Return</t>
  </si>
  <si>
    <t>Weights for even months (%)</t>
  </si>
  <si>
    <t>Weights for odd months (%)</t>
  </si>
  <si>
    <t>Predicted Expected Returns (%)</t>
  </si>
  <si>
    <t>Average Actual Returns (%)</t>
  </si>
  <si>
    <t>Alpha</t>
  </si>
  <si>
    <t>tstat</t>
  </si>
  <si>
    <t>Alpha (%)</t>
  </si>
  <si>
    <t>R-sqaure (%)</t>
  </si>
  <si>
    <t>CAPM</t>
  </si>
  <si>
    <t>FF4</t>
  </si>
  <si>
    <t>AMP3</t>
  </si>
  <si>
    <t>AMP3+TSMOM</t>
  </si>
  <si>
    <t>R-square (%)</t>
  </si>
  <si>
    <t>GRS test</t>
  </si>
  <si>
    <t>F-statistics</t>
  </si>
  <si>
    <t>p-value</t>
  </si>
  <si>
    <t>tStats</t>
  </si>
  <si>
    <t>R-sq</t>
  </si>
  <si>
    <t>GRS</t>
  </si>
  <si>
    <t>CAPM(lag)</t>
  </si>
  <si>
    <t>AMP3+TSMOM+LT+ST</t>
  </si>
  <si>
    <t>AMP3+TSMOM+LT/ST+BABQC</t>
  </si>
  <si>
    <t>AMP3+TSMOM+LT/ST</t>
  </si>
  <si>
    <t>Convert Arb</t>
  </si>
  <si>
    <t>Ded Short Bias</t>
  </si>
  <si>
    <t>Emerging Markets</t>
  </si>
  <si>
    <t>Eq Mkt Neutral</t>
  </si>
  <si>
    <t>Event Driven</t>
  </si>
  <si>
    <t>FI Rel Val</t>
  </si>
  <si>
    <t>Fund Returns</t>
  </si>
  <si>
    <t>Global Macro</t>
  </si>
  <si>
    <t>L/S Equity</t>
  </si>
  <si>
    <t>Managed Futures</t>
  </si>
  <si>
    <t>HFRI
indices</t>
  </si>
  <si>
    <t>DJCS
indices</t>
  </si>
  <si>
    <t>Sharpe Ratio</t>
  </si>
  <si>
    <t>RMRF</t>
  </si>
  <si>
    <t>SMB</t>
  </si>
  <si>
    <t>VAL(ew)</t>
  </si>
  <si>
    <t>MOM(ew)</t>
  </si>
  <si>
    <t>BAB</t>
  </si>
  <si>
    <t>Qual/Defensive</t>
  </si>
  <si>
    <t>Carry</t>
  </si>
  <si>
    <t>STREV</t>
  </si>
  <si>
    <t>LTREV</t>
  </si>
  <si>
    <t>'Source'</t>
  </si>
  <si>
    <t>'SS'</t>
  </si>
  <si>
    <t>'df'</t>
  </si>
  <si>
    <t>'MS'</t>
  </si>
  <si>
    <t>'F'</t>
  </si>
  <si>
    <t>'Prob&gt;F'</t>
  </si>
  <si>
    <t>'Groups'</t>
  </si>
  <si>
    <t>'Error'</t>
  </si>
  <si>
    <t>'Total'</t>
  </si>
  <si>
    <t>Value_all market</t>
  </si>
  <si>
    <t>Value_equity</t>
  </si>
  <si>
    <t>Momentum_all market</t>
  </si>
  <si>
    <t>Momentum_equity</t>
  </si>
  <si>
    <t>MOM</t>
  </si>
  <si>
    <t>alpha</t>
  </si>
  <si>
    <t>beta</t>
  </si>
  <si>
    <t>TSMOM</t>
  </si>
  <si>
    <t>F-stat</t>
  </si>
  <si>
    <t>Asset Class</t>
  </si>
  <si>
    <t xml:space="preserve"> Annualized SR</t>
  </si>
  <si>
    <t>Average t-stats 
for alphas</t>
  </si>
  <si>
    <t>Model</t>
  </si>
  <si>
    <t>Average Adjusted
R-sqaures(%)</t>
  </si>
  <si>
    <t>RMRF(lag)</t>
  </si>
  <si>
    <t>VAL_ew</t>
  </si>
  <si>
    <t>MOM_ew</t>
  </si>
  <si>
    <t>STR</t>
  </si>
  <si>
    <t>Qual/Def</t>
  </si>
  <si>
    <t>t-statistics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</si>
</sst>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18</xdr:col>
      <xdr:colOff>152400</xdr:colOff>
      <xdr:row>31</xdr:row>
      <xdr:rowOff>80010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E23D20-9670-0B46-869C-1AFB7BACB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609600"/>
          <a:ext cx="10058400" cy="57696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19</xdr:col>
      <xdr:colOff>152400</xdr:colOff>
      <xdr:row>32</xdr:row>
      <xdr:rowOff>80010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A56693-D76F-0E4A-BD0F-93F9937A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812800"/>
          <a:ext cx="10058400" cy="5769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762000</xdr:colOff>
      <xdr:row>4</xdr:row>
      <xdr:rowOff>12700</xdr:rowOff>
    </xdr:from>
    <xdr:to>
      <xdr:col>20</xdr:col>
      <xdr:colOff>88900</xdr:colOff>
      <xdr:row>32</xdr:row>
      <xdr:rowOff>92710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A2EFE-E0F7-E045-9B15-36B180875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825500"/>
          <a:ext cx="10058400" cy="57696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2</xdr:row>
      <xdr:rowOff>76200</xdr:rowOff>
    </xdr:from>
    <xdr:to>
      <xdr:col>18</xdr:col>
      <xdr:colOff>165100</xdr:colOff>
      <xdr:row>30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9FC572-91A1-9649-93CA-45D52DFF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482600"/>
          <a:ext cx="10058400" cy="5769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82826</xdr:colOff>
      <xdr:row>0</xdr:row>
      <xdr:rowOff>0</xdr:rowOff>
    </xdr:from>
    <xdr:to>
      <xdr:col>20</xdr:col>
      <xdr:colOff>235226</xdr:colOff>
      <xdr:row>28</xdr:row>
      <xdr:rowOff>80010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B3C866-0847-7D42-9B09-EF861DC37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8913" y="0"/>
          <a:ext cx="10091530" cy="5877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59D0-A569-B944-806A-4ED4EB8BFF42}">
  <dimension ref="A1:Q26"/>
  <sheetViews>
    <sheetView workbookViewId="0">
      <selection activeCell="B26" sqref="B26"/>
    </sheetView>
  </sheetViews>
  <sheetFormatPr baseColWidth="10" defaultRowHeight="16" x14ac:dyDescent="0.2"/>
  <cols>
    <col min="1" max="1" width="22" bestFit="1" customWidth="1"/>
    <col min="2" max="2" width="13.1640625" bestFit="1" customWidth="1"/>
    <col min="3" max="3" width="12.5" bestFit="1" customWidth="1"/>
    <col min="4" max="4" width="13.1640625" bestFit="1" customWidth="1"/>
    <col min="5" max="5" width="12.5" bestFit="1" customWidth="1"/>
    <col min="6" max="6" width="13.1640625" bestFit="1" customWidth="1"/>
    <col min="7" max="8" width="12.5" bestFit="1" customWidth="1"/>
    <col min="9" max="9" width="13.1640625" bestFit="1" customWidth="1"/>
    <col min="10" max="12" width="12.5" bestFit="1" customWidth="1"/>
    <col min="13" max="16" width="13.1640625" bestFit="1" customWidth="1"/>
    <col min="17" max="17" width="12.5" bestFit="1" customWidth="1"/>
  </cols>
  <sheetData>
    <row r="1" spans="1:17" x14ac:dyDescent="0.2">
      <c r="B1" s="25" t="s">
        <v>10</v>
      </c>
      <c r="C1" s="25"/>
      <c r="D1" s="25" t="s">
        <v>11</v>
      </c>
      <c r="E1" s="25"/>
      <c r="F1" s="25" t="s">
        <v>12</v>
      </c>
      <c r="G1" s="25"/>
      <c r="H1" s="25" t="s">
        <v>13</v>
      </c>
      <c r="I1" s="25"/>
      <c r="J1" s="25" t="s">
        <v>14</v>
      </c>
      <c r="K1" s="25"/>
      <c r="L1" s="25" t="s">
        <v>15</v>
      </c>
      <c r="M1" s="25"/>
      <c r="N1" s="25" t="s">
        <v>16</v>
      </c>
      <c r="O1" s="25"/>
      <c r="P1" s="25" t="s">
        <v>17</v>
      </c>
      <c r="Q1" s="25"/>
    </row>
    <row r="2" spans="1:17" x14ac:dyDescent="0.2">
      <c r="B2" t="s">
        <v>18</v>
      </c>
      <c r="C2" t="s">
        <v>19</v>
      </c>
      <c r="D2" t="s">
        <v>18</v>
      </c>
      <c r="E2" t="s">
        <v>19</v>
      </c>
      <c r="F2" t="s">
        <v>18</v>
      </c>
      <c r="G2" t="s">
        <v>19</v>
      </c>
      <c r="H2" t="s">
        <v>18</v>
      </c>
      <c r="I2" t="s">
        <v>19</v>
      </c>
      <c r="J2" t="s">
        <v>18</v>
      </c>
      <c r="K2" t="s">
        <v>19</v>
      </c>
      <c r="L2" t="s">
        <v>18</v>
      </c>
      <c r="M2" t="s">
        <v>19</v>
      </c>
      <c r="N2" t="s">
        <v>18</v>
      </c>
      <c r="O2" t="s">
        <v>19</v>
      </c>
      <c r="P2" t="s">
        <v>18</v>
      </c>
      <c r="Q2" t="s">
        <v>19</v>
      </c>
    </row>
    <row r="3" spans="1:17" x14ac:dyDescent="0.2">
      <c r="A3" t="s">
        <v>8</v>
      </c>
      <c r="B3" s="1">
        <v>2.7064878070342199E-3</v>
      </c>
      <c r="C3" s="1">
        <v>6.08029014076615E-3</v>
      </c>
      <c r="D3" s="1">
        <v>2.7964806028329299E-3</v>
      </c>
      <c r="E3" s="1">
        <v>6.7725832252372E-3</v>
      </c>
      <c r="F3" s="1">
        <v>2.6037918016949199E-3</v>
      </c>
      <c r="G3" s="1">
        <v>7.4990959080079803E-3</v>
      </c>
      <c r="H3" s="1">
        <v>7.5806965710799E-3</v>
      </c>
      <c r="I3" s="1">
        <v>1.9645616048207201E-3</v>
      </c>
      <c r="J3" s="1">
        <v>2.93215948301075E-3</v>
      </c>
      <c r="K3" s="1">
        <v>5.1062186638709704E-3</v>
      </c>
      <c r="L3" s="1">
        <v>2.58860893009029E-3</v>
      </c>
      <c r="M3" s="1">
        <v>2.4071026925507901E-3</v>
      </c>
      <c r="N3" s="1">
        <v>6.7814960873417804E-4</v>
      </c>
      <c r="O3" s="1">
        <v>5.3357711544303797E-4</v>
      </c>
      <c r="P3" s="1">
        <v>5.3838742821631803E-3</v>
      </c>
      <c r="Q3" s="1">
        <v>9.3600052476755305E-3</v>
      </c>
    </row>
    <row r="4" spans="1:17" x14ac:dyDescent="0.2">
      <c r="A4" t="s">
        <v>9</v>
      </c>
      <c r="B4" s="1">
        <v>4.37665757920934E-2</v>
      </c>
      <c r="C4" s="1">
        <v>4.6267744360809E-2</v>
      </c>
      <c r="D4" s="1">
        <v>4.0900245777002603E-2</v>
      </c>
      <c r="E4" s="1">
        <v>4.3140369723341898E-2</v>
      </c>
      <c r="F4" s="1">
        <v>3.0263264863346E-2</v>
      </c>
      <c r="G4" s="1">
        <v>3.7565146966097099E-2</v>
      </c>
      <c r="H4" s="1">
        <v>4.04486070300457E-2</v>
      </c>
      <c r="I4" s="1">
        <v>4.6528888256054501E-2</v>
      </c>
      <c r="J4" s="1">
        <v>2.67322604843492E-2</v>
      </c>
      <c r="K4" s="1">
        <v>3.2367148981616203E-2</v>
      </c>
      <c r="L4" s="1">
        <v>2.46906153328268E-2</v>
      </c>
      <c r="M4" s="1">
        <v>2.6413959470985099E-2</v>
      </c>
      <c r="N4" s="1">
        <v>1.6234946189058599E-2</v>
      </c>
      <c r="O4" s="1">
        <v>1.4128996624966601E-2</v>
      </c>
      <c r="P4" s="1">
        <v>6.5789991324404801E-2</v>
      </c>
      <c r="Q4" s="1">
        <v>6.2394249862883402E-2</v>
      </c>
    </row>
    <row r="5" spans="1:17" x14ac:dyDescent="0.2">
      <c r="A5" t="s">
        <v>5</v>
      </c>
      <c r="B5" s="1">
        <v>1.4182617077374999</v>
      </c>
      <c r="C5" s="1">
        <v>3.0139694661959702</v>
      </c>
      <c r="D5" s="1">
        <v>1.38950757704367</v>
      </c>
      <c r="E5" s="1">
        <v>3.6039254228047399</v>
      </c>
      <c r="F5" s="1">
        <v>1.74849945902009</v>
      </c>
      <c r="G5" s="1">
        <v>4.47276081247088</v>
      </c>
      <c r="H5" s="1">
        <v>3.8087333574694</v>
      </c>
      <c r="I5" s="1">
        <v>0.94600805599999405</v>
      </c>
      <c r="J5" s="1">
        <v>2.3652572395166298</v>
      </c>
      <c r="K5" s="1">
        <v>3.40189917810762</v>
      </c>
      <c r="L5" s="1">
        <v>2.2066649391591899</v>
      </c>
      <c r="M5" s="1">
        <v>1.91806347214645</v>
      </c>
      <c r="N5" s="1">
        <v>0.83018180323853596</v>
      </c>
      <c r="O5" s="1">
        <v>0.75055828162526095</v>
      </c>
      <c r="P5" s="1">
        <v>1.8786262597529799</v>
      </c>
      <c r="Q5" s="1">
        <v>3.4437913596650902</v>
      </c>
    </row>
    <row r="6" spans="1:17" x14ac:dyDescent="0.2">
      <c r="A6" t="s">
        <v>1</v>
      </c>
      <c r="B6" s="1">
        <v>-0.28822324578224801</v>
      </c>
      <c r="C6" s="1">
        <v>-0.14801685374104601</v>
      </c>
      <c r="D6" s="1">
        <v>-0.39938056768010999</v>
      </c>
      <c r="E6" s="1">
        <v>-0.47707680875404201</v>
      </c>
      <c r="F6" s="1">
        <v>-8.6157282766183702E-2</v>
      </c>
      <c r="G6" s="1">
        <v>-0.84153086272875</v>
      </c>
      <c r="H6" s="1">
        <v>-9.4355240092718895E-2</v>
      </c>
      <c r="I6" s="1">
        <v>-0.505645531621563</v>
      </c>
      <c r="J6" s="1">
        <v>7.2140747846708306E-2</v>
      </c>
      <c r="K6" s="1">
        <v>-0.29746444050058701</v>
      </c>
      <c r="L6" s="1">
        <v>0.181300450373511</v>
      </c>
      <c r="M6" s="1">
        <v>-0.52445938423106997</v>
      </c>
      <c r="N6" s="1">
        <v>1.4792413706662799</v>
      </c>
      <c r="O6" s="1">
        <v>0.110586391707098</v>
      </c>
      <c r="P6" s="1">
        <v>3.6460205262923102E-2</v>
      </c>
      <c r="Q6" s="1">
        <v>0.13983672038335099</v>
      </c>
    </row>
    <row r="7" spans="1:17" x14ac:dyDescent="0.2">
      <c r="A7" t="s">
        <v>2</v>
      </c>
      <c r="B7" s="1">
        <v>15.7129349110613</v>
      </c>
      <c r="C7" s="1">
        <v>10.4493258206405</v>
      </c>
      <c r="D7" s="1">
        <v>12.924211552613899</v>
      </c>
      <c r="E7" s="1">
        <v>8.0367721526270106</v>
      </c>
      <c r="F7" s="1">
        <v>11.315531030731799</v>
      </c>
      <c r="G7" s="1">
        <v>8.3498971406390403</v>
      </c>
      <c r="H7" s="1">
        <v>9.2778116788714708</v>
      </c>
      <c r="I7" s="1">
        <v>5.8936535174539202</v>
      </c>
      <c r="J7" s="1">
        <v>4.0915822420157903</v>
      </c>
      <c r="K7" s="1">
        <v>4.3452949017048796</v>
      </c>
      <c r="L7" s="1">
        <v>5.8014518419936802</v>
      </c>
      <c r="M7" s="1">
        <v>4.3856896547687603</v>
      </c>
      <c r="N7" s="1">
        <v>14.2778778690165</v>
      </c>
      <c r="O7" s="1">
        <v>5.9053292719506798</v>
      </c>
      <c r="P7" s="1">
        <v>4.5297705029119104</v>
      </c>
      <c r="Q7" s="1">
        <v>5.4409635669079304</v>
      </c>
    </row>
    <row r="8" spans="1:17" x14ac:dyDescent="0.2">
      <c r="A8" t="s">
        <v>3</v>
      </c>
      <c r="B8" s="1">
        <v>0.21421709635761901</v>
      </c>
      <c r="C8" s="1">
        <v>0.45523600054675101</v>
      </c>
      <c r="D8" s="1">
        <v>0.23685170563013899</v>
      </c>
      <c r="E8" s="1">
        <v>0.54382743216280405</v>
      </c>
      <c r="F8" s="1">
        <v>0.29804449144739598</v>
      </c>
      <c r="G8" s="1">
        <v>0.69153543497243397</v>
      </c>
      <c r="H8" s="1">
        <v>0.64922639279618899</v>
      </c>
      <c r="I8" s="1">
        <v>0.14626270438368999</v>
      </c>
      <c r="J8" s="1">
        <v>0.37996406652126502</v>
      </c>
      <c r="K8" s="1">
        <v>0.54649423496671301</v>
      </c>
      <c r="L8" s="1">
        <v>0.36318270139520098</v>
      </c>
      <c r="M8" s="1">
        <v>0.31568339211798802</v>
      </c>
      <c r="N8" s="1">
        <v>0.144698918466654</v>
      </c>
      <c r="O8" s="1">
        <v>0.13082070839627899</v>
      </c>
      <c r="P8" s="1">
        <v>0.283482140992802</v>
      </c>
      <c r="Q8" s="1">
        <v>0.51966342038609603</v>
      </c>
    </row>
    <row r="9" spans="1:17" x14ac:dyDescent="0.2">
      <c r="A9" s="2" t="s">
        <v>4</v>
      </c>
      <c r="B9" s="1">
        <v>0.299840249585545</v>
      </c>
      <c r="C9" s="1">
        <v>0.54114594438695096</v>
      </c>
      <c r="D9" s="1">
        <v>0.33352676361753503</v>
      </c>
      <c r="E9" s="1">
        <v>0.62981243661089403</v>
      </c>
      <c r="F9" s="1">
        <v>0.394785297250412</v>
      </c>
      <c r="G9" s="1">
        <v>0.779969892390455</v>
      </c>
      <c r="H9" s="1">
        <v>0.74663289869318195</v>
      </c>
      <c r="I9" s="1">
        <v>0.23386806462646301</v>
      </c>
      <c r="J9" s="1">
        <v>0.47122805051755101</v>
      </c>
      <c r="K9" s="1">
        <v>0.63804934440968197</v>
      </c>
      <c r="L9" s="1">
        <v>0.45666622840464899</v>
      </c>
      <c r="M9" s="1">
        <v>0.409104440697036</v>
      </c>
      <c r="N9" s="1">
        <v>0.24348535478479499</v>
      </c>
      <c r="O9" s="1">
        <v>0.22959928185252901</v>
      </c>
      <c r="P9" s="1">
        <v>0.36908516074778902</v>
      </c>
      <c r="Q9" s="1">
        <v>0.60560293858490399</v>
      </c>
    </row>
    <row r="10" spans="1:17" x14ac:dyDescent="0.2">
      <c r="B10" s="1">
        <v>0.128593943129692</v>
      </c>
      <c r="C10" s="1">
        <v>0.369326056706552</v>
      </c>
      <c r="D10" s="1">
        <v>0.14017664764274301</v>
      </c>
      <c r="E10" s="1">
        <v>0.45784242771471501</v>
      </c>
      <c r="F10" s="1">
        <v>0.20130368564438</v>
      </c>
      <c r="G10" s="1">
        <v>0.60310097755441205</v>
      </c>
      <c r="H10" s="1">
        <v>0.55181988689919603</v>
      </c>
      <c r="I10" s="1">
        <v>5.8657344140918E-2</v>
      </c>
      <c r="J10" s="1">
        <v>0.28870008252497897</v>
      </c>
      <c r="K10" s="1">
        <v>0.45493912552374399</v>
      </c>
      <c r="L10" s="1">
        <v>0.26969917438575303</v>
      </c>
      <c r="M10" s="1">
        <v>0.222262343538941</v>
      </c>
      <c r="N10" s="1">
        <v>4.5912482148512297E-2</v>
      </c>
      <c r="O10" s="1">
        <v>3.2042134940028603E-2</v>
      </c>
      <c r="P10" s="1">
        <v>0.19787912123781401</v>
      </c>
      <c r="Q10" s="1">
        <v>0.43372390218728701</v>
      </c>
    </row>
    <row r="11" spans="1:17" x14ac:dyDescent="0.2">
      <c r="A11" s="2" t="s">
        <v>6</v>
      </c>
      <c r="B11" s="1">
        <v>0.309107653428704</v>
      </c>
      <c r="C11" s="1">
        <v>0.56197275543479497</v>
      </c>
      <c r="D11" s="1">
        <v>0.34532114976233802</v>
      </c>
      <c r="E11" s="1">
        <v>0.657836591415077</v>
      </c>
      <c r="F11" s="1">
        <v>0.40620984553773998</v>
      </c>
      <c r="G11" s="1">
        <v>0.82889651297331401</v>
      </c>
      <c r="H11" s="1">
        <v>0.78349732307224196</v>
      </c>
      <c r="I11" s="1">
        <v>0.238108456119796</v>
      </c>
      <c r="J11" s="1">
        <v>0.47470695022702603</v>
      </c>
      <c r="K11" s="1">
        <v>0.65462917483530203</v>
      </c>
      <c r="L11" s="1">
        <v>0.46062614378073902</v>
      </c>
      <c r="M11" s="1">
        <v>0.41991154383298002</v>
      </c>
      <c r="N11" s="1">
        <v>0.236027608098895</v>
      </c>
      <c r="O11" s="1">
        <v>0.22988548846009299</v>
      </c>
      <c r="P11" s="1">
        <v>0.37149269223878401</v>
      </c>
      <c r="Q11" s="1">
        <v>0.61433344405219403</v>
      </c>
    </row>
    <row r="12" spans="1:17" x14ac:dyDescent="0.2">
      <c r="B12" s="1">
        <v>0.119326539286533</v>
      </c>
      <c r="C12" s="1">
        <v>0.34849924565870799</v>
      </c>
      <c r="D12" s="1">
        <v>0.12838226149793999</v>
      </c>
      <c r="E12" s="1">
        <v>0.42981827291053198</v>
      </c>
      <c r="F12" s="1">
        <v>0.189879137357052</v>
      </c>
      <c r="G12" s="1">
        <v>0.55417435697155304</v>
      </c>
      <c r="H12" s="1">
        <v>0.51495546252013502</v>
      </c>
      <c r="I12" s="1">
        <v>5.44169526475849E-2</v>
      </c>
      <c r="J12" s="1">
        <v>0.28522118281550402</v>
      </c>
      <c r="K12" s="1">
        <v>0.43835929509812399</v>
      </c>
      <c r="L12" s="1">
        <v>0.265739259009663</v>
      </c>
      <c r="M12" s="1">
        <v>0.21145524040299701</v>
      </c>
      <c r="N12" s="1">
        <v>5.3370228834412302E-2</v>
      </c>
      <c r="O12" s="1">
        <v>3.1755928332464801E-2</v>
      </c>
      <c r="P12" s="1">
        <v>0.195471589746819</v>
      </c>
      <c r="Q12" s="1">
        <v>0.42499339671999697</v>
      </c>
    </row>
    <row r="13" spans="1:17" x14ac:dyDescent="0.2">
      <c r="A13" t="s">
        <v>7</v>
      </c>
      <c r="B13" s="1">
        <v>1.9011406844106502E-2</v>
      </c>
      <c r="C13" s="1">
        <v>1.5209125475285201E-2</v>
      </c>
      <c r="D13" s="1">
        <v>1.6949152542372899E-2</v>
      </c>
      <c r="E13" s="1">
        <v>2.6565464895635701E-2</v>
      </c>
      <c r="F13" s="1">
        <v>1.6949152542372899E-2</v>
      </c>
      <c r="G13" s="1">
        <v>1.39442231075697E-2</v>
      </c>
      <c r="H13" s="1">
        <v>1.4527845036319599E-2</v>
      </c>
      <c r="I13" s="1">
        <v>1.7928286852589601E-2</v>
      </c>
      <c r="J13" s="1">
        <v>8.6021505376344103E-3</v>
      </c>
      <c r="K13" s="1">
        <v>8.6021505376344103E-3</v>
      </c>
      <c r="L13" s="1">
        <v>1.35440180586907E-2</v>
      </c>
      <c r="M13" s="1">
        <v>6.7720090293453697E-3</v>
      </c>
      <c r="N13" s="1">
        <v>2.0253164556962001E-2</v>
      </c>
      <c r="O13" s="1">
        <v>2.53164556962025E-2</v>
      </c>
      <c r="P13" s="1">
        <v>1.32827324478178E-2</v>
      </c>
      <c r="Q13" s="1">
        <v>1.32827324478178E-2</v>
      </c>
    </row>
    <row r="16" spans="1:17" x14ac:dyDescent="0.2">
      <c r="A16" s="3" t="s">
        <v>21</v>
      </c>
      <c r="B16" s="25" t="s">
        <v>10</v>
      </c>
      <c r="C16" s="25"/>
      <c r="D16" s="25" t="s">
        <v>11</v>
      </c>
      <c r="E16" s="25"/>
      <c r="F16" s="25" t="s">
        <v>12</v>
      </c>
      <c r="G16" s="25"/>
      <c r="H16" s="25" t="s">
        <v>13</v>
      </c>
      <c r="I16" s="25"/>
      <c r="J16" s="25" t="s">
        <v>14</v>
      </c>
      <c r="K16" s="25"/>
      <c r="L16" s="25" t="s">
        <v>15</v>
      </c>
      <c r="M16" s="25"/>
      <c r="N16" s="25" t="s">
        <v>16</v>
      </c>
      <c r="O16" s="25"/>
      <c r="P16" s="25" t="s">
        <v>17</v>
      </c>
      <c r="Q16" s="25"/>
    </row>
    <row r="17" spans="1:17" x14ac:dyDescent="0.2">
      <c r="A17" s="3" t="s">
        <v>20</v>
      </c>
      <c r="B17" s="3" t="s">
        <v>18</v>
      </c>
      <c r="C17" s="3" t="s">
        <v>19</v>
      </c>
      <c r="D17" s="3" t="s">
        <v>18</v>
      </c>
      <c r="E17" s="3" t="s">
        <v>19</v>
      </c>
      <c r="F17" s="3" t="s">
        <v>18</v>
      </c>
      <c r="G17" s="3" t="s">
        <v>19</v>
      </c>
      <c r="H17" s="3" t="s">
        <v>18</v>
      </c>
      <c r="I17" s="3" t="s">
        <v>19</v>
      </c>
      <c r="J17" s="3" t="s">
        <v>18</v>
      </c>
      <c r="K17" s="3" t="s">
        <v>19</v>
      </c>
      <c r="L17" s="3" t="s">
        <v>18</v>
      </c>
      <c r="M17" s="3" t="s">
        <v>19</v>
      </c>
      <c r="N17" s="3" t="s">
        <v>18</v>
      </c>
      <c r="O17" s="3" t="s">
        <v>19</v>
      </c>
      <c r="P17" s="3" t="s">
        <v>18</v>
      </c>
      <c r="Q17" s="3" t="s">
        <v>19</v>
      </c>
    </row>
    <row r="18" spans="1:17" x14ac:dyDescent="0.2">
      <c r="A18" s="3" t="s">
        <v>8</v>
      </c>
      <c r="B18" s="4">
        <f>B3*100</f>
        <v>0.27064878070342197</v>
      </c>
      <c r="C18" s="4">
        <f t="shared" ref="C18:Q18" si="0">C3*100</f>
        <v>0.60802901407661503</v>
      </c>
      <c r="D18" s="4">
        <f t="shared" si="0"/>
        <v>0.27964806028329298</v>
      </c>
      <c r="E18" s="4">
        <f t="shared" si="0"/>
        <v>0.67725832252371998</v>
      </c>
      <c r="F18" s="4">
        <f t="shared" si="0"/>
        <v>0.26037918016949202</v>
      </c>
      <c r="G18" s="4">
        <f t="shared" si="0"/>
        <v>0.749909590800798</v>
      </c>
      <c r="H18" s="4">
        <f t="shared" si="0"/>
        <v>0.75806965710799001</v>
      </c>
      <c r="I18" s="4">
        <f t="shared" si="0"/>
        <v>0.19645616048207201</v>
      </c>
      <c r="J18" s="4">
        <f t="shared" si="0"/>
        <v>0.293215948301075</v>
      </c>
      <c r="K18" s="4">
        <f t="shared" si="0"/>
        <v>0.51062186638709706</v>
      </c>
      <c r="L18" s="4">
        <f t="shared" si="0"/>
        <v>0.25886089300902898</v>
      </c>
      <c r="M18" s="4">
        <f t="shared" si="0"/>
        <v>0.24071026925507902</v>
      </c>
      <c r="N18" s="4">
        <f t="shared" si="0"/>
        <v>6.7814960873417804E-2</v>
      </c>
      <c r="O18" s="4">
        <f t="shared" si="0"/>
        <v>5.3357711544303799E-2</v>
      </c>
      <c r="P18" s="4">
        <f t="shared" si="0"/>
        <v>0.53838742821631802</v>
      </c>
      <c r="Q18" s="4">
        <f t="shared" si="0"/>
        <v>0.93600052476755302</v>
      </c>
    </row>
    <row r="19" spans="1:17" x14ac:dyDescent="0.2">
      <c r="A19" s="3" t="s">
        <v>9</v>
      </c>
      <c r="B19" s="4">
        <f>B4*100</f>
        <v>4.3766575792093398</v>
      </c>
      <c r="C19" s="4">
        <f t="shared" ref="C19:Q19" si="1">C4*100</f>
        <v>4.6267744360809004</v>
      </c>
      <c r="D19" s="4">
        <f t="shared" si="1"/>
        <v>4.0900245777002606</v>
      </c>
      <c r="E19" s="4">
        <f t="shared" si="1"/>
        <v>4.3140369723341898</v>
      </c>
      <c r="F19" s="4">
        <f t="shared" si="1"/>
        <v>3.0263264863346002</v>
      </c>
      <c r="G19" s="4">
        <f t="shared" si="1"/>
        <v>3.75651469660971</v>
      </c>
      <c r="H19" s="4">
        <f t="shared" si="1"/>
        <v>4.04486070300457</v>
      </c>
      <c r="I19" s="4">
        <f t="shared" si="1"/>
        <v>4.6528888256054497</v>
      </c>
      <c r="J19" s="4">
        <f t="shared" si="1"/>
        <v>2.6732260484349202</v>
      </c>
      <c r="K19" s="4">
        <f t="shared" si="1"/>
        <v>3.2367148981616203</v>
      </c>
      <c r="L19" s="4">
        <f t="shared" si="1"/>
        <v>2.4690615332826802</v>
      </c>
      <c r="M19" s="4">
        <f t="shared" si="1"/>
        <v>2.64139594709851</v>
      </c>
      <c r="N19" s="4">
        <f t="shared" si="1"/>
        <v>1.6234946189058599</v>
      </c>
      <c r="O19" s="4">
        <f t="shared" si="1"/>
        <v>1.4128996624966601</v>
      </c>
      <c r="P19" s="4">
        <f t="shared" si="1"/>
        <v>6.5789991324404804</v>
      </c>
      <c r="Q19" s="4">
        <f t="shared" si="1"/>
        <v>6.2394249862883404</v>
      </c>
    </row>
    <row r="20" spans="1:17" x14ac:dyDescent="0.2">
      <c r="A20" s="3" t="s">
        <v>5</v>
      </c>
      <c r="B20" s="4">
        <f>B5</f>
        <v>1.4182617077374999</v>
      </c>
      <c r="C20" s="4">
        <f t="shared" ref="C20:Q20" si="2">C5</f>
        <v>3.0139694661959702</v>
      </c>
      <c r="D20" s="4">
        <f t="shared" si="2"/>
        <v>1.38950757704367</v>
      </c>
      <c r="E20" s="4">
        <f t="shared" si="2"/>
        <v>3.6039254228047399</v>
      </c>
      <c r="F20" s="4">
        <f t="shared" si="2"/>
        <v>1.74849945902009</v>
      </c>
      <c r="G20" s="4">
        <f t="shared" si="2"/>
        <v>4.47276081247088</v>
      </c>
      <c r="H20" s="4">
        <f t="shared" si="2"/>
        <v>3.8087333574694</v>
      </c>
      <c r="I20" s="4">
        <f t="shared" si="2"/>
        <v>0.94600805599999405</v>
      </c>
      <c r="J20" s="4">
        <f t="shared" si="2"/>
        <v>2.3652572395166298</v>
      </c>
      <c r="K20" s="4">
        <f t="shared" si="2"/>
        <v>3.40189917810762</v>
      </c>
      <c r="L20" s="4">
        <f t="shared" si="2"/>
        <v>2.2066649391591899</v>
      </c>
      <c r="M20" s="4">
        <f t="shared" si="2"/>
        <v>1.91806347214645</v>
      </c>
      <c r="N20" s="4">
        <f t="shared" si="2"/>
        <v>0.83018180323853596</v>
      </c>
      <c r="O20" s="4">
        <f t="shared" si="2"/>
        <v>0.75055828162526095</v>
      </c>
      <c r="P20" s="4">
        <f t="shared" si="2"/>
        <v>1.8786262597529799</v>
      </c>
      <c r="Q20" s="4">
        <f t="shared" si="2"/>
        <v>3.4437913596650902</v>
      </c>
    </row>
    <row r="21" spans="1:17" x14ac:dyDescent="0.2">
      <c r="A21" s="3" t="s">
        <v>1</v>
      </c>
      <c r="B21" s="4">
        <f>B6</f>
        <v>-0.28822324578224801</v>
      </c>
      <c r="C21" s="4">
        <f t="shared" ref="C21:Q21" si="3">C6</f>
        <v>-0.14801685374104601</v>
      </c>
      <c r="D21" s="4">
        <f t="shared" si="3"/>
        <v>-0.39938056768010999</v>
      </c>
      <c r="E21" s="4">
        <f t="shared" si="3"/>
        <v>-0.47707680875404201</v>
      </c>
      <c r="F21" s="4">
        <f t="shared" si="3"/>
        <v>-8.6157282766183702E-2</v>
      </c>
      <c r="G21" s="4">
        <f t="shared" si="3"/>
        <v>-0.84153086272875</v>
      </c>
      <c r="H21" s="4">
        <f t="shared" si="3"/>
        <v>-9.4355240092718895E-2</v>
      </c>
      <c r="I21" s="4">
        <f t="shared" si="3"/>
        <v>-0.505645531621563</v>
      </c>
      <c r="J21" s="4">
        <f t="shared" si="3"/>
        <v>7.2140747846708306E-2</v>
      </c>
      <c r="K21" s="4">
        <f t="shared" si="3"/>
        <v>-0.29746444050058701</v>
      </c>
      <c r="L21" s="4">
        <f t="shared" si="3"/>
        <v>0.181300450373511</v>
      </c>
      <c r="M21" s="4">
        <f t="shared" si="3"/>
        <v>-0.52445938423106997</v>
      </c>
      <c r="N21" s="4">
        <f t="shared" si="3"/>
        <v>1.4792413706662799</v>
      </c>
      <c r="O21" s="4">
        <f t="shared" si="3"/>
        <v>0.110586391707098</v>
      </c>
      <c r="P21" s="4">
        <f t="shared" si="3"/>
        <v>3.6460205262923102E-2</v>
      </c>
      <c r="Q21" s="4">
        <f t="shared" si="3"/>
        <v>0.13983672038335099</v>
      </c>
    </row>
    <row r="22" spans="1:17" x14ac:dyDescent="0.2">
      <c r="A22" s="3" t="s">
        <v>2</v>
      </c>
      <c r="B22" s="4">
        <f t="shared" ref="B22:Q23" si="4">B7</f>
        <v>15.7129349110613</v>
      </c>
      <c r="C22" s="4">
        <f t="shared" si="4"/>
        <v>10.4493258206405</v>
      </c>
      <c r="D22" s="4">
        <f t="shared" si="4"/>
        <v>12.924211552613899</v>
      </c>
      <c r="E22" s="4">
        <f t="shared" si="4"/>
        <v>8.0367721526270106</v>
      </c>
      <c r="F22" s="4">
        <f t="shared" si="4"/>
        <v>11.315531030731799</v>
      </c>
      <c r="G22" s="4">
        <f t="shared" si="4"/>
        <v>8.3498971406390403</v>
      </c>
      <c r="H22" s="4">
        <f t="shared" si="4"/>
        <v>9.2778116788714708</v>
      </c>
      <c r="I22" s="4">
        <f t="shared" si="4"/>
        <v>5.8936535174539202</v>
      </c>
      <c r="J22" s="4">
        <f t="shared" si="4"/>
        <v>4.0915822420157903</v>
      </c>
      <c r="K22" s="4">
        <f t="shared" si="4"/>
        <v>4.3452949017048796</v>
      </c>
      <c r="L22" s="4">
        <f t="shared" si="4"/>
        <v>5.8014518419936802</v>
      </c>
      <c r="M22" s="4">
        <f t="shared" si="4"/>
        <v>4.3856896547687603</v>
      </c>
      <c r="N22" s="4">
        <f t="shared" si="4"/>
        <v>14.2778778690165</v>
      </c>
      <c r="O22" s="4">
        <f t="shared" si="4"/>
        <v>5.9053292719506798</v>
      </c>
      <c r="P22" s="4">
        <f t="shared" si="4"/>
        <v>4.5297705029119104</v>
      </c>
      <c r="Q22" s="4">
        <f t="shared" si="4"/>
        <v>5.4409635669079304</v>
      </c>
    </row>
    <row r="23" spans="1:17" x14ac:dyDescent="0.2">
      <c r="A23" s="3" t="s">
        <v>97</v>
      </c>
      <c r="B23" s="10">
        <f t="shared" si="4"/>
        <v>0.21421709635761901</v>
      </c>
      <c r="C23" s="10">
        <f t="shared" si="4"/>
        <v>0.45523600054675101</v>
      </c>
      <c r="D23" s="10">
        <f t="shared" si="4"/>
        <v>0.23685170563013899</v>
      </c>
      <c r="E23" s="10">
        <f t="shared" si="4"/>
        <v>0.54382743216280405</v>
      </c>
      <c r="F23" s="10">
        <f t="shared" si="4"/>
        <v>0.29804449144739598</v>
      </c>
      <c r="G23" s="10">
        <f t="shared" si="4"/>
        <v>0.69153543497243397</v>
      </c>
      <c r="H23" s="10">
        <f t="shared" si="4"/>
        <v>0.64922639279618899</v>
      </c>
      <c r="I23" s="10">
        <f t="shared" si="4"/>
        <v>0.14626270438368999</v>
      </c>
      <c r="J23" s="10">
        <f t="shared" si="4"/>
        <v>0.37996406652126502</v>
      </c>
      <c r="K23" s="10">
        <f t="shared" si="4"/>
        <v>0.54649423496671301</v>
      </c>
      <c r="L23" s="10">
        <f t="shared" si="4"/>
        <v>0.36318270139520098</v>
      </c>
      <c r="M23" s="10">
        <f t="shared" si="4"/>
        <v>0.31568339211798802</v>
      </c>
      <c r="N23" s="10">
        <f t="shared" si="4"/>
        <v>0.144698918466654</v>
      </c>
      <c r="O23" s="10">
        <f t="shared" si="4"/>
        <v>0.13082070839627899</v>
      </c>
      <c r="P23" s="10">
        <f t="shared" si="4"/>
        <v>0.283482140992802</v>
      </c>
      <c r="Q23" s="10">
        <f t="shared" si="4"/>
        <v>0.51966342038609603</v>
      </c>
    </row>
    <row r="24" spans="1:17" x14ac:dyDescent="0.2">
      <c r="A24" s="5" t="s">
        <v>4</v>
      </c>
      <c r="B24" s="3" t="str">
        <f>CONCATENATE("[",TEXT(B10,"0.000"),", ",TEXT(B9,"0.000"),"]")</f>
        <v>[0.129, 0.300]</v>
      </c>
      <c r="C24" s="3" t="str">
        <f t="shared" ref="C24:Q24" si="5">CONCATENATE("[",TEXT(C10,"0.000"),", ",TEXT(C9,"0.000"),"]")</f>
        <v>[0.369, 0.541]</v>
      </c>
      <c r="D24" s="3" t="str">
        <f t="shared" si="5"/>
        <v>[0.140, 0.334]</v>
      </c>
      <c r="E24" s="3" t="str">
        <f t="shared" si="5"/>
        <v>[0.458, 0.630]</v>
      </c>
      <c r="F24" s="3" t="str">
        <f t="shared" si="5"/>
        <v>[0.201, 0.395]</v>
      </c>
      <c r="G24" s="3" t="str">
        <f t="shared" si="5"/>
        <v>[0.603, 0.780]</v>
      </c>
      <c r="H24" s="3" t="str">
        <f t="shared" si="5"/>
        <v>[0.552, 0.747]</v>
      </c>
      <c r="I24" s="3" t="str">
        <f t="shared" si="5"/>
        <v>[0.059, 0.234]</v>
      </c>
      <c r="J24" s="3" t="str">
        <f t="shared" si="5"/>
        <v>[0.289, 0.471]</v>
      </c>
      <c r="K24" s="3" t="str">
        <f t="shared" si="5"/>
        <v>[0.455, 0.638]</v>
      </c>
      <c r="L24" s="3" t="str">
        <f t="shared" si="5"/>
        <v>[0.270, 0.457]</v>
      </c>
      <c r="M24" s="3" t="str">
        <f t="shared" si="5"/>
        <v>[0.222, 0.409]</v>
      </c>
      <c r="N24" s="3" t="str">
        <f t="shared" si="5"/>
        <v>[0.046, 0.243]</v>
      </c>
      <c r="O24" s="3" t="str">
        <f t="shared" si="5"/>
        <v>[0.032, 0.230]</v>
      </c>
      <c r="P24" s="3" t="str">
        <f t="shared" si="5"/>
        <v>[0.198, 0.369]</v>
      </c>
      <c r="Q24" s="3" t="str">
        <f t="shared" si="5"/>
        <v>[0.434, 0.606]</v>
      </c>
    </row>
    <row r="25" spans="1:17" x14ac:dyDescent="0.2">
      <c r="A25" s="5" t="s">
        <v>6</v>
      </c>
      <c r="B25" s="3" t="str">
        <f>CONCATENATE("[",TEXT(B12,"0.000"),", ",TEXT(B11,"0.000"),"]")</f>
        <v>[0.119, 0.309]</v>
      </c>
      <c r="C25" s="3" t="str">
        <f t="shared" ref="C25:Q25" si="6">CONCATENATE("[",TEXT(C12,"0.000"),", ",TEXT(C11,"0.000"),"]")</f>
        <v>[0.348, 0.562]</v>
      </c>
      <c r="D25" s="3" t="str">
        <f t="shared" si="6"/>
        <v>[0.128, 0.345]</v>
      </c>
      <c r="E25" s="3" t="str">
        <f t="shared" si="6"/>
        <v>[0.430, 0.658]</v>
      </c>
      <c r="F25" s="3" t="str">
        <f t="shared" si="6"/>
        <v>[0.190, 0.406]</v>
      </c>
      <c r="G25" s="3" t="str">
        <f t="shared" si="6"/>
        <v>[0.554, 0.829]</v>
      </c>
      <c r="H25" s="3" t="str">
        <f t="shared" si="6"/>
        <v>[0.515, 0.783]</v>
      </c>
      <c r="I25" s="3" t="str">
        <f t="shared" si="6"/>
        <v>[0.054, 0.238]</v>
      </c>
      <c r="J25" s="3" t="str">
        <f t="shared" si="6"/>
        <v>[0.285, 0.475]</v>
      </c>
      <c r="K25" s="3" t="str">
        <f t="shared" si="6"/>
        <v>[0.438, 0.655]</v>
      </c>
      <c r="L25" s="3" t="str">
        <f t="shared" si="6"/>
        <v>[0.266, 0.461]</v>
      </c>
      <c r="M25" s="3" t="str">
        <f t="shared" si="6"/>
        <v>[0.211, 0.420]</v>
      </c>
      <c r="N25" s="3" t="str">
        <f t="shared" si="6"/>
        <v>[0.053, 0.236]</v>
      </c>
      <c r="O25" s="3" t="str">
        <f t="shared" si="6"/>
        <v>[0.032, 0.230]</v>
      </c>
      <c r="P25" s="3" t="str">
        <f t="shared" si="6"/>
        <v>[0.195, 0.371]</v>
      </c>
      <c r="Q25" s="3" t="str">
        <f t="shared" si="6"/>
        <v>[0.425, 0.614]</v>
      </c>
    </row>
    <row r="26" spans="1:17" x14ac:dyDescent="0.2">
      <c r="A26" s="3" t="s">
        <v>7</v>
      </c>
      <c r="B26" s="4">
        <f>B13*100</f>
        <v>1.9011406844106502</v>
      </c>
      <c r="C26" s="4">
        <f t="shared" ref="C26:Q26" si="7">C13*100</f>
        <v>1.5209125475285201</v>
      </c>
      <c r="D26" s="4">
        <f t="shared" si="7"/>
        <v>1.6949152542372898</v>
      </c>
      <c r="E26" s="4">
        <f t="shared" si="7"/>
        <v>2.6565464895635702</v>
      </c>
      <c r="F26" s="4">
        <f t="shared" si="7"/>
        <v>1.6949152542372898</v>
      </c>
      <c r="G26" s="4">
        <f t="shared" si="7"/>
        <v>1.39442231075697</v>
      </c>
      <c r="H26" s="4">
        <f t="shared" si="7"/>
        <v>1.45278450363196</v>
      </c>
      <c r="I26" s="4">
        <f t="shared" si="7"/>
        <v>1.7928286852589601</v>
      </c>
      <c r="J26" s="4">
        <f t="shared" si="7"/>
        <v>0.86021505376344098</v>
      </c>
      <c r="K26" s="4">
        <f t="shared" si="7"/>
        <v>0.86021505376344098</v>
      </c>
      <c r="L26" s="4">
        <f t="shared" si="7"/>
        <v>1.3544018058690699</v>
      </c>
      <c r="M26" s="4">
        <f t="shared" si="7"/>
        <v>0.67720090293453694</v>
      </c>
      <c r="N26" s="4">
        <f t="shared" si="7"/>
        <v>2.0253164556962</v>
      </c>
      <c r="O26" s="4">
        <f t="shared" si="7"/>
        <v>2.5316455696202498</v>
      </c>
      <c r="P26" s="4">
        <f t="shared" si="7"/>
        <v>1.32827324478178</v>
      </c>
      <c r="Q26" s="4">
        <f t="shared" si="7"/>
        <v>1.32827324478178</v>
      </c>
    </row>
  </sheetData>
  <mergeCells count="16">
    <mergeCell ref="N1:O1"/>
    <mergeCell ref="P1:Q1"/>
    <mergeCell ref="B16:C16"/>
    <mergeCell ref="D16:E16"/>
    <mergeCell ref="F16:G16"/>
    <mergeCell ref="H16:I16"/>
    <mergeCell ref="J16:K16"/>
    <mergeCell ref="L16:M16"/>
    <mergeCell ref="N16:O16"/>
    <mergeCell ref="P16:Q16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D313-BC9C-5343-AA7C-B85E200DC72F}">
  <dimension ref="A2:H40"/>
  <sheetViews>
    <sheetView workbookViewId="0">
      <selection activeCell="V31" sqref="V31"/>
    </sheetView>
  </sheetViews>
  <sheetFormatPr baseColWidth="10" defaultRowHeight="16" x14ac:dyDescent="0.2"/>
  <cols>
    <col min="3" max="3" width="27.33203125" bestFit="1" customWidth="1"/>
    <col min="4" max="4" width="24" bestFit="1" customWidth="1"/>
  </cols>
  <sheetData>
    <row r="2" spans="1:6" ht="17" x14ac:dyDescent="0.2">
      <c r="A2" s="6" t="s">
        <v>21</v>
      </c>
      <c r="B2" s="6" t="s">
        <v>20</v>
      </c>
      <c r="C2" s="13" t="s">
        <v>35</v>
      </c>
      <c r="D2" t="s">
        <v>36</v>
      </c>
    </row>
    <row r="3" spans="1:6" x14ac:dyDescent="0.2">
      <c r="A3" s="26" t="s">
        <v>10</v>
      </c>
      <c r="B3" s="6" t="s">
        <v>18</v>
      </c>
      <c r="C3" s="8">
        <f>E3*100</f>
        <v>0.214061711797468</v>
      </c>
      <c r="D3" s="8">
        <f>F3*100</f>
        <v>0.27064878070342197</v>
      </c>
      <c r="E3">
        <v>2.14061711797468E-3</v>
      </c>
      <c r="F3">
        <v>2.7064878070342199E-3</v>
      </c>
    </row>
    <row r="4" spans="1:6" x14ac:dyDescent="0.2">
      <c r="A4" s="26"/>
      <c r="B4" s="6" t="s">
        <v>19</v>
      </c>
      <c r="C4" s="8">
        <f t="shared" ref="C4:C18" si="0">E4*100</f>
        <v>0.46832485454253198</v>
      </c>
      <c r="D4" s="8">
        <f t="shared" ref="D4:D18" si="1">F4*100</f>
        <v>0.60802901407661503</v>
      </c>
      <c r="E4">
        <v>4.6832485454253196E-3</v>
      </c>
      <c r="F4">
        <v>6.08029014076615E-3</v>
      </c>
    </row>
    <row r="5" spans="1:6" x14ac:dyDescent="0.2">
      <c r="A5" s="26" t="s">
        <v>11</v>
      </c>
      <c r="B5" s="6" t="s">
        <v>18</v>
      </c>
      <c r="C5" s="8">
        <f t="shared" si="0"/>
        <v>0.32276028024557002</v>
      </c>
      <c r="D5" s="8">
        <f t="shared" si="1"/>
        <v>0.27964806028329298</v>
      </c>
      <c r="E5">
        <v>3.2276028024557E-3</v>
      </c>
      <c r="F5">
        <v>2.7964806028329299E-3</v>
      </c>
    </row>
    <row r="6" spans="1:6" x14ac:dyDescent="0.2">
      <c r="A6" s="26"/>
      <c r="B6" s="6" t="s">
        <v>19</v>
      </c>
      <c r="C6" s="8">
        <f t="shared" si="0"/>
        <v>0.80311421174683595</v>
      </c>
      <c r="D6" s="8">
        <f t="shared" si="1"/>
        <v>0.67725832252371998</v>
      </c>
      <c r="E6">
        <v>8.0311421174683595E-3</v>
      </c>
      <c r="F6">
        <v>6.7725832252372E-3</v>
      </c>
    </row>
    <row r="7" spans="1:6" x14ac:dyDescent="0.2">
      <c r="A7" s="26" t="s">
        <v>12</v>
      </c>
      <c r="B7" s="6" t="s">
        <v>18</v>
      </c>
      <c r="C7" s="8">
        <f t="shared" si="0"/>
        <v>0.23575441762025301</v>
      </c>
      <c r="D7" s="8">
        <f t="shared" si="1"/>
        <v>0.26037918016949202</v>
      </c>
      <c r="E7">
        <v>2.35754417620253E-3</v>
      </c>
      <c r="F7">
        <v>2.6037918016949199E-3</v>
      </c>
    </row>
    <row r="8" spans="1:6" x14ac:dyDescent="0.2">
      <c r="A8" s="26"/>
      <c r="B8" s="6" t="s">
        <v>19</v>
      </c>
      <c r="C8" s="8">
        <f t="shared" si="0"/>
        <v>0.68415834078987403</v>
      </c>
      <c r="D8" s="8">
        <f t="shared" si="1"/>
        <v>0.749909590800798</v>
      </c>
      <c r="E8">
        <v>6.84158340789874E-3</v>
      </c>
      <c r="F8">
        <v>7.4990959080079803E-3</v>
      </c>
    </row>
    <row r="9" spans="1:6" x14ac:dyDescent="0.2">
      <c r="A9" s="26" t="s">
        <v>13</v>
      </c>
      <c r="B9" s="6" t="s">
        <v>18</v>
      </c>
      <c r="C9" s="8">
        <f t="shared" si="0"/>
        <v>0.74449883996354504</v>
      </c>
      <c r="D9" s="8">
        <f t="shared" si="1"/>
        <v>0.75806965710799001</v>
      </c>
      <c r="E9">
        <v>7.4449883996354502E-3</v>
      </c>
      <c r="F9">
        <v>7.5806965710799E-3</v>
      </c>
    </row>
    <row r="10" spans="1:6" x14ac:dyDescent="0.2">
      <c r="A10" s="26"/>
      <c r="B10" s="6" t="s">
        <v>19</v>
      </c>
      <c r="C10" s="8">
        <f t="shared" si="0"/>
        <v>0.22932793658734202</v>
      </c>
      <c r="D10" s="8">
        <f t="shared" si="1"/>
        <v>0.19645616048207201</v>
      </c>
      <c r="E10">
        <v>2.2932793658734202E-3</v>
      </c>
      <c r="F10">
        <v>1.9645616048207201E-3</v>
      </c>
    </row>
    <row r="11" spans="1:6" x14ac:dyDescent="0.2">
      <c r="A11" s="26" t="s">
        <v>14</v>
      </c>
      <c r="B11" s="6" t="s">
        <v>18</v>
      </c>
      <c r="C11" s="8">
        <f t="shared" si="0"/>
        <v>0.24885521230379801</v>
      </c>
      <c r="D11" s="8">
        <f t="shared" si="1"/>
        <v>0.293215948301075</v>
      </c>
      <c r="E11">
        <v>2.4885521230379802E-3</v>
      </c>
      <c r="F11">
        <v>2.93215948301075E-3</v>
      </c>
    </row>
    <row r="12" spans="1:6" x14ac:dyDescent="0.2">
      <c r="A12" s="26"/>
      <c r="B12" s="6" t="s">
        <v>19</v>
      </c>
      <c r="C12" s="8">
        <f t="shared" si="0"/>
        <v>0.50313520549367097</v>
      </c>
      <c r="D12" s="8">
        <f t="shared" si="1"/>
        <v>0.51062186638709706</v>
      </c>
      <c r="E12">
        <v>5.0313520549367099E-3</v>
      </c>
      <c r="F12">
        <v>5.1062186638709704E-3</v>
      </c>
    </row>
    <row r="13" spans="1:6" x14ac:dyDescent="0.2">
      <c r="A13" s="26" t="s">
        <v>15</v>
      </c>
      <c r="B13" s="6" t="s">
        <v>18</v>
      </c>
      <c r="C13" s="8">
        <f t="shared" si="0"/>
        <v>0.21577947127341801</v>
      </c>
      <c r="D13" s="8">
        <f t="shared" si="1"/>
        <v>0.25886089300902898</v>
      </c>
      <c r="E13">
        <v>2.15779471273418E-3</v>
      </c>
      <c r="F13">
        <v>2.58860893009029E-3</v>
      </c>
    </row>
    <row r="14" spans="1:6" x14ac:dyDescent="0.2">
      <c r="A14" s="26"/>
      <c r="B14" s="6" t="s">
        <v>19</v>
      </c>
      <c r="C14" s="8">
        <f t="shared" si="0"/>
        <v>0.22159753210126598</v>
      </c>
      <c r="D14" s="8">
        <f t="shared" si="1"/>
        <v>0.24071026925507902</v>
      </c>
      <c r="E14">
        <v>2.2159753210126598E-3</v>
      </c>
      <c r="F14">
        <v>2.4071026925507901E-3</v>
      </c>
    </row>
    <row r="15" spans="1:6" x14ac:dyDescent="0.2">
      <c r="A15" s="26" t="s">
        <v>16</v>
      </c>
      <c r="B15" s="6" t="s">
        <v>18</v>
      </c>
      <c r="C15" s="8">
        <f t="shared" si="0"/>
        <v>6.6955745946521497E-2</v>
      </c>
      <c r="D15" s="8">
        <f t="shared" si="1"/>
        <v>6.7814960873417804E-2</v>
      </c>
      <c r="E15">
        <v>6.6955745946521499E-4</v>
      </c>
      <c r="F15">
        <v>6.7814960873417804E-4</v>
      </c>
    </row>
    <row r="16" spans="1:6" x14ac:dyDescent="0.2">
      <c r="A16" s="26"/>
      <c r="B16" s="6" t="s">
        <v>19</v>
      </c>
      <c r="C16" s="8">
        <f t="shared" si="0"/>
        <v>5.30760715171699E-2</v>
      </c>
      <c r="D16" s="8">
        <f t="shared" si="1"/>
        <v>5.3357711544303799E-2</v>
      </c>
      <c r="E16">
        <v>5.3076071517169901E-4</v>
      </c>
      <c r="F16">
        <v>5.3357711544303797E-4</v>
      </c>
    </row>
    <row r="17" spans="1:8" x14ac:dyDescent="0.2">
      <c r="A17" s="26" t="s">
        <v>17</v>
      </c>
      <c r="B17" s="6" t="s">
        <v>18</v>
      </c>
      <c r="C17" s="8">
        <f t="shared" si="0"/>
        <v>0.32719124539240502</v>
      </c>
      <c r="D17" s="8">
        <f t="shared" si="1"/>
        <v>0.53838742821631802</v>
      </c>
      <c r="E17">
        <v>3.2719124539240499E-3</v>
      </c>
      <c r="F17">
        <v>5.3838742821631803E-3</v>
      </c>
    </row>
    <row r="18" spans="1:8" x14ac:dyDescent="0.2">
      <c r="A18" s="26"/>
      <c r="B18" s="6" t="s">
        <v>19</v>
      </c>
      <c r="C18" s="8">
        <f t="shared" si="0"/>
        <v>0.734444289753165</v>
      </c>
      <c r="D18" s="8">
        <f t="shared" si="1"/>
        <v>0.93600052476755302</v>
      </c>
      <c r="E18">
        <v>7.3444428975316502E-3</v>
      </c>
      <c r="F18">
        <v>9.3600052476755305E-3</v>
      </c>
    </row>
    <row r="24" spans="1:8" x14ac:dyDescent="0.2">
      <c r="A24" s="6" t="s">
        <v>21</v>
      </c>
      <c r="B24" s="6" t="s">
        <v>20</v>
      </c>
      <c r="C24" s="3" t="s">
        <v>39</v>
      </c>
      <c r="D24" s="3" t="s">
        <v>38</v>
      </c>
      <c r="E24" s="3" t="s">
        <v>40</v>
      </c>
    </row>
    <row r="25" spans="1:8" x14ac:dyDescent="0.2">
      <c r="A25" s="26" t="s">
        <v>10</v>
      </c>
      <c r="B25" s="6" t="s">
        <v>18</v>
      </c>
      <c r="C25" s="8">
        <f>F25*100</f>
        <v>-0.170636384658753</v>
      </c>
      <c r="D25" s="8">
        <f>G25</f>
        <v>-0.82435478610798196</v>
      </c>
      <c r="E25" s="8">
        <f>H25*100</f>
        <v>29.829500004453301</v>
      </c>
      <c r="F25">
        <v>-1.7063638465875299E-3</v>
      </c>
      <c r="G25">
        <v>-0.82435478610798196</v>
      </c>
      <c r="H25">
        <v>0.29829500004453302</v>
      </c>
    </row>
    <row r="26" spans="1:8" x14ac:dyDescent="0.2">
      <c r="A26" s="26"/>
      <c r="B26" s="6" t="s">
        <v>19</v>
      </c>
      <c r="C26" s="8">
        <f t="shared" ref="C26:C40" si="2">F26*100</f>
        <v>0.116798943804549</v>
      </c>
      <c r="D26" s="8">
        <f t="shared" ref="D26:D40" si="3">G26</f>
        <v>0.563906654294689</v>
      </c>
      <c r="E26" s="8">
        <f t="shared" ref="E26:E40" si="4">H26*100</f>
        <v>39.603557962875904</v>
      </c>
      <c r="F26">
        <v>1.16798943804549E-3</v>
      </c>
      <c r="G26">
        <v>0.563906654294689</v>
      </c>
      <c r="H26">
        <v>0.39603557962875902</v>
      </c>
    </row>
    <row r="27" spans="1:8" x14ac:dyDescent="0.2">
      <c r="A27" s="26" t="s">
        <v>11</v>
      </c>
      <c r="B27" s="6" t="s">
        <v>18</v>
      </c>
      <c r="C27" s="8">
        <f t="shared" si="2"/>
        <v>-4.2475329293269401E-2</v>
      </c>
      <c r="D27" s="8">
        <f t="shared" si="3"/>
        <v>-0.24772224677971799</v>
      </c>
      <c r="E27" s="8">
        <f t="shared" si="4"/>
        <v>40.5320461620759</v>
      </c>
      <c r="F27">
        <v>-4.2475329293269399E-4</v>
      </c>
      <c r="G27">
        <v>-0.24772224677971799</v>
      </c>
      <c r="H27">
        <v>0.40532046162075902</v>
      </c>
    </row>
    <row r="28" spans="1:8" x14ac:dyDescent="0.2">
      <c r="A28" s="26"/>
      <c r="B28" s="6" t="s">
        <v>19</v>
      </c>
      <c r="C28" s="8">
        <f t="shared" si="2"/>
        <v>0.43545040719882605</v>
      </c>
      <c r="D28" s="8">
        <f t="shared" si="3"/>
        <v>2.3788394722912898</v>
      </c>
      <c r="E28" s="8">
        <f t="shared" si="4"/>
        <v>47.807441712099106</v>
      </c>
      <c r="F28">
        <v>4.3545040719882603E-3</v>
      </c>
      <c r="G28">
        <v>2.3788394722912898</v>
      </c>
      <c r="H28">
        <v>0.47807441712099102</v>
      </c>
    </row>
    <row r="29" spans="1:8" x14ac:dyDescent="0.2">
      <c r="A29" s="26" t="s">
        <v>12</v>
      </c>
      <c r="B29" s="6" t="s">
        <v>18</v>
      </c>
      <c r="C29" s="8">
        <f t="shared" si="2"/>
        <v>3.2290421256966399E-2</v>
      </c>
      <c r="D29" s="8">
        <f t="shared" si="3"/>
        <v>0.26858673688276602</v>
      </c>
      <c r="E29" s="8">
        <f t="shared" si="4"/>
        <v>47.383276325621196</v>
      </c>
      <c r="F29">
        <v>3.2290421256966402E-4</v>
      </c>
      <c r="G29">
        <v>0.26858673688276602</v>
      </c>
      <c r="H29">
        <v>0.47383276325621199</v>
      </c>
    </row>
    <row r="30" spans="1:8" x14ac:dyDescent="0.2">
      <c r="A30" s="26"/>
      <c r="B30" s="6" t="s">
        <v>19</v>
      </c>
      <c r="C30" s="8">
        <f t="shared" si="2"/>
        <v>0.16953684560182999</v>
      </c>
      <c r="D30" s="8">
        <f t="shared" si="3"/>
        <v>1.15126134859844</v>
      </c>
      <c r="E30" s="8">
        <f t="shared" si="4"/>
        <v>53.110050175378795</v>
      </c>
      <c r="F30">
        <v>1.6953684560183E-3</v>
      </c>
      <c r="G30">
        <v>1.15126134859844</v>
      </c>
      <c r="H30">
        <v>0.53110050175378798</v>
      </c>
    </row>
    <row r="31" spans="1:8" x14ac:dyDescent="0.2">
      <c r="A31" s="26" t="s">
        <v>13</v>
      </c>
      <c r="B31" s="6" t="s">
        <v>18</v>
      </c>
      <c r="C31" s="8">
        <f t="shared" si="2"/>
        <v>0.44053232458427405</v>
      </c>
      <c r="D31" s="8">
        <f t="shared" si="3"/>
        <v>2.2081575007973302</v>
      </c>
      <c r="E31" s="8">
        <f t="shared" si="4"/>
        <v>18.363048466214298</v>
      </c>
      <c r="F31">
        <v>4.4053232458427403E-3</v>
      </c>
      <c r="G31">
        <v>2.2081575007973302</v>
      </c>
      <c r="H31">
        <v>0.18363048466214299</v>
      </c>
    </row>
    <row r="32" spans="1:8" x14ac:dyDescent="0.2">
      <c r="A32" s="26"/>
      <c r="B32" s="6" t="s">
        <v>19</v>
      </c>
      <c r="C32" s="8">
        <f t="shared" si="2"/>
        <v>5.1763266256425494E-2</v>
      </c>
      <c r="D32" s="8">
        <f t="shared" si="3"/>
        <v>0.21340386648467799</v>
      </c>
      <c r="E32" s="8">
        <f t="shared" si="4"/>
        <v>14.579026291674499</v>
      </c>
      <c r="F32">
        <v>5.1763266256425495E-4</v>
      </c>
      <c r="G32">
        <v>0.21340386648467799</v>
      </c>
      <c r="H32">
        <v>0.14579026291674499</v>
      </c>
    </row>
    <row r="33" spans="1:8" x14ac:dyDescent="0.2">
      <c r="A33" s="26" t="s">
        <v>14</v>
      </c>
      <c r="B33" s="6" t="s">
        <v>18</v>
      </c>
      <c r="C33" s="8">
        <f t="shared" si="2"/>
        <v>0.25675923830173603</v>
      </c>
      <c r="D33" s="8">
        <f t="shared" si="3"/>
        <v>1.9213378324430599</v>
      </c>
      <c r="E33" s="8">
        <f t="shared" si="4"/>
        <v>7.4351851534588604</v>
      </c>
      <c r="F33">
        <v>2.5675923830173601E-3</v>
      </c>
      <c r="G33">
        <v>1.9213378324430599</v>
      </c>
      <c r="H33">
        <v>7.4351851534588606E-2</v>
      </c>
    </row>
    <row r="34" spans="1:8" x14ac:dyDescent="0.2">
      <c r="A34" s="26"/>
      <c r="B34" s="6" t="s">
        <v>19</v>
      </c>
      <c r="C34" s="8">
        <f t="shared" si="2"/>
        <v>0.20582298719059502</v>
      </c>
      <c r="D34" s="8">
        <f t="shared" si="3"/>
        <v>1.3654157080870399</v>
      </c>
      <c r="E34" s="8">
        <f t="shared" si="4"/>
        <v>23.396545593594801</v>
      </c>
      <c r="F34">
        <v>2.0582298719059502E-3</v>
      </c>
      <c r="G34">
        <v>1.3654157080870399</v>
      </c>
      <c r="H34">
        <v>0.233965455935948</v>
      </c>
    </row>
    <row r="35" spans="1:8" x14ac:dyDescent="0.2">
      <c r="A35" s="26" t="s">
        <v>15</v>
      </c>
      <c r="B35" s="6" t="s">
        <v>18</v>
      </c>
      <c r="C35" s="8">
        <f t="shared" si="2"/>
        <v>0.29208216200077503</v>
      </c>
      <c r="D35" s="8">
        <f t="shared" si="3"/>
        <v>2.22394202979347</v>
      </c>
      <c r="E35" s="8">
        <f t="shared" si="4"/>
        <v>3.4215488319484804</v>
      </c>
      <c r="F35">
        <v>2.9208216200077501E-3</v>
      </c>
      <c r="G35">
        <v>2.22394202979347</v>
      </c>
      <c r="H35">
        <v>3.4215488319484802E-2</v>
      </c>
    </row>
    <row r="36" spans="1:8" x14ac:dyDescent="0.2">
      <c r="A36" s="26"/>
      <c r="B36" s="6" t="s">
        <v>19</v>
      </c>
      <c r="C36" s="8">
        <f t="shared" si="2"/>
        <v>3.2379277160488502E-2</v>
      </c>
      <c r="D36" s="8">
        <f t="shared" si="3"/>
        <v>0.23870261555646499</v>
      </c>
      <c r="E36" s="8">
        <f t="shared" si="4"/>
        <v>7.2492356242263298</v>
      </c>
      <c r="F36">
        <v>3.2379277160488501E-4</v>
      </c>
      <c r="G36">
        <v>0.23870261555646499</v>
      </c>
      <c r="H36">
        <v>7.2492356242263301E-2</v>
      </c>
    </row>
    <row r="37" spans="1:8" x14ac:dyDescent="0.2">
      <c r="A37" s="26" t="s">
        <v>16</v>
      </c>
      <c r="B37" s="6" t="s">
        <v>18</v>
      </c>
      <c r="C37" s="8">
        <f t="shared" si="2"/>
        <v>0.123223848065817</v>
      </c>
      <c r="D37" s="8">
        <f t="shared" si="3"/>
        <v>1.39196483472724</v>
      </c>
      <c r="E37" s="8">
        <f t="shared" si="4"/>
        <v>0.68006772765741907</v>
      </c>
      <c r="F37">
        <v>1.23223848065817E-3</v>
      </c>
      <c r="G37">
        <v>1.39196483472724</v>
      </c>
      <c r="H37">
        <v>6.8006772765741904E-3</v>
      </c>
    </row>
    <row r="38" spans="1:8" x14ac:dyDescent="0.2">
      <c r="A38" s="26"/>
      <c r="B38" s="6" t="s">
        <v>19</v>
      </c>
      <c r="C38" s="8">
        <f t="shared" si="2"/>
        <v>-3.49979157810244E-3</v>
      </c>
      <c r="D38" s="8">
        <f t="shared" si="3"/>
        <v>-4.5798832587032497E-2</v>
      </c>
      <c r="E38" s="8">
        <f t="shared" si="4"/>
        <v>2.28572362087057</v>
      </c>
      <c r="F38" s="14">
        <v>-3.4997915781024402E-5</v>
      </c>
      <c r="G38">
        <v>-4.5798832587032497E-2</v>
      </c>
      <c r="H38">
        <v>2.2857236208705702E-2</v>
      </c>
    </row>
    <row r="39" spans="1:8" x14ac:dyDescent="0.2">
      <c r="A39" s="26" t="s">
        <v>17</v>
      </c>
      <c r="B39" s="6" t="s">
        <v>18</v>
      </c>
      <c r="C39" s="8">
        <f t="shared" si="2"/>
        <v>0.49992933966490499</v>
      </c>
      <c r="D39" s="8">
        <f t="shared" si="3"/>
        <v>1.5908405848812901</v>
      </c>
      <c r="E39" s="8">
        <f t="shared" si="4"/>
        <v>2.0788251685342303</v>
      </c>
      <c r="F39">
        <v>4.9992933966490497E-3</v>
      </c>
      <c r="G39">
        <v>1.5908405848812901</v>
      </c>
      <c r="H39">
        <v>2.0788251685342301E-2</v>
      </c>
    </row>
    <row r="40" spans="1:8" x14ac:dyDescent="0.2">
      <c r="A40" s="26"/>
      <c r="B40" s="6" t="s">
        <v>19</v>
      </c>
      <c r="C40" s="8">
        <f t="shared" si="2"/>
        <v>0.46230155633450098</v>
      </c>
      <c r="D40" s="8">
        <f t="shared" si="3"/>
        <v>1.6145333708415599</v>
      </c>
      <c r="E40" s="8">
        <f t="shared" si="4"/>
        <v>5.7045640360749701</v>
      </c>
      <c r="F40">
        <v>4.6230155633450098E-3</v>
      </c>
      <c r="G40">
        <v>1.6145333708415599</v>
      </c>
      <c r="H40">
        <v>5.7045640360749703E-2</v>
      </c>
    </row>
  </sheetData>
  <mergeCells count="16">
    <mergeCell ref="A3:A4"/>
    <mergeCell ref="A5:A6"/>
    <mergeCell ref="A7:A8"/>
    <mergeCell ref="A9:A10"/>
    <mergeCell ref="A39:A40"/>
    <mergeCell ref="A11:A12"/>
    <mergeCell ref="A13:A14"/>
    <mergeCell ref="A15:A16"/>
    <mergeCell ref="A17:A18"/>
    <mergeCell ref="A25:A26"/>
    <mergeCell ref="A27:A28"/>
    <mergeCell ref="A29:A30"/>
    <mergeCell ref="A31:A32"/>
    <mergeCell ref="A33:A34"/>
    <mergeCell ref="A35:A36"/>
    <mergeCell ref="A37:A3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959E-4AB5-9F4F-9B1F-5044BF0B974B}">
  <dimension ref="A1:T43"/>
  <sheetViews>
    <sheetView topLeftCell="A19" workbookViewId="0">
      <selection activeCell="E39" sqref="E39"/>
    </sheetView>
  </sheetViews>
  <sheetFormatPr baseColWidth="10" defaultRowHeight="16" x14ac:dyDescent="0.2"/>
  <cols>
    <col min="1" max="1" width="3.83203125" style="6" bestFit="1" customWidth="1"/>
    <col min="2" max="5" width="10.83203125" style="6"/>
    <col min="6" max="6" width="13.6640625" style="6" bestFit="1" customWidth="1"/>
    <col min="7" max="7" width="19.6640625" style="6" bestFit="1" customWidth="1"/>
    <col min="8" max="16384" width="10.83203125" style="6"/>
  </cols>
  <sheetData>
    <row r="1" spans="1:20" x14ac:dyDescent="0.2">
      <c r="A1" s="26" t="s">
        <v>39</v>
      </c>
      <c r="B1" s="26"/>
      <c r="C1" s="6" t="s">
        <v>41</v>
      </c>
      <c r="D1" s="6" t="s">
        <v>42</v>
      </c>
      <c r="E1" s="6" t="s">
        <v>43</v>
      </c>
      <c r="F1" s="6" t="s">
        <v>44</v>
      </c>
      <c r="G1" s="6" t="s">
        <v>53</v>
      </c>
      <c r="I1" s="26" t="s">
        <v>37</v>
      </c>
      <c r="J1" s="26"/>
      <c r="K1" s="26"/>
      <c r="L1" s="26"/>
      <c r="M1" s="26"/>
      <c r="P1" s="26" t="s">
        <v>49</v>
      </c>
      <c r="Q1" s="26"/>
      <c r="R1" s="26"/>
      <c r="S1" s="26"/>
      <c r="T1" s="26"/>
    </row>
    <row r="2" spans="1:20" ht="34" x14ac:dyDescent="0.2">
      <c r="A2" s="26" t="s">
        <v>10</v>
      </c>
      <c r="B2" s="6" t="s">
        <v>18</v>
      </c>
      <c r="C2" s="15" t="str">
        <f>CONCATENATE(TEXT(I2*100,"0.00%"),CHAR(10),"(",TEXT(P2,"0.00"),")")</f>
        <v>39.34%
(2.11)</v>
      </c>
      <c r="D2" s="15" t="str">
        <f t="shared" ref="D2:D17" si="0">CONCATENATE(TEXT(J2*100,"0.00%"),CHAR(10),"(",TEXT(Q2,"0.00"),")")</f>
        <v>25.69%
(2.80)</v>
      </c>
      <c r="E2" s="15" t="str">
        <f t="shared" ref="E2:E17" si="1">CONCATENATE(TEXT(K2*100,"0.00%"),CHAR(10),"(",TEXT(R2,"0.00"),")")</f>
        <v>-0.88%
(-0.05)</v>
      </c>
      <c r="F2" s="15" t="str">
        <f t="shared" ref="F2:F17" si="2">CONCATENATE(TEXT(L2*100,"0.00%"),CHAR(10),"(",TEXT(S2,"0.00"),")")</f>
        <v>-40.77%
(-2.14)</v>
      </c>
      <c r="G2" s="15" t="str">
        <f t="shared" ref="G2:G17" si="3">CONCATENATE(TEXT(M2*100,"0.00%"),CHAR(10),"(",TEXT(T2,"0.00"),")")</f>
        <v>-41.79%
(-2.19)</v>
      </c>
      <c r="I2" s="7">
        <v>3.9338555867120999E-3</v>
      </c>
      <c r="J2" s="7">
        <v>2.5694235624434702E-3</v>
      </c>
      <c r="K2" s="16">
        <v>-8.8083069660109404E-5</v>
      </c>
      <c r="L2" s="7">
        <v>-4.0771469656028696E-3</v>
      </c>
      <c r="M2" s="7">
        <v>-4.1789867029733401E-3</v>
      </c>
      <c r="P2" s="7">
        <v>2.10881258944586</v>
      </c>
      <c r="Q2" s="7">
        <v>2.7990981316754602</v>
      </c>
      <c r="R2" s="7">
        <v>-5.4562106674785602E-2</v>
      </c>
      <c r="S2" s="7">
        <v>-2.1418091161806299</v>
      </c>
      <c r="T2" s="7">
        <v>-2.19255973060026</v>
      </c>
    </row>
    <row r="3" spans="1:20" ht="34" x14ac:dyDescent="0.2">
      <c r="A3" s="26"/>
      <c r="B3" s="6" t="s">
        <v>19</v>
      </c>
      <c r="C3" s="15" t="str">
        <f t="shared" ref="C3:C17" si="4">CONCATENATE(TEXT(I3*100,"0.00%"),CHAR(10),"(",TEXT(P3,"0.00"),")")</f>
        <v>63.57%
(3.13)</v>
      </c>
      <c r="D3" s="15" t="str">
        <f t="shared" si="0"/>
        <v>-7.06%
(-1.00)</v>
      </c>
      <c r="E3" s="15" t="str">
        <f t="shared" si="1"/>
        <v>11.88%
(0.78)</v>
      </c>
      <c r="F3" s="15" t="str">
        <f t="shared" si="2"/>
        <v>25.99%
(1.46)</v>
      </c>
      <c r="G3" s="15" t="str">
        <f t="shared" si="3"/>
        <v>29.60%
(1.71)</v>
      </c>
      <c r="I3" s="7">
        <v>6.3572134136555799E-3</v>
      </c>
      <c r="J3" s="7">
        <v>-7.0648607543953004E-4</v>
      </c>
      <c r="K3" s="7">
        <v>1.1882825262625001E-3</v>
      </c>
      <c r="L3" s="7">
        <v>2.5991558865566E-3</v>
      </c>
      <c r="M3" s="7">
        <v>2.9595140631082499E-3</v>
      </c>
      <c r="P3" s="7">
        <v>3.1315713046248899</v>
      </c>
      <c r="Q3" s="7">
        <v>-1.00006167926348</v>
      </c>
      <c r="R3" s="7">
        <v>0.782419150824615</v>
      </c>
      <c r="S3" s="7">
        <v>1.46279065029567</v>
      </c>
      <c r="T3" s="7">
        <v>1.7128740132681299</v>
      </c>
    </row>
    <row r="4" spans="1:20" ht="34" x14ac:dyDescent="0.2">
      <c r="A4" s="26" t="s">
        <v>11</v>
      </c>
      <c r="B4" s="6" t="s">
        <v>18</v>
      </c>
      <c r="C4" s="15" t="str">
        <f t="shared" si="4"/>
        <v>25.95%
(1.28)</v>
      </c>
      <c r="D4" s="15" t="str">
        <f t="shared" si="0"/>
        <v>22.48%
(1.32)</v>
      </c>
      <c r="E4" s="15" t="str">
        <f t="shared" si="1"/>
        <v>-14.38%
(-0.86)</v>
      </c>
      <c r="F4" s="15" t="str">
        <f t="shared" si="2"/>
        <v>-25.46%
(-1.49)</v>
      </c>
      <c r="G4" s="15" t="str">
        <f t="shared" si="3"/>
        <v>-25.36%
(-1.48)</v>
      </c>
      <c r="I4" s="7">
        <v>2.59522916867989E-3</v>
      </c>
      <c r="J4" s="7">
        <v>2.2476705615545999E-3</v>
      </c>
      <c r="K4" s="7">
        <v>-1.43776289040839E-3</v>
      </c>
      <c r="L4" s="7">
        <v>-2.5462204921806999E-3</v>
      </c>
      <c r="M4" s="7">
        <v>-2.5364195973271299E-3</v>
      </c>
      <c r="P4" s="7">
        <v>1.27600884070317</v>
      </c>
      <c r="Q4" s="7">
        <v>1.32471337304504</v>
      </c>
      <c r="R4" s="7">
        <v>-0.859543049834253</v>
      </c>
      <c r="S4" s="7">
        <v>-1.48961250163907</v>
      </c>
      <c r="T4" s="7">
        <v>-1.47860025418538</v>
      </c>
    </row>
    <row r="5" spans="1:20" ht="34" x14ac:dyDescent="0.2">
      <c r="A5" s="26"/>
      <c r="B5" s="6" t="s">
        <v>19</v>
      </c>
      <c r="C5" s="15" t="str">
        <f t="shared" si="4"/>
        <v>73.34%
(3.90)</v>
      </c>
      <c r="D5" s="15" t="str">
        <f t="shared" si="0"/>
        <v>38.35%
(2.41)</v>
      </c>
      <c r="E5" s="15" t="str">
        <f t="shared" si="1"/>
        <v>19.36%
(1.31)</v>
      </c>
      <c r="F5" s="15" t="str">
        <f t="shared" si="2"/>
        <v>48.24%
(2.75)</v>
      </c>
      <c r="G5" s="15" t="str">
        <f t="shared" si="3"/>
        <v>47.78%
(2.72)</v>
      </c>
      <c r="I5" s="7">
        <v>7.33437790903588E-3</v>
      </c>
      <c r="J5" s="7">
        <v>3.8354540327013701E-3</v>
      </c>
      <c r="K5" s="7">
        <v>1.9355179745644199E-3</v>
      </c>
      <c r="L5" s="7">
        <v>4.8236469068874696E-3</v>
      </c>
      <c r="M5" s="7">
        <v>4.7783719104733599E-3</v>
      </c>
      <c r="P5" s="7">
        <v>3.8973421852003001</v>
      </c>
      <c r="Q5" s="7">
        <v>2.41496887443075</v>
      </c>
      <c r="R5" s="7">
        <v>1.30697683953539</v>
      </c>
      <c r="S5" s="7">
        <v>2.74661473917774</v>
      </c>
      <c r="T5" s="7">
        <v>2.72354668781341</v>
      </c>
    </row>
    <row r="6" spans="1:20" ht="34" x14ac:dyDescent="0.2">
      <c r="A6" s="26" t="s">
        <v>12</v>
      </c>
      <c r="B6" s="6" t="s">
        <v>18</v>
      </c>
      <c r="C6" s="15" t="str">
        <f t="shared" si="4"/>
        <v>22.31%
(1.49)</v>
      </c>
      <c r="D6" s="15" t="str">
        <f t="shared" si="0"/>
        <v>21.10%
(1.71)</v>
      </c>
      <c r="E6" s="15" t="str">
        <f t="shared" si="1"/>
        <v>-3.18%
(-0.26)</v>
      </c>
      <c r="F6" s="15" t="str">
        <f t="shared" si="2"/>
        <v>-25.16%
(-2.03)</v>
      </c>
      <c r="G6" s="15" t="str">
        <f t="shared" si="3"/>
        <v>-24.87%
(-2.01)</v>
      </c>
      <c r="I6" s="7">
        <v>2.2309451305299001E-3</v>
      </c>
      <c r="J6" s="7">
        <v>2.11032402788245E-3</v>
      </c>
      <c r="K6" s="7">
        <v>-3.17793341257741E-4</v>
      </c>
      <c r="L6" s="7">
        <v>-2.5155922544405599E-3</v>
      </c>
      <c r="M6" s="7">
        <v>-2.48726347058883E-3</v>
      </c>
      <c r="P6" s="7">
        <v>1.4872002522935901</v>
      </c>
      <c r="Q6" s="7">
        <v>1.70557573968249</v>
      </c>
      <c r="R6" s="7">
        <v>-0.25795037608320498</v>
      </c>
      <c r="S6" s="7">
        <v>-2.0334186733108401</v>
      </c>
      <c r="T6" s="7">
        <v>-2.0058187630803199</v>
      </c>
    </row>
    <row r="7" spans="1:20" ht="34" x14ac:dyDescent="0.2">
      <c r="A7" s="26"/>
      <c r="B7" s="6" t="s">
        <v>19</v>
      </c>
      <c r="C7" s="15" t="str">
        <f t="shared" si="4"/>
        <v>82.93%
(4.97)</v>
      </c>
      <c r="D7" s="15" t="str">
        <f t="shared" si="0"/>
        <v>51.60%
(3.64)</v>
      </c>
      <c r="E7" s="15" t="str">
        <f t="shared" si="1"/>
        <v>30.02%
(2.27)</v>
      </c>
      <c r="F7" s="15" t="str">
        <f t="shared" si="2"/>
        <v>24.27%
(1.58)</v>
      </c>
      <c r="G7" s="15" t="str">
        <f t="shared" si="3"/>
        <v>22.29%
(1.46)</v>
      </c>
      <c r="I7" s="7">
        <v>8.2931276130740299E-3</v>
      </c>
      <c r="J7" s="7">
        <v>5.1604011975875698E-3</v>
      </c>
      <c r="K7" s="7">
        <v>3.0021903196414401E-3</v>
      </c>
      <c r="L7" s="7">
        <v>2.4269471815057302E-3</v>
      </c>
      <c r="M7" s="7">
        <v>2.2293155587069799E-3</v>
      </c>
      <c r="P7" s="7">
        <v>4.9697235923380996</v>
      </c>
      <c r="Q7" s="7">
        <v>3.6393465874214699</v>
      </c>
      <c r="R7" s="7">
        <v>2.2687894570426002</v>
      </c>
      <c r="S7" s="7">
        <v>1.5768218062566499</v>
      </c>
      <c r="T7" s="7">
        <v>1.4621048594198001</v>
      </c>
    </row>
    <row r="8" spans="1:20" ht="34" x14ac:dyDescent="0.2">
      <c r="A8" s="26" t="s">
        <v>13</v>
      </c>
      <c r="B8" s="6" t="s">
        <v>18</v>
      </c>
      <c r="C8" s="15" t="str">
        <f t="shared" si="4"/>
        <v>81.67%
(4.08)</v>
      </c>
      <c r="D8" s="15" t="str">
        <f t="shared" si="0"/>
        <v>77.34%
(4.02)</v>
      </c>
      <c r="E8" s="15" t="str">
        <f t="shared" si="1"/>
        <v>47.53%
(2.46)</v>
      </c>
      <c r="F8" s="15" t="str">
        <f t="shared" si="2"/>
        <v>44.49%
(2.09)</v>
      </c>
      <c r="G8" s="15" t="str">
        <f t="shared" si="3"/>
        <v>42.87%
(2.02)</v>
      </c>
      <c r="I8" s="7">
        <v>8.1667666765662898E-3</v>
      </c>
      <c r="J8" s="7">
        <v>7.7337687308533304E-3</v>
      </c>
      <c r="K8" s="7">
        <v>4.7527209944904598E-3</v>
      </c>
      <c r="L8" s="7">
        <v>4.4493704133126604E-3</v>
      </c>
      <c r="M8" s="7">
        <v>4.2871274259589096E-3</v>
      </c>
      <c r="P8" s="7">
        <v>4.0792529217131897</v>
      </c>
      <c r="Q8" s="7">
        <v>4.0219534964516699</v>
      </c>
      <c r="R8" s="7">
        <v>2.45546513121695</v>
      </c>
      <c r="S8" s="7">
        <v>2.0908228028025202</v>
      </c>
      <c r="T8" s="7">
        <v>2.0235819471286498</v>
      </c>
    </row>
    <row r="9" spans="1:20" ht="34" x14ac:dyDescent="0.2">
      <c r="A9" s="26"/>
      <c r="B9" s="6" t="s">
        <v>19</v>
      </c>
      <c r="C9" s="15" t="str">
        <f t="shared" si="4"/>
        <v>21.92%
(1.05)</v>
      </c>
      <c r="D9" s="15" t="str">
        <f t="shared" si="0"/>
        <v>4.12%
(0.20)</v>
      </c>
      <c r="E9" s="15" t="str">
        <f t="shared" si="1"/>
        <v>-18.38%
(-0.88)</v>
      </c>
      <c r="F9" s="15" t="str">
        <f t="shared" si="2"/>
        <v>6.15%
(0.24)</v>
      </c>
      <c r="G9" s="15" t="str">
        <f t="shared" si="3"/>
        <v>7.14%
(0.28)</v>
      </c>
      <c r="I9" s="7">
        <v>2.1921180589045798E-3</v>
      </c>
      <c r="J9" s="7">
        <v>4.1233490129401201E-4</v>
      </c>
      <c r="K9" s="7">
        <v>-1.83812952375264E-3</v>
      </c>
      <c r="L9" s="7">
        <v>6.1476378326050197E-4</v>
      </c>
      <c r="M9" s="7">
        <v>7.1438585134381098E-4</v>
      </c>
      <c r="P9" s="7">
        <v>1.04675680170995</v>
      </c>
      <c r="Q9" s="7">
        <v>0.19937642086099799</v>
      </c>
      <c r="R9" s="7">
        <v>-0.87587281014587504</v>
      </c>
      <c r="S9" s="7">
        <v>0.23883174124002199</v>
      </c>
      <c r="T9" s="7">
        <v>0.27726582094791102</v>
      </c>
    </row>
    <row r="10" spans="1:20" ht="34" x14ac:dyDescent="0.2">
      <c r="A10" s="26" t="s">
        <v>14</v>
      </c>
      <c r="B10" s="6" t="s">
        <v>18</v>
      </c>
      <c r="C10" s="15" t="str">
        <f t="shared" si="4"/>
        <v>27.42%
(2.19)</v>
      </c>
      <c r="D10" s="15" t="str">
        <f t="shared" si="0"/>
        <v>26.53%
(2.09)</v>
      </c>
      <c r="E10" s="15" t="str">
        <f t="shared" si="1"/>
        <v>24.15%
(1.72)</v>
      </c>
      <c r="F10" s="15" t="str">
        <f t="shared" si="2"/>
        <v>18.40%
(1.22)</v>
      </c>
      <c r="G10" s="15" t="str">
        <f t="shared" si="3"/>
        <v>18.62%
(1.24)</v>
      </c>
      <c r="I10" s="7">
        <v>2.7415902507658099E-3</v>
      </c>
      <c r="J10" s="7">
        <v>2.65295334381001E-3</v>
      </c>
      <c r="K10" s="7">
        <v>2.4151880245560199E-3</v>
      </c>
      <c r="L10" s="7">
        <v>1.8402842355888199E-3</v>
      </c>
      <c r="M10" s="7">
        <v>1.86154054213018E-3</v>
      </c>
      <c r="P10" s="7">
        <v>2.1909080865953201</v>
      </c>
      <c r="Q10" s="7">
        <v>2.0899318773512299</v>
      </c>
      <c r="R10" s="7">
        <v>1.71848135800612</v>
      </c>
      <c r="S10" s="7">
        <v>1.2223047655731401</v>
      </c>
      <c r="T10" s="7">
        <v>1.23941885476859</v>
      </c>
    </row>
    <row r="11" spans="1:20" ht="34" x14ac:dyDescent="0.2">
      <c r="A11" s="26"/>
      <c r="B11" s="6" t="s">
        <v>19</v>
      </c>
      <c r="C11" s="15" t="str">
        <f t="shared" si="4"/>
        <v>51.25%
(3.38)</v>
      </c>
      <c r="D11" s="15" t="str">
        <f t="shared" si="0"/>
        <v>28.23%
(1.92)</v>
      </c>
      <c r="E11" s="15" t="str">
        <f t="shared" si="1"/>
        <v>10.65%
(0.70)</v>
      </c>
      <c r="F11" s="15" t="str">
        <f t="shared" si="2"/>
        <v>8.36%
(0.49)</v>
      </c>
      <c r="G11" s="15" t="str">
        <f t="shared" si="3"/>
        <v>7.86%
(0.46)</v>
      </c>
      <c r="I11" s="7">
        <v>5.1253337287038301E-3</v>
      </c>
      <c r="J11" s="7">
        <v>2.8226133710075501E-3</v>
      </c>
      <c r="K11" s="7">
        <v>1.0652480979362301E-3</v>
      </c>
      <c r="L11" s="7">
        <v>8.36339430378386E-4</v>
      </c>
      <c r="M11" s="7">
        <v>7.8631232796456496E-4</v>
      </c>
      <c r="P11" s="7">
        <v>3.3783761339052898</v>
      </c>
      <c r="Q11" s="7">
        <v>1.9151152382697401</v>
      </c>
      <c r="R11" s="7">
        <v>0.70050611400885199</v>
      </c>
      <c r="S11" s="7">
        <v>0.48834277231881901</v>
      </c>
      <c r="T11" s="7">
        <v>0.45872685430037602</v>
      </c>
    </row>
    <row r="12" spans="1:20" ht="34" x14ac:dyDescent="0.2">
      <c r="A12" s="26" t="s">
        <v>15</v>
      </c>
      <c r="B12" s="6" t="s">
        <v>18</v>
      </c>
      <c r="C12" s="15" t="str">
        <f t="shared" si="4"/>
        <v>25.64%
(2.16)</v>
      </c>
      <c r="D12" s="15" t="str">
        <f t="shared" si="0"/>
        <v>31.05%
(2.55)</v>
      </c>
      <c r="E12" s="15" t="str">
        <f t="shared" si="1"/>
        <v>27.22%
(2.05)</v>
      </c>
      <c r="F12" s="15" t="str">
        <f t="shared" si="2"/>
        <v>32.10%
(2.15)</v>
      </c>
      <c r="G12" s="15" t="str">
        <f t="shared" si="3"/>
        <v>33.47%
(2.25)</v>
      </c>
      <c r="I12" s="7">
        <v>2.5644377817016901E-3</v>
      </c>
      <c r="J12" s="7">
        <v>3.10483667348539E-3</v>
      </c>
      <c r="K12" s="7">
        <v>2.72192803767228E-3</v>
      </c>
      <c r="L12" s="7">
        <v>3.20976605063222E-3</v>
      </c>
      <c r="M12" s="7">
        <v>3.3466183225701399E-3</v>
      </c>
      <c r="P12" s="7">
        <v>2.1609252244502501</v>
      </c>
      <c r="Q12" s="7">
        <v>2.5526986470100499</v>
      </c>
      <c r="R12" s="7">
        <v>2.05391237637112</v>
      </c>
      <c r="S12" s="7">
        <v>2.1524792695968902</v>
      </c>
      <c r="T12" s="7">
        <v>2.2505281389508598</v>
      </c>
    </row>
    <row r="13" spans="1:20" ht="34" x14ac:dyDescent="0.2">
      <c r="A13" s="26"/>
      <c r="B13" s="6" t="s">
        <v>19</v>
      </c>
      <c r="C13" s="15" t="str">
        <f t="shared" si="4"/>
        <v>25.51%
(2.01)</v>
      </c>
      <c r="D13" s="15" t="str">
        <f t="shared" si="0"/>
        <v>17.88%
(1.38)</v>
      </c>
      <c r="E13" s="15" t="str">
        <f t="shared" si="1"/>
        <v>-4.85%
(-0.35)</v>
      </c>
      <c r="F13" s="15" t="str">
        <f t="shared" si="2"/>
        <v>-29.62%
(-2.03)</v>
      </c>
      <c r="G13" s="15" t="str">
        <f t="shared" si="3"/>
        <v>-30.83%
(-2.11)</v>
      </c>
      <c r="I13" s="7">
        <v>2.5506571446081701E-3</v>
      </c>
      <c r="J13" s="7">
        <v>1.7877388546366499E-3</v>
      </c>
      <c r="K13" s="7">
        <v>-4.85478017791997E-4</v>
      </c>
      <c r="L13" s="7">
        <v>-2.96201870785694E-3</v>
      </c>
      <c r="M13" s="7">
        <v>-3.08291643774318E-3</v>
      </c>
      <c r="P13" s="7">
        <v>2.01044706892199</v>
      </c>
      <c r="Q13" s="7">
        <v>1.37821500270019</v>
      </c>
      <c r="R13" s="7">
        <v>-0.35385022295902901</v>
      </c>
      <c r="S13" s="7">
        <v>-2.0254646340242899</v>
      </c>
      <c r="T13" s="7">
        <v>-2.1107984102850601</v>
      </c>
    </row>
    <row r="14" spans="1:20" ht="34" x14ac:dyDescent="0.2">
      <c r="A14" s="26" t="s">
        <v>16</v>
      </c>
      <c r="B14" s="6" t="s">
        <v>18</v>
      </c>
      <c r="C14" s="15" t="str">
        <f t="shared" si="4"/>
        <v>7.50%
(0.91)</v>
      </c>
      <c r="D14" s="15" t="str">
        <f t="shared" si="0"/>
        <v>9.13%
(1.07)</v>
      </c>
      <c r="E14" s="15" t="str">
        <f t="shared" si="1"/>
        <v>-13.57%
(-1.51)</v>
      </c>
      <c r="F14" s="15" t="str">
        <f t="shared" si="2"/>
        <v>-2.00%
(-0.25)</v>
      </c>
      <c r="G14" s="15" t="str">
        <f t="shared" si="3"/>
        <v>-1.96%
(-0.25)</v>
      </c>
      <c r="I14" s="7">
        <v>7.4989269809192297E-4</v>
      </c>
      <c r="J14" s="7">
        <v>9.12668257582499E-4</v>
      </c>
      <c r="K14" s="7">
        <v>-1.3568791926223899E-3</v>
      </c>
      <c r="L14" s="7">
        <v>-1.9990697327313401E-4</v>
      </c>
      <c r="M14" s="7">
        <v>-1.9630343549696699E-4</v>
      </c>
      <c r="P14" s="7">
        <v>0.90713540579835805</v>
      </c>
      <c r="Q14" s="7">
        <v>1.0728829720803701</v>
      </c>
      <c r="R14" s="7">
        <v>-1.51184311952357</v>
      </c>
      <c r="S14" s="7">
        <v>-0.25072377207924401</v>
      </c>
      <c r="T14" s="7">
        <v>-0.245495277363628</v>
      </c>
    </row>
    <row r="15" spans="1:20" ht="34" x14ac:dyDescent="0.2">
      <c r="A15" s="26"/>
      <c r="B15" s="6" t="s">
        <v>19</v>
      </c>
      <c r="C15" s="15" t="str">
        <f t="shared" si="4"/>
        <v>4.48%
(0.62)</v>
      </c>
      <c r="D15" s="15" t="str">
        <f t="shared" si="0"/>
        <v>1.29%
(0.18)</v>
      </c>
      <c r="E15" s="15" t="str">
        <f t="shared" si="1"/>
        <v>-12.16%
(-1.54)</v>
      </c>
      <c r="F15" s="15" t="str">
        <f t="shared" si="2"/>
        <v>-14.42%
(-1.91)</v>
      </c>
      <c r="G15" s="15" t="str">
        <f t="shared" si="3"/>
        <v>-15.29%
(-2.07)</v>
      </c>
      <c r="I15" s="7">
        <v>4.4790057557524002E-4</v>
      </c>
      <c r="J15" s="7">
        <v>1.2932518484015101E-4</v>
      </c>
      <c r="K15" s="7">
        <v>-1.2163432854713199E-3</v>
      </c>
      <c r="L15" s="7">
        <v>-1.4421987465519401E-3</v>
      </c>
      <c r="M15" s="7">
        <v>-1.5292650225779199E-3</v>
      </c>
      <c r="P15" s="7">
        <v>0.62281900159288905</v>
      </c>
      <c r="Q15" s="7">
        <v>0.17653646847086199</v>
      </c>
      <c r="R15" s="7">
        <v>-1.5430155510313499</v>
      </c>
      <c r="S15" s="7">
        <v>-1.9077941363840401</v>
      </c>
      <c r="T15" s="7">
        <v>-2.0676740419735902</v>
      </c>
    </row>
    <row r="16" spans="1:20" ht="34" x14ac:dyDescent="0.2">
      <c r="A16" s="26" t="s">
        <v>17</v>
      </c>
      <c r="B16" s="6" t="s">
        <v>18</v>
      </c>
      <c r="C16" s="15" t="str">
        <f t="shared" si="4"/>
        <v>52.01%
(1.80)</v>
      </c>
      <c r="D16" s="15" t="str">
        <f t="shared" si="0"/>
        <v>72.60%
(2.43)</v>
      </c>
      <c r="E16" s="15" t="str">
        <f t="shared" si="1"/>
        <v>8.62%
(0.27)</v>
      </c>
      <c r="F16" s="15" t="str">
        <f t="shared" si="2"/>
        <v>13.03%
(0.37)</v>
      </c>
      <c r="G16" s="15" t="str">
        <f t="shared" si="3"/>
        <v>10.17%
(0.29)</v>
      </c>
      <c r="I16" s="7">
        <v>5.2014154482394603E-3</v>
      </c>
      <c r="J16" s="7">
        <v>7.2603434099626401E-3</v>
      </c>
      <c r="K16" s="7">
        <v>8.6212836423187197E-4</v>
      </c>
      <c r="L16" s="7">
        <v>1.3027487173567799E-3</v>
      </c>
      <c r="M16" s="7">
        <v>1.0166959643712599E-3</v>
      </c>
      <c r="P16" s="7">
        <v>1.8015394647238601</v>
      </c>
      <c r="Q16" s="7">
        <v>2.43482312879416</v>
      </c>
      <c r="R16" s="7">
        <v>0.26686615267222202</v>
      </c>
      <c r="S16" s="7">
        <v>0.36819271156674499</v>
      </c>
      <c r="T16" s="7">
        <v>0.28763686884480999</v>
      </c>
    </row>
    <row r="17" spans="1:20" ht="34" x14ac:dyDescent="0.2">
      <c r="A17" s="26"/>
      <c r="B17" s="6" t="s">
        <v>19</v>
      </c>
      <c r="C17" s="15" t="str">
        <f t="shared" si="4"/>
        <v>93.10%
(3.40)</v>
      </c>
      <c r="D17" s="15" t="str">
        <f t="shared" si="0"/>
        <v>71.83%
(2.58)</v>
      </c>
      <c r="E17" s="15" t="str">
        <f t="shared" si="1"/>
        <v>42.89%
(1.44)</v>
      </c>
      <c r="F17" s="15" t="str">
        <f t="shared" si="2"/>
        <v>-6.94%
(-0.22)</v>
      </c>
      <c r="G17" s="15" t="str">
        <f t="shared" si="3"/>
        <v>-5.22%
(-0.17)</v>
      </c>
      <c r="I17" s="7">
        <v>9.3100183277570296E-3</v>
      </c>
      <c r="J17" s="7">
        <v>7.1826130557981404E-3</v>
      </c>
      <c r="K17" s="7">
        <v>4.2886052939114499E-3</v>
      </c>
      <c r="L17" s="7">
        <v>-6.93555298766573E-4</v>
      </c>
      <c r="M17" s="7">
        <v>-5.2174353555982497E-4</v>
      </c>
      <c r="P17" s="7">
        <v>3.3991882628086798</v>
      </c>
      <c r="Q17" s="7">
        <v>2.5774104734414598</v>
      </c>
      <c r="R17" s="7">
        <v>1.44049746913398</v>
      </c>
      <c r="S17" s="7">
        <v>-0.22231238903122599</v>
      </c>
      <c r="T17" s="7">
        <v>-0.16722431290180101</v>
      </c>
    </row>
    <row r="20" spans="1:20" x14ac:dyDescent="0.2">
      <c r="A20" s="26" t="s">
        <v>45</v>
      </c>
      <c r="B20" s="26"/>
      <c r="C20" s="6" t="s">
        <v>41</v>
      </c>
      <c r="D20" s="6" t="s">
        <v>42</v>
      </c>
      <c r="E20" s="6" t="s">
        <v>43</v>
      </c>
      <c r="F20" s="6" t="s">
        <v>44</v>
      </c>
      <c r="G20" s="6" t="s">
        <v>53</v>
      </c>
      <c r="I20" s="26" t="s">
        <v>50</v>
      </c>
      <c r="J20" s="26"/>
      <c r="K20" s="26"/>
      <c r="L20" s="26"/>
      <c r="M20" s="26"/>
    </row>
    <row r="21" spans="1:20" x14ac:dyDescent="0.2">
      <c r="A21" s="26" t="s">
        <v>10</v>
      </c>
      <c r="B21" s="6" t="s">
        <v>18</v>
      </c>
      <c r="C21" s="8">
        <f>I21*100</f>
        <v>5.8852752546663298</v>
      </c>
      <c r="D21" s="8">
        <f t="shared" ref="D21:D36" si="5">J21*100</f>
        <v>78.967407587389204</v>
      </c>
      <c r="E21" s="8">
        <f t="shared" ref="E21:E36" si="6">K21*100</f>
        <v>48.977898088719598</v>
      </c>
      <c r="F21" s="8">
        <f t="shared" ref="F21:F36" si="7">L21*100</f>
        <v>58.220358316218601</v>
      </c>
      <c r="G21" s="8">
        <f t="shared" ref="G21:G36" si="8">M21*100</f>
        <v>58.452081591030506</v>
      </c>
      <c r="I21" s="7">
        <v>5.8852752546663299E-2</v>
      </c>
      <c r="J21" s="7">
        <v>0.78967407587389205</v>
      </c>
      <c r="K21" s="7">
        <v>0.48977898088719601</v>
      </c>
      <c r="L21" s="7">
        <v>0.58220358316218601</v>
      </c>
      <c r="M21" s="7">
        <v>0.58452081591030502</v>
      </c>
    </row>
    <row r="22" spans="1:20" x14ac:dyDescent="0.2">
      <c r="A22" s="26"/>
      <c r="B22" s="6" t="s">
        <v>19</v>
      </c>
      <c r="C22" s="8">
        <f t="shared" ref="C22:C36" si="9">I22*100</f>
        <v>0.26808020034823099</v>
      </c>
      <c r="D22" s="8">
        <f t="shared" si="5"/>
        <v>88.853467800042495</v>
      </c>
      <c r="E22" s="8">
        <f t="shared" si="6"/>
        <v>59.5276700868137</v>
      </c>
      <c r="F22" s="8">
        <f t="shared" si="7"/>
        <v>69.1582262201118</v>
      </c>
      <c r="G22" s="8">
        <f t="shared" si="8"/>
        <v>71.071516088226304</v>
      </c>
      <c r="I22" s="7">
        <v>2.6808020034823099E-3</v>
      </c>
      <c r="J22" s="7">
        <v>0.88853467800042496</v>
      </c>
      <c r="K22" s="7">
        <v>0.595276700868137</v>
      </c>
      <c r="L22" s="7">
        <v>0.69158226220111796</v>
      </c>
      <c r="M22" s="7">
        <v>0.71071516088226305</v>
      </c>
    </row>
    <row r="23" spans="1:20" x14ac:dyDescent="0.2">
      <c r="A23" s="26" t="s">
        <v>11</v>
      </c>
      <c r="B23" s="6" t="s">
        <v>18</v>
      </c>
      <c r="C23" s="8">
        <f t="shared" si="9"/>
        <v>0.12116418831152899</v>
      </c>
      <c r="D23" s="8">
        <f t="shared" si="5"/>
        <v>35.1985624682451</v>
      </c>
      <c r="E23" s="8">
        <f t="shared" si="6"/>
        <v>51.334468792690501</v>
      </c>
      <c r="F23" s="8">
        <f t="shared" si="7"/>
        <v>58.218853777911605</v>
      </c>
      <c r="G23" s="8">
        <f t="shared" si="8"/>
        <v>58.258096389334703</v>
      </c>
      <c r="I23" s="7">
        <v>1.2116418831152899E-3</v>
      </c>
      <c r="J23" s="7">
        <v>0.35198562468245098</v>
      </c>
      <c r="K23" s="7">
        <v>0.51334468792690502</v>
      </c>
      <c r="L23" s="7">
        <v>0.58218853777911606</v>
      </c>
      <c r="M23" s="7">
        <v>0.58258096389334701</v>
      </c>
    </row>
    <row r="24" spans="1:20" x14ac:dyDescent="0.2">
      <c r="A24" s="26"/>
      <c r="B24" s="6" t="s">
        <v>19</v>
      </c>
      <c r="C24" s="8">
        <f t="shared" si="9"/>
        <v>1.24940329110931</v>
      </c>
      <c r="D24" s="8">
        <f t="shared" si="5"/>
        <v>35.142727037873797</v>
      </c>
      <c r="E24" s="8">
        <f t="shared" si="6"/>
        <v>54.935975568390006</v>
      </c>
      <c r="F24" s="8">
        <f t="shared" si="7"/>
        <v>66.627916819547394</v>
      </c>
      <c r="G24" s="8">
        <f t="shared" si="8"/>
        <v>66.961928115417905</v>
      </c>
      <c r="I24" s="7">
        <v>1.2494032911093101E-2</v>
      </c>
      <c r="J24" s="7">
        <v>0.351427270378738</v>
      </c>
      <c r="K24" s="7">
        <v>0.54935975568390005</v>
      </c>
      <c r="L24" s="7">
        <v>0.66627916819547395</v>
      </c>
      <c r="M24" s="7">
        <v>0.66961928115417901</v>
      </c>
    </row>
    <row r="25" spans="1:20" x14ac:dyDescent="0.2">
      <c r="A25" s="26" t="s">
        <v>12</v>
      </c>
      <c r="B25" s="6" t="s">
        <v>18</v>
      </c>
      <c r="C25" s="8">
        <f t="shared" si="9"/>
        <v>0.75958630743286903</v>
      </c>
      <c r="D25" s="8">
        <f t="shared" si="5"/>
        <v>37.058119812559298</v>
      </c>
      <c r="E25" s="8">
        <f t="shared" si="6"/>
        <v>50.763363004916997</v>
      </c>
      <c r="F25" s="8">
        <f t="shared" si="7"/>
        <v>59.988960246925807</v>
      </c>
      <c r="G25" s="8">
        <f t="shared" si="8"/>
        <v>60.124162870376594</v>
      </c>
      <c r="I25" s="7">
        <v>7.5958630743286903E-3</v>
      </c>
      <c r="J25" s="7">
        <v>0.37058119812559298</v>
      </c>
      <c r="K25" s="7">
        <v>0.50763363004916995</v>
      </c>
      <c r="L25" s="7">
        <v>0.59988960246925804</v>
      </c>
      <c r="M25" s="7">
        <v>0.60124162870376596</v>
      </c>
    </row>
    <row r="26" spans="1:20" x14ac:dyDescent="0.2">
      <c r="A26" s="26"/>
      <c r="B26" s="6" t="s">
        <v>19</v>
      </c>
      <c r="C26" s="8">
        <f t="shared" si="9"/>
        <v>2.73070677959719</v>
      </c>
      <c r="D26" s="8">
        <f t="shared" si="5"/>
        <v>34.753488743202496</v>
      </c>
      <c r="E26" s="8">
        <f t="shared" si="6"/>
        <v>55.737526231910792</v>
      </c>
      <c r="F26" s="8">
        <f t="shared" si="7"/>
        <v>64.512535764077001</v>
      </c>
      <c r="G26" s="8">
        <f t="shared" si="8"/>
        <v>65.453642680084201</v>
      </c>
      <c r="I26" s="7">
        <v>2.73070677959719E-2</v>
      </c>
      <c r="J26" s="7">
        <v>0.34753488743202499</v>
      </c>
      <c r="K26" s="7">
        <v>0.55737526231910794</v>
      </c>
      <c r="L26" s="7">
        <v>0.64512535764076995</v>
      </c>
      <c r="M26" s="7">
        <v>0.65453642680084201</v>
      </c>
    </row>
    <row r="27" spans="1:20" x14ac:dyDescent="0.2">
      <c r="A27" s="26" t="s">
        <v>13</v>
      </c>
      <c r="B27" s="6" t="s">
        <v>18</v>
      </c>
      <c r="C27" s="8">
        <f t="shared" si="9"/>
        <v>1.05060664562727</v>
      </c>
      <c r="D27" s="8">
        <f t="shared" si="5"/>
        <v>14.902630791261901</v>
      </c>
      <c r="E27" s="8">
        <f t="shared" si="6"/>
        <v>33.824907413156204</v>
      </c>
      <c r="F27" s="8">
        <f t="shared" si="7"/>
        <v>35.4494643515497</v>
      </c>
      <c r="G27" s="8">
        <f t="shared" si="8"/>
        <v>36.5363527035027</v>
      </c>
      <c r="I27" s="7">
        <v>1.05060664562727E-2</v>
      </c>
      <c r="J27" s="7">
        <v>0.149026307912619</v>
      </c>
      <c r="K27" s="7">
        <v>0.33824907413156202</v>
      </c>
      <c r="L27" s="7">
        <v>0.35449464351549698</v>
      </c>
      <c r="M27" s="7">
        <v>0.365363527035027</v>
      </c>
    </row>
    <row r="28" spans="1:20" x14ac:dyDescent="0.2">
      <c r="A28" s="26"/>
      <c r="B28" s="6" t="s">
        <v>19</v>
      </c>
      <c r="C28" s="8">
        <f t="shared" si="9"/>
        <v>0.14618490483029301</v>
      </c>
      <c r="D28" s="8">
        <f t="shared" si="5"/>
        <v>9.5279088084636996</v>
      </c>
      <c r="E28" s="8">
        <f t="shared" si="6"/>
        <v>27.081603126732102</v>
      </c>
      <c r="F28" s="8">
        <f t="shared" si="7"/>
        <v>33.915525913400401</v>
      </c>
      <c r="G28" s="8">
        <f t="shared" si="8"/>
        <v>34.3194698522572</v>
      </c>
      <c r="I28" s="7">
        <v>1.4618490483029301E-3</v>
      </c>
      <c r="J28" s="7">
        <v>9.5279088084637004E-2</v>
      </c>
      <c r="K28" s="7">
        <v>0.27081603126732101</v>
      </c>
      <c r="L28" s="7">
        <v>0.33915525913400402</v>
      </c>
      <c r="M28" s="7">
        <v>0.34319469852257201</v>
      </c>
    </row>
    <row r="29" spans="1:20" x14ac:dyDescent="0.2">
      <c r="A29" s="26" t="s">
        <v>14</v>
      </c>
      <c r="B29" s="6" t="s">
        <v>18</v>
      </c>
      <c r="C29" s="8">
        <f t="shared" si="9"/>
        <v>0.262568675595798</v>
      </c>
      <c r="D29" s="8">
        <f t="shared" si="5"/>
        <v>4.30205514663401</v>
      </c>
      <c r="E29" s="8">
        <f t="shared" si="6"/>
        <v>7.4218944704750101</v>
      </c>
      <c r="F29" s="8">
        <f t="shared" si="7"/>
        <v>11.1478665262251</v>
      </c>
      <c r="G29" s="8">
        <f t="shared" si="8"/>
        <v>12.287293026873899</v>
      </c>
      <c r="I29" s="7">
        <v>2.6256867559579801E-3</v>
      </c>
      <c r="J29" s="7">
        <v>4.3020551466340103E-2</v>
      </c>
      <c r="K29" s="7">
        <v>7.4218944704750101E-2</v>
      </c>
      <c r="L29" s="7">
        <v>0.111478665262251</v>
      </c>
      <c r="M29" s="7">
        <v>0.12287293026873899</v>
      </c>
    </row>
    <row r="30" spans="1:20" x14ac:dyDescent="0.2">
      <c r="A30" s="26"/>
      <c r="B30" s="6" t="s">
        <v>19</v>
      </c>
      <c r="C30" s="8">
        <f t="shared" si="9"/>
        <v>1.8019858263107499E-3</v>
      </c>
      <c r="D30" s="8">
        <f t="shared" si="5"/>
        <v>11.999915883759501</v>
      </c>
      <c r="E30" s="8">
        <f t="shared" si="6"/>
        <v>28.291136089676201</v>
      </c>
      <c r="F30" s="8">
        <f t="shared" si="7"/>
        <v>29.6635583348666</v>
      </c>
      <c r="G30" s="8">
        <f t="shared" si="8"/>
        <v>30.105456752390197</v>
      </c>
      <c r="I30" s="16">
        <v>1.80198582631075E-5</v>
      </c>
      <c r="J30" s="7">
        <v>0.119999158837595</v>
      </c>
      <c r="K30" s="7">
        <v>0.282911360896762</v>
      </c>
      <c r="L30" s="7">
        <v>0.29663558334866602</v>
      </c>
      <c r="M30" s="7">
        <v>0.30105456752390197</v>
      </c>
    </row>
    <row r="31" spans="1:20" x14ac:dyDescent="0.2">
      <c r="A31" s="26" t="s">
        <v>15</v>
      </c>
      <c r="B31" s="6" t="s">
        <v>18</v>
      </c>
      <c r="C31" s="8">
        <f t="shared" si="9"/>
        <v>4.5459349822252202E-3</v>
      </c>
      <c r="D31" s="8">
        <f t="shared" si="5"/>
        <v>1.97069335342271</v>
      </c>
      <c r="E31" s="8">
        <f t="shared" si="6"/>
        <v>10.920040584212099</v>
      </c>
      <c r="F31" s="8">
        <f t="shared" si="7"/>
        <v>11.104027491377702</v>
      </c>
      <c r="G31" s="8">
        <f t="shared" si="8"/>
        <v>12.3093254752209</v>
      </c>
      <c r="I31" s="16">
        <v>4.54593498222522E-5</v>
      </c>
      <c r="J31" s="7">
        <v>1.9706933534227099E-2</v>
      </c>
      <c r="K31" s="7">
        <v>0.109200405842121</v>
      </c>
      <c r="L31" s="7">
        <v>0.11104027491377701</v>
      </c>
      <c r="M31" s="7">
        <v>0.123093254752209</v>
      </c>
    </row>
    <row r="32" spans="1:20" x14ac:dyDescent="0.2">
      <c r="A32" s="26"/>
      <c r="B32" s="6" t="s">
        <v>19</v>
      </c>
      <c r="C32" s="8">
        <f t="shared" si="9"/>
        <v>0.140106664871431</v>
      </c>
      <c r="D32" s="8">
        <f t="shared" si="5"/>
        <v>2.5799085558497503</v>
      </c>
      <c r="E32" s="8">
        <f t="shared" si="6"/>
        <v>16.632388459325</v>
      </c>
      <c r="F32" s="8">
        <f t="shared" si="7"/>
        <v>25.1295143300433</v>
      </c>
      <c r="G32" s="8">
        <f t="shared" si="8"/>
        <v>25.918284680110997</v>
      </c>
      <c r="I32" s="7">
        <v>1.40106664871431E-3</v>
      </c>
      <c r="J32" s="7">
        <v>2.5799085558497501E-2</v>
      </c>
      <c r="K32" s="7">
        <v>0.16632388459325001</v>
      </c>
      <c r="L32" s="7">
        <v>0.25129514330043301</v>
      </c>
      <c r="M32" s="7">
        <v>0.25918284680110998</v>
      </c>
    </row>
    <row r="33" spans="1:13" x14ac:dyDescent="0.2">
      <c r="A33" s="26" t="s">
        <v>16</v>
      </c>
      <c r="B33" s="6" t="s">
        <v>18</v>
      </c>
      <c r="C33" s="8">
        <f t="shared" si="9"/>
        <v>8.7359101257533697E-2</v>
      </c>
      <c r="D33" s="8">
        <f t="shared" si="5"/>
        <v>0.47389901706604798</v>
      </c>
      <c r="E33" s="8">
        <f t="shared" si="6"/>
        <v>17.890205663874102</v>
      </c>
      <c r="F33" s="8">
        <f t="shared" si="7"/>
        <v>14.720243656363898</v>
      </c>
      <c r="G33" s="8">
        <f t="shared" si="8"/>
        <v>14.9161250107153</v>
      </c>
      <c r="I33" s="7">
        <v>8.7359101257533699E-4</v>
      </c>
      <c r="J33" s="7">
        <v>4.7389901706604799E-3</v>
      </c>
      <c r="K33" s="7">
        <v>0.17890205663874101</v>
      </c>
      <c r="L33" s="7">
        <v>0.14720243656363899</v>
      </c>
      <c r="M33" s="7">
        <v>0.149161250107153</v>
      </c>
    </row>
    <row r="34" spans="1:13" x14ac:dyDescent="0.2">
      <c r="A34" s="26"/>
      <c r="B34" s="6" t="s">
        <v>19</v>
      </c>
      <c r="C34" s="8">
        <f t="shared" si="9"/>
        <v>0.16449432176713902</v>
      </c>
      <c r="D34" s="8">
        <f t="shared" si="5"/>
        <v>2.5476728831192199</v>
      </c>
      <c r="E34" s="8">
        <f t="shared" si="6"/>
        <v>16.351322637734299</v>
      </c>
      <c r="F34" s="8">
        <f t="shared" si="7"/>
        <v>18.537571519058201</v>
      </c>
      <c r="G34" s="8">
        <f t="shared" si="8"/>
        <v>22.648603478631802</v>
      </c>
      <c r="I34" s="7">
        <v>1.6449432176713901E-3</v>
      </c>
      <c r="J34" s="7">
        <v>2.5476728831192199E-2</v>
      </c>
      <c r="K34" s="7">
        <v>0.163513226377343</v>
      </c>
      <c r="L34" s="7">
        <v>0.18537571519058199</v>
      </c>
      <c r="M34" s="7">
        <v>0.22648603478631801</v>
      </c>
    </row>
    <row r="35" spans="1:13" x14ac:dyDescent="0.2">
      <c r="A35" s="26" t="s">
        <v>17</v>
      </c>
      <c r="B35" s="6" t="s">
        <v>18</v>
      </c>
      <c r="C35" s="8">
        <f t="shared" si="9"/>
        <v>5.6666351672662894E-2</v>
      </c>
      <c r="D35" s="8">
        <f t="shared" si="5"/>
        <v>1.6949674247958699</v>
      </c>
      <c r="E35" s="8">
        <f t="shared" si="6"/>
        <v>9.3580344011980614</v>
      </c>
      <c r="F35" s="8">
        <f t="shared" si="7"/>
        <v>9.7814440424308202</v>
      </c>
      <c r="G35" s="8">
        <f t="shared" si="8"/>
        <v>10.686998073644501</v>
      </c>
      <c r="I35" s="7">
        <v>5.6666351672662895E-4</v>
      </c>
      <c r="J35" s="7">
        <v>1.69496742479587E-2</v>
      </c>
      <c r="K35" s="7">
        <v>9.3580344011980607E-2</v>
      </c>
      <c r="L35" s="7">
        <v>9.7814440424308202E-2</v>
      </c>
      <c r="M35" s="7">
        <v>0.10686998073644501</v>
      </c>
    </row>
    <row r="36" spans="1:13" x14ac:dyDescent="0.2">
      <c r="A36" s="26"/>
      <c r="B36" s="6" t="s">
        <v>19</v>
      </c>
      <c r="C36" s="8">
        <f t="shared" si="9"/>
        <v>4.7286670926238701E-3</v>
      </c>
      <c r="D36" s="8">
        <f t="shared" si="5"/>
        <v>4.5393145639309695</v>
      </c>
      <c r="E36" s="8">
        <f t="shared" si="6"/>
        <v>14.516477214995</v>
      </c>
      <c r="F36" s="8">
        <f t="shared" si="7"/>
        <v>20.8586655758224</v>
      </c>
      <c r="G36" s="8">
        <f t="shared" si="8"/>
        <v>21.4799657982485</v>
      </c>
      <c r="I36" s="16">
        <v>4.72866709262387E-5</v>
      </c>
      <c r="J36" s="7">
        <v>4.5393145639309698E-2</v>
      </c>
      <c r="K36" s="7">
        <v>0.14516477214994999</v>
      </c>
      <c r="L36" s="7">
        <v>0.20858665575822399</v>
      </c>
      <c r="M36" s="7">
        <v>0.21479965798248499</v>
      </c>
    </row>
    <row r="37" spans="1:13" x14ac:dyDescent="0.2">
      <c r="C37" s="8"/>
      <c r="D37" s="8"/>
      <c r="E37" s="8"/>
      <c r="F37" s="8"/>
      <c r="G37" s="8"/>
    </row>
    <row r="38" spans="1:13" x14ac:dyDescent="0.2">
      <c r="B38" s="6" t="s">
        <v>46</v>
      </c>
      <c r="C38" s="6" t="s">
        <v>41</v>
      </c>
      <c r="D38" s="6" t="s">
        <v>42</v>
      </c>
      <c r="E38" s="6" t="s">
        <v>43</v>
      </c>
      <c r="F38" s="6" t="s">
        <v>44</v>
      </c>
      <c r="G38" s="6" t="s">
        <v>53</v>
      </c>
    </row>
    <row r="39" spans="1:13" x14ac:dyDescent="0.2">
      <c r="B39" s="6" t="s">
        <v>47</v>
      </c>
      <c r="C39" s="11">
        <f>C42</f>
        <v>5.6048076178475803</v>
      </c>
      <c r="D39" s="11">
        <f t="shared" ref="D39:G39" si="10">D42</f>
        <v>4.0724558503993498</v>
      </c>
      <c r="E39" s="11">
        <f t="shared" si="10"/>
        <v>1.8184286615354099</v>
      </c>
      <c r="F39" s="11">
        <f t="shared" si="10"/>
        <v>1.7155393865864399</v>
      </c>
      <c r="G39" s="11">
        <f t="shared" si="10"/>
        <v>1.7277423750929299</v>
      </c>
    </row>
    <row r="40" spans="1:13" x14ac:dyDescent="0.2">
      <c r="B40" s="6" t="s">
        <v>48</v>
      </c>
      <c r="C40" s="11">
        <f>C43</f>
        <v>7.4624861845506997E-11</v>
      </c>
      <c r="D40" s="19">
        <f t="shared" ref="D40:G40" si="11">D43</f>
        <v>3.3059575244021002E-7</v>
      </c>
      <c r="E40" s="19">
        <f t="shared" si="11"/>
        <v>2.76355377744338E-2</v>
      </c>
      <c r="F40" s="19">
        <f t="shared" si="11"/>
        <v>4.2634981652772602E-2</v>
      </c>
      <c r="G40" s="19">
        <f t="shared" si="11"/>
        <v>4.0626957766551501E-2</v>
      </c>
    </row>
    <row r="41" spans="1:13" x14ac:dyDescent="0.2">
      <c r="C41" s="26" t="s">
        <v>51</v>
      </c>
      <c r="D41" s="26"/>
      <c r="E41" s="26"/>
      <c r="F41" s="26"/>
      <c r="G41" s="26"/>
    </row>
    <row r="42" spans="1:13" x14ac:dyDescent="0.2">
      <c r="C42" s="7">
        <v>5.6048076178475803</v>
      </c>
      <c r="D42" s="7">
        <v>4.0724558503993498</v>
      </c>
      <c r="E42" s="7">
        <v>1.8184286615354099</v>
      </c>
      <c r="F42" s="7">
        <v>1.7155393865864399</v>
      </c>
      <c r="G42" s="7">
        <v>1.7277423750929299</v>
      </c>
    </row>
    <row r="43" spans="1:13" x14ac:dyDescent="0.2">
      <c r="C43" s="16">
        <v>7.4624861845506997E-11</v>
      </c>
      <c r="D43" s="16">
        <v>3.3059575244021002E-7</v>
      </c>
      <c r="E43" s="7">
        <v>2.76355377744338E-2</v>
      </c>
      <c r="F43" s="7">
        <v>4.2634981652772602E-2</v>
      </c>
      <c r="G43" s="7">
        <v>4.0626957766551501E-2</v>
      </c>
    </row>
  </sheetData>
  <mergeCells count="22">
    <mergeCell ref="I1:M1"/>
    <mergeCell ref="P1:T1"/>
    <mergeCell ref="I20:M20"/>
    <mergeCell ref="C41:G41"/>
    <mergeCell ref="A25:A26"/>
    <mergeCell ref="A27:A28"/>
    <mergeCell ref="A29:A30"/>
    <mergeCell ref="A31:A32"/>
    <mergeCell ref="A33:A34"/>
    <mergeCell ref="A35:A36"/>
    <mergeCell ref="A14:A15"/>
    <mergeCell ref="A16:A17"/>
    <mergeCell ref="A1:B1"/>
    <mergeCell ref="A20:B20"/>
    <mergeCell ref="A21:A22"/>
    <mergeCell ref="A23:A24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512F-4BF4-BC47-898D-F350D31DF25F}">
  <dimension ref="A1:V18"/>
  <sheetViews>
    <sheetView workbookViewId="0">
      <selection activeCell="J9" sqref="J9"/>
    </sheetView>
  </sheetViews>
  <sheetFormatPr baseColWidth="10" defaultRowHeight="16" x14ac:dyDescent="0.2"/>
  <cols>
    <col min="4" max="4" width="11.6640625" bestFit="1" customWidth="1"/>
    <col min="6" max="6" width="7.83203125" bestFit="1" customWidth="1"/>
  </cols>
  <sheetData>
    <row r="1" spans="1:22" x14ac:dyDescent="0.2">
      <c r="A1" s="7"/>
      <c r="B1" s="7"/>
      <c r="C1" s="7"/>
      <c r="D1" s="26" t="s">
        <v>94</v>
      </c>
      <c r="E1" s="26"/>
      <c r="F1" s="26"/>
      <c r="G1" s="26"/>
    </row>
    <row r="2" spans="1:22" x14ac:dyDescent="0.2">
      <c r="A2" s="7"/>
      <c r="B2" s="7"/>
      <c r="C2" s="7" t="s">
        <v>96</v>
      </c>
      <c r="D2" s="7" t="s">
        <v>14</v>
      </c>
      <c r="E2" s="7" t="s">
        <v>15</v>
      </c>
      <c r="F2" s="7" t="s">
        <v>16</v>
      </c>
      <c r="G2" s="7" t="s">
        <v>17</v>
      </c>
    </row>
    <row r="3" spans="1:22" ht="34" customHeight="1" x14ac:dyDescent="0.2">
      <c r="A3" s="26" t="s">
        <v>91</v>
      </c>
      <c r="B3" s="7" t="s">
        <v>92</v>
      </c>
      <c r="C3" s="7"/>
      <c r="D3" s="17" t="str">
        <f>CONCATENATE(TEXT(I3*100,"0.00%"),CHAR(10),"(",TEXT(I5,"0.00"),")")</f>
        <v>59.21%
(3.65)</v>
      </c>
      <c r="E3" s="17" t="str">
        <f>CONCATENATE(TEXT(J3*100,"0.00%"),CHAR(10),"(",TEXT(J5,"0.00"),")")</f>
        <v>113.07%
(2.92)</v>
      </c>
      <c r="F3" s="17" t="str">
        <f>CONCATENATE(TEXT(K3*100,"0.00%"),CHAR(10),"(",TEXT(K5,"0.00"),")")</f>
        <v>155.69%
(3.85)</v>
      </c>
      <c r="G3" s="17" t="str">
        <f>CONCATENATE(TEXT(L3*100,"0.00%"),CHAR(10),"(",TEXT(L5,"0.00"),")")</f>
        <v>81.58%
(4.09)</v>
      </c>
      <c r="I3">
        <v>5.9210167311631199E-3</v>
      </c>
      <c r="J3">
        <v>1.1306918706366799E-2</v>
      </c>
      <c r="K3">
        <v>1.55694362506811E-2</v>
      </c>
      <c r="L3">
        <v>8.1582829968317901E-3</v>
      </c>
      <c r="N3">
        <v>7.9837940614269798E-2</v>
      </c>
      <c r="O3">
        <v>0.84712856096705702</v>
      </c>
      <c r="P3">
        <v>0.48992050084315802</v>
      </c>
      <c r="Q3">
        <v>7.2145248017837907E-2</v>
      </c>
      <c r="S3">
        <v>1.53165148833172</v>
      </c>
      <c r="T3">
        <v>6.8146959462578298</v>
      </c>
      <c r="U3">
        <v>3.7665085585161799</v>
      </c>
      <c r="V3">
        <v>1.1255740211182601</v>
      </c>
    </row>
    <row r="4" spans="1:22" ht="34" x14ac:dyDescent="0.2">
      <c r="A4" s="26"/>
      <c r="B4" s="26" t="s">
        <v>93</v>
      </c>
      <c r="C4" s="7" t="s">
        <v>14</v>
      </c>
      <c r="D4" s="17" t="str">
        <f>CONCATENATE(TEXT(N3,"0.00"),CHAR(10),"(",TEXT(S3,"0.00"),")")</f>
        <v>0.08
(1.53)</v>
      </c>
      <c r="E4" s="17" t="str">
        <f t="shared" ref="E4:E7" si="0">CONCATENATE(TEXT(O3,"0.00"),CHAR(10),"(",TEXT(T3,"0.00"),")")</f>
        <v>0.85
(6.81)</v>
      </c>
      <c r="F4" s="17" t="str">
        <f t="shared" ref="F4:F7" si="1">CONCATENATE(TEXT(P3,"0.00"),CHAR(10),"(",TEXT(U3,"0.00"),")")</f>
        <v>0.49
(3.77)</v>
      </c>
      <c r="G4" s="17" t="str">
        <f t="shared" ref="G4:G7" si="2">CONCATENATE(TEXT(Q3,"0.00"),CHAR(10),"(",TEXT(V3,"0.00"),")")</f>
        <v>0.07
(1.13)</v>
      </c>
      <c r="I4">
        <v>1.6211749803898699E-3</v>
      </c>
      <c r="J4">
        <v>3.8661915263577002E-3</v>
      </c>
      <c r="K4">
        <v>4.0454531714624398E-3</v>
      </c>
      <c r="L4">
        <v>1.99349060799755E-3</v>
      </c>
      <c r="N4">
        <v>0.246922063228035</v>
      </c>
      <c r="O4">
        <v>0.34882840325395897</v>
      </c>
      <c r="P4">
        <v>-7.4456385095158201E-2</v>
      </c>
      <c r="Q4">
        <v>1.4555269514743301</v>
      </c>
      <c r="S4">
        <v>3.96930107082256</v>
      </c>
      <c r="T4">
        <v>2.3513241918044199</v>
      </c>
      <c r="U4">
        <v>-0.47964376747528598</v>
      </c>
      <c r="V4">
        <v>19.0278664421771</v>
      </c>
    </row>
    <row r="5" spans="1:22" ht="34" x14ac:dyDescent="0.2">
      <c r="A5" s="26"/>
      <c r="B5" s="26"/>
      <c r="C5" s="7" t="s">
        <v>15</v>
      </c>
      <c r="D5" s="17" t="str">
        <f t="shared" ref="D5:D7" si="3">CONCATENATE(TEXT(N4,"0.00"),CHAR(10),"(",TEXT(S4,"0.00"),")")</f>
        <v>0.25
(3.97)</v>
      </c>
      <c r="E5" s="17" t="str">
        <f t="shared" si="0"/>
        <v>0.35
(2.35)</v>
      </c>
      <c r="F5" s="17" t="str">
        <f t="shared" si="1"/>
        <v>-0.07
(-0.48)</v>
      </c>
      <c r="G5" s="17" t="str">
        <f t="shared" si="2"/>
        <v>1.46
(19.03)</v>
      </c>
      <c r="I5">
        <v>3.6522995992321601</v>
      </c>
      <c r="J5">
        <v>2.9245624872130702</v>
      </c>
      <c r="K5">
        <v>3.8486259983211499</v>
      </c>
      <c r="L5">
        <v>4.0924612155693696</v>
      </c>
      <c r="N5">
        <v>9.2023134799826101E-2</v>
      </c>
      <c r="O5">
        <v>0.51097587184314797</v>
      </c>
      <c r="P5">
        <v>2.5246360024637</v>
      </c>
      <c r="Q5">
        <v>-1.55354833647813E-2</v>
      </c>
      <c r="S5">
        <v>0.72784046477083897</v>
      </c>
      <c r="T5">
        <v>1.6946737194636701</v>
      </c>
      <c r="U5">
        <v>8.0020389085144004</v>
      </c>
      <c r="V5">
        <v>-9.9926262103285798E-2</v>
      </c>
    </row>
    <row r="6" spans="1:22" ht="34" x14ac:dyDescent="0.2">
      <c r="A6" s="26"/>
      <c r="B6" s="26"/>
      <c r="C6" s="7" t="s">
        <v>16</v>
      </c>
      <c r="D6" s="17" t="str">
        <f t="shared" si="3"/>
        <v>0.09
(0.73)</v>
      </c>
      <c r="E6" s="17" t="str">
        <f t="shared" si="0"/>
        <v>0.51
(1.69)</v>
      </c>
      <c r="F6" s="17" t="str">
        <f t="shared" si="1"/>
        <v>2.52
(8.00)</v>
      </c>
      <c r="G6" s="17" t="str">
        <f t="shared" si="2"/>
        <v>-0.02
(-0.10)</v>
      </c>
      <c r="N6">
        <v>0.49878968579671801</v>
      </c>
      <c r="O6">
        <v>0.11807085905398899</v>
      </c>
      <c r="P6">
        <v>-5.4838422030736397E-2</v>
      </c>
      <c r="Q6">
        <v>2.4185346327905501E-2</v>
      </c>
      <c r="S6">
        <v>16.783363857730901</v>
      </c>
      <c r="T6">
        <v>1.66590716760383</v>
      </c>
      <c r="U6">
        <v>-0.73945067468021497</v>
      </c>
      <c r="V6">
        <v>0.66180425515502195</v>
      </c>
    </row>
    <row r="7" spans="1:22" ht="34" x14ac:dyDescent="0.2">
      <c r="A7" s="26"/>
      <c r="B7" s="26"/>
      <c r="C7" s="7" t="s">
        <v>17</v>
      </c>
      <c r="D7" s="17" t="str">
        <f t="shared" si="3"/>
        <v>0.50
(16.78)</v>
      </c>
      <c r="E7" s="17" t="str">
        <f t="shared" si="0"/>
        <v>0.12
(1.67)</v>
      </c>
      <c r="F7" s="17" t="str">
        <f t="shared" si="1"/>
        <v>-0.05
(-0.74)</v>
      </c>
      <c r="G7" s="17" t="str">
        <f t="shared" si="2"/>
        <v>0.02
(0.66)</v>
      </c>
    </row>
    <row r="8" spans="1:22" x14ac:dyDescent="0.2">
      <c r="A8" s="26" t="s">
        <v>46</v>
      </c>
      <c r="B8" s="26"/>
      <c r="C8" s="7" t="s">
        <v>95</v>
      </c>
      <c r="D8" s="19">
        <v>11.395458951154801</v>
      </c>
      <c r="E8" s="7" t="s">
        <v>48</v>
      </c>
      <c r="F8" s="21">
        <v>0</v>
      </c>
      <c r="G8" s="7"/>
    </row>
    <row r="11" spans="1:22" x14ac:dyDescent="0.2">
      <c r="A11" s="7"/>
      <c r="B11" s="7"/>
      <c r="C11" s="7"/>
      <c r="D11" s="26" t="s">
        <v>91</v>
      </c>
      <c r="E11" s="26"/>
      <c r="F11" s="26"/>
      <c r="G11" s="26"/>
    </row>
    <row r="12" spans="1:22" x14ac:dyDescent="0.2">
      <c r="A12" s="7"/>
      <c r="B12" s="7"/>
      <c r="C12" s="7" t="s">
        <v>96</v>
      </c>
      <c r="D12" s="7" t="s">
        <v>14</v>
      </c>
      <c r="E12" s="7" t="s">
        <v>15</v>
      </c>
      <c r="F12" s="7" t="s">
        <v>16</v>
      </c>
      <c r="G12" s="7" t="s">
        <v>17</v>
      </c>
    </row>
    <row r="13" spans="1:22" ht="34" x14ac:dyDescent="0.2">
      <c r="A13" s="26" t="s">
        <v>94</v>
      </c>
      <c r="B13" s="7" t="s">
        <v>92</v>
      </c>
      <c r="C13" s="7"/>
      <c r="D13" s="17" t="str">
        <f>CONCATENATE(TEXT(I13*100,"0.00%"),CHAR(10),"(",TEXT(I15,"0.00"),")")</f>
        <v>2.28%
(0.14)</v>
      </c>
      <c r="E13" s="17" t="str">
        <f>CONCATENATE(TEXT(J13*100,"0.00%"),CHAR(10),"(",TEXT(J15,"0.00"),")")</f>
        <v>-26.55%
(-2.63)</v>
      </c>
      <c r="F13" s="17" t="str">
        <f>CONCATENATE(TEXT(K13*100,"0.00%"),CHAR(10),"(",TEXT(K15,"0.00"),")")</f>
        <v>-12.02%
(-1.85)</v>
      </c>
      <c r="G13" s="17" t="str">
        <f>CONCATENATE(TEXT(L13*100,"0.00%"),CHAR(10),"(",TEXT(L15,"0.00"),")")</f>
        <v>-10.88%
(-0.48)</v>
      </c>
      <c r="I13">
        <v>2.28247163952279E-4</v>
      </c>
      <c r="J13">
        <v>-2.65465660291775E-3</v>
      </c>
      <c r="K13">
        <v>-1.2021727826218599E-3</v>
      </c>
      <c r="L13">
        <v>-1.0882030246080899E-3</v>
      </c>
      <c r="N13">
        <v>9.3588747514930196E-2</v>
      </c>
      <c r="O13">
        <v>4.9405178407915203E-2</v>
      </c>
      <c r="P13">
        <v>1.8447283415947601E-2</v>
      </c>
      <c r="Q13">
        <v>0.86895147062051903</v>
      </c>
      <c r="S13">
        <v>2.5843838260788701</v>
      </c>
      <c r="T13">
        <v>2.1386427129936698</v>
      </c>
      <c r="U13">
        <v>1.24118390897646</v>
      </c>
      <c r="V13">
        <v>16.916488019107099</v>
      </c>
    </row>
    <row r="14" spans="1:22" ht="34" x14ac:dyDescent="0.2">
      <c r="A14" s="26"/>
      <c r="B14" s="26" t="s">
        <v>93</v>
      </c>
      <c r="C14" s="7" t="s">
        <v>14</v>
      </c>
      <c r="D14" s="17" t="str">
        <f>CONCATENATE(TEXT(N13,"0.00"),CHAR(10),"(",TEXT(S13,"0.00"),")")</f>
        <v>0.09
(2.58)</v>
      </c>
      <c r="E14" s="17" t="str">
        <f t="shared" ref="E14:E17" si="4">CONCATENATE(TEXT(O13,"0.00"),CHAR(10),"(",TEXT(T13,"0.00"),")")</f>
        <v>0.05
(2.14)</v>
      </c>
      <c r="F14" s="17" t="str">
        <f t="shared" ref="F14:F17" si="5">CONCATENATE(TEXT(P13,"0.00"),CHAR(10),"(",TEXT(U13,"0.00"),")")</f>
        <v>0.02
(1.24)</v>
      </c>
      <c r="G14" s="17" t="str">
        <f t="shared" ref="G14:G17" si="6">CONCATENATE(TEXT(Q13,"0.00"),CHAR(10),"(",TEXT(V13,"0.00"),")")</f>
        <v>0.87
(16.92)</v>
      </c>
      <c r="I14">
        <v>1.5838270159916599E-3</v>
      </c>
      <c r="J14">
        <v>1.01035817890853E-3</v>
      </c>
      <c r="K14">
        <v>6.5003600016482095E-4</v>
      </c>
      <c r="L14">
        <v>2.2466035608438399E-3</v>
      </c>
      <c r="N14">
        <v>0.126729315926047</v>
      </c>
      <c r="O14">
        <v>1.1077467039514E-2</v>
      </c>
      <c r="P14">
        <v>1.1099907065554099E-2</v>
      </c>
      <c r="Q14">
        <v>4.1572208251903997E-2</v>
      </c>
      <c r="S14">
        <v>6.5320886114435099</v>
      </c>
      <c r="T14">
        <v>0.895051095845252</v>
      </c>
      <c r="U14">
        <v>1.3940060446041</v>
      </c>
      <c r="V14">
        <v>1.5106344163104199</v>
      </c>
    </row>
    <row r="15" spans="1:22" ht="34" x14ac:dyDescent="0.2">
      <c r="A15" s="26"/>
      <c r="B15" s="26"/>
      <c r="C15" s="7" t="s">
        <v>15</v>
      </c>
      <c r="D15" s="17" t="str">
        <f t="shared" ref="D15:D17" si="7">CONCATENATE(TEXT(N14,"0.00"),CHAR(10),"(",TEXT(S14,"0.00"),")")</f>
        <v>0.13
(6.53)</v>
      </c>
      <c r="E15" s="17" t="str">
        <f t="shared" si="4"/>
        <v>0.01
(0.90)</v>
      </c>
      <c r="F15" s="17" t="str">
        <f t="shared" si="5"/>
        <v>0.01
(1.39)</v>
      </c>
      <c r="G15" s="17" t="str">
        <f t="shared" si="6"/>
        <v>0.04
(1.51)</v>
      </c>
      <c r="I15">
        <v>0.144111169747518</v>
      </c>
      <c r="J15">
        <v>-2.6274410979535201</v>
      </c>
      <c r="K15">
        <v>-1.8493941601958099</v>
      </c>
      <c r="L15">
        <v>-0.484376969561712</v>
      </c>
      <c r="N15">
        <v>5.8620430783942697E-2</v>
      </c>
      <c r="O15">
        <v>-5.6881357709027804E-3</v>
      </c>
      <c r="P15">
        <v>5.8037440520539399E-2</v>
      </c>
      <c r="Q15">
        <v>-2.41565655858949E-2</v>
      </c>
      <c r="S15">
        <v>3.2778860572684101</v>
      </c>
      <c r="T15">
        <v>-0.498594159172978</v>
      </c>
      <c r="U15">
        <v>7.9072129731425402</v>
      </c>
      <c r="V15">
        <v>-0.95227271399999003</v>
      </c>
    </row>
    <row r="16" spans="1:22" ht="34" x14ac:dyDescent="0.2">
      <c r="A16" s="26"/>
      <c r="B16" s="26"/>
      <c r="C16" s="7" t="s">
        <v>16</v>
      </c>
      <c r="D16" s="17" t="str">
        <f t="shared" si="7"/>
        <v>0.06
(3.28)</v>
      </c>
      <c r="E16" s="17" t="str">
        <f t="shared" si="4"/>
        <v>-0.01
(-0.50)</v>
      </c>
      <c r="F16" s="17" t="str">
        <f t="shared" si="5"/>
        <v>0.06
(7.91)</v>
      </c>
      <c r="G16" s="17" t="str">
        <f t="shared" si="6"/>
        <v>-0.02
(-0.95)</v>
      </c>
      <c r="N16">
        <v>3.5655172025234098E-2</v>
      </c>
      <c r="O16">
        <v>0.33895004018173502</v>
      </c>
      <c r="P16">
        <v>1.1561924340721501E-2</v>
      </c>
      <c r="Q16">
        <v>-5.2713145125820801E-2</v>
      </c>
      <c r="S16">
        <v>1.2445433978127001</v>
      </c>
      <c r="T16">
        <v>18.5462275524633</v>
      </c>
      <c r="U16">
        <v>0.98330437065584697</v>
      </c>
      <c r="V16">
        <v>-1.29714265850991</v>
      </c>
    </row>
    <row r="17" spans="1:7" ht="34" x14ac:dyDescent="0.2">
      <c r="A17" s="26"/>
      <c r="B17" s="26"/>
      <c r="C17" s="7" t="s">
        <v>17</v>
      </c>
      <c r="D17" s="17" t="str">
        <f t="shared" si="7"/>
        <v>0.04
(1.24)</v>
      </c>
      <c r="E17" s="17" t="str">
        <f t="shared" si="4"/>
        <v>0.34
(18.55)</v>
      </c>
      <c r="F17" s="17" t="str">
        <f t="shared" si="5"/>
        <v>0.01
(0.98)</v>
      </c>
      <c r="G17" s="17" t="str">
        <f t="shared" si="6"/>
        <v>-0.05
(-1.30)</v>
      </c>
    </row>
    <row r="18" spans="1:7" x14ac:dyDescent="0.2">
      <c r="A18" s="26" t="s">
        <v>46</v>
      </c>
      <c r="B18" s="26"/>
      <c r="C18" s="7" t="s">
        <v>95</v>
      </c>
      <c r="D18" s="22">
        <v>2.4555073948039601</v>
      </c>
      <c r="E18" s="7" t="s">
        <v>48</v>
      </c>
      <c r="F18" s="21">
        <v>4.5453645712637991E-2</v>
      </c>
      <c r="G18" s="7"/>
    </row>
  </sheetData>
  <mergeCells count="8">
    <mergeCell ref="A18:B18"/>
    <mergeCell ref="D11:G11"/>
    <mergeCell ref="A13:A17"/>
    <mergeCell ref="B14:B17"/>
    <mergeCell ref="D1:G1"/>
    <mergeCell ref="A3:A7"/>
    <mergeCell ref="B4:B7"/>
    <mergeCell ref="A8:B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60F7-624E-5C4B-A3E8-82273C2E6DB1}">
  <dimension ref="A1:Y85"/>
  <sheetViews>
    <sheetView tabSelected="1" topLeftCell="I55" workbookViewId="0">
      <selection activeCell="K72" sqref="K72:U73"/>
    </sheetView>
  </sheetViews>
  <sheetFormatPr baseColWidth="10" defaultRowHeight="16" x14ac:dyDescent="0.2"/>
  <cols>
    <col min="1" max="1" width="6.83203125" bestFit="1" customWidth="1"/>
    <col min="2" max="2" width="14.6640625" customWidth="1"/>
    <col min="7" max="7" width="13.6640625" bestFit="1" customWidth="1"/>
    <col min="8" max="8" width="19.5" bestFit="1" customWidth="1"/>
    <col min="9" max="9" width="26.6640625" bestFit="1" customWidth="1"/>
  </cols>
  <sheetData>
    <row r="1" spans="1:25" x14ac:dyDescent="0.2">
      <c r="A1" s="26" t="s">
        <v>39</v>
      </c>
      <c r="B1" s="26"/>
      <c r="C1" s="6" t="s">
        <v>41</v>
      </c>
      <c r="D1" s="6" t="s">
        <v>52</v>
      </c>
      <c r="E1" s="6" t="s">
        <v>42</v>
      </c>
      <c r="F1" s="6" t="s">
        <v>43</v>
      </c>
      <c r="G1" s="6" t="s">
        <v>44</v>
      </c>
      <c r="H1" s="6" t="s">
        <v>55</v>
      </c>
      <c r="I1" s="6" t="s">
        <v>54</v>
      </c>
      <c r="K1" s="25" t="s">
        <v>37</v>
      </c>
      <c r="L1" s="25"/>
      <c r="M1" s="25"/>
      <c r="N1" s="25"/>
      <c r="O1" s="25"/>
      <c r="P1" s="25"/>
      <c r="Q1" s="25"/>
      <c r="S1" s="25" t="s">
        <v>49</v>
      </c>
      <c r="T1" s="25"/>
      <c r="U1" s="25"/>
      <c r="V1" s="25"/>
      <c r="W1" s="25"/>
      <c r="X1" s="25"/>
      <c r="Y1" s="25"/>
    </row>
    <row r="2" spans="1:25" ht="34" x14ac:dyDescent="0.2">
      <c r="A2" s="29" t="s">
        <v>66</v>
      </c>
      <c r="B2" s="18" t="s">
        <v>56</v>
      </c>
      <c r="C2" s="15" t="str">
        <f>CONCATENATE(TEXT(K2*100,"0.00%"),CHAR(10),"(",TEXT(S2,"0.00"),")")</f>
        <v>30.23%
(3.29)</v>
      </c>
      <c r="D2" s="15" t="str">
        <f>CONCATENATE(TEXT(L2*100,"0.00%"),CHAR(10),"(",TEXT(T2,"0.00"),")")</f>
        <v>24.86%
(2.77)</v>
      </c>
      <c r="E2" s="15" t="str">
        <f>CONCATENATE(TEXT(M2*100,"0.00%"),CHAR(10),"(",TEXT(U2,"0.00"),")")</f>
        <v>26.76%
(2.94)</v>
      </c>
      <c r="F2" s="15" t="str">
        <f>CONCATENATE(TEXT(N2*100,"0.00%"),CHAR(10),"(",TEXT(V2,"0.00"),")")</f>
        <v>17.41%
(1.66)</v>
      </c>
      <c r="G2" s="15" t="str">
        <f>CONCATENATE(TEXT(O2*100,"0.00%"),CHAR(10),"(",TEXT(W2,"0.00"),")")</f>
        <v>17.15%
(1.58)</v>
      </c>
      <c r="H2" s="15" t="str">
        <f t="shared" ref="H2:H17" si="0">CONCATENATE(TEXT(P2*100,"0.00%"),CHAR(10),"(",TEXT(X2,"0.00"),")")</f>
        <v>17.00%
(1.57)</v>
      </c>
      <c r="I2" s="15" t="str">
        <f t="shared" ref="I2:I17" si="1">CONCATENATE(TEXT(Q2*100,"0.00%"),CHAR(10),"(",TEXT(Y2,"0.00"),")")</f>
        <v>13.83%
(1.30)</v>
      </c>
      <c r="K2">
        <v>3.0233032798179702E-3</v>
      </c>
      <c r="L2">
        <v>2.4859189449298802E-3</v>
      </c>
      <c r="M2" s="14">
        <v>2.67572545982605E-3</v>
      </c>
      <c r="N2">
        <v>1.74094687410198E-3</v>
      </c>
      <c r="O2">
        <v>1.71455248562258E-3</v>
      </c>
      <c r="P2">
        <v>1.6999636028457801E-3</v>
      </c>
      <c r="Q2">
        <v>1.3830584173946401E-3</v>
      </c>
      <c r="S2">
        <v>3.2876852463724102</v>
      </c>
      <c r="T2">
        <v>2.7700895815851401</v>
      </c>
      <c r="U2">
        <v>2.93803969438691</v>
      </c>
      <c r="V2">
        <v>1.65992579169814</v>
      </c>
      <c r="W2">
        <v>1.5836946933692799</v>
      </c>
      <c r="X2">
        <v>1.5713166909832199</v>
      </c>
      <c r="Y2">
        <v>1.30373293805697</v>
      </c>
    </row>
    <row r="3" spans="1:25" ht="34" x14ac:dyDescent="0.2">
      <c r="A3" s="26"/>
      <c r="B3" s="18" t="s">
        <v>57</v>
      </c>
      <c r="C3" s="15" t="str">
        <f t="shared" ref="C3:C17" si="2">CONCATENATE(TEXT(K3*100,"0.00%"),CHAR(10),"(",TEXT(S3,"0.00"),")")</f>
        <v>33.44%
(1.88)</v>
      </c>
      <c r="D3" s="15" t="str">
        <f t="shared" ref="D3:D17" si="3">CONCATENATE(TEXT(L3*100,"0.00%"),CHAR(10),"(",TEXT(T3,"0.00"),")")</f>
        <v>34.10%
(1.89)</v>
      </c>
      <c r="E3" s="15" t="str">
        <f t="shared" ref="E3:E17" si="4">CONCATENATE(TEXT(M3*100,"0.00%"),CHAR(10),"(",TEXT(U3,"0.00"),")")</f>
        <v>27.68%
(2.00)</v>
      </c>
      <c r="F3" s="15" t="str">
        <f t="shared" ref="F3:F17" si="5">CONCATENATE(TEXT(N3*100,"0.00%"),CHAR(10),"(",TEXT(V3,"0.00"),")")</f>
        <v>-14.06%
(-0.56)</v>
      </c>
      <c r="G3" s="15" t="str">
        <f t="shared" ref="G3:G17" si="6">CONCATENATE(TEXT(O3*100,"0.00%"),CHAR(10),"(",TEXT(W3,"0.00"),")")</f>
        <v>-18.32%
(-0.71)</v>
      </c>
      <c r="H3" s="15" t="str">
        <f t="shared" si="0"/>
        <v>-16.61%
(-0.67)</v>
      </c>
      <c r="I3" s="15" t="str">
        <f t="shared" si="1"/>
        <v>-47.99%
(-1.93)</v>
      </c>
      <c r="K3">
        <v>3.3436842456082902E-3</v>
      </c>
      <c r="L3">
        <v>3.4097850075825299E-3</v>
      </c>
      <c r="M3">
        <v>2.7675521342698899E-3</v>
      </c>
      <c r="N3">
        <v>-1.4055465147499199E-3</v>
      </c>
      <c r="O3">
        <v>-1.8321486738894499E-3</v>
      </c>
      <c r="P3">
        <v>-1.6611666593227699E-3</v>
      </c>
      <c r="Q3">
        <v>-4.7993526077905599E-3</v>
      </c>
      <c r="S3">
        <v>1.87784172764013</v>
      </c>
      <c r="T3">
        <v>1.88892313420707</v>
      </c>
      <c r="U3">
        <v>2.0018097894498799</v>
      </c>
      <c r="V3">
        <v>-0.56006842800495604</v>
      </c>
      <c r="W3">
        <v>-0.707850994620148</v>
      </c>
      <c r="X3">
        <v>-0.66588413312846695</v>
      </c>
      <c r="Y3">
        <v>-1.92822284204372</v>
      </c>
    </row>
    <row r="4" spans="1:25" ht="34" x14ac:dyDescent="0.2">
      <c r="A4" s="26"/>
      <c r="B4" s="18" t="s">
        <v>58</v>
      </c>
      <c r="C4" s="15" t="str">
        <f t="shared" si="2"/>
        <v>34.05%
(1.99)</v>
      </c>
      <c r="D4" s="15" t="str">
        <f t="shared" si="3"/>
        <v>25.68%
(1.51)</v>
      </c>
      <c r="E4" s="15" t="str">
        <f t="shared" si="4"/>
        <v>21.49%
(1.25)</v>
      </c>
      <c r="F4" s="15" t="str">
        <f t="shared" si="5"/>
        <v>25.17%
(1.29)</v>
      </c>
      <c r="G4" s="15" t="str">
        <f t="shared" si="6"/>
        <v>29.72%
(1.47)</v>
      </c>
      <c r="H4" s="15" t="str">
        <f t="shared" si="0"/>
        <v>29.26%
(1.45)</v>
      </c>
      <c r="I4" s="15" t="str">
        <f t="shared" si="1"/>
        <v>22.20%
(1.04)</v>
      </c>
      <c r="K4">
        <v>3.40533375275237E-3</v>
      </c>
      <c r="L4">
        <v>2.5683965366333698E-3</v>
      </c>
      <c r="M4">
        <v>2.1489335120448302E-3</v>
      </c>
      <c r="N4">
        <v>2.5170102289624602E-3</v>
      </c>
      <c r="O4">
        <v>2.9721589403511198E-3</v>
      </c>
      <c r="P4">
        <v>2.9256164691454502E-3</v>
      </c>
      <c r="Q4">
        <v>2.2203218105332199E-3</v>
      </c>
      <c r="S4">
        <v>1.98920694454647</v>
      </c>
      <c r="T4">
        <v>1.5070716097177801</v>
      </c>
      <c r="U4">
        <v>1.24880140150221</v>
      </c>
      <c r="V4">
        <v>1.28709158371395</v>
      </c>
      <c r="W4">
        <v>1.4747253414830599</v>
      </c>
      <c r="X4">
        <v>1.45342648882321</v>
      </c>
      <c r="Y4">
        <v>1.0411189451107401</v>
      </c>
    </row>
    <row r="5" spans="1:25" ht="34" x14ac:dyDescent="0.2">
      <c r="A5" s="26"/>
      <c r="B5" s="18" t="s">
        <v>59</v>
      </c>
      <c r="C5" s="15" t="str">
        <f t="shared" si="2"/>
        <v>25.65%
(5.51)</v>
      </c>
      <c r="D5" s="15" t="str">
        <f t="shared" si="3"/>
        <v>24.83%
(5.27)</v>
      </c>
      <c r="E5" s="15" t="str">
        <f t="shared" si="4"/>
        <v>15.41%
(3.78)</v>
      </c>
      <c r="F5" s="15" t="str">
        <f t="shared" si="5"/>
        <v>11.69%
(2.31)</v>
      </c>
      <c r="G5" s="15" t="str">
        <f t="shared" si="6"/>
        <v>12.15%
(2.33)</v>
      </c>
      <c r="H5" s="15" t="str">
        <f t="shared" si="0"/>
        <v>12.22%
(2.35)</v>
      </c>
      <c r="I5" s="15" t="str">
        <f t="shared" si="1"/>
        <v>16.01%
(2.97)</v>
      </c>
      <c r="K5">
        <v>2.5647340258804201E-3</v>
      </c>
      <c r="L5">
        <v>2.4825520077982602E-3</v>
      </c>
      <c r="M5">
        <v>1.54095113878982E-3</v>
      </c>
      <c r="N5">
        <v>1.1689777956378001E-3</v>
      </c>
      <c r="O5">
        <v>1.21548098507372E-3</v>
      </c>
      <c r="P5">
        <v>1.22239979861576E-3</v>
      </c>
      <c r="Q5">
        <v>1.6012725658585299E-3</v>
      </c>
      <c r="S5">
        <v>5.5092542590483404</v>
      </c>
      <c r="T5">
        <v>5.2724208925388103</v>
      </c>
      <c r="U5">
        <v>3.7780763894199301</v>
      </c>
      <c r="V5">
        <v>2.3126543050437598</v>
      </c>
      <c r="W5">
        <v>2.3300861383214002</v>
      </c>
      <c r="X5">
        <v>2.3521867767241398</v>
      </c>
      <c r="Y5">
        <v>2.97088793943096</v>
      </c>
    </row>
    <row r="6" spans="1:25" ht="34" x14ac:dyDescent="0.2">
      <c r="A6" s="26"/>
      <c r="B6" s="18" t="s">
        <v>60</v>
      </c>
      <c r="C6" s="15" t="str">
        <f t="shared" si="2"/>
        <v>41.91%
(5.76)</v>
      </c>
      <c r="D6" s="15" t="str">
        <f t="shared" si="3"/>
        <v>37.19%
(5.58)</v>
      </c>
      <c r="E6" s="15" t="str">
        <f t="shared" si="4"/>
        <v>34.85%
(5.59)</v>
      </c>
      <c r="F6" s="15" t="str">
        <f t="shared" si="5"/>
        <v>36.18%
(3.96)</v>
      </c>
      <c r="G6" s="15" t="str">
        <f t="shared" si="6"/>
        <v>36.42%
(3.86)</v>
      </c>
      <c r="H6" s="15" t="str">
        <f t="shared" si="0"/>
        <v>35.92%
(3.89)</v>
      </c>
      <c r="I6" s="15" t="str">
        <f t="shared" si="1"/>
        <v>37.70%
(3.99)</v>
      </c>
      <c r="K6">
        <v>4.1905838067278402E-3</v>
      </c>
      <c r="L6">
        <v>3.7190470308644699E-3</v>
      </c>
      <c r="M6">
        <v>3.4849923936865501E-3</v>
      </c>
      <c r="N6">
        <v>3.6179146169904399E-3</v>
      </c>
      <c r="O6">
        <v>3.6423239144852001E-3</v>
      </c>
      <c r="P6">
        <v>3.5920112480922698E-3</v>
      </c>
      <c r="Q6">
        <v>3.77022992163793E-3</v>
      </c>
      <c r="S6">
        <v>5.7589959034258102</v>
      </c>
      <c r="T6">
        <v>5.5780726462631396</v>
      </c>
      <c r="U6">
        <v>5.5857484421769499</v>
      </c>
      <c r="V6">
        <v>3.96279353952084</v>
      </c>
      <c r="W6">
        <v>3.8649179688287401</v>
      </c>
      <c r="X6">
        <v>3.89415593902141</v>
      </c>
      <c r="Y6">
        <v>3.9884412018714199</v>
      </c>
    </row>
    <row r="7" spans="1:25" ht="34" x14ac:dyDescent="0.2">
      <c r="A7" s="26"/>
      <c r="B7" s="18" t="s">
        <v>61</v>
      </c>
      <c r="C7" s="15" t="str">
        <f t="shared" si="2"/>
        <v>43.41%
(7.39)</v>
      </c>
      <c r="D7" s="15" t="str">
        <f t="shared" si="3"/>
        <v>38.89%
(6.86)</v>
      </c>
      <c r="E7" s="15" t="str">
        <f t="shared" si="4"/>
        <v>38.12%
(6.71)</v>
      </c>
      <c r="F7" s="15" t="str">
        <f t="shared" si="5"/>
        <v>35.18%
(5.30)</v>
      </c>
      <c r="G7" s="15" t="str">
        <f t="shared" si="6"/>
        <v>36.62%
(5.35)</v>
      </c>
      <c r="H7" s="15" t="str">
        <f t="shared" si="0"/>
        <v>36.44%
(5.35)</v>
      </c>
      <c r="I7" s="15" t="str">
        <f t="shared" si="1"/>
        <v>37.52%
(5.56)</v>
      </c>
      <c r="K7">
        <v>4.3407464188744598E-3</v>
      </c>
      <c r="L7">
        <v>3.8893500757189001E-3</v>
      </c>
      <c r="M7">
        <v>3.8117578163453301E-3</v>
      </c>
      <c r="N7">
        <v>3.5181240608218802E-3</v>
      </c>
      <c r="O7">
        <v>3.6620724871852198E-3</v>
      </c>
      <c r="P7">
        <v>3.6436885196743001E-3</v>
      </c>
      <c r="Q7">
        <v>3.7516357280384899E-3</v>
      </c>
      <c r="S7">
        <v>7.3854920312779004</v>
      </c>
      <c r="T7">
        <v>6.8636755226686397</v>
      </c>
      <c r="U7">
        <v>6.7109325962322801</v>
      </c>
      <c r="V7">
        <v>5.2994270002556201</v>
      </c>
      <c r="W7">
        <v>5.3513834217193601</v>
      </c>
      <c r="X7">
        <v>5.3479672143922699</v>
      </c>
      <c r="Y7">
        <v>5.563598415665</v>
      </c>
    </row>
    <row r="8" spans="1:25" ht="34" x14ac:dyDescent="0.2">
      <c r="A8" s="26"/>
      <c r="B8" s="18" t="s">
        <v>62</v>
      </c>
      <c r="C8" s="15" t="str">
        <f t="shared" si="2"/>
        <v>37.11%
(5.60)</v>
      </c>
      <c r="D8" s="15" t="str">
        <f t="shared" si="3"/>
        <v>32.86%
(5.10)</v>
      </c>
      <c r="E8" s="15" t="str">
        <f t="shared" si="4"/>
        <v>29.81%
(5.20)</v>
      </c>
      <c r="F8" s="15" t="str">
        <f t="shared" si="5"/>
        <v>36.75%
(4.38)</v>
      </c>
      <c r="G8" s="15" t="str">
        <f t="shared" si="6"/>
        <v>35.16%
(4.06)</v>
      </c>
      <c r="H8" s="15" t="str">
        <f t="shared" si="0"/>
        <v>34.82%
(4.07)</v>
      </c>
      <c r="I8" s="15" t="str">
        <f t="shared" si="1"/>
        <v>39.49%
(4.45)</v>
      </c>
      <c r="K8">
        <v>3.71123993077891E-3</v>
      </c>
      <c r="L8">
        <v>3.2864066603036902E-3</v>
      </c>
      <c r="M8">
        <v>2.98092325749211E-3</v>
      </c>
      <c r="N8">
        <v>3.6754071050544902E-3</v>
      </c>
      <c r="O8">
        <v>3.5162695375290198E-3</v>
      </c>
      <c r="P8">
        <v>3.48167650112514E-3</v>
      </c>
      <c r="Q8">
        <v>3.9486883779924799E-3</v>
      </c>
      <c r="S8">
        <v>5.5979564796197998</v>
      </c>
      <c r="T8">
        <v>5.1042217996241304</v>
      </c>
      <c r="U8">
        <v>5.1959236810513403</v>
      </c>
      <c r="V8">
        <v>4.3804407307242901</v>
      </c>
      <c r="W8">
        <v>4.0641708343667799</v>
      </c>
      <c r="X8">
        <v>4.0711913111643501</v>
      </c>
      <c r="Y8">
        <v>4.4496580676411401</v>
      </c>
    </row>
    <row r="9" spans="1:25" ht="34" x14ac:dyDescent="0.2">
      <c r="A9" s="26"/>
      <c r="B9" s="18" t="s">
        <v>63</v>
      </c>
      <c r="C9" s="15" t="str">
        <f t="shared" si="2"/>
        <v>54.20%
(4.86)</v>
      </c>
      <c r="D9" s="15" t="str">
        <f t="shared" si="3"/>
        <v>53.11%
(4.70)</v>
      </c>
      <c r="E9" s="15" t="str">
        <f t="shared" si="4"/>
        <v>44.05%
(3.97)</v>
      </c>
      <c r="F9" s="15" t="str">
        <f t="shared" si="5"/>
        <v>50.57%
(3.94)</v>
      </c>
      <c r="G9" s="15" t="str">
        <f t="shared" si="6"/>
        <v>33.25%
(2.66)</v>
      </c>
      <c r="H9" s="15" t="str">
        <f t="shared" si="0"/>
        <v>33.25%
(2.67)</v>
      </c>
      <c r="I9" s="15" t="str">
        <f t="shared" si="1"/>
        <v>37.14%
(2.81)</v>
      </c>
      <c r="K9">
        <v>5.4199473645978099E-3</v>
      </c>
      <c r="L9">
        <v>5.3111378494771202E-3</v>
      </c>
      <c r="M9">
        <v>4.4052237817131697E-3</v>
      </c>
      <c r="N9">
        <v>5.05683876271596E-3</v>
      </c>
      <c r="O9">
        <v>3.3254850420645901E-3</v>
      </c>
      <c r="P9">
        <v>3.3250478650779002E-3</v>
      </c>
      <c r="Q9">
        <v>3.7141952950268198E-3</v>
      </c>
      <c r="S9">
        <v>4.8572451970028503</v>
      </c>
      <c r="T9">
        <v>4.7031218271243898</v>
      </c>
      <c r="U9">
        <v>3.9747088484278899</v>
      </c>
      <c r="V9">
        <v>3.9353541847706799</v>
      </c>
      <c r="W9">
        <v>2.65554459137133</v>
      </c>
      <c r="X9">
        <v>2.6653715330258798</v>
      </c>
      <c r="Y9">
        <v>2.8083292073555799</v>
      </c>
    </row>
    <row r="10" spans="1:25" ht="34" x14ac:dyDescent="0.2">
      <c r="A10" s="26"/>
      <c r="B10" s="18" t="s">
        <v>64</v>
      </c>
      <c r="C10" s="15" t="str">
        <f t="shared" si="2"/>
        <v>43.76%
(4.95)</v>
      </c>
      <c r="D10" s="15" t="str">
        <f t="shared" si="3"/>
        <v>40.00%
(4.55)</v>
      </c>
      <c r="E10" s="15" t="str">
        <f t="shared" si="4"/>
        <v>34.30%
(4.45)</v>
      </c>
      <c r="F10" s="15" t="str">
        <f t="shared" si="5"/>
        <v>44.35%
(3.88)</v>
      </c>
      <c r="G10" s="15" t="str">
        <f t="shared" si="6"/>
        <v>44.19%
(3.75)</v>
      </c>
      <c r="H10" s="15" t="str">
        <f t="shared" si="0"/>
        <v>43.76%
(3.77)</v>
      </c>
      <c r="I10" s="15" t="str">
        <f t="shared" si="1"/>
        <v>53.79%
(4.50)</v>
      </c>
      <c r="K10">
        <v>4.3756707277560801E-3</v>
      </c>
      <c r="L10">
        <v>3.99984211567568E-3</v>
      </c>
      <c r="M10">
        <v>3.4297302604544798E-3</v>
      </c>
      <c r="N10">
        <v>4.4354617010280801E-3</v>
      </c>
      <c r="O10">
        <v>4.4186223440184297E-3</v>
      </c>
      <c r="P10">
        <v>4.3760895672768103E-3</v>
      </c>
      <c r="Q10">
        <v>5.3792654820821201E-3</v>
      </c>
      <c r="S10">
        <v>4.9461922998911403</v>
      </c>
      <c r="T10">
        <v>4.5516596662782396</v>
      </c>
      <c r="U10">
        <v>4.4474380513149798</v>
      </c>
      <c r="V10">
        <v>3.8824635961211098</v>
      </c>
      <c r="W10">
        <v>3.7468607829741201</v>
      </c>
      <c r="X10">
        <v>3.7687933426975402</v>
      </c>
      <c r="Y10">
        <v>4.5028212935494301</v>
      </c>
    </row>
    <row r="11" spans="1:25" ht="34" x14ac:dyDescent="0.2">
      <c r="A11" s="26"/>
      <c r="B11" s="18" t="s">
        <v>65</v>
      </c>
      <c r="C11" s="15" t="str">
        <f t="shared" si="2"/>
        <v>45.42%
(4.13)</v>
      </c>
      <c r="D11" s="15" t="str">
        <f t="shared" si="3"/>
        <v>44.33%
(3.98)</v>
      </c>
      <c r="E11" s="15" t="str">
        <f t="shared" si="4"/>
        <v>40.91%
(3.80)</v>
      </c>
      <c r="F11" s="15" t="str">
        <f t="shared" si="5"/>
        <v>59.78%
(4.90)</v>
      </c>
      <c r="G11" s="15" t="str">
        <f t="shared" si="6"/>
        <v>40.49%
(3.49)</v>
      </c>
      <c r="H11" s="15" t="str">
        <f t="shared" si="0"/>
        <v>40.58%
(3.51)</v>
      </c>
      <c r="I11" s="15" t="str">
        <f t="shared" si="1"/>
        <v>55.20%
(4.57)</v>
      </c>
      <c r="K11">
        <v>4.5424881827326397E-3</v>
      </c>
      <c r="L11">
        <v>4.4332404351543602E-3</v>
      </c>
      <c r="M11">
        <v>4.0911209684635604E-3</v>
      </c>
      <c r="N11">
        <v>5.9780832043956501E-3</v>
      </c>
      <c r="O11">
        <v>4.0487812951125104E-3</v>
      </c>
      <c r="P11">
        <v>4.05775275496662E-3</v>
      </c>
      <c r="Q11">
        <v>5.5200733104530404E-3</v>
      </c>
      <c r="S11">
        <v>4.1258857245787599</v>
      </c>
      <c r="T11">
        <v>3.9819415971013501</v>
      </c>
      <c r="U11">
        <v>3.7959027546653501</v>
      </c>
      <c r="V11">
        <v>4.8995078238543401</v>
      </c>
      <c r="W11">
        <v>3.4860510402074598</v>
      </c>
      <c r="X11">
        <v>3.50531510293232</v>
      </c>
      <c r="Y11">
        <v>4.5685091263709801</v>
      </c>
    </row>
    <row r="12" spans="1:25" ht="34" x14ac:dyDescent="0.2">
      <c r="A12" s="29" t="s">
        <v>67</v>
      </c>
      <c r="B12" s="18" t="s">
        <v>56</v>
      </c>
      <c r="C12" s="15" t="str">
        <f t="shared" si="2"/>
        <v>25.26%
(2.34)</v>
      </c>
      <c r="D12" s="15" t="str">
        <f t="shared" si="3"/>
        <v>18.79%
(1.80)</v>
      </c>
      <c r="E12" s="15" t="str">
        <f t="shared" si="4"/>
        <v>19.73%
(1.87)</v>
      </c>
      <c r="F12" s="15" t="str">
        <f t="shared" si="5"/>
        <v>14.47%
(1.20)</v>
      </c>
      <c r="G12" s="15" t="str">
        <f t="shared" si="6"/>
        <v>13.28%
(1.07)</v>
      </c>
      <c r="H12" s="15" t="str">
        <f t="shared" si="0"/>
        <v>12.76%
(1.02)</v>
      </c>
      <c r="I12" s="15" t="str">
        <f t="shared" si="1"/>
        <v>9.86%
(0.80)</v>
      </c>
      <c r="K12">
        <v>2.5258892868829002E-3</v>
      </c>
      <c r="L12">
        <v>1.87850643340092E-3</v>
      </c>
      <c r="M12">
        <v>1.9734132884998098E-3</v>
      </c>
      <c r="N12">
        <v>1.4465961412585E-3</v>
      </c>
      <c r="O12">
        <v>1.32796343127519E-3</v>
      </c>
      <c r="P12">
        <v>1.27579872548279E-3</v>
      </c>
      <c r="Q12">
        <v>9.8601375160754291E-4</v>
      </c>
      <c r="S12">
        <v>2.3446810848461199</v>
      </c>
      <c r="T12">
        <v>1.8042839663945101</v>
      </c>
      <c r="U12">
        <v>1.8710934553582099</v>
      </c>
      <c r="V12">
        <v>1.19525650384258</v>
      </c>
      <c r="W12">
        <v>1.06623829649152</v>
      </c>
      <c r="X12">
        <v>1.0231466994634799</v>
      </c>
      <c r="Y12">
        <v>0.79726562272617696</v>
      </c>
    </row>
    <row r="13" spans="1:25" ht="34" x14ac:dyDescent="0.2">
      <c r="A13" s="26"/>
      <c r="B13" s="18" t="s">
        <v>57</v>
      </c>
      <c r="C13" s="15" t="str">
        <f t="shared" si="2"/>
        <v>-3.03%
(-0.18)</v>
      </c>
      <c r="D13" s="15" t="str">
        <f t="shared" si="3"/>
        <v>-1.24%
(-0.07)</v>
      </c>
      <c r="E13" s="15" t="str">
        <f t="shared" si="4"/>
        <v>-3.35%
(-0.22)</v>
      </c>
      <c r="F13" s="15" t="str">
        <f t="shared" si="5"/>
        <v>-15.26%
(-0.63)</v>
      </c>
      <c r="G13" s="15" t="str">
        <f t="shared" si="6"/>
        <v>-9.95%
(-0.40)</v>
      </c>
      <c r="H13" s="15" t="str">
        <f t="shared" si="0"/>
        <v>-8.26%
(-0.34)</v>
      </c>
      <c r="I13" s="15" t="str">
        <f t="shared" si="1"/>
        <v>-21.57%
(-0.85)</v>
      </c>
      <c r="K13">
        <v>-3.0261325082294501E-4</v>
      </c>
      <c r="L13">
        <v>-1.2382768872828601E-4</v>
      </c>
      <c r="M13">
        <v>-3.35123878161865E-4</v>
      </c>
      <c r="N13">
        <v>-1.52573296233841E-3</v>
      </c>
      <c r="O13">
        <v>-9.949445416202159E-4</v>
      </c>
      <c r="P13">
        <v>-8.2573186461392897E-4</v>
      </c>
      <c r="Q13">
        <v>-2.15659510152467E-3</v>
      </c>
      <c r="S13">
        <v>-0.181425542000551</v>
      </c>
      <c r="T13">
        <v>-7.3596051360465195E-2</v>
      </c>
      <c r="U13">
        <v>-0.21638505472432701</v>
      </c>
      <c r="V13">
        <v>-0.62604203395950198</v>
      </c>
      <c r="W13">
        <v>-0.39732752268611299</v>
      </c>
      <c r="X13">
        <v>-0.33833844716359901</v>
      </c>
      <c r="Y13">
        <v>-0.846087410048176</v>
      </c>
    </row>
    <row r="14" spans="1:25" ht="34" x14ac:dyDescent="0.2">
      <c r="A14" s="26"/>
      <c r="B14" s="18" t="s">
        <v>58</v>
      </c>
      <c r="C14" s="15" t="str">
        <f t="shared" si="2"/>
        <v>10.61%
(0.52)</v>
      </c>
      <c r="D14" s="15" t="str">
        <f t="shared" si="3"/>
        <v>3.72%
(0.18)</v>
      </c>
      <c r="E14" s="15" t="str">
        <f t="shared" si="4"/>
        <v>-0.06%
(0.00)</v>
      </c>
      <c r="F14" s="15" t="str">
        <f t="shared" si="5"/>
        <v>-1.47%
(-0.06)</v>
      </c>
      <c r="G14" s="15" t="str">
        <f t="shared" si="6"/>
        <v>0.80%
(0.03)</v>
      </c>
      <c r="H14" s="15" t="str">
        <f t="shared" si="0"/>
        <v>0.97%
(0.04)</v>
      </c>
      <c r="I14" s="15" t="str">
        <f t="shared" si="1"/>
        <v>-23.95%
(-0.93)</v>
      </c>
      <c r="K14">
        <v>1.06092945282879E-3</v>
      </c>
      <c r="L14">
        <v>3.72254303453374E-4</v>
      </c>
      <c r="M14" s="14">
        <v>-6.2706593817679903E-6</v>
      </c>
      <c r="N14">
        <v>-1.47079335923367E-4</v>
      </c>
      <c r="O14" s="14">
        <v>8.0302405223883601E-5</v>
      </c>
      <c r="P14" s="14">
        <v>9.71886346813062E-5</v>
      </c>
      <c r="Q14">
        <v>-2.3949872589066499E-3</v>
      </c>
      <c r="S14">
        <v>0.52051824082970699</v>
      </c>
      <c r="T14">
        <v>0.183279227968936</v>
      </c>
      <c r="U14">
        <v>-3.1015969085726402E-3</v>
      </c>
      <c r="V14">
        <v>-6.1272588620898502E-2</v>
      </c>
      <c r="W14">
        <v>3.2507699156305497E-2</v>
      </c>
      <c r="X14">
        <v>3.9150256968621802E-2</v>
      </c>
      <c r="Y14">
        <v>-0.92842337747250303</v>
      </c>
    </row>
    <row r="15" spans="1:25" ht="34" x14ac:dyDescent="0.2">
      <c r="A15" s="26"/>
      <c r="B15" s="18" t="s">
        <v>59</v>
      </c>
      <c r="C15" s="15" t="str">
        <f t="shared" si="2"/>
        <v>31.92%
(5.66)</v>
      </c>
      <c r="D15" s="15" t="str">
        <f t="shared" si="3"/>
        <v>31.56%
(5.55)</v>
      </c>
      <c r="E15" s="15" t="str">
        <f t="shared" si="4"/>
        <v>30.93%
(5.34)</v>
      </c>
      <c r="F15" s="15" t="str">
        <f t="shared" si="5"/>
        <v>27.81%
(4.55)</v>
      </c>
      <c r="G15" s="15" t="str">
        <f t="shared" si="6"/>
        <v>26.02%
(4.15)</v>
      </c>
      <c r="H15" s="15" t="str">
        <f t="shared" si="0"/>
        <v>25.55%
(4.10)</v>
      </c>
      <c r="I15" s="15" t="str">
        <f t="shared" si="1"/>
        <v>27.03%
(4.01)</v>
      </c>
      <c r="K15">
        <v>3.1923642870526898E-3</v>
      </c>
      <c r="L15">
        <v>3.1561714952860198E-3</v>
      </c>
      <c r="M15">
        <v>3.0934509052331E-3</v>
      </c>
      <c r="N15">
        <v>2.78072233764699E-3</v>
      </c>
      <c r="O15">
        <v>2.6015680783665501E-3</v>
      </c>
      <c r="P15">
        <v>2.55463482855733E-3</v>
      </c>
      <c r="Q15">
        <v>2.7029850733861702E-3</v>
      </c>
      <c r="S15">
        <v>5.6649952277472204</v>
      </c>
      <c r="T15">
        <v>5.5475203256201198</v>
      </c>
      <c r="U15">
        <v>5.3404228185872498</v>
      </c>
      <c r="V15">
        <v>4.5504538026443102</v>
      </c>
      <c r="W15">
        <v>4.1499409315437301</v>
      </c>
      <c r="X15">
        <v>4.09655382778279</v>
      </c>
      <c r="Y15">
        <v>4.0071709088530598</v>
      </c>
    </row>
    <row r="16" spans="1:25" ht="34" x14ac:dyDescent="0.2">
      <c r="A16" s="26"/>
      <c r="B16" s="18" t="s">
        <v>60</v>
      </c>
      <c r="C16" s="15" t="str">
        <f t="shared" si="2"/>
        <v>32.24%
(3.94)</v>
      </c>
      <c r="D16" s="15" t="str">
        <f t="shared" si="3"/>
        <v>26.07%
(3.39)</v>
      </c>
      <c r="E16" s="15" t="str">
        <f t="shared" si="4"/>
        <v>21.88%
(2.89)</v>
      </c>
      <c r="F16" s="15" t="str">
        <f t="shared" si="5"/>
        <v>18.15%
(2.06)</v>
      </c>
      <c r="G16" s="15" t="str">
        <f t="shared" si="6"/>
        <v>17.31%
(1.91)</v>
      </c>
      <c r="H16" s="15" t="str">
        <f t="shared" si="0"/>
        <v>16.96%
(1.87)</v>
      </c>
      <c r="I16" s="15" t="str">
        <f t="shared" si="1"/>
        <v>18.30%
(1.98)</v>
      </c>
      <c r="K16">
        <v>3.22427664797943E-3</v>
      </c>
      <c r="L16">
        <v>2.6066292890018E-3</v>
      </c>
      <c r="M16">
        <v>2.1875651424065499E-3</v>
      </c>
      <c r="N16">
        <v>1.8154467518337999E-3</v>
      </c>
      <c r="O16">
        <v>1.7313938349116599E-3</v>
      </c>
      <c r="P16">
        <v>1.69585843666727E-3</v>
      </c>
      <c r="Q16">
        <v>1.8301461147636701E-3</v>
      </c>
      <c r="S16">
        <v>3.9389934324767801</v>
      </c>
      <c r="T16">
        <v>3.3863955769758198</v>
      </c>
      <c r="U16">
        <v>2.88912022552325</v>
      </c>
      <c r="V16">
        <v>2.0577416041583398</v>
      </c>
      <c r="W16">
        <v>1.9069887511030601</v>
      </c>
      <c r="X16">
        <v>1.8686765528727101</v>
      </c>
      <c r="Y16">
        <v>1.97902961755267</v>
      </c>
    </row>
    <row r="17" spans="1:25" ht="34" x14ac:dyDescent="0.2">
      <c r="A17" s="26"/>
      <c r="B17" s="18" t="s">
        <v>61</v>
      </c>
      <c r="C17" s="15" t="str">
        <f t="shared" si="2"/>
        <v>14.73%
(1.64)</v>
      </c>
      <c r="D17" s="15" t="str">
        <f t="shared" si="3"/>
        <v>9.61%
(1.10)</v>
      </c>
      <c r="E17" s="15" t="str">
        <f t="shared" si="4"/>
        <v>8.13%
(0.92)</v>
      </c>
      <c r="F17" s="15" t="str">
        <f t="shared" si="5"/>
        <v>7.41%
(0.72)</v>
      </c>
      <c r="G17" s="15" t="str">
        <f t="shared" si="6"/>
        <v>8.71%
(0.82)</v>
      </c>
      <c r="H17" s="15" t="str">
        <f t="shared" si="0"/>
        <v>8.37%
(0.79)</v>
      </c>
      <c r="I17" s="15" t="str">
        <f t="shared" si="1"/>
        <v>0.27%
(0.03)</v>
      </c>
      <c r="K17">
        <v>1.4729932429694301E-3</v>
      </c>
      <c r="L17">
        <v>9.6095770616117296E-4</v>
      </c>
      <c r="M17">
        <v>8.1285490155069001E-4</v>
      </c>
      <c r="N17">
        <v>7.4109314387401195E-4</v>
      </c>
      <c r="O17">
        <v>8.7147013849470599E-4</v>
      </c>
      <c r="P17">
        <v>8.36518489577067E-4</v>
      </c>
      <c r="Q17" s="14">
        <v>2.7312331279496699E-5</v>
      </c>
      <c r="S17">
        <v>1.6382460280958799</v>
      </c>
      <c r="T17">
        <v>1.1007032135696799</v>
      </c>
      <c r="U17">
        <v>0.92077502511888898</v>
      </c>
      <c r="V17">
        <v>0.71903617769568795</v>
      </c>
      <c r="W17">
        <v>0.82186025775721505</v>
      </c>
      <c r="X17">
        <v>0.78644624323170398</v>
      </c>
      <c r="Y17">
        <v>2.7232774329512599E-2</v>
      </c>
    </row>
    <row r="18" spans="1:25" ht="34" x14ac:dyDescent="0.2">
      <c r="A18" s="26"/>
      <c r="B18" s="18" t="s">
        <v>62</v>
      </c>
      <c r="C18" s="15" t="str">
        <f t="shared" ref="C18:C21" si="7">CONCATENATE(TEXT(K18*100,"0.00%"),CHAR(10),"(",TEXT(S18,"0.00"),")")</f>
        <v>28.52%
(2.87)</v>
      </c>
      <c r="D18" s="15" t="str">
        <f t="shared" ref="D18:D21" si="8">CONCATENATE(TEXT(L18*100,"0.00%"),CHAR(10),"(",TEXT(T18,"0.00"),")")</f>
        <v>24.56%
(2.50)</v>
      </c>
      <c r="E18" s="15" t="str">
        <f t="shared" ref="E18:E21" si="9">CONCATENATE(TEXT(M18*100,"0.00%"),CHAR(10),"(",TEXT(U18,"0.00"),")")</f>
        <v>16.13%
(1.76)</v>
      </c>
      <c r="F18" s="15" t="str">
        <f t="shared" ref="F18:F21" si="10">CONCATENATE(TEXT(N18*100,"0.00%"),CHAR(10),"(",TEXT(V18,"0.00"),")")</f>
        <v>18.42%
(1.69)</v>
      </c>
      <c r="G18" s="15" t="str">
        <f t="shared" ref="G18:G21" si="11">CONCATENATE(TEXT(O18*100,"0.00%"),CHAR(10),"(",TEXT(W18,"0.00"),")")</f>
        <v>12.14%
(1.09)</v>
      </c>
      <c r="H18" s="15" t="str">
        <f t="shared" ref="H18:H21" si="12">CONCATENATE(TEXT(P18*100,"0.00%"),CHAR(10),"(",TEXT(X18,"0.00"),")")</f>
        <v>12.66%
(1.14)</v>
      </c>
      <c r="I18" s="15" t="str">
        <f t="shared" ref="I18:I21" si="13">CONCATENATE(TEXT(Q18*100,"0.00%"),CHAR(10),"(",TEXT(Y18,"0.00"),")")</f>
        <v>7.66%
(0.67)</v>
      </c>
      <c r="K18">
        <v>2.8521848569893998E-3</v>
      </c>
      <c r="L18">
        <v>2.4555259654616001E-3</v>
      </c>
      <c r="M18">
        <v>1.6128221928671E-3</v>
      </c>
      <c r="N18">
        <v>1.8423137314237199E-3</v>
      </c>
      <c r="O18">
        <v>1.21389534895374E-3</v>
      </c>
      <c r="P18">
        <v>1.26573351635003E-3</v>
      </c>
      <c r="Q18">
        <v>7.6555896276528303E-4</v>
      </c>
      <c r="S18">
        <v>2.8742777676437998</v>
      </c>
      <c r="T18">
        <v>2.4969841128922301</v>
      </c>
      <c r="U18">
        <v>1.7619897537665601</v>
      </c>
      <c r="V18">
        <v>1.68701089277536</v>
      </c>
      <c r="W18">
        <v>1.09460141310495</v>
      </c>
      <c r="X18">
        <v>1.1436875260855099</v>
      </c>
      <c r="Y18">
        <v>0.67410645469180497</v>
      </c>
    </row>
    <row r="19" spans="1:25" ht="34" x14ac:dyDescent="0.2">
      <c r="A19" s="26"/>
      <c r="B19" s="18" t="s">
        <v>63</v>
      </c>
      <c r="C19" s="15" t="str">
        <f t="shared" si="7"/>
        <v>56.88%
(3.62)</v>
      </c>
      <c r="D19" s="15" t="str">
        <f t="shared" si="8"/>
        <v>56.69%
(3.58)</v>
      </c>
      <c r="E19" s="15" t="str">
        <f t="shared" si="9"/>
        <v>47.56%
(3.01)</v>
      </c>
      <c r="F19" s="15" t="str">
        <f t="shared" si="10"/>
        <v>51.72%
(2.77)</v>
      </c>
      <c r="G19" s="15" t="str">
        <f t="shared" si="11"/>
        <v>34.72%
(1.87)</v>
      </c>
      <c r="H19" s="15" t="str">
        <f t="shared" si="12"/>
        <v>35.70%
(1.93)</v>
      </c>
      <c r="I19" s="15" t="str">
        <f t="shared" si="13"/>
        <v>19.97%
(1.04)</v>
      </c>
      <c r="K19">
        <v>5.6884710916259998E-3</v>
      </c>
      <c r="L19">
        <v>5.6694137028778903E-3</v>
      </c>
      <c r="M19">
        <v>4.7560193515503099E-3</v>
      </c>
      <c r="N19">
        <v>5.1724064280165303E-3</v>
      </c>
      <c r="O19">
        <v>3.4722059701975498E-3</v>
      </c>
      <c r="P19">
        <v>3.5695549898501502E-3</v>
      </c>
      <c r="Q19">
        <v>1.9974002622400802E-3</v>
      </c>
      <c r="S19">
        <v>3.6239512087318202</v>
      </c>
      <c r="T19">
        <v>3.5758050500945502</v>
      </c>
      <c r="U19">
        <v>3.0056036135358801</v>
      </c>
      <c r="V19">
        <v>2.7743479267823301</v>
      </c>
      <c r="W19">
        <v>1.8736405787475501</v>
      </c>
      <c r="X19">
        <v>1.9266344994003299</v>
      </c>
      <c r="Y19">
        <v>1.0371661846596201</v>
      </c>
    </row>
    <row r="20" spans="1:25" ht="34" x14ac:dyDescent="0.2">
      <c r="A20" s="26"/>
      <c r="B20" s="18" t="s">
        <v>64</v>
      </c>
      <c r="C20" s="15" t="str">
        <f t="shared" si="7"/>
        <v>27.26%
(2.45)</v>
      </c>
      <c r="D20" s="15" t="str">
        <f t="shared" si="8"/>
        <v>24.80%
(2.22)</v>
      </c>
      <c r="E20" s="15" t="str">
        <f t="shared" si="9"/>
        <v>14.21%
(1.66)</v>
      </c>
      <c r="F20" s="15" t="str">
        <f t="shared" si="10"/>
        <v>17.28%
(1.52)</v>
      </c>
      <c r="G20" s="15" t="str">
        <f t="shared" si="11"/>
        <v>17.60%
(1.50)</v>
      </c>
      <c r="H20" s="15" t="str">
        <f t="shared" si="12"/>
        <v>18.41%
(1.59)</v>
      </c>
      <c r="I20" s="15" t="str">
        <f t="shared" si="13"/>
        <v>22.30%
(1.85)</v>
      </c>
      <c r="K20">
        <v>2.7257296011241401E-3</v>
      </c>
      <c r="L20">
        <v>2.4798939355434499E-3</v>
      </c>
      <c r="M20">
        <v>1.42076891197766E-3</v>
      </c>
      <c r="N20">
        <v>1.7279680215755899E-3</v>
      </c>
      <c r="O20">
        <v>1.7595561790775601E-3</v>
      </c>
      <c r="P20">
        <v>1.8413444701632399E-3</v>
      </c>
      <c r="Q20">
        <v>2.22968496884102E-3</v>
      </c>
      <c r="S20">
        <v>2.4521179974641498</v>
      </c>
      <c r="T20">
        <v>2.2214366172379898</v>
      </c>
      <c r="U20">
        <v>1.6627982845332201</v>
      </c>
      <c r="V20">
        <v>1.51787277207647</v>
      </c>
      <c r="W20">
        <v>1.5014151667245601</v>
      </c>
      <c r="X20">
        <v>1.5868483338161701</v>
      </c>
      <c r="Y20">
        <v>1.8475464844699101</v>
      </c>
    </row>
    <row r="21" spans="1:25" ht="34" x14ac:dyDescent="0.2">
      <c r="A21" s="26"/>
      <c r="B21" s="18" t="s">
        <v>65</v>
      </c>
      <c r="C21" s="15" t="str">
        <f t="shared" si="7"/>
        <v>32.78%
(1.58)</v>
      </c>
      <c r="D21" s="15" t="str">
        <f t="shared" si="8"/>
        <v>36.85%
(1.76)</v>
      </c>
      <c r="E21" s="15" t="str">
        <f t="shared" si="9"/>
        <v>26.01%
(1.24)</v>
      </c>
      <c r="F21" s="15" t="str">
        <f t="shared" si="10"/>
        <v>1.13%
(0.05)</v>
      </c>
      <c r="G21" s="15" t="str">
        <f t="shared" si="11"/>
        <v>-44.66%
(-2.24)</v>
      </c>
      <c r="H21" s="15" t="str">
        <f t="shared" si="12"/>
        <v>-43.40%
(-2.18)</v>
      </c>
      <c r="I21" s="15" t="str">
        <f t="shared" si="13"/>
        <v>-43.93%
(-2.04)</v>
      </c>
      <c r="K21">
        <v>3.2780211577767599E-3</v>
      </c>
      <c r="L21">
        <v>3.68485371201345E-3</v>
      </c>
      <c r="M21">
        <v>2.6006211759841899E-3</v>
      </c>
      <c r="N21">
        <v>1.13074300088022E-4</v>
      </c>
      <c r="O21">
        <v>-4.4655171257178099E-3</v>
      </c>
      <c r="P21">
        <v>-4.3404266642761901E-3</v>
      </c>
      <c r="Q21">
        <v>-4.3927461829669301E-3</v>
      </c>
      <c r="S21">
        <v>1.5762150714133001</v>
      </c>
      <c r="T21">
        <v>1.76205547829113</v>
      </c>
      <c r="U21">
        <v>1.23748332443228</v>
      </c>
      <c r="V21">
        <v>4.8416745214117603E-2</v>
      </c>
      <c r="W21">
        <v>-2.2408322685362498</v>
      </c>
      <c r="X21">
        <v>-2.1832655563477301</v>
      </c>
      <c r="Y21">
        <v>-2.0410312365817802</v>
      </c>
    </row>
    <row r="26" spans="1:25" x14ac:dyDescent="0.2">
      <c r="A26" s="26" t="s">
        <v>45</v>
      </c>
      <c r="B26" s="26"/>
      <c r="C26" s="6" t="s">
        <v>41</v>
      </c>
      <c r="D26" s="6" t="s">
        <v>52</v>
      </c>
      <c r="E26" s="6" t="s">
        <v>42</v>
      </c>
      <c r="F26" s="6" t="s">
        <v>43</v>
      </c>
      <c r="G26" s="6" t="s">
        <v>44</v>
      </c>
      <c r="H26" s="6" t="s">
        <v>55</v>
      </c>
      <c r="I26" s="6" t="s">
        <v>54</v>
      </c>
      <c r="K26" s="25" t="s">
        <v>50</v>
      </c>
      <c r="L26" s="25"/>
      <c r="M26" s="25"/>
      <c r="N26" s="25"/>
      <c r="O26" s="25"/>
      <c r="P26" s="25"/>
      <c r="Q26" s="25"/>
    </row>
    <row r="27" spans="1:25" ht="17" x14ac:dyDescent="0.2">
      <c r="A27" s="29" t="s">
        <v>66</v>
      </c>
      <c r="B27" s="18" t="s">
        <v>56</v>
      </c>
      <c r="C27" s="8">
        <f>K27*100</f>
        <v>23.142289433031397</v>
      </c>
      <c r="D27" s="8">
        <f t="shared" ref="D27:D46" si="14">L27*100</f>
        <v>28.425066741166699</v>
      </c>
      <c r="E27" s="8">
        <f t="shared" ref="E27:E46" si="15">M27*100</f>
        <v>30.246155003359899</v>
      </c>
      <c r="F27" s="8">
        <f t="shared" ref="F27:F46" si="16">N27*100</f>
        <v>33.273575048434502</v>
      </c>
      <c r="G27" s="8">
        <f t="shared" ref="G27:G46" si="17">O27*100</f>
        <v>33.276105040750998</v>
      </c>
      <c r="H27" s="8">
        <f t="shared" ref="H27:H46" si="18">P27*100</f>
        <v>33.8770090109671</v>
      </c>
      <c r="I27" s="8">
        <f t="shared" ref="I27:I46" si="19">Q27*100</f>
        <v>44.712027649744201</v>
      </c>
      <c r="K27">
        <v>0.23142289433031399</v>
      </c>
      <c r="L27">
        <v>0.28425066741166699</v>
      </c>
      <c r="M27">
        <v>0.30246155003359898</v>
      </c>
      <c r="N27">
        <v>0.33273575048434501</v>
      </c>
      <c r="O27">
        <v>0.33276105040750997</v>
      </c>
      <c r="P27">
        <v>0.33877009010967102</v>
      </c>
      <c r="Q27">
        <v>0.44712027649744202</v>
      </c>
    </row>
    <row r="28" spans="1:25" ht="17" x14ac:dyDescent="0.2">
      <c r="A28" s="26"/>
      <c r="B28" s="18" t="s">
        <v>57</v>
      </c>
      <c r="C28" s="8">
        <f t="shared" ref="C28:C46" si="20">K28*100</f>
        <v>63.103317152615702</v>
      </c>
      <c r="D28" s="8">
        <f t="shared" si="14"/>
        <v>62.778682087640405</v>
      </c>
      <c r="E28" s="8">
        <f t="shared" si="15"/>
        <v>79.339632409538794</v>
      </c>
      <c r="F28" s="8">
        <f t="shared" si="16"/>
        <v>51.454439981327205</v>
      </c>
      <c r="G28" s="8">
        <f t="shared" si="17"/>
        <v>51.538420621152405</v>
      </c>
      <c r="H28" s="8">
        <f t="shared" si="18"/>
        <v>55.324763747731694</v>
      </c>
      <c r="I28" s="8">
        <f t="shared" si="19"/>
        <v>61.326377976459703</v>
      </c>
      <c r="K28">
        <v>0.63103317152615701</v>
      </c>
      <c r="L28">
        <v>0.62778682087640403</v>
      </c>
      <c r="M28">
        <v>0.79339632409538796</v>
      </c>
      <c r="N28">
        <v>0.51454439981327205</v>
      </c>
      <c r="O28">
        <v>0.51538420621152403</v>
      </c>
      <c r="P28">
        <v>0.55324763747731698</v>
      </c>
      <c r="Q28">
        <v>0.61326377976459701</v>
      </c>
    </row>
    <row r="29" spans="1:25" ht="34" x14ac:dyDescent="0.2">
      <c r="A29" s="26"/>
      <c r="B29" s="18" t="s">
        <v>58</v>
      </c>
      <c r="C29" s="8">
        <f t="shared" si="20"/>
        <v>43.220987372809397</v>
      </c>
      <c r="D29" s="8">
        <f t="shared" si="14"/>
        <v>45.248966063164694</v>
      </c>
      <c r="E29" s="8">
        <f t="shared" si="15"/>
        <v>47.177266691756898</v>
      </c>
      <c r="F29" s="8">
        <f t="shared" si="16"/>
        <v>49.6299721716899</v>
      </c>
      <c r="G29" s="8">
        <f t="shared" si="17"/>
        <v>49.7933223426298</v>
      </c>
      <c r="H29" s="8">
        <f t="shared" si="18"/>
        <v>50.298865894690003</v>
      </c>
      <c r="I29" s="8">
        <f t="shared" si="19"/>
        <v>51.485114959546998</v>
      </c>
      <c r="K29">
        <v>0.432209873728094</v>
      </c>
      <c r="L29">
        <v>0.45248966063164697</v>
      </c>
      <c r="M29">
        <v>0.47177266691756897</v>
      </c>
      <c r="N29">
        <v>0.49629972171689901</v>
      </c>
      <c r="O29">
        <v>0.49793322342629798</v>
      </c>
      <c r="P29">
        <v>0.50298865894690004</v>
      </c>
      <c r="Q29">
        <v>0.51485114959546996</v>
      </c>
    </row>
    <row r="30" spans="1:25" ht="17" x14ac:dyDescent="0.2">
      <c r="A30" s="26"/>
      <c r="B30" s="18" t="s">
        <v>59</v>
      </c>
      <c r="C30" s="8">
        <f t="shared" si="20"/>
        <v>8.5863658634292896</v>
      </c>
      <c r="D30" s="8">
        <f t="shared" si="14"/>
        <v>9.0383046590359193</v>
      </c>
      <c r="E30" s="8">
        <f t="shared" si="15"/>
        <v>35.413170915027898</v>
      </c>
      <c r="F30" s="8">
        <f t="shared" si="16"/>
        <v>27.1381128194556</v>
      </c>
      <c r="G30" s="8">
        <f t="shared" si="17"/>
        <v>27.175033239922097</v>
      </c>
      <c r="H30" s="8">
        <f t="shared" si="18"/>
        <v>28.271989129595799</v>
      </c>
      <c r="I30" s="8">
        <f t="shared" si="19"/>
        <v>32.905018168077099</v>
      </c>
      <c r="K30">
        <v>8.5863658634292905E-2</v>
      </c>
      <c r="L30">
        <v>9.0383046590359201E-2</v>
      </c>
      <c r="M30">
        <v>0.35413170915027897</v>
      </c>
      <c r="N30">
        <v>0.27138112819455601</v>
      </c>
      <c r="O30">
        <v>0.27175033239922097</v>
      </c>
      <c r="P30">
        <v>0.28271989129595798</v>
      </c>
      <c r="Q30">
        <v>0.32905018168077099</v>
      </c>
    </row>
    <row r="31" spans="1:25" ht="17" x14ac:dyDescent="0.2">
      <c r="A31" s="26"/>
      <c r="B31" s="18" t="s">
        <v>60</v>
      </c>
      <c r="C31" s="8">
        <f t="shared" si="20"/>
        <v>55.881475138184697</v>
      </c>
      <c r="D31" s="8">
        <f t="shared" si="14"/>
        <v>62.415907227887303</v>
      </c>
      <c r="E31" s="8">
        <f t="shared" si="15"/>
        <v>68.855905957009696</v>
      </c>
      <c r="F31" s="8">
        <f t="shared" si="16"/>
        <v>52.151462843530204</v>
      </c>
      <c r="G31" s="8">
        <f t="shared" si="17"/>
        <v>52.153510501044799</v>
      </c>
      <c r="H31" s="8">
        <f t="shared" si="18"/>
        <v>54.511652977133792</v>
      </c>
      <c r="I31" s="8">
        <f t="shared" si="19"/>
        <v>58.456131113712594</v>
      </c>
      <c r="K31">
        <v>0.558814751381847</v>
      </c>
      <c r="L31">
        <v>0.62415907227887302</v>
      </c>
      <c r="M31">
        <v>0.688559059570097</v>
      </c>
      <c r="N31">
        <v>0.52151462843530205</v>
      </c>
      <c r="O31">
        <v>0.52153510501044797</v>
      </c>
      <c r="P31">
        <v>0.54511652977133795</v>
      </c>
      <c r="Q31">
        <v>0.58456131113712595</v>
      </c>
    </row>
    <row r="32" spans="1:25" ht="17" x14ac:dyDescent="0.2">
      <c r="A32" s="26"/>
      <c r="B32" s="18" t="s">
        <v>61</v>
      </c>
      <c r="C32" s="8">
        <f t="shared" si="20"/>
        <v>28.583793925635998</v>
      </c>
      <c r="D32" s="8">
        <f t="shared" si="14"/>
        <v>35.4590815863694</v>
      </c>
      <c r="E32" s="8">
        <f t="shared" si="15"/>
        <v>38.637206678689701</v>
      </c>
      <c r="F32" s="8">
        <f t="shared" si="16"/>
        <v>37.592230627509196</v>
      </c>
      <c r="G32" s="8">
        <f t="shared" si="17"/>
        <v>37.767893450867099</v>
      </c>
      <c r="H32" s="8">
        <f t="shared" si="18"/>
        <v>38.782480241875597</v>
      </c>
      <c r="I32" s="8">
        <f t="shared" si="19"/>
        <v>47.853316928755504</v>
      </c>
      <c r="K32">
        <v>0.28583793925635997</v>
      </c>
      <c r="L32">
        <v>0.35459081586369401</v>
      </c>
      <c r="M32">
        <v>0.38637206678689701</v>
      </c>
      <c r="N32">
        <v>0.37592230627509199</v>
      </c>
      <c r="O32">
        <v>0.37767893450867102</v>
      </c>
      <c r="P32">
        <v>0.387824802418756</v>
      </c>
      <c r="Q32">
        <v>0.47853316928755502</v>
      </c>
    </row>
    <row r="33" spans="1:17" ht="17" x14ac:dyDescent="0.2">
      <c r="A33" s="26"/>
      <c r="B33" s="18" t="s">
        <v>62</v>
      </c>
      <c r="C33" s="8">
        <f t="shared" si="20"/>
        <v>64.079385728583603</v>
      </c>
      <c r="D33" s="8">
        <f t="shared" si="14"/>
        <v>66.756095179473391</v>
      </c>
      <c r="E33" s="8">
        <f t="shared" si="15"/>
        <v>75.023574595302904</v>
      </c>
      <c r="F33" s="8">
        <f t="shared" si="16"/>
        <v>60.903503695649199</v>
      </c>
      <c r="G33" s="8">
        <f t="shared" si="17"/>
        <v>60.987701315249701</v>
      </c>
      <c r="H33" s="8">
        <f t="shared" si="18"/>
        <v>62.173784577532295</v>
      </c>
      <c r="I33" s="8">
        <f t="shared" si="19"/>
        <v>64.5808834596114</v>
      </c>
      <c r="K33">
        <v>0.64079385728583604</v>
      </c>
      <c r="L33">
        <v>0.66756095179473396</v>
      </c>
      <c r="M33">
        <v>0.750235745953029</v>
      </c>
      <c r="N33">
        <v>0.60903503695649197</v>
      </c>
      <c r="O33">
        <v>0.60987701315249698</v>
      </c>
      <c r="P33">
        <v>0.62173784577532298</v>
      </c>
      <c r="Q33">
        <v>0.64580883459611405</v>
      </c>
    </row>
    <row r="34" spans="1:17" ht="17" x14ac:dyDescent="0.2">
      <c r="A34" s="26"/>
      <c r="B34" s="18" t="s">
        <v>63</v>
      </c>
      <c r="C34" s="8">
        <f t="shared" si="20"/>
        <v>12.651885857704201</v>
      </c>
      <c r="D34" s="8">
        <f t="shared" si="14"/>
        <v>12.642992124823099</v>
      </c>
      <c r="E34" s="8">
        <f t="shared" si="15"/>
        <v>20.375616295259601</v>
      </c>
      <c r="F34" s="8">
        <f t="shared" si="16"/>
        <v>21.373035168196498</v>
      </c>
      <c r="G34" s="8">
        <f t="shared" si="17"/>
        <v>29.918671082262101</v>
      </c>
      <c r="H34" s="8">
        <f t="shared" si="18"/>
        <v>30.9827313957245</v>
      </c>
      <c r="I34" s="8">
        <f t="shared" si="19"/>
        <v>32.541433054355203</v>
      </c>
      <c r="K34">
        <v>0.12651885857704201</v>
      </c>
      <c r="L34">
        <v>0.12642992124823099</v>
      </c>
      <c r="M34">
        <v>0.20375616295259599</v>
      </c>
      <c r="N34">
        <v>0.213730351681965</v>
      </c>
      <c r="O34">
        <v>0.29918671082262099</v>
      </c>
      <c r="P34">
        <v>0.309827313957245</v>
      </c>
      <c r="Q34">
        <v>0.32541433054355201</v>
      </c>
    </row>
    <row r="35" spans="1:17" ht="17" x14ac:dyDescent="0.2">
      <c r="A35" s="26"/>
      <c r="B35" s="18" t="s">
        <v>64</v>
      </c>
      <c r="C35" s="8">
        <f t="shared" si="20"/>
        <v>63.257034563022998</v>
      </c>
      <c r="D35" s="8">
        <f t="shared" si="14"/>
        <v>64.374168110325996</v>
      </c>
      <c r="E35" s="8">
        <f t="shared" si="15"/>
        <v>74.037607450530601</v>
      </c>
      <c r="F35" s="8">
        <f t="shared" si="16"/>
        <v>58.066787998180303</v>
      </c>
      <c r="G35" s="8">
        <f t="shared" si="17"/>
        <v>58.067333427002396</v>
      </c>
      <c r="H35" s="8">
        <f t="shared" si="18"/>
        <v>59.657804525095401</v>
      </c>
      <c r="I35" s="8">
        <f t="shared" si="19"/>
        <v>62.864052754003495</v>
      </c>
      <c r="K35">
        <v>0.63257034563022996</v>
      </c>
      <c r="L35">
        <v>0.64374168110326002</v>
      </c>
      <c r="M35">
        <v>0.74037607450530596</v>
      </c>
      <c r="N35">
        <v>0.58066787998180303</v>
      </c>
      <c r="O35">
        <v>0.58067333427002399</v>
      </c>
      <c r="P35">
        <v>0.59657804525095404</v>
      </c>
      <c r="Q35">
        <v>0.62864052754003497</v>
      </c>
    </row>
    <row r="36" spans="1:17" ht="34" x14ac:dyDescent="0.2">
      <c r="A36" s="26"/>
      <c r="B36" s="18" t="s">
        <v>65</v>
      </c>
      <c r="C36" s="8">
        <f t="shared" si="20"/>
        <v>17.183728883500603</v>
      </c>
      <c r="D36" s="8">
        <f t="shared" si="14"/>
        <v>17.630491311148898</v>
      </c>
      <c r="E36" s="8">
        <f t="shared" si="15"/>
        <v>26.954430563929698</v>
      </c>
      <c r="F36" s="8">
        <f t="shared" si="16"/>
        <v>27.275005742736202</v>
      </c>
      <c r="G36" s="8">
        <f t="shared" si="17"/>
        <v>38.160719535533097</v>
      </c>
      <c r="H36" s="8">
        <f t="shared" si="18"/>
        <v>39.035325944344201</v>
      </c>
      <c r="I36" s="8">
        <f t="shared" si="19"/>
        <v>42.2398758941682</v>
      </c>
      <c r="K36">
        <v>0.17183728883500601</v>
      </c>
      <c r="L36">
        <v>0.17630491311148899</v>
      </c>
      <c r="M36">
        <v>0.26954430563929699</v>
      </c>
      <c r="N36">
        <v>0.27275005742736202</v>
      </c>
      <c r="O36">
        <v>0.381607195355331</v>
      </c>
      <c r="P36">
        <v>0.39035325944344201</v>
      </c>
      <c r="Q36">
        <v>0.422398758941682</v>
      </c>
    </row>
    <row r="37" spans="1:17" ht="17" x14ac:dyDescent="0.2">
      <c r="A37" s="29" t="s">
        <v>67</v>
      </c>
      <c r="B37" s="18" t="s">
        <v>56</v>
      </c>
      <c r="C37" s="8">
        <f t="shared" si="20"/>
        <v>13.924759782532201</v>
      </c>
      <c r="D37" s="8">
        <f t="shared" si="14"/>
        <v>21.2019293930922</v>
      </c>
      <c r="E37" s="8">
        <f t="shared" si="15"/>
        <v>22.640413902810099</v>
      </c>
      <c r="F37" s="8">
        <f t="shared" si="16"/>
        <v>28.197428575217597</v>
      </c>
      <c r="G37" s="8">
        <f t="shared" si="17"/>
        <v>28.253610068712998</v>
      </c>
      <c r="H37" s="8">
        <f t="shared" si="18"/>
        <v>28.819434548367102</v>
      </c>
      <c r="I37" s="8">
        <f t="shared" si="19"/>
        <v>40.656228475507596</v>
      </c>
      <c r="K37">
        <v>0.13924759782532201</v>
      </c>
      <c r="L37">
        <v>0.212019293930922</v>
      </c>
      <c r="M37">
        <v>0.226404139028101</v>
      </c>
      <c r="N37">
        <v>0.28197428575217598</v>
      </c>
      <c r="O37">
        <v>0.28253610068712998</v>
      </c>
      <c r="P37">
        <v>0.28819434548367101</v>
      </c>
      <c r="Q37">
        <v>0.406562284755076</v>
      </c>
    </row>
    <row r="38" spans="1:17" ht="17" x14ac:dyDescent="0.2">
      <c r="A38" s="26"/>
      <c r="B38" s="18" t="s">
        <v>57</v>
      </c>
      <c r="C38" s="8">
        <f t="shared" si="20"/>
        <v>67.303877446341303</v>
      </c>
      <c r="D38" s="8">
        <f t="shared" si="14"/>
        <v>67.391821210093198</v>
      </c>
      <c r="E38" s="8">
        <f t="shared" si="15"/>
        <v>73.568289375206191</v>
      </c>
      <c r="F38" s="8">
        <f t="shared" si="16"/>
        <v>52.146128799881296</v>
      </c>
      <c r="G38" s="8">
        <f t="shared" si="17"/>
        <v>52.330981857847107</v>
      </c>
      <c r="H38" s="8">
        <f t="shared" si="18"/>
        <v>55.1824937594495</v>
      </c>
      <c r="I38" s="8">
        <f t="shared" si="19"/>
        <v>58.569381032962198</v>
      </c>
      <c r="K38">
        <v>0.67303877446341298</v>
      </c>
      <c r="L38">
        <v>0.67391821210093195</v>
      </c>
      <c r="M38">
        <v>0.73568289375206197</v>
      </c>
      <c r="N38">
        <v>0.52146128799881297</v>
      </c>
      <c r="O38">
        <v>0.52330981857847103</v>
      </c>
      <c r="P38">
        <v>0.55182493759449502</v>
      </c>
      <c r="Q38">
        <v>0.58569381032962198</v>
      </c>
    </row>
    <row r="39" spans="1:17" ht="34" x14ac:dyDescent="0.2">
      <c r="A39" s="26"/>
      <c r="B39" s="18" t="s">
        <v>58</v>
      </c>
      <c r="C39" s="8">
        <f t="shared" si="20"/>
        <v>33.017431278404004</v>
      </c>
      <c r="D39" s="8">
        <f t="shared" si="14"/>
        <v>34.807676187098998</v>
      </c>
      <c r="E39" s="8">
        <f t="shared" si="15"/>
        <v>38.202881802071097</v>
      </c>
      <c r="F39" s="8">
        <f t="shared" si="16"/>
        <v>39.416661842088104</v>
      </c>
      <c r="G39" s="8">
        <f t="shared" si="17"/>
        <v>39.460931917800501</v>
      </c>
      <c r="H39" s="8">
        <f t="shared" si="18"/>
        <v>39.486905652822998</v>
      </c>
      <c r="I39" s="8">
        <f t="shared" si="19"/>
        <v>44.621107239756405</v>
      </c>
      <c r="K39">
        <v>0.33017431278404002</v>
      </c>
      <c r="L39">
        <v>0.34807676187099001</v>
      </c>
      <c r="M39">
        <v>0.38202881802071098</v>
      </c>
      <c r="N39">
        <v>0.39416661842088102</v>
      </c>
      <c r="O39">
        <v>0.39460931917800501</v>
      </c>
      <c r="P39">
        <v>0.39486905652823001</v>
      </c>
      <c r="Q39">
        <v>0.44621107239756402</v>
      </c>
    </row>
    <row r="40" spans="1:17" ht="17" x14ac:dyDescent="0.2">
      <c r="A40" s="26"/>
      <c r="B40" s="18" t="s">
        <v>59</v>
      </c>
      <c r="C40" s="8">
        <f t="shared" si="20"/>
        <v>19.266429727977499</v>
      </c>
      <c r="D40" s="8">
        <f t="shared" si="14"/>
        <v>19.3443939710865</v>
      </c>
      <c r="E40" s="8">
        <f t="shared" si="15"/>
        <v>20.013746187668698</v>
      </c>
      <c r="F40" s="8">
        <f t="shared" si="16"/>
        <v>29.388509538361301</v>
      </c>
      <c r="G40" s="8">
        <f t="shared" si="17"/>
        <v>29.8827525934222</v>
      </c>
      <c r="H40" s="8">
        <f t="shared" si="18"/>
        <v>31.325553192041401</v>
      </c>
      <c r="I40" s="8">
        <f t="shared" si="19"/>
        <v>31.9028772829408</v>
      </c>
      <c r="K40">
        <v>0.19266429727977499</v>
      </c>
      <c r="L40">
        <v>0.19344393971086499</v>
      </c>
      <c r="M40">
        <v>0.20013746187668699</v>
      </c>
      <c r="N40">
        <v>0.29388509538361302</v>
      </c>
      <c r="O40">
        <v>0.29882752593422202</v>
      </c>
      <c r="P40">
        <v>0.313255531920414</v>
      </c>
      <c r="Q40">
        <v>0.319028772829408</v>
      </c>
    </row>
    <row r="41" spans="1:17" ht="17" x14ac:dyDescent="0.2">
      <c r="A41" s="26"/>
      <c r="B41" s="18" t="s">
        <v>60</v>
      </c>
      <c r="C41" s="8">
        <f t="shared" si="20"/>
        <v>44.211586263362399</v>
      </c>
      <c r="D41" s="8">
        <f t="shared" si="14"/>
        <v>51.647837241094898</v>
      </c>
      <c r="E41" s="8">
        <f t="shared" si="15"/>
        <v>55.239749386757595</v>
      </c>
      <c r="F41" s="8">
        <f t="shared" si="16"/>
        <v>54.275252452624798</v>
      </c>
      <c r="G41" s="8">
        <f t="shared" si="17"/>
        <v>54.309050241978198</v>
      </c>
      <c r="H41" s="8">
        <f t="shared" si="18"/>
        <v>54.816259656559396</v>
      </c>
      <c r="I41" s="8">
        <f t="shared" si="19"/>
        <v>60.236870679701603</v>
      </c>
      <c r="K41">
        <v>0.44211586263362401</v>
      </c>
      <c r="L41">
        <v>0.51647837241094896</v>
      </c>
      <c r="M41">
        <v>0.55239749386757597</v>
      </c>
      <c r="N41">
        <v>0.542752524526248</v>
      </c>
      <c r="O41">
        <v>0.54309050241978196</v>
      </c>
      <c r="P41">
        <v>0.54816259656559396</v>
      </c>
      <c r="Q41">
        <v>0.60236870679701604</v>
      </c>
    </row>
    <row r="42" spans="1:17" ht="17" x14ac:dyDescent="0.2">
      <c r="A42" s="26"/>
      <c r="B42" s="18" t="s">
        <v>61</v>
      </c>
      <c r="C42" s="8">
        <f t="shared" si="20"/>
        <v>11.469135184665999</v>
      </c>
      <c r="D42" s="8">
        <f t="shared" si="14"/>
        <v>18.190764872527701</v>
      </c>
      <c r="E42" s="8">
        <f t="shared" si="15"/>
        <v>19.9756308209789</v>
      </c>
      <c r="F42" s="8">
        <f t="shared" si="16"/>
        <v>24.837037804444201</v>
      </c>
      <c r="G42" s="8">
        <f t="shared" si="17"/>
        <v>24.934981946276299</v>
      </c>
      <c r="H42" s="8">
        <f>P42*100</f>
        <v>25.238486917182801</v>
      </c>
      <c r="I42" s="8">
        <f t="shared" si="19"/>
        <v>43.669811889469798</v>
      </c>
      <c r="K42">
        <v>0.11469135184666</v>
      </c>
      <c r="L42">
        <v>0.18190764872527701</v>
      </c>
      <c r="M42">
        <v>0.19975630820978901</v>
      </c>
      <c r="N42">
        <v>0.24837037804444201</v>
      </c>
      <c r="O42">
        <v>0.24934981946276299</v>
      </c>
      <c r="P42">
        <v>0.25238486917182801</v>
      </c>
      <c r="Q42">
        <v>0.43669811889469801</v>
      </c>
    </row>
    <row r="43" spans="1:17" ht="17" x14ac:dyDescent="0.2">
      <c r="A43" s="26"/>
      <c r="B43" s="18" t="s">
        <v>62</v>
      </c>
      <c r="C43" s="8">
        <f t="shared" si="20"/>
        <v>38.191913070004802</v>
      </c>
      <c r="D43" s="8">
        <f t="shared" si="14"/>
        <v>40.5040031589036</v>
      </c>
      <c r="E43" s="8">
        <f t="shared" si="15"/>
        <v>50.686539819166498</v>
      </c>
      <c r="F43" s="8">
        <f t="shared" si="16"/>
        <v>50.580698806537903</v>
      </c>
      <c r="G43" s="8">
        <f t="shared" si="17"/>
        <v>51.913359872162701</v>
      </c>
      <c r="H43" s="8">
        <f t="shared" si="18"/>
        <v>52.599788002095003</v>
      </c>
      <c r="I43" s="8">
        <f t="shared" si="19"/>
        <v>57.698753289403307</v>
      </c>
      <c r="K43">
        <v>0.38191913070004802</v>
      </c>
      <c r="L43">
        <v>0.40504003158903601</v>
      </c>
      <c r="M43">
        <v>0.50686539819166498</v>
      </c>
      <c r="N43">
        <v>0.50580698806537905</v>
      </c>
      <c r="O43">
        <v>0.51913359872162701</v>
      </c>
      <c r="P43">
        <v>0.52599788002095005</v>
      </c>
      <c r="Q43">
        <v>0.57698753289403304</v>
      </c>
    </row>
    <row r="44" spans="1:17" ht="17" x14ac:dyDescent="0.2">
      <c r="A44" s="26"/>
      <c r="B44" s="18" t="s">
        <v>63</v>
      </c>
      <c r="C44" s="8">
        <f t="shared" si="20"/>
        <v>6.3189826166680705</v>
      </c>
      <c r="D44" s="8">
        <f t="shared" si="14"/>
        <v>6.3222153872750804</v>
      </c>
      <c r="E44" s="8">
        <f t="shared" si="15"/>
        <v>10.730971548145101</v>
      </c>
      <c r="F44" s="8">
        <f t="shared" si="16"/>
        <v>12.892242896583401</v>
      </c>
      <c r="G44" s="8">
        <f t="shared" si="17"/>
        <v>18.791677694005099</v>
      </c>
      <c r="H44" s="8">
        <f t="shared" si="18"/>
        <v>19.6606748121993</v>
      </c>
      <c r="I44" s="8">
        <f t="shared" si="19"/>
        <v>26.434438440954899</v>
      </c>
      <c r="K44">
        <v>6.3189826166680702E-2</v>
      </c>
      <c r="L44">
        <v>6.3222153872750805E-2</v>
      </c>
      <c r="M44">
        <v>0.107309715481451</v>
      </c>
      <c r="N44">
        <v>0.128922428965834</v>
      </c>
      <c r="O44">
        <v>0.18791677694005099</v>
      </c>
      <c r="P44">
        <v>0.196606748121993</v>
      </c>
      <c r="Q44">
        <v>0.26434438440954899</v>
      </c>
    </row>
    <row r="45" spans="1:17" ht="17" x14ac:dyDescent="0.2">
      <c r="A45" s="26"/>
      <c r="B45" s="18" t="s">
        <v>64</v>
      </c>
      <c r="C45" s="8">
        <f t="shared" si="20"/>
        <v>55.613682158691006</v>
      </c>
      <c r="D45" s="8">
        <f t="shared" si="14"/>
        <v>56.121934067494806</v>
      </c>
      <c r="E45" s="8">
        <f t="shared" si="15"/>
        <v>75.408451192093793</v>
      </c>
      <c r="F45" s="8">
        <f t="shared" si="16"/>
        <v>69.187379686548795</v>
      </c>
      <c r="G45" s="8">
        <f t="shared" si="17"/>
        <v>69.189311625125001</v>
      </c>
      <c r="H45" s="8">
        <f t="shared" si="18"/>
        <v>70.102662653281399</v>
      </c>
      <c r="I45" s="8">
        <f t="shared" si="19"/>
        <v>72.592344435476903</v>
      </c>
      <c r="K45">
        <v>0.55613682158691002</v>
      </c>
      <c r="L45">
        <v>0.56121934067494805</v>
      </c>
      <c r="M45">
        <v>0.75408451192093795</v>
      </c>
      <c r="N45">
        <v>0.691873796865488</v>
      </c>
      <c r="O45">
        <v>0.69189311625125005</v>
      </c>
      <c r="P45">
        <v>0.701026626532814</v>
      </c>
      <c r="Q45">
        <v>0.72592344435476897</v>
      </c>
    </row>
    <row r="46" spans="1:17" ht="34" x14ac:dyDescent="0.2">
      <c r="A46" s="26"/>
      <c r="B46" s="18" t="s">
        <v>65</v>
      </c>
      <c r="C46" s="8">
        <f t="shared" si="20"/>
        <v>0.67655168505471597</v>
      </c>
      <c r="D46" s="8">
        <f t="shared" si="14"/>
        <v>1.5663950396011899</v>
      </c>
      <c r="E46" s="8">
        <f t="shared" si="15"/>
        <v>4.8986825780989101</v>
      </c>
      <c r="F46" s="8">
        <f t="shared" si="16"/>
        <v>8.6789684153792397</v>
      </c>
      <c r="G46" s="8">
        <f t="shared" si="17"/>
        <v>37.262422502321002</v>
      </c>
      <c r="H46" s="8">
        <f t="shared" si="18"/>
        <v>38.199613673530905</v>
      </c>
      <c r="I46" s="8">
        <f t="shared" si="19"/>
        <v>38.616062390838302</v>
      </c>
      <c r="K46">
        <v>6.7655168505471597E-3</v>
      </c>
      <c r="L46">
        <v>1.56639503960119E-2</v>
      </c>
      <c r="M46">
        <v>4.8986825780989098E-2</v>
      </c>
      <c r="N46">
        <v>8.6789684153792401E-2</v>
      </c>
      <c r="O46">
        <v>0.37262422502321002</v>
      </c>
      <c r="P46">
        <v>0.38199613673530902</v>
      </c>
      <c r="Q46">
        <v>0.38616062390838302</v>
      </c>
    </row>
    <row r="49" spans="2:9" x14ac:dyDescent="0.2">
      <c r="B49" s="6" t="s">
        <v>46</v>
      </c>
      <c r="C49" s="6" t="s">
        <v>41</v>
      </c>
      <c r="D49" s="6" t="s">
        <v>52</v>
      </c>
      <c r="E49" s="6" t="s">
        <v>42</v>
      </c>
      <c r="F49" s="6" t="s">
        <v>43</v>
      </c>
      <c r="G49" s="6" t="s">
        <v>44</v>
      </c>
      <c r="H49" s="6" t="s">
        <v>55</v>
      </c>
      <c r="I49" s="6" t="s">
        <v>54</v>
      </c>
    </row>
    <row r="50" spans="2:9" x14ac:dyDescent="0.2">
      <c r="B50" s="6" t="s">
        <v>47</v>
      </c>
      <c r="C50" s="11">
        <f>C53</f>
        <v>6.3395972077736804</v>
      </c>
      <c r="D50" s="11">
        <f t="shared" ref="D50:G50" si="21">D53</f>
        <v>6.1822937119807904</v>
      </c>
      <c r="E50" s="11">
        <f t="shared" si="21"/>
        <v>6.0669612315790404</v>
      </c>
      <c r="F50" s="11">
        <f t="shared" si="21"/>
        <v>5.1804590128309602</v>
      </c>
      <c r="G50" s="11">
        <f t="shared" si="21"/>
        <v>4.8056996745145097</v>
      </c>
      <c r="H50" s="11">
        <f>H53</f>
        <v>4.9265694877744304</v>
      </c>
      <c r="I50" s="11">
        <f t="shared" ref="I50:I51" si="22">I53</f>
        <v>4.7594262783586601</v>
      </c>
    </row>
    <row r="51" spans="2:9" x14ac:dyDescent="0.2">
      <c r="B51" s="6" t="s">
        <v>48</v>
      </c>
      <c r="C51" s="11">
        <f>C54</f>
        <v>1.2456702336294299E-13</v>
      </c>
      <c r="D51" s="19">
        <f t="shared" ref="D51:H51" si="23">D54</f>
        <v>3.1175062531474401E-13</v>
      </c>
      <c r="E51" s="19">
        <f t="shared" si="23"/>
        <v>6.4848126868355404E-13</v>
      </c>
      <c r="F51" s="19">
        <f t="shared" si="23"/>
        <v>2.16957563026199E-10</v>
      </c>
      <c r="G51" s="19">
        <f t="shared" si="23"/>
        <v>1.7691661469143599E-9</v>
      </c>
      <c r="H51" s="19">
        <f t="shared" si="23"/>
        <v>9.4527086158535708E-10</v>
      </c>
      <c r="I51" s="19">
        <f t="shared" si="22"/>
        <v>2.5410725745800298E-9</v>
      </c>
    </row>
    <row r="52" spans="2:9" x14ac:dyDescent="0.2">
      <c r="C52" s="25" t="s">
        <v>51</v>
      </c>
      <c r="D52" s="25"/>
      <c r="E52" s="25"/>
      <c r="F52" s="25"/>
      <c r="G52" s="25"/>
      <c r="H52" s="25"/>
      <c r="I52" s="25"/>
    </row>
    <row r="53" spans="2:9" x14ac:dyDescent="0.2">
      <c r="C53">
        <v>6.3395972077736804</v>
      </c>
      <c r="D53">
        <v>6.1822937119807904</v>
      </c>
      <c r="E53">
        <v>6.0669612315790404</v>
      </c>
      <c r="F53">
        <v>5.1804590128309602</v>
      </c>
      <c r="G53">
        <v>4.8056996745145097</v>
      </c>
      <c r="H53">
        <v>4.9265694877744304</v>
      </c>
      <c r="I53">
        <v>4.7594262783586601</v>
      </c>
    </row>
    <row r="54" spans="2:9" x14ac:dyDescent="0.2">
      <c r="C54" s="14">
        <v>1.2456702336294299E-13</v>
      </c>
      <c r="D54" s="14">
        <v>3.1175062531474401E-13</v>
      </c>
      <c r="E54" s="14">
        <v>6.4848126868355404E-13</v>
      </c>
      <c r="F54" s="14">
        <v>2.16957563026199E-10</v>
      </c>
      <c r="G54" s="14">
        <v>1.7691661469143599E-9</v>
      </c>
      <c r="H54" s="14">
        <v>9.4527086158535708E-10</v>
      </c>
      <c r="I54" s="14">
        <v>2.5410725745800298E-9</v>
      </c>
    </row>
    <row r="60" spans="2:9" x14ac:dyDescent="0.2">
      <c r="B60" s="8" t="s">
        <v>99</v>
      </c>
      <c r="C60" s="8" t="s">
        <v>41</v>
      </c>
      <c r="D60" s="8" t="s">
        <v>52</v>
      </c>
      <c r="E60" s="8" t="s">
        <v>42</v>
      </c>
      <c r="F60" s="8" t="s">
        <v>43</v>
      </c>
      <c r="G60" s="8" t="s">
        <v>44</v>
      </c>
      <c r="H60" s="8" t="s">
        <v>55</v>
      </c>
      <c r="I60" s="8" t="s">
        <v>54</v>
      </c>
    </row>
    <row r="61" spans="2:9" ht="34" x14ac:dyDescent="0.2">
      <c r="B61" s="24" t="s">
        <v>98</v>
      </c>
      <c r="C61" s="12">
        <v>3.4894163165325902</v>
      </c>
      <c r="D61" s="12">
        <v>3.2113032897396598</v>
      </c>
      <c r="E61" s="12">
        <v>2.9073590748925202</v>
      </c>
      <c r="F61" s="12">
        <v>2.2461205965153299</v>
      </c>
      <c r="G61" s="12">
        <v>1.88293085607139</v>
      </c>
      <c r="H61" s="12">
        <v>1.8956690101372899</v>
      </c>
      <c r="I61" s="12">
        <v>1.7911425158094401</v>
      </c>
    </row>
    <row r="62" spans="2:9" ht="51" x14ac:dyDescent="0.2">
      <c r="B62" s="23" t="s">
        <v>100</v>
      </c>
      <c r="C62" s="8">
        <v>33.247840504711903</v>
      </c>
      <c r="D62" s="8">
        <v>35.636895965600402</v>
      </c>
      <c r="E62" s="8">
        <v>42.345359983471695</v>
      </c>
      <c r="F62" s="8">
        <v>38.4286538649555</v>
      </c>
      <c r="G62" s="8">
        <v>41.0702474243081</v>
      </c>
      <c r="H62" s="8">
        <v>41.772944426876499</v>
      </c>
      <c r="I62" s="8">
        <v>46.543072534727095</v>
      </c>
    </row>
    <row r="67" spans="2:2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5" x14ac:dyDescent="0.2">
      <c r="B72" s="1"/>
      <c r="C72" s="1"/>
      <c r="D72" s="1"/>
      <c r="E72" s="1"/>
      <c r="F72" s="1"/>
      <c r="G72" s="1"/>
      <c r="H72" s="1"/>
      <c r="I72" s="1"/>
      <c r="J72" s="1"/>
      <c r="K72" s="4" t="s">
        <v>26</v>
      </c>
      <c r="L72" s="4" t="s">
        <v>69</v>
      </c>
      <c r="M72" s="4" t="s">
        <v>101</v>
      </c>
      <c r="N72" s="4" t="s">
        <v>102</v>
      </c>
      <c r="O72" s="4" t="s">
        <v>103</v>
      </c>
      <c r="P72" s="4" t="s">
        <v>94</v>
      </c>
      <c r="Q72" s="4" t="s">
        <v>77</v>
      </c>
      <c r="R72" s="4" t="s">
        <v>104</v>
      </c>
      <c r="S72" s="4" t="s">
        <v>73</v>
      </c>
      <c r="T72" s="4" t="s">
        <v>105</v>
      </c>
      <c r="U72" s="4" t="s">
        <v>75</v>
      </c>
    </row>
    <row r="73" spans="2:25" x14ac:dyDescent="0.2">
      <c r="B73" s="1"/>
      <c r="C73" s="1"/>
      <c r="D73" s="1"/>
      <c r="E73" s="1"/>
      <c r="F73" s="1"/>
      <c r="G73" s="1"/>
      <c r="H73" s="1"/>
      <c r="I73" s="1"/>
      <c r="J73" s="1"/>
      <c r="K73" s="4" t="s">
        <v>106</v>
      </c>
      <c r="L73" s="4">
        <v>2.1730742744113698</v>
      </c>
      <c r="M73" s="4">
        <v>4.0087776530607702</v>
      </c>
      <c r="N73" s="4">
        <v>-1.26745225939025</v>
      </c>
      <c r="O73" s="4">
        <v>0.24883373905183701</v>
      </c>
      <c r="P73" s="4">
        <v>1.8004158666688601</v>
      </c>
      <c r="Q73" s="4">
        <v>-0.86763823730789902</v>
      </c>
      <c r="R73" s="4">
        <v>1.2116987305883999</v>
      </c>
      <c r="S73" s="4">
        <v>8.2678486572564491</v>
      </c>
      <c r="T73" s="4">
        <v>-1.3151131475451301</v>
      </c>
      <c r="U73" s="4">
        <v>3.0497425995679102</v>
      </c>
      <c r="V73" s="1"/>
      <c r="W73" s="1"/>
      <c r="X73" s="1"/>
      <c r="Y73" s="1"/>
    </row>
    <row r="74" spans="2:2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>
        <v>2.1730742744113698</v>
      </c>
      <c r="M76" s="1"/>
      <c r="N76" s="1"/>
      <c r="O76" s="1"/>
      <c r="P76" s="1"/>
      <c r="Q76" s="1"/>
      <c r="R76" s="1"/>
      <c r="S76" s="1"/>
      <c r="T76" s="1"/>
      <c r="U76" s="1"/>
    </row>
    <row r="77" spans="2:25" x14ac:dyDescent="0.2">
      <c r="C77" s="1"/>
      <c r="L77">
        <v>4.0087776530607702</v>
      </c>
    </row>
    <row r="78" spans="2:25" x14ac:dyDescent="0.2">
      <c r="C78" s="1"/>
      <c r="L78">
        <v>-1.26745225939025</v>
      </c>
    </row>
    <row r="79" spans="2:25" x14ac:dyDescent="0.2">
      <c r="C79" s="1"/>
      <c r="L79">
        <v>0.24883373905183701</v>
      </c>
    </row>
    <row r="80" spans="2:25" x14ac:dyDescent="0.2">
      <c r="C80" s="1"/>
      <c r="L80">
        <v>1.8004158666688601</v>
      </c>
    </row>
    <row r="81" spans="12:12" x14ac:dyDescent="0.2">
      <c r="L81">
        <v>-0.86763823730789902</v>
      </c>
    </row>
    <row r="82" spans="12:12" x14ac:dyDescent="0.2">
      <c r="L82">
        <v>1.2116987305883999</v>
      </c>
    </row>
    <row r="83" spans="12:12" x14ac:dyDescent="0.2">
      <c r="L83">
        <v>8.2678486572564491</v>
      </c>
    </row>
    <row r="84" spans="12:12" x14ac:dyDescent="0.2">
      <c r="L84">
        <v>-1.3151131475451301</v>
      </c>
    </row>
    <row r="85" spans="12:12" x14ac:dyDescent="0.2">
      <c r="L85">
        <v>3.0497425995679102</v>
      </c>
    </row>
  </sheetData>
  <mergeCells count="10">
    <mergeCell ref="K1:Q1"/>
    <mergeCell ref="A1:B1"/>
    <mergeCell ref="S1:Y1"/>
    <mergeCell ref="A37:A46"/>
    <mergeCell ref="C52:I52"/>
    <mergeCell ref="K26:Q26"/>
    <mergeCell ref="A2:A11"/>
    <mergeCell ref="A12:A21"/>
    <mergeCell ref="A26:B26"/>
    <mergeCell ref="A27:A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86245-DBA6-8541-9536-059FC2B24013}">
  <dimension ref="A1:D13"/>
  <sheetViews>
    <sheetView workbookViewId="0">
      <selection activeCell="F17" sqref="F17"/>
    </sheetView>
  </sheetViews>
  <sheetFormatPr baseColWidth="10" defaultRowHeight="16" x14ac:dyDescent="0.2"/>
  <cols>
    <col min="1" max="1" width="17.1640625" bestFit="1" customWidth="1"/>
  </cols>
  <sheetData>
    <row r="1" spans="1:4" x14ac:dyDescent="0.2">
      <c r="A1" s="6"/>
      <c r="B1" s="6"/>
      <c r="C1" s="6" t="s">
        <v>30</v>
      </c>
    </row>
    <row r="2" spans="1:4" x14ac:dyDescent="0.2">
      <c r="A2" s="26" t="s">
        <v>26</v>
      </c>
      <c r="B2" s="6" t="s">
        <v>69</v>
      </c>
      <c r="C2" s="8">
        <f>D2*100</f>
        <v>1.35849452426409</v>
      </c>
      <c r="D2">
        <v>1.35849452426409E-2</v>
      </c>
    </row>
    <row r="3" spans="1:4" x14ac:dyDescent="0.2">
      <c r="A3" s="26"/>
      <c r="B3" s="6" t="s">
        <v>70</v>
      </c>
      <c r="C3" s="8">
        <f t="shared" ref="C3:C10" si="0">D3*100</f>
        <v>7.2356764117397709</v>
      </c>
      <c r="D3">
        <v>7.2356764117397707E-2</v>
      </c>
    </row>
    <row r="4" spans="1:4" x14ac:dyDescent="0.2">
      <c r="A4" s="26"/>
      <c r="B4" s="6" t="s">
        <v>71</v>
      </c>
      <c r="C4" s="8">
        <f t="shared" si="0"/>
        <v>42.1272295631708</v>
      </c>
      <c r="D4">
        <v>0.42127229563170798</v>
      </c>
    </row>
    <row r="5" spans="1:4" x14ac:dyDescent="0.2">
      <c r="A5" s="26"/>
      <c r="B5" s="6" t="s">
        <v>72</v>
      </c>
      <c r="C5" s="8">
        <f t="shared" si="0"/>
        <v>28.075390874933099</v>
      </c>
      <c r="D5">
        <v>0.28075390874933098</v>
      </c>
    </row>
    <row r="6" spans="1:4" x14ac:dyDescent="0.2">
      <c r="A6" s="26"/>
      <c r="B6" s="6" t="s">
        <v>73</v>
      </c>
      <c r="C6" s="8">
        <f t="shared" si="0"/>
        <v>-2.9062795000566002</v>
      </c>
      <c r="D6">
        <v>-2.9062795000566001E-2</v>
      </c>
    </row>
    <row r="7" spans="1:4" x14ac:dyDescent="0.2">
      <c r="A7" s="26"/>
      <c r="B7" s="6" t="s">
        <v>74</v>
      </c>
      <c r="C7" s="8">
        <f t="shared" si="0"/>
        <v>11.0926470417222</v>
      </c>
      <c r="D7">
        <v>0.11092647041722201</v>
      </c>
    </row>
    <row r="8" spans="1:4" x14ac:dyDescent="0.2">
      <c r="A8" s="26"/>
      <c r="B8" s="6" t="s">
        <v>75</v>
      </c>
      <c r="C8" s="8">
        <f t="shared" si="0"/>
        <v>12.6817335323402</v>
      </c>
      <c r="D8">
        <v>0.126817335323402</v>
      </c>
    </row>
    <row r="9" spans="1:4" x14ac:dyDescent="0.2">
      <c r="A9" s="26"/>
      <c r="B9" s="6" t="s">
        <v>76</v>
      </c>
      <c r="C9" s="8">
        <f t="shared" si="0"/>
        <v>3.1792539727151499</v>
      </c>
      <c r="D9">
        <v>3.17925397271515E-2</v>
      </c>
    </row>
    <row r="10" spans="1:4" x14ac:dyDescent="0.2">
      <c r="A10" s="26"/>
      <c r="B10" s="6" t="s">
        <v>77</v>
      </c>
      <c r="C10" s="8">
        <f t="shared" si="0"/>
        <v>-2.8441464208287299</v>
      </c>
      <c r="D10">
        <v>-2.84414642082873E-2</v>
      </c>
    </row>
    <row r="11" spans="1:4" x14ac:dyDescent="0.2">
      <c r="A11" s="26" t="s">
        <v>31</v>
      </c>
      <c r="B11" s="6" t="s">
        <v>32</v>
      </c>
      <c r="C11" s="11">
        <f>D11*100</f>
        <v>0.52071477853752002</v>
      </c>
      <c r="D11">
        <v>5.2071477853752003E-3</v>
      </c>
    </row>
    <row r="12" spans="1:4" x14ac:dyDescent="0.2">
      <c r="A12" s="26"/>
      <c r="B12" s="6" t="s">
        <v>0</v>
      </c>
      <c r="C12" s="11">
        <f>D12*100</f>
        <v>0.79333753468520607</v>
      </c>
      <c r="D12">
        <v>7.9333753468520604E-3</v>
      </c>
    </row>
    <row r="13" spans="1:4" x14ac:dyDescent="0.2">
      <c r="A13" s="26"/>
      <c r="B13" s="6" t="s">
        <v>68</v>
      </c>
      <c r="C13" s="11">
        <f>C11/C12</f>
        <v>0.65635969025988172</v>
      </c>
    </row>
  </sheetData>
  <mergeCells count="2">
    <mergeCell ref="A11:A13"/>
    <mergeCell ref="A2:A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FBB6-24D5-3D4B-A0B1-DA02733EA69B}">
  <dimension ref="A1:F13"/>
  <sheetViews>
    <sheetView zoomScale="92" workbookViewId="0">
      <selection activeCell="G24" sqref="G24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25.5" bestFit="1" customWidth="1"/>
    <col min="4" max="4" width="24.6640625" bestFit="1" customWidth="1"/>
  </cols>
  <sheetData>
    <row r="1" spans="1:6" x14ac:dyDescent="0.2">
      <c r="A1" s="6"/>
      <c r="B1" s="6"/>
      <c r="C1" s="6" t="s">
        <v>33</v>
      </c>
      <c r="D1" s="6" t="s">
        <v>34</v>
      </c>
    </row>
    <row r="2" spans="1:6" x14ac:dyDescent="0.2">
      <c r="A2" s="26" t="s">
        <v>26</v>
      </c>
      <c r="B2" s="6" t="s">
        <v>69</v>
      </c>
      <c r="C2" s="8">
        <f>E2*100</f>
        <v>3.2618871951386996</v>
      </c>
      <c r="D2" s="12">
        <f>F2*100</f>
        <v>-1.87108080334436</v>
      </c>
      <c r="E2">
        <v>3.2618871951386998E-2</v>
      </c>
      <c r="F2">
        <v>-1.8710808033443601E-2</v>
      </c>
    </row>
    <row r="3" spans="1:6" x14ac:dyDescent="0.2">
      <c r="A3" s="26"/>
      <c r="B3" s="6" t="s">
        <v>70</v>
      </c>
      <c r="C3" s="8">
        <f t="shared" ref="C3:D10" si="0">E3*100</f>
        <v>3.1526143270094598</v>
      </c>
      <c r="D3" s="12">
        <f t="shared" si="0"/>
        <v>9.6404087797938605</v>
      </c>
      <c r="E3">
        <v>3.1526143270094599E-2</v>
      </c>
      <c r="F3">
        <v>9.6404087797938603E-2</v>
      </c>
    </row>
    <row r="4" spans="1:6" x14ac:dyDescent="0.2">
      <c r="A4" s="26"/>
      <c r="B4" s="6" t="s">
        <v>71</v>
      </c>
      <c r="C4" s="8">
        <f t="shared" si="0"/>
        <v>41.359860240318099</v>
      </c>
      <c r="D4" s="12">
        <f t="shared" si="0"/>
        <v>42.751088733052001</v>
      </c>
      <c r="E4">
        <v>0.41359860240318103</v>
      </c>
      <c r="F4">
        <v>0.42751088733052001</v>
      </c>
    </row>
    <row r="5" spans="1:6" x14ac:dyDescent="0.2">
      <c r="A5" s="26"/>
      <c r="B5" s="6" t="s">
        <v>72</v>
      </c>
      <c r="C5" s="8">
        <f t="shared" si="0"/>
        <v>37.207285431941898</v>
      </c>
      <c r="D5" s="12">
        <f t="shared" si="0"/>
        <v>20.478104056744101</v>
      </c>
      <c r="E5">
        <v>0.372072854319419</v>
      </c>
      <c r="F5">
        <v>0.20478104056744101</v>
      </c>
    </row>
    <row r="6" spans="1:6" x14ac:dyDescent="0.2">
      <c r="A6" s="26"/>
      <c r="B6" s="6" t="s">
        <v>73</v>
      </c>
      <c r="C6" s="8">
        <f t="shared" si="0"/>
        <v>-5.6889046313142604</v>
      </c>
      <c r="D6" s="12">
        <f t="shared" si="0"/>
        <v>-0.353812976067158</v>
      </c>
      <c r="E6">
        <v>-5.6889046313142601E-2</v>
      </c>
      <c r="F6">
        <v>-3.5381297606715801E-3</v>
      </c>
    </row>
    <row r="7" spans="1:6" x14ac:dyDescent="0.2">
      <c r="A7" s="26"/>
      <c r="B7" s="6" t="s">
        <v>74</v>
      </c>
      <c r="C7" s="8">
        <f t="shared" si="0"/>
        <v>11.106530514907501</v>
      </c>
      <c r="D7" s="12">
        <f t="shared" si="0"/>
        <v>11.0746637728619</v>
      </c>
      <c r="E7">
        <v>0.11106530514907501</v>
      </c>
      <c r="F7">
        <v>0.11074663772861899</v>
      </c>
    </row>
    <row r="8" spans="1:6" x14ac:dyDescent="0.2">
      <c r="A8" s="26"/>
      <c r="B8" s="6" t="s">
        <v>75</v>
      </c>
      <c r="C8" s="8">
        <f t="shared" si="0"/>
        <v>16.535279880924701</v>
      </c>
      <c r="D8" s="12">
        <f t="shared" si="0"/>
        <v>10.4583476667227</v>
      </c>
      <c r="E8">
        <v>0.165352798809247</v>
      </c>
      <c r="F8">
        <v>0.104583476667227</v>
      </c>
    </row>
    <row r="9" spans="1:6" x14ac:dyDescent="0.2">
      <c r="A9" s="26"/>
      <c r="B9" s="6" t="s">
        <v>76</v>
      </c>
      <c r="C9" s="8">
        <f t="shared" si="0"/>
        <v>-0.42629814227027701</v>
      </c>
      <c r="D9" s="12">
        <f t="shared" si="0"/>
        <v>7.9444657323274299</v>
      </c>
      <c r="E9">
        <v>-4.2629814227027702E-3</v>
      </c>
      <c r="F9">
        <v>7.9444657323274298E-2</v>
      </c>
    </row>
    <row r="10" spans="1:6" x14ac:dyDescent="0.2">
      <c r="A10" s="26"/>
      <c r="B10" s="6" t="s">
        <v>77</v>
      </c>
      <c r="C10" s="8">
        <f t="shared" si="0"/>
        <v>-6.5082548166558203</v>
      </c>
      <c r="D10" s="12">
        <f t="shared" si="0"/>
        <v>-0.12218496209053301</v>
      </c>
      <c r="E10">
        <v>-6.5082548166558202E-2</v>
      </c>
      <c r="F10">
        <v>-1.2218496209053301E-3</v>
      </c>
    </row>
    <row r="11" spans="1:6" x14ac:dyDescent="0.2">
      <c r="A11" s="26" t="s">
        <v>31</v>
      </c>
      <c r="B11" s="6" t="s">
        <v>32</v>
      </c>
      <c r="C11" s="27">
        <f>E11*100</f>
        <v>0.50427344862726209</v>
      </c>
      <c r="D11" s="27"/>
      <c r="E11">
        <v>5.0427344862726204E-3</v>
      </c>
    </row>
    <row r="12" spans="1:6" x14ac:dyDescent="0.2">
      <c r="A12" s="26"/>
      <c r="B12" s="6" t="s">
        <v>0</v>
      </c>
      <c r="C12" s="27">
        <f>E12*100</f>
        <v>0.93893458167531096</v>
      </c>
      <c r="D12" s="27"/>
      <c r="E12">
        <v>9.3893458167531099E-3</v>
      </c>
    </row>
    <row r="13" spans="1:6" x14ac:dyDescent="0.2">
      <c r="A13" s="26"/>
      <c r="B13" s="6" t="s">
        <v>68</v>
      </c>
      <c r="C13" s="28">
        <f>C11/C12</f>
        <v>0.53706984327651786</v>
      </c>
      <c r="D13" s="28"/>
    </row>
  </sheetData>
  <mergeCells count="5">
    <mergeCell ref="A11:A13"/>
    <mergeCell ref="C11:D11"/>
    <mergeCell ref="C12:D12"/>
    <mergeCell ref="C13:D13"/>
    <mergeCell ref="A2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FF0F-924C-8E43-83D6-93CB6D337014}">
  <dimension ref="A2:G20"/>
  <sheetViews>
    <sheetView workbookViewId="0">
      <selection activeCell="J16" sqref="J16"/>
    </sheetView>
  </sheetViews>
  <sheetFormatPr baseColWidth="10" defaultRowHeight="16" x14ac:dyDescent="0.2"/>
  <sheetData>
    <row r="2" spans="1:7" x14ac:dyDescent="0.2">
      <c r="A2" t="s">
        <v>87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</row>
    <row r="3" spans="1:7" x14ac:dyDescent="0.2">
      <c r="B3" t="s">
        <v>84</v>
      </c>
      <c r="C3">
        <v>1.32689307717431E-2</v>
      </c>
      <c r="D3">
        <v>7</v>
      </c>
      <c r="E3">
        <v>1.8955615388204501E-3</v>
      </c>
      <c r="F3">
        <v>1.18707616489676</v>
      </c>
      <c r="G3">
        <v>0.30641048731752102</v>
      </c>
    </row>
    <row r="4" spans="1:7" x14ac:dyDescent="0.2">
      <c r="B4" t="s">
        <v>85</v>
      </c>
      <c r="C4">
        <v>5.7278373880417899</v>
      </c>
      <c r="D4">
        <v>3587</v>
      </c>
      <c r="E4">
        <v>1.59683227991129E-3</v>
      </c>
    </row>
    <row r="5" spans="1:7" x14ac:dyDescent="0.2">
      <c r="B5" t="s">
        <v>86</v>
      </c>
      <c r="C5">
        <v>5.7411063188135403</v>
      </c>
      <c r="D5">
        <v>3594</v>
      </c>
    </row>
    <row r="7" spans="1:7" x14ac:dyDescent="0.2">
      <c r="A7" t="s">
        <v>88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G7" t="s">
        <v>83</v>
      </c>
    </row>
    <row r="8" spans="1:7" x14ac:dyDescent="0.2">
      <c r="B8" t="s">
        <v>84</v>
      </c>
      <c r="C8">
        <v>7.5357131730259099E-3</v>
      </c>
      <c r="D8">
        <v>3</v>
      </c>
      <c r="E8">
        <v>2.5119043910086401E-3</v>
      </c>
      <c r="F8">
        <v>1.6107252325604999</v>
      </c>
      <c r="G8">
        <v>0.18491798057893899</v>
      </c>
    </row>
    <row r="9" spans="1:7" x14ac:dyDescent="0.2">
      <c r="B9" t="s">
        <v>85</v>
      </c>
      <c r="C9">
        <v>2.7462558747741301</v>
      </c>
      <c r="D9">
        <v>1761</v>
      </c>
      <c r="E9">
        <v>1.5594865841988201E-3</v>
      </c>
    </row>
    <row r="10" spans="1:7" x14ac:dyDescent="0.2">
      <c r="B10" t="s">
        <v>86</v>
      </c>
      <c r="C10">
        <v>2.7537915879471599</v>
      </c>
      <c r="D10">
        <v>1764</v>
      </c>
    </row>
    <row r="12" spans="1:7" x14ac:dyDescent="0.2">
      <c r="A12" t="s">
        <v>89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</row>
    <row r="13" spans="1:7" x14ac:dyDescent="0.2">
      <c r="B13" t="s">
        <v>84</v>
      </c>
      <c r="C13">
        <v>3.0797237505294801E-2</v>
      </c>
      <c r="D13">
        <v>7</v>
      </c>
      <c r="E13">
        <v>4.3996053578992597E-3</v>
      </c>
      <c r="F13">
        <v>2.5040832329040099</v>
      </c>
      <c r="G13">
        <v>1.4439591608803299E-2</v>
      </c>
    </row>
    <row r="14" spans="1:7" x14ac:dyDescent="0.2">
      <c r="B14" t="s">
        <v>85</v>
      </c>
      <c r="C14">
        <v>6.8152962964811499</v>
      </c>
      <c r="D14">
        <v>3879</v>
      </c>
      <c r="E14">
        <v>1.7569724920033899E-3</v>
      </c>
    </row>
    <row r="15" spans="1:7" x14ac:dyDescent="0.2">
      <c r="B15" t="s">
        <v>86</v>
      </c>
      <c r="C15">
        <v>6.8460935339864397</v>
      </c>
      <c r="D15">
        <v>3886</v>
      </c>
    </row>
    <row r="17" spans="1:7" x14ac:dyDescent="0.2">
      <c r="A17" t="s">
        <v>90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 t="s">
        <v>83</v>
      </c>
    </row>
    <row r="18" spans="1:7" x14ac:dyDescent="0.2">
      <c r="B18" t="s">
        <v>84</v>
      </c>
      <c r="C18">
        <v>9.2910705576358405E-3</v>
      </c>
      <c r="D18">
        <v>3</v>
      </c>
      <c r="E18">
        <v>3.0970235192119499E-3</v>
      </c>
      <c r="F18">
        <v>1.6326414014611099</v>
      </c>
      <c r="G18">
        <v>0.179780447822765</v>
      </c>
    </row>
    <row r="19" spans="1:7" x14ac:dyDescent="0.2">
      <c r="B19" t="s">
        <v>85</v>
      </c>
      <c r="C19">
        <v>3.8944187494277398</v>
      </c>
      <c r="D19">
        <v>2053</v>
      </c>
      <c r="E19">
        <v>1.89694045271687E-3</v>
      </c>
    </row>
    <row r="20" spans="1:7" x14ac:dyDescent="0.2">
      <c r="B20" t="s">
        <v>86</v>
      </c>
      <c r="C20">
        <v>3.9037098199853699</v>
      </c>
      <c r="D20">
        <v>2056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1733-C163-8547-85FB-A5FE93C23208}">
  <dimension ref="A1:Q4"/>
  <sheetViews>
    <sheetView workbookViewId="0">
      <selection activeCell="D6" sqref="D6"/>
    </sheetView>
  </sheetViews>
  <sheetFormatPr baseColWidth="10" defaultRowHeight="16" x14ac:dyDescent="0.2"/>
  <cols>
    <col min="1" max="1" width="17.1640625" bestFit="1" customWidth="1"/>
  </cols>
  <sheetData>
    <row r="1" spans="1:17" x14ac:dyDescent="0.2">
      <c r="A1" s="6" t="s">
        <v>21</v>
      </c>
      <c r="B1" s="26" t="s">
        <v>10</v>
      </c>
      <c r="C1" s="26"/>
      <c r="D1" s="26" t="s">
        <v>11</v>
      </c>
      <c r="E1" s="26"/>
      <c r="F1" s="26" t="s">
        <v>12</v>
      </c>
      <c r="G1" s="26"/>
      <c r="H1" s="26" t="s">
        <v>13</v>
      </c>
      <c r="I1" s="26"/>
      <c r="J1" s="26" t="s">
        <v>14</v>
      </c>
      <c r="K1" s="26"/>
      <c r="L1" s="26" t="s">
        <v>15</v>
      </c>
      <c r="M1" s="26"/>
      <c r="N1" s="26" t="s">
        <v>16</v>
      </c>
      <c r="O1" s="26"/>
      <c r="P1" s="26" t="s">
        <v>17</v>
      </c>
      <c r="Q1" s="26"/>
    </row>
    <row r="2" spans="1:17" x14ac:dyDescent="0.2">
      <c r="A2" s="6" t="s">
        <v>20</v>
      </c>
      <c r="B2" s="6" t="s">
        <v>18</v>
      </c>
      <c r="C2" s="6" t="s">
        <v>19</v>
      </c>
      <c r="D2" s="6" t="s">
        <v>18</v>
      </c>
      <c r="E2" s="6" t="s">
        <v>19</v>
      </c>
      <c r="F2" s="6" t="s">
        <v>18</v>
      </c>
      <c r="G2" s="6" t="s">
        <v>19</v>
      </c>
      <c r="H2" s="6" t="s">
        <v>18</v>
      </c>
      <c r="I2" s="6" t="s">
        <v>19</v>
      </c>
      <c r="J2" s="6" t="s">
        <v>18</v>
      </c>
      <c r="K2" s="6" t="s">
        <v>19</v>
      </c>
      <c r="L2" s="6" t="s">
        <v>18</v>
      </c>
      <c r="M2" s="6" t="s">
        <v>19</v>
      </c>
      <c r="N2" s="6" t="s">
        <v>18</v>
      </c>
      <c r="O2" s="6" t="s">
        <v>19</v>
      </c>
      <c r="P2" s="6" t="s">
        <v>18</v>
      </c>
      <c r="Q2" s="6" t="s">
        <v>19</v>
      </c>
    </row>
    <row r="3" spans="1:17" x14ac:dyDescent="0.2">
      <c r="A3" s="6" t="s">
        <v>23</v>
      </c>
      <c r="B3" s="11">
        <v>0.715798084553534</v>
      </c>
      <c r="C3" s="11">
        <v>0.53011264337777997</v>
      </c>
      <c r="D3" s="11">
        <v>0.67542648764020397</v>
      </c>
      <c r="E3" s="11">
        <v>0.579245213184024</v>
      </c>
      <c r="F3" s="11">
        <v>0.51125035325767498</v>
      </c>
      <c r="G3" s="11">
        <v>0.44910403329065901</v>
      </c>
      <c r="H3" s="11">
        <v>0.69583568634366799</v>
      </c>
      <c r="I3" s="11">
        <v>0.46407219673371403</v>
      </c>
      <c r="J3" s="11">
        <v>0.38978691537669102</v>
      </c>
      <c r="K3" s="11">
        <v>0.195301363405989</v>
      </c>
      <c r="L3" s="11">
        <v>0.26920180828009999</v>
      </c>
      <c r="M3" s="11">
        <v>0.21252562627230501</v>
      </c>
      <c r="N3" s="11">
        <v>0.22227678762847</v>
      </c>
      <c r="O3" s="11">
        <v>0.178027437564512</v>
      </c>
      <c r="P3" s="11">
        <v>0.72917178378764202</v>
      </c>
      <c r="Q3" s="11">
        <v>0.47609532990805298</v>
      </c>
    </row>
    <row r="4" spans="1:17" x14ac:dyDescent="0.2">
      <c r="A4" s="6" t="s">
        <v>22</v>
      </c>
      <c r="B4" s="6">
        <v>132</v>
      </c>
      <c r="C4" s="6">
        <v>11</v>
      </c>
      <c r="D4" s="6">
        <v>57</v>
      </c>
      <c r="E4" s="6">
        <v>11</v>
      </c>
      <c r="F4" s="6">
        <v>69</v>
      </c>
      <c r="G4" s="6">
        <v>7</v>
      </c>
      <c r="H4" s="6">
        <v>40</v>
      </c>
      <c r="I4" s="6">
        <v>144</v>
      </c>
      <c r="J4" s="6">
        <v>111</v>
      </c>
      <c r="K4" s="6">
        <v>25</v>
      </c>
      <c r="L4" s="6">
        <v>26</v>
      </c>
      <c r="M4" s="6">
        <v>53</v>
      </c>
      <c r="N4" s="6">
        <v>85</v>
      </c>
      <c r="O4" s="6">
        <v>21</v>
      </c>
      <c r="P4" s="6">
        <v>132</v>
      </c>
      <c r="Q4" s="6">
        <v>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92BF-4BCF-E842-A9B5-CD8420BCF8CC}">
  <dimension ref="A1:C27"/>
  <sheetViews>
    <sheetView workbookViewId="0">
      <selection activeCell="F19" sqref="F19"/>
    </sheetView>
  </sheetViews>
  <sheetFormatPr baseColWidth="10" defaultRowHeight="16" x14ac:dyDescent="0.2"/>
  <cols>
    <col min="1" max="1" width="22" bestFit="1" customWidth="1"/>
    <col min="2" max="2" width="15.83203125" bestFit="1" customWidth="1"/>
    <col min="3" max="3" width="21" bestFit="1" customWidth="1"/>
  </cols>
  <sheetData>
    <row r="1" spans="1:3" x14ac:dyDescent="0.2">
      <c r="B1" s="25"/>
      <c r="C1" s="25"/>
    </row>
    <row r="2" spans="1:3" x14ac:dyDescent="0.2">
      <c r="B2" t="s">
        <v>24</v>
      </c>
      <c r="C2" t="s">
        <v>25</v>
      </c>
    </row>
    <row r="3" spans="1:3" x14ac:dyDescent="0.2">
      <c r="A3" t="s">
        <v>8</v>
      </c>
      <c r="B3" s="1">
        <v>2.5475496047483301E-3</v>
      </c>
      <c r="C3" s="1">
        <v>3.6770430756985898E-3</v>
      </c>
    </row>
    <row r="4" spans="1:3" x14ac:dyDescent="0.2">
      <c r="A4" t="s">
        <v>9</v>
      </c>
      <c r="B4" s="1">
        <v>1.6045820688602101E-2</v>
      </c>
      <c r="C4" s="1">
        <v>1.94094979287158E-2</v>
      </c>
    </row>
    <row r="5" spans="1:3" x14ac:dyDescent="0.2">
      <c r="A5" t="s">
        <v>5</v>
      </c>
      <c r="B5" s="1">
        <v>3.1554351735433799</v>
      </c>
      <c r="C5" s="1">
        <v>3.7651559048587901</v>
      </c>
    </row>
    <row r="6" spans="1:3" x14ac:dyDescent="0.2">
      <c r="A6" t="s">
        <v>1</v>
      </c>
      <c r="B6" s="1">
        <v>-0.63312517673693303</v>
      </c>
      <c r="C6" s="1">
        <v>-0.419494821012384</v>
      </c>
    </row>
    <row r="7" spans="1:3" x14ac:dyDescent="0.2">
      <c r="A7" t="s">
        <v>2</v>
      </c>
      <c r="B7" s="1">
        <v>13.205751251347801</v>
      </c>
      <c r="C7" s="1">
        <v>5.4729519573321701</v>
      </c>
    </row>
    <row r="8" spans="1:3" x14ac:dyDescent="0.2">
      <c r="A8" t="s">
        <v>3</v>
      </c>
      <c r="B8" s="1">
        <v>0.54998562377809002</v>
      </c>
      <c r="C8" s="1">
        <v>0.65625864740239404</v>
      </c>
    </row>
    <row r="9" spans="1:3" x14ac:dyDescent="0.2">
      <c r="A9" s="2" t="s">
        <v>4</v>
      </c>
      <c r="B9" s="1">
        <v>0.64934930530547796</v>
      </c>
      <c r="C9" s="1">
        <v>0.75588404701448897</v>
      </c>
    </row>
    <row r="10" spans="1:3" x14ac:dyDescent="0.2">
      <c r="B10" s="1">
        <v>0.45062194225070201</v>
      </c>
      <c r="C10" s="1">
        <v>0.55663324779029899</v>
      </c>
    </row>
    <row r="11" spans="1:3" x14ac:dyDescent="0.2">
      <c r="A11" s="2" t="s">
        <v>6</v>
      </c>
      <c r="B11" s="1">
        <v>0.69879753656703503</v>
      </c>
      <c r="C11" s="1">
        <v>0.787140920242833</v>
      </c>
    </row>
    <row r="12" spans="1:3" x14ac:dyDescent="0.2">
      <c r="B12" s="1">
        <v>0.401173710989145</v>
      </c>
      <c r="C12" s="1">
        <v>0.52537637456195496</v>
      </c>
    </row>
    <row r="13" spans="1:3" x14ac:dyDescent="0.2">
      <c r="A13" t="s">
        <v>7</v>
      </c>
      <c r="B13" s="1">
        <v>1.7721518987341801E-2</v>
      </c>
      <c r="C13" s="1">
        <v>1.5189873417721499E-2</v>
      </c>
    </row>
    <row r="14" spans="1:3" x14ac:dyDescent="0.2">
      <c r="A14" t="s">
        <v>23</v>
      </c>
      <c r="B14">
        <v>-0.29959067497806702</v>
      </c>
      <c r="C14">
        <v>-0.20206377118118099</v>
      </c>
    </row>
    <row r="16" spans="1:3" x14ac:dyDescent="0.2">
      <c r="A16" s="3"/>
      <c r="B16" s="9"/>
      <c r="C16" s="9"/>
    </row>
    <row r="17" spans="1:3" x14ac:dyDescent="0.2">
      <c r="A17" s="3" t="s">
        <v>26</v>
      </c>
      <c r="B17" t="s">
        <v>24</v>
      </c>
      <c r="C17" t="s">
        <v>25</v>
      </c>
    </row>
    <row r="18" spans="1:3" x14ac:dyDescent="0.2">
      <c r="A18" s="3" t="s">
        <v>8</v>
      </c>
      <c r="B18" s="4">
        <f>B3*100</f>
        <v>0.25475496047483298</v>
      </c>
      <c r="C18" s="4">
        <f t="shared" ref="C18:C19" si="0">C3*100</f>
        <v>0.367704307569859</v>
      </c>
    </row>
    <row r="19" spans="1:3" x14ac:dyDescent="0.2">
      <c r="A19" s="3" t="s">
        <v>9</v>
      </c>
      <c r="B19" s="4">
        <f>B4*100</f>
        <v>1.6045820688602102</v>
      </c>
      <c r="C19" s="4">
        <f t="shared" si="0"/>
        <v>1.94094979287158</v>
      </c>
    </row>
    <row r="20" spans="1:3" x14ac:dyDescent="0.2">
      <c r="A20" s="3" t="s">
        <v>5</v>
      </c>
      <c r="B20" s="4">
        <f>B5</f>
        <v>3.1554351735433799</v>
      </c>
      <c r="C20" s="4">
        <f t="shared" ref="C20:C21" si="1">C5</f>
        <v>3.7651559048587901</v>
      </c>
    </row>
    <row r="21" spans="1:3" x14ac:dyDescent="0.2">
      <c r="A21" s="3" t="s">
        <v>1</v>
      </c>
      <c r="B21" s="4">
        <f>B6</f>
        <v>-0.63312517673693303</v>
      </c>
      <c r="C21" s="4">
        <f t="shared" si="1"/>
        <v>-0.419494821012384</v>
      </c>
    </row>
    <row r="22" spans="1:3" x14ac:dyDescent="0.2">
      <c r="A22" s="3" t="s">
        <v>2</v>
      </c>
      <c r="B22" s="4">
        <f t="shared" ref="B22:C23" si="2">B7</f>
        <v>13.205751251347801</v>
      </c>
      <c r="C22" s="4">
        <f t="shared" si="2"/>
        <v>5.4729519573321701</v>
      </c>
    </row>
    <row r="23" spans="1:3" x14ac:dyDescent="0.2">
      <c r="A23" s="20" t="s">
        <v>97</v>
      </c>
      <c r="B23" s="10">
        <f t="shared" si="2"/>
        <v>0.54998562377809002</v>
      </c>
      <c r="C23" s="10">
        <f t="shared" si="2"/>
        <v>0.65625864740239404</v>
      </c>
    </row>
    <row r="24" spans="1:3" x14ac:dyDescent="0.2">
      <c r="A24" s="5" t="s">
        <v>4</v>
      </c>
      <c r="B24" s="3" t="str">
        <f>CONCATENATE("[",TEXT(B10,"0.000"),", ",TEXT(B9,"0.000"),"]")</f>
        <v>[0.451, 0.649]</v>
      </c>
      <c r="C24" s="20" t="str">
        <f>CONCATENATE("[",TEXT(C10,"0.000"),", ",TEXT(C9,"0.000"),"]")</f>
        <v>[0.557, 0.756]</v>
      </c>
    </row>
    <row r="25" spans="1:3" x14ac:dyDescent="0.2">
      <c r="A25" s="5" t="s">
        <v>6</v>
      </c>
      <c r="B25" s="3" t="str">
        <f>CONCATENATE("[",TEXT(B12,"0.000"),", ",TEXT(B11,"0.000"),"]")</f>
        <v>[0.401, 0.699]</v>
      </c>
      <c r="C25" s="3" t="str">
        <f>CONCATENATE("[",TEXT(C12,"0.000"),", ",TEXT(C11,"0.000"),"]")</f>
        <v>[0.525, 0.787]</v>
      </c>
    </row>
    <row r="26" spans="1:3" x14ac:dyDescent="0.2">
      <c r="A26" s="3" t="s">
        <v>7</v>
      </c>
      <c r="B26" s="4">
        <f>B13*100</f>
        <v>1.77215189873418</v>
      </c>
      <c r="C26" s="4">
        <f t="shared" ref="C26" si="3">C13*100</f>
        <v>1.51898734177215</v>
      </c>
    </row>
    <row r="27" spans="1:3" x14ac:dyDescent="0.2">
      <c r="A27" s="3" t="s">
        <v>27</v>
      </c>
      <c r="B27" s="4">
        <f>B14*100</f>
        <v>-29.9590674978067</v>
      </c>
      <c r="C27" s="4">
        <f>C14*100</f>
        <v>-20.206377118118098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BBA0-C0FE-9441-8434-4E31119F66D7}">
  <dimension ref="A1:I27"/>
  <sheetViews>
    <sheetView workbookViewId="0">
      <selection activeCell="G21" sqref="G21"/>
    </sheetView>
  </sheetViews>
  <sheetFormatPr baseColWidth="10" defaultRowHeight="16" x14ac:dyDescent="0.2"/>
  <cols>
    <col min="1" max="1" width="22.5" bestFit="1" customWidth="1"/>
    <col min="2" max="9" width="16.6640625" bestFit="1" customWidth="1"/>
  </cols>
  <sheetData>
    <row r="1" spans="1:9" x14ac:dyDescent="0.2"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</row>
    <row r="2" spans="1:9" x14ac:dyDescent="0.2"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</row>
    <row r="3" spans="1:9" x14ac:dyDescent="0.2">
      <c r="A3" t="s">
        <v>8</v>
      </c>
      <c r="B3" s="1">
        <v>4.3933889739001903E-3</v>
      </c>
      <c r="C3" s="1">
        <v>5.5080835360411702E-3</v>
      </c>
      <c r="D3" s="1">
        <v>4.5413102109200998E-3</v>
      </c>
      <c r="E3" s="1">
        <v>4.56517610699274E-3</v>
      </c>
      <c r="F3" s="1">
        <v>4.0191890734408604E-3</v>
      </c>
      <c r="G3" s="1">
        <v>2.49785581132054E-3</v>
      </c>
      <c r="H3" s="1">
        <v>6.0586336208860703E-4</v>
      </c>
      <c r="I3" s="1">
        <v>7.3719397649193597E-3</v>
      </c>
    </row>
    <row r="4" spans="1:9" x14ac:dyDescent="0.2">
      <c r="A4" t="s">
        <v>9</v>
      </c>
      <c r="B4" s="1">
        <v>1.9096628001678499E-2</v>
      </c>
      <c r="C4" s="1">
        <v>1.84998905334872E-2</v>
      </c>
      <c r="D4" s="1">
        <v>1.6872287114090698E-2</v>
      </c>
      <c r="E4" s="1">
        <v>1.9070478696054799E-2</v>
      </c>
      <c r="F4" s="1">
        <v>1.6423964694991699E-2</v>
      </c>
      <c r="G4" s="1">
        <v>1.35027564169031E-2</v>
      </c>
      <c r="H4" s="1">
        <v>9.4500146554328205E-3</v>
      </c>
      <c r="I4" s="1">
        <v>3.2640084852238398E-2</v>
      </c>
    </row>
    <row r="5" spans="1:9" x14ac:dyDescent="0.2">
      <c r="A5" t="s">
        <v>5</v>
      </c>
      <c r="B5" s="1">
        <v>5.2763772557187503</v>
      </c>
      <c r="C5" s="1">
        <v>6.0507106538151101</v>
      </c>
      <c r="D5" s="1">
        <v>5.4699359081305596</v>
      </c>
      <c r="E5" s="1">
        <v>4.8648669462812304</v>
      </c>
      <c r="F5" s="1">
        <v>5.2769977705308904</v>
      </c>
      <c r="G5" s="1">
        <v>3.89355931303189</v>
      </c>
      <c r="H5" s="1">
        <v>1.2742092583312701</v>
      </c>
      <c r="I5" s="1">
        <v>5.1848453432914203</v>
      </c>
    </row>
    <row r="6" spans="1:9" x14ac:dyDescent="0.2">
      <c r="A6" t="s">
        <v>1</v>
      </c>
      <c r="B6" s="1">
        <v>0.74514729678404801</v>
      </c>
      <c r="C6" s="1">
        <v>0.302597015815329</v>
      </c>
      <c r="D6" s="1">
        <v>0.180522512753679</v>
      </c>
      <c r="E6" s="1">
        <v>-2.7841863175055999E-2</v>
      </c>
      <c r="F6" s="1">
        <v>6.6383922279993901E-2</v>
      </c>
      <c r="G6" s="1">
        <v>0.95316145096877603</v>
      </c>
      <c r="H6" s="1">
        <v>1.41980076734321</v>
      </c>
      <c r="I6" s="1">
        <v>0.25866604297121998</v>
      </c>
    </row>
    <row r="7" spans="1:9" x14ac:dyDescent="0.2">
      <c r="A7" t="s">
        <v>2</v>
      </c>
      <c r="B7" s="1">
        <v>14.3250445337179</v>
      </c>
      <c r="C7" s="1">
        <v>5.5252280078688996</v>
      </c>
      <c r="D7" s="1">
        <v>4.8425841374963303</v>
      </c>
      <c r="E7" s="1">
        <v>6.2501022545729104</v>
      </c>
      <c r="F7" s="1">
        <v>3.9756788254648199</v>
      </c>
      <c r="G7" s="1">
        <v>11.043813305732799</v>
      </c>
      <c r="H7" s="1">
        <v>14.5167037581664</v>
      </c>
      <c r="I7" s="1">
        <v>4.2715906216558803</v>
      </c>
    </row>
    <row r="8" spans="1:9" x14ac:dyDescent="0.2">
      <c r="A8" t="s">
        <v>3</v>
      </c>
      <c r="B8" s="1">
        <v>0.79695461623268604</v>
      </c>
      <c r="C8" s="1">
        <v>1.0313877824831199</v>
      </c>
      <c r="D8" s="1">
        <v>0.93239048921541201</v>
      </c>
      <c r="E8" s="1">
        <v>0.82925206952950903</v>
      </c>
      <c r="F8" s="1">
        <v>0.84771732157316004</v>
      </c>
      <c r="G8" s="1">
        <v>0.64081925817345498</v>
      </c>
      <c r="H8" s="1">
        <v>0.2220919572815</v>
      </c>
      <c r="I8" s="1">
        <v>0.78238609249828805</v>
      </c>
    </row>
    <row r="9" spans="1:9" x14ac:dyDescent="0.2">
      <c r="A9" s="2" t="s">
        <v>4</v>
      </c>
      <c r="B9" s="1">
        <v>0.88362052327804796</v>
      </c>
      <c r="C9" s="1">
        <v>1.13006683268202</v>
      </c>
      <c r="D9" s="1">
        <v>1.0306860890821501</v>
      </c>
      <c r="E9" s="1">
        <v>0.92718794218690204</v>
      </c>
      <c r="F9" s="1">
        <v>0.94006024334554406</v>
      </c>
      <c r="G9" s="1">
        <v>0.73484114919433396</v>
      </c>
      <c r="H9" s="1">
        <v>0.32093674745256201</v>
      </c>
      <c r="I9" s="1">
        <v>0.86892913535260596</v>
      </c>
    </row>
    <row r="10" spans="1:9" x14ac:dyDescent="0.2">
      <c r="B10" s="1">
        <v>0.71028870918732401</v>
      </c>
      <c r="C10" s="1">
        <v>0.93270873228422002</v>
      </c>
      <c r="D10" s="1">
        <v>0.83409488934867804</v>
      </c>
      <c r="E10" s="1">
        <v>0.73131619687211602</v>
      </c>
      <c r="F10" s="1">
        <v>0.75537439980077603</v>
      </c>
      <c r="G10" s="1">
        <v>0.54679736715257599</v>
      </c>
      <c r="H10" s="1">
        <v>0.123247167110438</v>
      </c>
      <c r="I10" s="1">
        <v>0.69584304964397103</v>
      </c>
    </row>
    <row r="11" spans="1:9" x14ac:dyDescent="0.2">
      <c r="A11" s="2" t="s">
        <v>6</v>
      </c>
      <c r="B11" s="1">
        <v>0.93280013006769202</v>
      </c>
      <c r="C11" s="1">
        <v>1.1641861865835701</v>
      </c>
      <c r="D11" s="1">
        <v>1.0570576556376401</v>
      </c>
      <c r="E11" s="1">
        <v>0.96324967414157603</v>
      </c>
      <c r="F11" s="1">
        <v>0.95834961884734804</v>
      </c>
      <c r="G11" s="1">
        <v>0.75192527783807295</v>
      </c>
      <c r="H11" s="1">
        <v>0.31320116681990701</v>
      </c>
      <c r="I11" s="1">
        <v>0.87976112300654097</v>
      </c>
    </row>
    <row r="12" spans="1:9" x14ac:dyDescent="0.2">
      <c r="B12" s="1">
        <v>0.66110910239767995</v>
      </c>
      <c r="C12" s="1">
        <v>0.89858937838267405</v>
      </c>
      <c r="D12" s="1">
        <v>0.80772332279318204</v>
      </c>
      <c r="E12" s="1">
        <v>0.69525446491744203</v>
      </c>
      <c r="F12" s="1">
        <v>0.73708502429897205</v>
      </c>
      <c r="G12" s="1">
        <v>0.529713238508837</v>
      </c>
      <c r="H12" s="1">
        <v>0.13098274774309299</v>
      </c>
      <c r="I12" s="1">
        <v>0.68501106199003603</v>
      </c>
    </row>
    <row r="13" spans="1:9" x14ac:dyDescent="0.2">
      <c r="A13" t="s">
        <v>7</v>
      </c>
      <c r="B13" s="1">
        <v>1.33079847908745E-2</v>
      </c>
      <c r="C13" s="1">
        <v>1.93704600484262E-2</v>
      </c>
      <c r="D13" s="1">
        <v>1.21065375302663E-2</v>
      </c>
      <c r="E13" s="1">
        <v>1.4527845036319599E-2</v>
      </c>
      <c r="F13" s="1">
        <v>6.4516129032258099E-3</v>
      </c>
      <c r="G13" s="1">
        <v>1.12866817155756E-2</v>
      </c>
      <c r="H13" s="1">
        <v>1.7721518987341801E-2</v>
      </c>
      <c r="I13" s="1">
        <v>5.6925996204933603E-3</v>
      </c>
    </row>
    <row r="14" spans="1:9" x14ac:dyDescent="0.2">
      <c r="A14" t="s">
        <v>23</v>
      </c>
      <c r="B14">
        <v>-0.180922131651471</v>
      </c>
      <c r="C14">
        <v>-0.14001190688883</v>
      </c>
      <c r="D14">
        <v>-0.11833079597426401</v>
      </c>
      <c r="E14">
        <v>-0.13838998846004699</v>
      </c>
      <c r="F14">
        <v>-0.16861436454438</v>
      </c>
      <c r="G14">
        <v>-8.4932688105171003E-2</v>
      </c>
      <c r="H14">
        <v>-7.5065533031513407E-2</v>
      </c>
      <c r="I14">
        <v>-0.25961621659422401</v>
      </c>
    </row>
    <row r="16" spans="1:9" x14ac:dyDescent="0.2">
      <c r="A16" s="3" t="s">
        <v>21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17</v>
      </c>
    </row>
    <row r="17" spans="1:9" x14ac:dyDescent="0.2">
      <c r="A17" s="3" t="s">
        <v>20</v>
      </c>
      <c r="B17" t="s">
        <v>28</v>
      </c>
      <c r="C17" t="s">
        <v>28</v>
      </c>
      <c r="D17" t="s">
        <v>28</v>
      </c>
      <c r="E17" t="s">
        <v>28</v>
      </c>
      <c r="F17" t="s">
        <v>28</v>
      </c>
      <c r="G17" t="s">
        <v>28</v>
      </c>
      <c r="H17" t="s">
        <v>28</v>
      </c>
      <c r="I17" t="s">
        <v>28</v>
      </c>
    </row>
    <row r="18" spans="1:9" x14ac:dyDescent="0.2">
      <c r="A18" s="3" t="s">
        <v>8</v>
      </c>
      <c r="B18" s="4">
        <f>B3*100</f>
        <v>0.43933889739001902</v>
      </c>
      <c r="C18" s="4">
        <f t="shared" ref="C18:I19" si="0">C3*100</f>
        <v>0.55080835360411706</v>
      </c>
      <c r="D18" s="4">
        <f t="shared" si="0"/>
        <v>0.45413102109200998</v>
      </c>
      <c r="E18" s="4">
        <f t="shared" si="0"/>
        <v>0.45651761069927399</v>
      </c>
      <c r="F18" s="4">
        <f t="shared" si="0"/>
        <v>0.40191890734408603</v>
      </c>
      <c r="G18" s="4">
        <f t="shared" si="0"/>
        <v>0.24978558113205401</v>
      </c>
      <c r="H18" s="4">
        <f t="shared" si="0"/>
        <v>6.0586336208860704E-2</v>
      </c>
      <c r="I18" s="4">
        <f t="shared" si="0"/>
        <v>0.73719397649193597</v>
      </c>
    </row>
    <row r="19" spans="1:9" x14ac:dyDescent="0.2">
      <c r="A19" s="3" t="s">
        <v>9</v>
      </c>
      <c r="B19" s="4">
        <f>B4*100</f>
        <v>1.9096628001678499</v>
      </c>
      <c r="C19" s="4">
        <f t="shared" si="0"/>
        <v>1.84998905334872</v>
      </c>
      <c r="D19" s="4">
        <f t="shared" si="0"/>
        <v>1.6872287114090698</v>
      </c>
      <c r="E19" s="4">
        <f t="shared" si="0"/>
        <v>1.90704786960548</v>
      </c>
      <c r="F19" s="4">
        <f t="shared" si="0"/>
        <v>1.64239646949917</v>
      </c>
      <c r="G19" s="4">
        <f t="shared" si="0"/>
        <v>1.3502756416903101</v>
      </c>
      <c r="H19" s="4">
        <f t="shared" si="0"/>
        <v>0.94500146554328202</v>
      </c>
      <c r="I19" s="4">
        <f t="shared" si="0"/>
        <v>3.2640084852238398</v>
      </c>
    </row>
    <row r="20" spans="1:9" x14ac:dyDescent="0.2">
      <c r="A20" s="3" t="s">
        <v>5</v>
      </c>
      <c r="B20" s="4">
        <f>B5</f>
        <v>5.2763772557187503</v>
      </c>
      <c r="C20" s="4">
        <f t="shared" ref="C20:I21" si="1">C5</f>
        <v>6.0507106538151101</v>
      </c>
      <c r="D20" s="4">
        <f t="shared" si="1"/>
        <v>5.4699359081305596</v>
      </c>
      <c r="E20" s="4">
        <f t="shared" si="1"/>
        <v>4.8648669462812304</v>
      </c>
      <c r="F20" s="4">
        <f t="shared" si="1"/>
        <v>5.2769977705308904</v>
      </c>
      <c r="G20" s="4">
        <f t="shared" si="1"/>
        <v>3.89355931303189</v>
      </c>
      <c r="H20" s="4">
        <f t="shared" si="1"/>
        <v>1.2742092583312701</v>
      </c>
      <c r="I20" s="4">
        <f t="shared" si="1"/>
        <v>5.1848453432914203</v>
      </c>
    </row>
    <row r="21" spans="1:9" x14ac:dyDescent="0.2">
      <c r="A21" s="3" t="s">
        <v>1</v>
      </c>
      <c r="B21" s="4">
        <f>B6</f>
        <v>0.74514729678404801</v>
      </c>
      <c r="C21" s="4">
        <f t="shared" si="1"/>
        <v>0.302597015815329</v>
      </c>
      <c r="D21" s="4">
        <f t="shared" si="1"/>
        <v>0.180522512753679</v>
      </c>
      <c r="E21" s="4">
        <f t="shared" si="1"/>
        <v>-2.7841863175055999E-2</v>
      </c>
      <c r="F21" s="4">
        <f t="shared" si="1"/>
        <v>6.6383922279993901E-2</v>
      </c>
      <c r="G21" s="4">
        <f t="shared" si="1"/>
        <v>0.95316145096877603</v>
      </c>
      <c r="H21" s="4">
        <f t="shared" si="1"/>
        <v>1.41980076734321</v>
      </c>
      <c r="I21" s="4">
        <f t="shared" si="1"/>
        <v>0.25866604297121998</v>
      </c>
    </row>
    <row r="22" spans="1:9" x14ac:dyDescent="0.2">
      <c r="A22" s="3" t="s">
        <v>2</v>
      </c>
      <c r="B22" s="4">
        <f t="shared" ref="B22:I23" si="2">B7</f>
        <v>14.3250445337179</v>
      </c>
      <c r="C22" s="4">
        <f t="shared" si="2"/>
        <v>5.5252280078688996</v>
      </c>
      <c r="D22" s="4">
        <f t="shared" si="2"/>
        <v>4.8425841374963303</v>
      </c>
      <c r="E22" s="4">
        <f t="shared" si="2"/>
        <v>6.2501022545729104</v>
      </c>
      <c r="F22" s="4">
        <f t="shared" si="2"/>
        <v>3.9756788254648199</v>
      </c>
      <c r="G22" s="4">
        <f t="shared" si="2"/>
        <v>11.043813305732799</v>
      </c>
      <c r="H22" s="4">
        <f t="shared" si="2"/>
        <v>14.5167037581664</v>
      </c>
      <c r="I22" s="4">
        <f t="shared" si="2"/>
        <v>4.2715906216558803</v>
      </c>
    </row>
    <row r="23" spans="1:9" x14ac:dyDescent="0.2">
      <c r="A23" s="20" t="s">
        <v>97</v>
      </c>
      <c r="B23" s="4">
        <f t="shared" si="2"/>
        <v>0.79695461623268604</v>
      </c>
      <c r="C23" s="4">
        <f t="shared" si="2"/>
        <v>1.0313877824831199</v>
      </c>
      <c r="D23" s="4">
        <f t="shared" si="2"/>
        <v>0.93239048921541201</v>
      </c>
      <c r="E23" s="4">
        <f t="shared" si="2"/>
        <v>0.82925206952950903</v>
      </c>
      <c r="F23" s="4">
        <f t="shared" si="2"/>
        <v>0.84771732157316004</v>
      </c>
      <c r="G23" s="4">
        <f t="shared" si="2"/>
        <v>0.64081925817345498</v>
      </c>
      <c r="H23" s="4">
        <f t="shared" si="2"/>
        <v>0.2220919572815</v>
      </c>
      <c r="I23" s="4">
        <f t="shared" si="2"/>
        <v>0.78238609249828805</v>
      </c>
    </row>
    <row r="24" spans="1:9" x14ac:dyDescent="0.2">
      <c r="A24" s="5" t="s">
        <v>4</v>
      </c>
      <c r="B24" s="3" t="str">
        <f>CONCATENATE("[",TEXT(B10,"0.0000"),", ",TEXT(B9,"0.0000"),"]")</f>
        <v>[0.7103, 0.8836]</v>
      </c>
      <c r="C24" s="20" t="str">
        <f>CONCATENATE("[",TEXT(C10,"0.0000"),", ",TEXT(C9,"0.0000"),"]")</f>
        <v>[0.9327, 1.1301]</v>
      </c>
      <c r="D24" s="20" t="str">
        <f t="shared" ref="D24:I24" si="3">CONCATENATE("[",TEXT(D10,"0.0000"),", ",TEXT(D9,"0.0000"),"]")</f>
        <v>[0.8341, 1.0307]</v>
      </c>
      <c r="E24" s="20" t="str">
        <f t="shared" si="3"/>
        <v>[0.7313, 0.9272]</v>
      </c>
      <c r="F24" s="20" t="str">
        <f>CONCATENATE("[",TEXT(F10,"0.0000"),", ",TEXT(F9,"0.0000"),"]")</f>
        <v>[0.7554, 0.9401]</v>
      </c>
      <c r="G24" s="20" t="str">
        <f t="shared" si="3"/>
        <v>[0.5468, 0.7348]</v>
      </c>
      <c r="H24" s="20" t="str">
        <f t="shared" si="3"/>
        <v>[0.1232, 0.3209]</v>
      </c>
      <c r="I24" s="20" t="str">
        <f t="shared" si="3"/>
        <v>[0.6958, 0.8689]</v>
      </c>
    </row>
    <row r="25" spans="1:9" x14ac:dyDescent="0.2">
      <c r="A25" s="5" t="s">
        <v>6</v>
      </c>
      <c r="B25" s="20" t="str">
        <f>CONCATENATE("[",TEXT(B12,"0.0000"),", ",TEXT(B11,"0.0000"),"]")</f>
        <v>[0.6611, 0.9328]</v>
      </c>
      <c r="C25" s="20" t="str">
        <f t="shared" ref="C25:I25" si="4">CONCATENATE("[",TEXT(C12,"0.0000"),", ",TEXT(C11,"0.0000"),"]")</f>
        <v>[0.8986, 1.1642]</v>
      </c>
      <c r="D25" s="20" t="str">
        <f t="shared" si="4"/>
        <v>[0.8077, 1.0571]</v>
      </c>
      <c r="E25" s="20" t="str">
        <f t="shared" si="4"/>
        <v>[0.6953, 0.9632]</v>
      </c>
      <c r="F25" s="20" t="str">
        <f t="shared" si="4"/>
        <v>[0.7371, 0.9583]</v>
      </c>
      <c r="G25" s="20" t="str">
        <f t="shared" si="4"/>
        <v>[0.5297, 0.7519]</v>
      </c>
      <c r="H25" s="20" t="str">
        <f t="shared" si="4"/>
        <v>[0.1310, 0.3132]</v>
      </c>
      <c r="I25" s="20" t="str">
        <f t="shared" si="4"/>
        <v>[0.6850, 0.8798]</v>
      </c>
    </row>
    <row r="26" spans="1:9" x14ac:dyDescent="0.2">
      <c r="A26" s="3" t="s">
        <v>7</v>
      </c>
      <c r="B26" s="4">
        <f>B13*100</f>
        <v>1.3307984790874499</v>
      </c>
      <c r="C26" s="4">
        <f t="shared" ref="C26:I26" si="5">C13*100</f>
        <v>1.9370460048426199</v>
      </c>
      <c r="D26" s="4">
        <f t="shared" si="5"/>
        <v>1.2106537530266299</v>
      </c>
      <c r="E26" s="4">
        <f t="shared" si="5"/>
        <v>1.45278450363196</v>
      </c>
      <c r="F26" s="4">
        <f t="shared" si="5"/>
        <v>0.64516129032258096</v>
      </c>
      <c r="G26" s="4">
        <f t="shared" si="5"/>
        <v>1.1286681715575599</v>
      </c>
      <c r="H26" s="4">
        <f t="shared" si="5"/>
        <v>1.77215189873418</v>
      </c>
      <c r="I26" s="4">
        <f t="shared" si="5"/>
        <v>0.56925996204933604</v>
      </c>
    </row>
    <row r="27" spans="1:9" x14ac:dyDescent="0.2">
      <c r="A27" s="3" t="s">
        <v>27</v>
      </c>
      <c r="B27" s="4">
        <f>B14*100</f>
        <v>-18.092213165147101</v>
      </c>
      <c r="C27" s="4">
        <f t="shared" ref="C27:I27" si="6">C14*100</f>
        <v>-14.001190688883</v>
      </c>
      <c r="D27" s="4">
        <f t="shared" si="6"/>
        <v>-11.833079597426401</v>
      </c>
      <c r="E27" s="4">
        <f t="shared" si="6"/>
        <v>-13.838998846004699</v>
      </c>
      <c r="F27" s="4">
        <f t="shared" si="6"/>
        <v>-16.861436454438</v>
      </c>
      <c r="G27" s="4">
        <f t="shared" si="6"/>
        <v>-8.493268810517101</v>
      </c>
      <c r="H27" s="4">
        <f t="shared" si="6"/>
        <v>-7.5065533031513407</v>
      </c>
      <c r="I27" s="4">
        <f t="shared" si="6"/>
        <v>-25.961621659422402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E179-D305-E94B-8C43-FE8FC4FC97DE}">
  <dimension ref="A1:B27"/>
  <sheetViews>
    <sheetView workbookViewId="0">
      <selection activeCell="F14" sqref="F14"/>
    </sheetView>
  </sheetViews>
  <sheetFormatPr baseColWidth="10" defaultRowHeight="16" x14ac:dyDescent="0.2"/>
  <cols>
    <col min="1" max="1" width="22.5" bestFit="1" customWidth="1"/>
    <col min="2" max="2" width="43.1640625" bestFit="1" customWidth="1"/>
  </cols>
  <sheetData>
    <row r="1" spans="1:2" x14ac:dyDescent="0.2">
      <c r="B1" s="3" t="s">
        <v>10</v>
      </c>
    </row>
    <row r="2" spans="1:2" x14ac:dyDescent="0.2">
      <c r="B2" t="s">
        <v>29</v>
      </c>
    </row>
    <row r="3" spans="1:2" x14ac:dyDescent="0.2">
      <c r="A3" t="s">
        <v>8</v>
      </c>
      <c r="B3" s="1">
        <v>3.3267172138170399E-3</v>
      </c>
    </row>
    <row r="4" spans="1:2" x14ac:dyDescent="0.2">
      <c r="A4" t="s">
        <v>9</v>
      </c>
      <c r="B4" s="1">
        <v>8.1635759109886692E-3</v>
      </c>
    </row>
    <row r="5" spans="1:2" x14ac:dyDescent="0.2">
      <c r="A5" t="s">
        <v>5</v>
      </c>
      <c r="B5" s="1">
        <v>8.0990484636546807</v>
      </c>
    </row>
    <row r="6" spans="1:2" x14ac:dyDescent="0.2">
      <c r="A6" t="s">
        <v>1</v>
      </c>
      <c r="B6" s="1">
        <v>0.47586896579385402</v>
      </c>
    </row>
    <row r="7" spans="1:2" x14ac:dyDescent="0.2">
      <c r="A7" t="s">
        <v>2</v>
      </c>
      <c r="B7" s="1">
        <v>6.34747175978677</v>
      </c>
    </row>
    <row r="8" spans="1:2" x14ac:dyDescent="0.2">
      <c r="A8" t="s">
        <v>3</v>
      </c>
      <c r="B8" s="1">
        <v>1.4116468811146901</v>
      </c>
    </row>
    <row r="9" spans="1:2" x14ac:dyDescent="0.2">
      <c r="A9" s="2" t="s">
        <v>4</v>
      </c>
      <c r="B9" s="1">
        <v>1.5144079063918401</v>
      </c>
    </row>
    <row r="10" spans="1:2" x14ac:dyDescent="0.2">
      <c r="B10" s="1">
        <v>1.30888585583754</v>
      </c>
    </row>
    <row r="11" spans="1:2" x14ac:dyDescent="0.2">
      <c r="A11" s="2" t="s">
        <v>6</v>
      </c>
      <c r="B11" s="1">
        <v>1.5824552373923699</v>
      </c>
    </row>
    <row r="12" spans="1:2" x14ac:dyDescent="0.2">
      <c r="B12" s="1">
        <v>1.24083852483701</v>
      </c>
    </row>
    <row r="13" spans="1:2" x14ac:dyDescent="0.2">
      <c r="A13" t="s">
        <v>7</v>
      </c>
      <c r="B13" s="1">
        <v>5.0632911392405099E-3</v>
      </c>
    </row>
    <row r="14" spans="1:2" x14ac:dyDescent="0.2">
      <c r="A14" t="s">
        <v>23</v>
      </c>
      <c r="B14">
        <v>-6.8598274822764496E-2</v>
      </c>
    </row>
    <row r="16" spans="1:2" x14ac:dyDescent="0.2">
      <c r="A16" s="3" t="s">
        <v>21</v>
      </c>
      <c r="B16" s="3" t="s">
        <v>10</v>
      </c>
    </row>
    <row r="17" spans="1:2" x14ac:dyDescent="0.2">
      <c r="A17" s="3" t="s">
        <v>20</v>
      </c>
      <c r="B17" t="str">
        <f>B2</f>
        <v>Value+Momentum (all markets and asset classes)</v>
      </c>
    </row>
    <row r="18" spans="1:2" x14ac:dyDescent="0.2">
      <c r="A18" s="3" t="s">
        <v>8</v>
      </c>
      <c r="B18" s="4">
        <f>B3*100</f>
        <v>0.33267172138170398</v>
      </c>
    </row>
    <row r="19" spans="1:2" x14ac:dyDescent="0.2">
      <c r="A19" s="3" t="s">
        <v>9</v>
      </c>
      <c r="B19" s="4">
        <f>B4*100</f>
        <v>0.81635759109886696</v>
      </c>
    </row>
    <row r="20" spans="1:2" x14ac:dyDescent="0.2">
      <c r="A20" s="3" t="s">
        <v>5</v>
      </c>
      <c r="B20" s="4">
        <f>B5</f>
        <v>8.0990484636546807</v>
      </c>
    </row>
    <row r="21" spans="1:2" x14ac:dyDescent="0.2">
      <c r="A21" s="3" t="s">
        <v>1</v>
      </c>
      <c r="B21" s="4">
        <f>B6</f>
        <v>0.47586896579385402</v>
      </c>
    </row>
    <row r="22" spans="1:2" x14ac:dyDescent="0.2">
      <c r="A22" s="3" t="s">
        <v>2</v>
      </c>
      <c r="B22" s="4">
        <f t="shared" ref="B22:B23" si="0">B7</f>
        <v>6.34747175978677</v>
      </c>
    </row>
    <row r="23" spans="1:2" x14ac:dyDescent="0.2">
      <c r="A23" s="20" t="s">
        <v>97</v>
      </c>
      <c r="B23" s="4">
        <f t="shared" si="0"/>
        <v>1.4116468811146901</v>
      </c>
    </row>
    <row r="24" spans="1:2" x14ac:dyDescent="0.2">
      <c r="A24" s="5" t="s">
        <v>4</v>
      </c>
      <c r="B24" s="3" t="str">
        <f>CONCATENATE("[",TEXT(B10,"0.00"),", ",TEXT(B9,"0.00"),"]")</f>
        <v>[1.31, 1.51]</v>
      </c>
    </row>
    <row r="25" spans="1:2" x14ac:dyDescent="0.2">
      <c r="A25" s="5" t="s">
        <v>6</v>
      </c>
      <c r="B25" s="3" t="str">
        <f>CONCATENATE("[",TEXT(B12,"0.00"),", ",TEXT(B11,"0.00"),"]")</f>
        <v>[1.24, 1.58]</v>
      </c>
    </row>
    <row r="26" spans="1:2" x14ac:dyDescent="0.2">
      <c r="A26" s="3" t="s">
        <v>7</v>
      </c>
      <c r="B26" s="4">
        <f>B13*100</f>
        <v>0.506329113924051</v>
      </c>
    </row>
    <row r="27" spans="1:2" x14ac:dyDescent="0.2">
      <c r="A27" s="3" t="s">
        <v>27</v>
      </c>
      <c r="B27" s="4">
        <f>B14*100</f>
        <v>-6.85982748227645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A670-C07F-6141-9A82-0EF423702778}">
  <dimension ref="A1:D20"/>
  <sheetViews>
    <sheetView workbookViewId="0">
      <selection activeCell="C15" sqref="C15"/>
    </sheetView>
  </sheetViews>
  <sheetFormatPr baseColWidth="10" defaultRowHeight="16" x14ac:dyDescent="0.2"/>
  <cols>
    <col min="1" max="1" width="17.1640625" bestFit="1" customWidth="1"/>
    <col min="2" max="2" width="17.5" customWidth="1"/>
    <col min="3" max="3" width="17.83203125" customWidth="1"/>
  </cols>
  <sheetData>
    <row r="1" spans="1:4" x14ac:dyDescent="0.2">
      <c r="A1" s="6" t="s">
        <v>21</v>
      </c>
      <c r="B1" s="6" t="s">
        <v>20</v>
      </c>
      <c r="C1" s="6" t="s">
        <v>30</v>
      </c>
    </row>
    <row r="2" spans="1:4" x14ac:dyDescent="0.2">
      <c r="A2" s="26" t="s">
        <v>10</v>
      </c>
      <c r="B2" s="6" t="s">
        <v>18</v>
      </c>
      <c r="C2" s="8">
        <f>D2*100</f>
        <v>1.97539012954927</v>
      </c>
      <c r="D2">
        <v>1.9753901295492701E-2</v>
      </c>
    </row>
    <row r="3" spans="1:4" x14ac:dyDescent="0.2">
      <c r="A3" s="26"/>
      <c r="B3" s="6" t="s">
        <v>19</v>
      </c>
      <c r="C3" s="8">
        <f t="shared" ref="C3:C17" si="0">D3*100</f>
        <v>3.4633918379689899</v>
      </c>
      <c r="D3">
        <v>3.4633918379689897E-2</v>
      </c>
    </row>
    <row r="4" spans="1:4" x14ac:dyDescent="0.2">
      <c r="A4" s="26" t="s">
        <v>11</v>
      </c>
      <c r="B4" s="6" t="s">
        <v>18</v>
      </c>
      <c r="C4" s="8">
        <f t="shared" si="0"/>
        <v>1.1010626394898602</v>
      </c>
      <c r="D4">
        <v>1.1010626394898601E-2</v>
      </c>
    </row>
    <row r="5" spans="1:4" x14ac:dyDescent="0.2">
      <c r="A5" s="26"/>
      <c r="B5" s="6" t="s">
        <v>19</v>
      </c>
      <c r="C5" s="8">
        <f t="shared" si="0"/>
        <v>1.7346873624117001</v>
      </c>
      <c r="D5">
        <v>1.7346873624117E-2</v>
      </c>
    </row>
    <row r="6" spans="1:4" x14ac:dyDescent="0.2">
      <c r="A6" s="26" t="s">
        <v>12</v>
      </c>
      <c r="B6" s="6" t="s">
        <v>18</v>
      </c>
      <c r="C6" s="8">
        <f t="shared" si="0"/>
        <v>5.2640861626080806</v>
      </c>
      <c r="D6">
        <v>5.2640861626080802E-2</v>
      </c>
    </row>
    <row r="7" spans="1:4" x14ac:dyDescent="0.2">
      <c r="A7" s="26"/>
      <c r="B7" s="6" t="s">
        <v>19</v>
      </c>
      <c r="C7" s="8">
        <f t="shared" si="0"/>
        <v>5.4835405073492094</v>
      </c>
      <c r="D7">
        <v>5.4835405073492098E-2</v>
      </c>
    </row>
    <row r="8" spans="1:4" x14ac:dyDescent="0.2">
      <c r="A8" s="26" t="s">
        <v>13</v>
      </c>
      <c r="B8" s="6" t="s">
        <v>18</v>
      </c>
      <c r="C8" s="8">
        <f t="shared" si="0"/>
        <v>10.896878284638401</v>
      </c>
      <c r="D8">
        <v>0.108968782846384</v>
      </c>
    </row>
    <row r="9" spans="1:4" x14ac:dyDescent="0.2">
      <c r="A9" s="26"/>
      <c r="B9" s="6" t="s">
        <v>19</v>
      </c>
      <c r="C9" s="8">
        <f t="shared" si="0"/>
        <v>5.0508710831232806</v>
      </c>
      <c r="D9">
        <v>5.0508710831232803E-2</v>
      </c>
    </row>
    <row r="10" spans="1:4" x14ac:dyDescent="0.2">
      <c r="A10" s="26" t="s">
        <v>14</v>
      </c>
      <c r="B10" s="6" t="s">
        <v>18</v>
      </c>
      <c r="C10" s="8">
        <f t="shared" si="0"/>
        <v>14.775547810719999</v>
      </c>
      <c r="D10">
        <v>0.14775547810719999</v>
      </c>
    </row>
    <row r="11" spans="1:4" x14ac:dyDescent="0.2">
      <c r="A11" s="26"/>
      <c r="B11" s="6" t="s">
        <v>19</v>
      </c>
      <c r="C11" s="8">
        <f t="shared" si="0"/>
        <v>8.8285452182610396</v>
      </c>
      <c r="D11">
        <v>8.8285452182610399E-2</v>
      </c>
    </row>
    <row r="12" spans="1:4" x14ac:dyDescent="0.2">
      <c r="A12" s="26" t="s">
        <v>15</v>
      </c>
      <c r="B12" s="6" t="s">
        <v>18</v>
      </c>
      <c r="C12" s="8">
        <f t="shared" si="0"/>
        <v>9.8105837784030605</v>
      </c>
      <c r="D12">
        <v>9.8105837784030606E-2</v>
      </c>
    </row>
    <row r="13" spans="1:4" x14ac:dyDescent="0.2">
      <c r="A13" s="26"/>
      <c r="B13" s="6" t="s">
        <v>19</v>
      </c>
      <c r="C13" s="8">
        <f t="shared" si="0"/>
        <v>7.0921818796116902</v>
      </c>
      <c r="D13">
        <v>7.0921818796116906E-2</v>
      </c>
    </row>
    <row r="14" spans="1:4" x14ac:dyDescent="0.2">
      <c r="A14" s="26" t="s">
        <v>16</v>
      </c>
      <c r="B14" s="6" t="s">
        <v>18</v>
      </c>
      <c r="C14" s="8">
        <f t="shared" si="0"/>
        <v>9.0700413736106</v>
      </c>
      <c r="D14">
        <v>9.0700413736106003E-2</v>
      </c>
    </row>
    <row r="15" spans="1:4" x14ac:dyDescent="0.2">
      <c r="A15" s="26"/>
      <c r="B15" s="6" t="s">
        <v>19</v>
      </c>
      <c r="C15" s="8">
        <f t="shared" si="0"/>
        <v>2.08873621261333</v>
      </c>
      <c r="D15">
        <v>2.0887362126133301E-2</v>
      </c>
    </row>
    <row r="16" spans="1:4" x14ac:dyDescent="0.2">
      <c r="A16" s="26" t="s">
        <v>17</v>
      </c>
      <c r="B16" s="6" t="s">
        <v>18</v>
      </c>
      <c r="C16" s="8">
        <f t="shared" si="0"/>
        <v>6.4440618076506304</v>
      </c>
      <c r="D16">
        <v>6.4440618076506306E-2</v>
      </c>
    </row>
    <row r="17" spans="1:4" x14ac:dyDescent="0.2">
      <c r="A17" s="26"/>
      <c r="B17" s="6" t="s">
        <v>19</v>
      </c>
      <c r="C17" s="8">
        <f t="shared" si="0"/>
        <v>6.9203939119907893</v>
      </c>
      <c r="D17">
        <v>6.9203939119907895E-2</v>
      </c>
    </row>
    <row r="18" spans="1:4" x14ac:dyDescent="0.2">
      <c r="A18" s="26" t="s">
        <v>31</v>
      </c>
      <c r="B18" s="6" t="s">
        <v>32</v>
      </c>
      <c r="C18" s="11">
        <f>D18*100</f>
        <v>0.42619547591152301</v>
      </c>
      <c r="D18" s="4">
        <v>4.26195475911523E-3</v>
      </c>
    </row>
    <row r="19" spans="1:4" x14ac:dyDescent="0.2">
      <c r="A19" s="26"/>
      <c r="B19" s="6" t="s">
        <v>0</v>
      </c>
      <c r="C19" s="11">
        <f>D19*100</f>
        <v>0.85011635510169103</v>
      </c>
      <c r="D19">
        <v>8.50116355101691E-3</v>
      </c>
    </row>
    <row r="20" spans="1:4" x14ac:dyDescent="0.2">
      <c r="A20" s="26"/>
      <c r="B20" s="6" t="s">
        <v>68</v>
      </c>
      <c r="C20" s="11">
        <f>C18/C19</f>
        <v>0.50133781494009899</v>
      </c>
    </row>
  </sheetData>
  <mergeCells count="9">
    <mergeCell ref="A12:A13"/>
    <mergeCell ref="A14:A15"/>
    <mergeCell ref="A16:A17"/>
    <mergeCell ref="A18:A20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BFBE-5325-AA48-B19D-74CF1003B217}">
  <dimension ref="A1:F20"/>
  <sheetViews>
    <sheetView workbookViewId="0">
      <selection sqref="A1:D20"/>
    </sheetView>
  </sheetViews>
  <sheetFormatPr baseColWidth="10" defaultRowHeight="16" x14ac:dyDescent="0.2"/>
  <sheetData>
    <row r="1" spans="1:6" x14ac:dyDescent="0.2">
      <c r="A1" s="6" t="s">
        <v>21</v>
      </c>
      <c r="B1" s="6" t="s">
        <v>20</v>
      </c>
      <c r="C1" s="6" t="s">
        <v>33</v>
      </c>
      <c r="D1" s="6" t="s">
        <v>34</v>
      </c>
    </row>
    <row r="2" spans="1:6" x14ac:dyDescent="0.2">
      <c r="A2" s="26" t="s">
        <v>10</v>
      </c>
      <c r="B2" s="6" t="s">
        <v>18</v>
      </c>
      <c r="C2" s="8">
        <f>E2*100</f>
        <v>-2.3109591113501202</v>
      </c>
      <c r="D2" s="12">
        <f>F2*100</f>
        <v>10.895547550756101</v>
      </c>
      <c r="E2">
        <v>-2.31095911135012E-2</v>
      </c>
      <c r="F2">
        <v>0.108955475507561</v>
      </c>
    </row>
    <row r="3" spans="1:6" x14ac:dyDescent="0.2">
      <c r="A3" s="26"/>
      <c r="B3" s="6" t="s">
        <v>19</v>
      </c>
      <c r="C3" s="8">
        <f t="shared" ref="C3:C17" si="0">E3*100</f>
        <v>7.5990107020494593</v>
      </c>
      <c r="D3" s="12">
        <f t="shared" ref="D3:D17" si="1">F3*100</f>
        <v>1.4776487413462098</v>
      </c>
      <c r="E3">
        <v>7.5990107020494593E-2</v>
      </c>
      <c r="F3">
        <v>1.4776487413462099E-2</v>
      </c>
    </row>
    <row r="4" spans="1:6" x14ac:dyDescent="0.2">
      <c r="A4" s="26" t="s">
        <v>11</v>
      </c>
      <c r="B4" s="6" t="s">
        <v>18</v>
      </c>
      <c r="C4" s="8">
        <f t="shared" si="0"/>
        <v>-1.3992202320122</v>
      </c>
      <c r="D4" s="12">
        <f t="shared" si="1"/>
        <v>1.8603678170498301</v>
      </c>
      <c r="E4">
        <v>-1.3992202320122001E-2</v>
      </c>
      <c r="F4">
        <v>1.8603678170498301E-2</v>
      </c>
    </row>
    <row r="5" spans="1:6" x14ac:dyDescent="0.2">
      <c r="A5" s="26"/>
      <c r="B5" s="6" t="s">
        <v>19</v>
      </c>
      <c r="C5" s="8">
        <f t="shared" si="0"/>
        <v>-6.2592285224107602</v>
      </c>
      <c r="D5" s="12">
        <f t="shared" si="1"/>
        <v>5.2308960084839606</v>
      </c>
      <c r="E5">
        <v>-6.2592285224107605E-2</v>
      </c>
      <c r="F5">
        <v>5.2308960084839602E-2</v>
      </c>
    </row>
    <row r="6" spans="1:6" x14ac:dyDescent="0.2">
      <c r="A6" s="26" t="s">
        <v>12</v>
      </c>
      <c r="B6" s="6" t="s">
        <v>18</v>
      </c>
      <c r="C6" s="8">
        <f t="shared" si="0"/>
        <v>9.4876244719501308</v>
      </c>
      <c r="D6" s="12">
        <f t="shared" si="1"/>
        <v>0.64357394454372008</v>
      </c>
      <c r="E6">
        <v>9.4876244719501304E-2</v>
      </c>
      <c r="F6">
        <v>6.4357394454372004E-3</v>
      </c>
    </row>
    <row r="7" spans="1:6" x14ac:dyDescent="0.2">
      <c r="A7" s="26"/>
      <c r="B7" s="6" t="s">
        <v>19</v>
      </c>
      <c r="C7" s="8">
        <f t="shared" si="0"/>
        <v>6.5556993229362899</v>
      </c>
      <c r="D7" s="12">
        <f t="shared" si="1"/>
        <v>7.4807370944236702</v>
      </c>
      <c r="E7">
        <v>6.5556993229362898E-2</v>
      </c>
      <c r="F7">
        <v>7.4807370944236701E-2</v>
      </c>
    </row>
    <row r="8" spans="1:6" x14ac:dyDescent="0.2">
      <c r="A8" s="26" t="s">
        <v>13</v>
      </c>
      <c r="B8" s="6" t="s">
        <v>18</v>
      </c>
      <c r="C8" s="8">
        <f t="shared" si="0"/>
        <v>15.645678738824101</v>
      </c>
      <c r="D8" s="12">
        <f t="shared" si="1"/>
        <v>1.50325409344811</v>
      </c>
      <c r="E8">
        <v>0.15645678738824101</v>
      </c>
      <c r="F8">
        <v>1.5032540934481101E-2</v>
      </c>
    </row>
    <row r="9" spans="1:6" x14ac:dyDescent="0.2">
      <c r="A9" s="26"/>
      <c r="B9" s="6" t="s">
        <v>19</v>
      </c>
      <c r="C9" s="8">
        <f t="shared" si="0"/>
        <v>6.1484148682185102</v>
      </c>
      <c r="D9" s="12">
        <f t="shared" si="1"/>
        <v>-0.16007484967291599</v>
      </c>
      <c r="E9">
        <v>6.1484148682185102E-2</v>
      </c>
      <c r="F9">
        <v>-1.6007484967291599E-3</v>
      </c>
    </row>
    <row r="10" spans="1:6" x14ac:dyDescent="0.2">
      <c r="A10" s="26" t="s">
        <v>14</v>
      </c>
      <c r="B10" s="6" t="s">
        <v>18</v>
      </c>
      <c r="C10" s="8">
        <f t="shared" si="0"/>
        <v>7.6018500102971203</v>
      </c>
      <c r="D10" s="12">
        <f t="shared" si="1"/>
        <v>17.1367954641245</v>
      </c>
      <c r="E10">
        <v>7.6018500102971204E-2</v>
      </c>
      <c r="F10">
        <v>0.17136795464124499</v>
      </c>
    </row>
    <row r="11" spans="1:6" x14ac:dyDescent="0.2">
      <c r="A11" s="26"/>
      <c r="B11" s="6" t="s">
        <v>19</v>
      </c>
      <c r="C11" s="8">
        <f t="shared" si="0"/>
        <v>1.3490918017390698</v>
      </c>
      <c r="D11" s="12">
        <f t="shared" si="1"/>
        <v>13.378511754970802</v>
      </c>
      <c r="E11">
        <v>1.3490918017390699E-2</v>
      </c>
      <c r="F11">
        <v>0.13378511754970801</v>
      </c>
    </row>
    <row r="12" spans="1:6" x14ac:dyDescent="0.2">
      <c r="A12" s="26" t="s">
        <v>15</v>
      </c>
      <c r="B12" s="6" t="s">
        <v>18</v>
      </c>
      <c r="C12" s="8">
        <f t="shared" si="0"/>
        <v>8.5199623848507606</v>
      </c>
      <c r="D12" s="12">
        <f t="shared" si="1"/>
        <v>10.981011135210201</v>
      </c>
      <c r="E12">
        <v>8.51996238485076E-2</v>
      </c>
      <c r="F12">
        <v>0.109810111352102</v>
      </c>
    </row>
    <row r="13" spans="1:6" x14ac:dyDescent="0.2">
      <c r="A13" s="26"/>
      <c r="B13" s="6" t="s">
        <v>19</v>
      </c>
      <c r="C13" s="8">
        <f t="shared" si="0"/>
        <v>16.1848879708309</v>
      </c>
      <c r="D13" s="12">
        <f t="shared" si="1"/>
        <v>0.50309383798309903</v>
      </c>
      <c r="E13">
        <v>0.161848879708309</v>
      </c>
      <c r="F13">
        <v>5.03093837983099E-3</v>
      </c>
    </row>
    <row r="14" spans="1:6" x14ac:dyDescent="0.2">
      <c r="A14" s="26" t="s">
        <v>16</v>
      </c>
      <c r="B14" s="6" t="s">
        <v>18</v>
      </c>
      <c r="C14" s="8">
        <f t="shared" si="0"/>
        <v>5.2966177162730901E-2</v>
      </c>
      <c r="D14" s="12">
        <f t="shared" si="1"/>
        <v>14.477570566755398</v>
      </c>
      <c r="E14">
        <v>5.2966177162730899E-4</v>
      </c>
      <c r="F14">
        <v>0.14477570566755399</v>
      </c>
    </row>
    <row r="15" spans="1:6" x14ac:dyDescent="0.2">
      <c r="A15" s="26"/>
      <c r="B15" s="6" t="s">
        <v>19</v>
      </c>
      <c r="C15" s="8">
        <f t="shared" si="0"/>
        <v>12.593371074833101</v>
      </c>
      <c r="D15" s="12">
        <f t="shared" si="1"/>
        <v>5.0199011611977697</v>
      </c>
      <c r="E15">
        <v>0.12593371074833101</v>
      </c>
      <c r="F15">
        <v>5.0199011611977699E-2</v>
      </c>
    </row>
    <row r="16" spans="1:6" x14ac:dyDescent="0.2">
      <c r="A16" s="26" t="s">
        <v>17</v>
      </c>
      <c r="B16" s="6" t="s">
        <v>18</v>
      </c>
      <c r="C16" s="8">
        <f t="shared" si="0"/>
        <v>6.4357761660991404</v>
      </c>
      <c r="D16" s="12">
        <f t="shared" si="1"/>
        <v>6.58537347072307</v>
      </c>
      <c r="E16">
        <v>6.43577616609914E-2</v>
      </c>
      <c r="F16">
        <v>6.5853734707230702E-2</v>
      </c>
    </row>
    <row r="17" spans="1:6" x14ac:dyDescent="0.2">
      <c r="A17" s="26"/>
      <c r="B17" s="6" t="s">
        <v>19</v>
      </c>
      <c r="C17" s="8">
        <f t="shared" si="0"/>
        <v>11.795074175981799</v>
      </c>
      <c r="D17" s="12">
        <f t="shared" si="1"/>
        <v>2.9857922086566102</v>
      </c>
      <c r="E17">
        <v>0.117950741759818</v>
      </c>
      <c r="F17">
        <v>2.98579220865661E-2</v>
      </c>
    </row>
    <row r="18" spans="1:6" x14ac:dyDescent="0.2">
      <c r="A18" s="26" t="s">
        <v>31</v>
      </c>
      <c r="B18" s="6" t="s">
        <v>32</v>
      </c>
      <c r="C18" s="27">
        <f>E18*100</f>
        <v>0.271838836235125</v>
      </c>
      <c r="D18" s="27"/>
      <c r="E18">
        <v>2.7183883623512501E-3</v>
      </c>
    </row>
    <row r="19" spans="1:6" x14ac:dyDescent="0.2">
      <c r="A19" s="26"/>
      <c r="B19" s="6" t="s">
        <v>0</v>
      </c>
      <c r="C19" s="27">
        <f>E19*100</f>
        <v>1.0214850573790502</v>
      </c>
      <c r="D19" s="27"/>
      <c r="E19">
        <v>1.0214850573790501E-2</v>
      </c>
    </row>
    <row r="20" spans="1:6" x14ac:dyDescent="0.2">
      <c r="A20" s="26"/>
      <c r="B20" s="6" t="s">
        <v>68</v>
      </c>
      <c r="C20" s="28">
        <f>C18/C19</f>
        <v>0.26612120683646157</v>
      </c>
      <c r="D20" s="28"/>
    </row>
  </sheetData>
  <mergeCells count="12">
    <mergeCell ref="A14:A15"/>
    <mergeCell ref="A16:A17"/>
    <mergeCell ref="C18:D18"/>
    <mergeCell ref="C19:D19"/>
    <mergeCell ref="A18:A20"/>
    <mergeCell ref="C20:D20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BCB2-C82F-F14B-BAB2-3749028B6043}">
  <dimension ref="A1:R18"/>
  <sheetViews>
    <sheetView workbookViewId="0">
      <selection activeCell="N29" sqref="N29"/>
    </sheetView>
  </sheetViews>
  <sheetFormatPr baseColWidth="10" defaultRowHeight="16" x14ac:dyDescent="0.2"/>
  <sheetData>
    <row r="1" spans="1:18" x14ac:dyDescent="0.2">
      <c r="B1" s="6" t="s">
        <v>21</v>
      </c>
      <c r="C1" s="25" t="s">
        <v>10</v>
      </c>
      <c r="D1" s="25"/>
      <c r="E1" s="25" t="s">
        <v>11</v>
      </c>
      <c r="F1" s="25"/>
      <c r="G1" s="25" t="s">
        <v>12</v>
      </c>
      <c r="H1" s="25"/>
      <c r="I1" s="25" t="s">
        <v>13</v>
      </c>
      <c r="J1" s="25"/>
      <c r="K1" s="25" t="s">
        <v>14</v>
      </c>
      <c r="L1" s="25"/>
      <c r="M1" s="25" t="s">
        <v>15</v>
      </c>
      <c r="N1" s="25"/>
      <c r="O1" s="25" t="s">
        <v>16</v>
      </c>
      <c r="P1" s="25"/>
      <c r="Q1" s="25" t="s">
        <v>17</v>
      </c>
      <c r="R1" s="25"/>
    </row>
    <row r="2" spans="1:18" x14ac:dyDescent="0.2">
      <c r="A2" s="6" t="s">
        <v>21</v>
      </c>
      <c r="B2" s="6" t="s">
        <v>20</v>
      </c>
      <c r="C2" t="s">
        <v>18</v>
      </c>
      <c r="D2" t="s">
        <v>19</v>
      </c>
      <c r="E2" t="s">
        <v>18</v>
      </c>
      <c r="F2" t="s">
        <v>19</v>
      </c>
      <c r="G2" t="s">
        <v>18</v>
      </c>
      <c r="H2" t="s">
        <v>19</v>
      </c>
      <c r="I2" t="s">
        <v>18</v>
      </c>
      <c r="J2" t="s">
        <v>19</v>
      </c>
      <c r="K2" t="s">
        <v>18</v>
      </c>
      <c r="L2" t="s">
        <v>19</v>
      </c>
      <c r="M2" t="s">
        <v>18</v>
      </c>
      <c r="N2" t="s">
        <v>19</v>
      </c>
      <c r="O2" t="s">
        <v>18</v>
      </c>
      <c r="P2" t="s">
        <v>19</v>
      </c>
      <c r="Q2" t="s">
        <v>18</v>
      </c>
      <c r="R2" t="s">
        <v>19</v>
      </c>
    </row>
    <row r="3" spans="1:18" x14ac:dyDescent="0.2">
      <c r="A3" s="26" t="s">
        <v>10</v>
      </c>
      <c r="B3" s="6" t="s">
        <v>18</v>
      </c>
      <c r="C3" s="4">
        <v>1</v>
      </c>
      <c r="D3" s="4">
        <v>-0.66436549416664603</v>
      </c>
      <c r="E3" s="4">
        <v>0.65681504644447197</v>
      </c>
      <c r="F3" s="4">
        <v>-0.494063842031224</v>
      </c>
      <c r="G3" s="4">
        <v>0.64978380213637099</v>
      </c>
      <c r="H3" s="4">
        <v>-0.35192977230743999</v>
      </c>
      <c r="I3" s="4">
        <v>0.42593735387696702</v>
      </c>
      <c r="J3" s="4">
        <v>-0.27416171825048502</v>
      </c>
      <c r="K3" s="4">
        <v>0.16479501101404301</v>
      </c>
      <c r="L3" s="4">
        <v>-0.156014840808191</v>
      </c>
      <c r="M3" s="4">
        <v>-2.2831912686511201E-2</v>
      </c>
      <c r="N3" s="4">
        <v>-8.1504781082766802E-3</v>
      </c>
      <c r="O3" s="4">
        <v>-2.5713243365654601E-2</v>
      </c>
      <c r="P3" s="4">
        <v>-8.4346898497504891E-3</v>
      </c>
      <c r="Q3" s="4">
        <v>8.0661087450800806E-2</v>
      </c>
      <c r="R3" s="4">
        <v>-0.14006061285291099</v>
      </c>
    </row>
    <row r="4" spans="1:18" x14ac:dyDescent="0.2">
      <c r="A4" s="26"/>
      <c r="B4" s="6" t="s">
        <v>19</v>
      </c>
      <c r="C4" s="4">
        <v>-0.66436549416664603</v>
      </c>
      <c r="D4" s="4">
        <v>1</v>
      </c>
      <c r="E4" s="4">
        <v>-0.52064092285011698</v>
      </c>
      <c r="F4" s="4">
        <v>0.703762601915217</v>
      </c>
      <c r="G4" s="4">
        <v>-0.53755583365589199</v>
      </c>
      <c r="H4" s="4">
        <v>0.60730312439350298</v>
      </c>
      <c r="I4" s="4">
        <v>-0.31367929368730901</v>
      </c>
      <c r="J4" s="4">
        <v>0.37621546123438898</v>
      </c>
      <c r="K4" s="4">
        <v>-0.122660519107695</v>
      </c>
      <c r="L4" s="4">
        <v>0.32296130853117699</v>
      </c>
      <c r="M4" s="4">
        <v>-7.8952980385795596E-2</v>
      </c>
      <c r="N4" s="4">
        <v>0.15009266767833099</v>
      </c>
      <c r="O4" s="4">
        <v>1.7080412402303E-2</v>
      </c>
      <c r="P4" s="4">
        <v>8.9427318550203805E-2</v>
      </c>
      <c r="Q4" s="4">
        <v>-0.174646533953981</v>
      </c>
      <c r="R4" s="4">
        <v>0.21243580236854101</v>
      </c>
    </row>
    <row r="5" spans="1:18" x14ac:dyDescent="0.2">
      <c r="A5" s="26" t="s">
        <v>11</v>
      </c>
      <c r="B5" s="6" t="s">
        <v>18</v>
      </c>
      <c r="C5" s="4">
        <v>0.65681504644447197</v>
      </c>
      <c r="D5" s="4">
        <v>-0.52064092285011698</v>
      </c>
      <c r="E5" s="4">
        <v>1</v>
      </c>
      <c r="F5" s="4">
        <v>-0.64741313352868401</v>
      </c>
      <c r="G5" s="4">
        <v>0.65808231825435803</v>
      </c>
      <c r="H5" s="4">
        <v>-0.41160788636915602</v>
      </c>
      <c r="I5" s="4">
        <v>0.44949099121311098</v>
      </c>
      <c r="J5" s="4">
        <v>-0.28764408348061699</v>
      </c>
      <c r="K5" s="4">
        <v>0.26534238462922499</v>
      </c>
      <c r="L5" s="4">
        <v>-0.26381947503551201</v>
      </c>
      <c r="M5" s="4">
        <v>6.8698459566948297E-2</v>
      </c>
      <c r="N5" s="4">
        <v>-8.8134112005169296E-2</v>
      </c>
      <c r="O5" s="4">
        <v>2.9074470356018699E-2</v>
      </c>
      <c r="P5" s="4">
        <v>-9.4605556203593098E-3</v>
      </c>
      <c r="Q5" s="4">
        <v>6.3849488825654804E-2</v>
      </c>
      <c r="R5" s="4">
        <v>-0.12743311294988299</v>
      </c>
    </row>
    <row r="6" spans="1:18" x14ac:dyDescent="0.2">
      <c r="A6" s="26"/>
      <c r="B6" s="6" t="s">
        <v>19</v>
      </c>
      <c r="C6" s="4">
        <v>-0.494063842031224</v>
      </c>
      <c r="D6" s="4">
        <v>0.703762601915217</v>
      </c>
      <c r="E6" s="4">
        <v>-0.64741313352868401</v>
      </c>
      <c r="F6" s="4">
        <v>1</v>
      </c>
      <c r="G6" s="4">
        <v>-0.58324172182602896</v>
      </c>
      <c r="H6" s="4">
        <v>0.72079130260558599</v>
      </c>
      <c r="I6" s="4">
        <v>-0.25844506137386802</v>
      </c>
      <c r="J6" s="4">
        <v>0.33585565066677497</v>
      </c>
      <c r="K6" s="4">
        <v>-0.18731898819096801</v>
      </c>
      <c r="L6" s="4">
        <v>0.40695639929581601</v>
      </c>
      <c r="M6" s="4">
        <v>-0.14939837833921099</v>
      </c>
      <c r="N6" s="4">
        <v>0.199405931057755</v>
      </c>
      <c r="O6" s="4">
        <v>-3.1424575021763698E-2</v>
      </c>
      <c r="P6" s="4">
        <v>9.9376689106956795E-2</v>
      </c>
      <c r="Q6" s="4">
        <v>-9.8227047278593396E-2</v>
      </c>
      <c r="R6" s="4">
        <v>0.22672245578373901</v>
      </c>
    </row>
    <row r="7" spans="1:18" x14ac:dyDescent="0.2">
      <c r="A7" s="26" t="s">
        <v>12</v>
      </c>
      <c r="B7" s="6" t="s">
        <v>18</v>
      </c>
      <c r="C7" s="4">
        <v>0.64978380213637099</v>
      </c>
      <c r="D7" s="4">
        <v>-0.53755583365589199</v>
      </c>
      <c r="E7" s="4">
        <v>0.65808231825435803</v>
      </c>
      <c r="F7" s="4">
        <v>-0.58324172182602896</v>
      </c>
      <c r="G7" s="4">
        <v>1</v>
      </c>
      <c r="H7" s="4">
        <v>-0.56401620033078903</v>
      </c>
      <c r="I7" s="4">
        <v>0.379530147713248</v>
      </c>
      <c r="J7" s="4">
        <v>-0.28920688998507099</v>
      </c>
      <c r="K7" s="4">
        <v>0.41853108409782802</v>
      </c>
      <c r="L7" s="4">
        <v>-0.33796423741116899</v>
      </c>
      <c r="M7" s="4">
        <v>0.15730740618394301</v>
      </c>
      <c r="N7" s="4">
        <v>-8.6626599233263102E-2</v>
      </c>
      <c r="O7" s="4">
        <v>-4.7148207283397803E-2</v>
      </c>
      <c r="P7" s="4">
        <v>-6.8129919872968597E-2</v>
      </c>
      <c r="Q7" s="4">
        <v>0.107130780708991</v>
      </c>
      <c r="R7" s="4">
        <v>-0.15287996261568801</v>
      </c>
    </row>
    <row r="8" spans="1:18" x14ac:dyDescent="0.2">
      <c r="A8" s="26"/>
      <c r="B8" s="6" t="s">
        <v>19</v>
      </c>
      <c r="C8" s="4">
        <v>-0.35192977230743999</v>
      </c>
      <c r="D8" s="4">
        <v>0.60730312439350298</v>
      </c>
      <c r="E8" s="4">
        <v>-0.41160788636915602</v>
      </c>
      <c r="F8" s="4">
        <v>0.72079130260558599</v>
      </c>
      <c r="G8" s="4">
        <v>-0.56401620033078903</v>
      </c>
      <c r="H8" s="4">
        <v>1</v>
      </c>
      <c r="I8" s="4">
        <v>-0.20698362935825901</v>
      </c>
      <c r="J8" s="4">
        <v>0.37067267610487697</v>
      </c>
      <c r="K8" s="4">
        <v>-0.30071031350213101</v>
      </c>
      <c r="L8" s="4">
        <v>0.57666842813834096</v>
      </c>
      <c r="M8" s="4">
        <v>-0.164214796263876</v>
      </c>
      <c r="N8" s="4">
        <v>0.24079742999457401</v>
      </c>
      <c r="O8" s="4">
        <v>-8.4560988826962696E-2</v>
      </c>
      <c r="P8" s="4">
        <v>0.13515746845304799</v>
      </c>
      <c r="Q8" s="4">
        <v>-8.8930903427568098E-2</v>
      </c>
      <c r="R8" s="4">
        <v>0.20415825261190601</v>
      </c>
    </row>
    <row r="9" spans="1:18" x14ac:dyDescent="0.2">
      <c r="A9" s="26" t="s">
        <v>13</v>
      </c>
      <c r="B9" s="6" t="s">
        <v>18</v>
      </c>
      <c r="C9" s="4">
        <v>0.42593735387696702</v>
      </c>
      <c r="D9" s="4">
        <v>-0.31367929368730901</v>
      </c>
      <c r="E9" s="4">
        <v>0.44949099121311098</v>
      </c>
      <c r="F9" s="4">
        <v>-0.25844506137386802</v>
      </c>
      <c r="G9" s="4">
        <v>0.379530147713248</v>
      </c>
      <c r="H9" s="4">
        <v>-0.20698362935825901</v>
      </c>
      <c r="I9" s="4">
        <v>1</v>
      </c>
      <c r="J9" s="4">
        <v>-0.64276090297544497</v>
      </c>
      <c r="K9" s="4">
        <v>0.14422734529776299</v>
      </c>
      <c r="L9" s="4">
        <v>-0.10552100974595199</v>
      </c>
      <c r="M9" s="4">
        <v>0.16728282228095601</v>
      </c>
      <c r="N9" s="4">
        <v>-0.13280891053609201</v>
      </c>
      <c r="O9" s="4">
        <v>-1.3828652967807201E-3</v>
      </c>
      <c r="P9" s="4">
        <v>4.7625921921695999E-2</v>
      </c>
      <c r="Q9" s="4">
        <v>-2.6348173279613599E-2</v>
      </c>
      <c r="R9" s="4">
        <v>-1.01058249791204E-2</v>
      </c>
    </row>
    <row r="10" spans="1:18" x14ac:dyDescent="0.2">
      <c r="A10" s="26"/>
      <c r="B10" s="6" t="s">
        <v>19</v>
      </c>
      <c r="C10" s="4">
        <v>-0.27416171825048502</v>
      </c>
      <c r="D10" s="4">
        <v>0.37621546123438898</v>
      </c>
      <c r="E10" s="4">
        <v>-0.28764408348061699</v>
      </c>
      <c r="F10" s="4">
        <v>0.33585565066677397</v>
      </c>
      <c r="G10" s="4">
        <v>-0.28920688998506999</v>
      </c>
      <c r="H10" s="4">
        <v>0.37067267610487697</v>
      </c>
      <c r="I10" s="4">
        <v>-0.64276090297544497</v>
      </c>
      <c r="J10" s="4">
        <v>1</v>
      </c>
      <c r="K10" s="4">
        <v>-0.16251469416448</v>
      </c>
      <c r="L10" s="4">
        <v>0.21586503594067499</v>
      </c>
      <c r="M10" s="4">
        <v>-0.13553045982849299</v>
      </c>
      <c r="N10" s="4">
        <v>0.17376790719350599</v>
      </c>
      <c r="O10" s="4">
        <v>-3.7070744382614401E-2</v>
      </c>
      <c r="P10" s="4">
        <v>2.6288243071034501E-2</v>
      </c>
      <c r="Q10" s="4">
        <v>3.5343149889896702E-2</v>
      </c>
      <c r="R10" s="4">
        <v>4.1691927252737702E-2</v>
      </c>
    </row>
    <row r="11" spans="1:18" x14ac:dyDescent="0.2">
      <c r="A11" s="26" t="s">
        <v>14</v>
      </c>
      <c r="B11" s="6" t="s">
        <v>18</v>
      </c>
      <c r="C11" s="4">
        <v>0.16479501101404301</v>
      </c>
      <c r="D11" s="4">
        <v>-0.122660519107695</v>
      </c>
      <c r="E11" s="4">
        <v>0.26534238462922499</v>
      </c>
      <c r="F11" s="4">
        <v>-0.18731898819096801</v>
      </c>
      <c r="G11" s="4">
        <v>0.41853108409782802</v>
      </c>
      <c r="H11" s="4">
        <v>-0.30071031350213101</v>
      </c>
      <c r="I11" s="4">
        <v>0.14422734529776299</v>
      </c>
      <c r="J11" s="4">
        <v>-0.16251469416448</v>
      </c>
      <c r="K11" s="4">
        <v>1</v>
      </c>
      <c r="L11" s="4">
        <v>-0.47085462361618402</v>
      </c>
      <c r="M11" s="4">
        <v>1.6784971224480801E-2</v>
      </c>
      <c r="N11" s="4">
        <v>-0.109075419552761</v>
      </c>
      <c r="O11" s="4">
        <v>-5.92357743484331E-2</v>
      </c>
      <c r="P11" s="4">
        <v>-2.9771480465308999E-2</v>
      </c>
      <c r="Q11" s="4">
        <v>-7.5445528390968002E-3</v>
      </c>
      <c r="R11" s="4">
        <v>-0.111308579538244</v>
      </c>
    </row>
    <row r="12" spans="1:18" x14ac:dyDescent="0.2">
      <c r="A12" s="26"/>
      <c r="B12" s="6" t="s">
        <v>19</v>
      </c>
      <c r="C12" s="4">
        <v>-0.156014840808191</v>
      </c>
      <c r="D12" s="4">
        <v>0.32296130853117699</v>
      </c>
      <c r="E12" s="4">
        <v>-0.26381947503551201</v>
      </c>
      <c r="F12" s="4">
        <v>0.40695639929581601</v>
      </c>
      <c r="G12" s="4">
        <v>-0.33796423741116899</v>
      </c>
      <c r="H12" s="4">
        <v>0.57666842813834096</v>
      </c>
      <c r="I12" s="4">
        <v>-0.10552100974595199</v>
      </c>
      <c r="J12" s="4">
        <v>0.21586503594067499</v>
      </c>
      <c r="K12" s="4">
        <v>-0.47085462361618402</v>
      </c>
      <c r="L12" s="4">
        <v>1</v>
      </c>
      <c r="M12" s="4">
        <v>-7.9079055648251198E-2</v>
      </c>
      <c r="N12" s="4">
        <v>0.175540175154</v>
      </c>
      <c r="O12" s="4">
        <v>-7.5621667840406498E-2</v>
      </c>
      <c r="P12" s="4">
        <v>0.123745236997481</v>
      </c>
      <c r="Q12" s="4">
        <v>-0.113526556230111</v>
      </c>
      <c r="R12" s="4">
        <v>0.182435657523843</v>
      </c>
    </row>
    <row r="13" spans="1:18" x14ac:dyDescent="0.2">
      <c r="A13" s="26" t="s">
        <v>15</v>
      </c>
      <c r="B13" s="6" t="s">
        <v>18</v>
      </c>
      <c r="C13" s="4">
        <v>-2.2831912686511201E-2</v>
      </c>
      <c r="D13" s="4">
        <v>-7.8952980385795596E-2</v>
      </c>
      <c r="E13" s="4">
        <v>6.8698459566948297E-2</v>
      </c>
      <c r="F13" s="4">
        <v>-0.14939837833921099</v>
      </c>
      <c r="G13" s="4">
        <v>0.15730740618394301</v>
      </c>
      <c r="H13" s="4">
        <v>-0.164214796263876</v>
      </c>
      <c r="I13" s="4">
        <v>0.16728282228095601</v>
      </c>
      <c r="J13" s="4">
        <v>-0.13553045982849299</v>
      </c>
      <c r="K13" s="4">
        <v>1.6784971224480801E-2</v>
      </c>
      <c r="L13" s="4">
        <v>-7.9079055648251198E-2</v>
      </c>
      <c r="M13" s="4">
        <v>1</v>
      </c>
      <c r="N13" s="4">
        <v>-0.434514926662872</v>
      </c>
      <c r="O13" s="4">
        <v>-2.9167060565028501E-2</v>
      </c>
      <c r="P13" s="4">
        <v>-0.13355130995087799</v>
      </c>
      <c r="Q13" s="4">
        <v>0.15642315670021301</v>
      </c>
      <c r="R13" s="4">
        <v>-6.5971005929026702E-2</v>
      </c>
    </row>
    <row r="14" spans="1:18" x14ac:dyDescent="0.2">
      <c r="A14" s="26"/>
      <c r="B14" s="6" t="s">
        <v>19</v>
      </c>
      <c r="C14" s="4">
        <v>-8.1504781082766802E-3</v>
      </c>
      <c r="D14" s="4">
        <v>0.15009266767833099</v>
      </c>
      <c r="E14" s="4">
        <v>-8.8134112005169296E-2</v>
      </c>
      <c r="F14" s="4">
        <v>0.199405931057755</v>
      </c>
      <c r="G14" s="4">
        <v>-8.6626599233263005E-2</v>
      </c>
      <c r="H14" s="4">
        <v>0.24079742999457401</v>
      </c>
      <c r="I14" s="4">
        <v>-0.13280891053609201</v>
      </c>
      <c r="J14" s="4">
        <v>0.17376790719350599</v>
      </c>
      <c r="K14" s="4">
        <v>-0.109075419552761</v>
      </c>
      <c r="L14" s="4">
        <v>0.175540175154</v>
      </c>
      <c r="M14" s="4">
        <v>-0.434514926662872</v>
      </c>
      <c r="N14" s="4">
        <v>1</v>
      </c>
      <c r="O14" s="4">
        <v>4.2814724697806401E-2</v>
      </c>
      <c r="P14" s="4">
        <v>0.107793168425606</v>
      </c>
      <c r="Q14" s="4">
        <v>-8.0172593982476906E-2</v>
      </c>
      <c r="R14" s="4">
        <v>8.6724009858512002E-2</v>
      </c>
    </row>
    <row r="15" spans="1:18" x14ac:dyDescent="0.2">
      <c r="A15" s="26" t="s">
        <v>16</v>
      </c>
      <c r="B15" s="6" t="s">
        <v>18</v>
      </c>
      <c r="C15" s="4">
        <v>-2.5713243365654601E-2</v>
      </c>
      <c r="D15" s="4">
        <v>1.7080412402303E-2</v>
      </c>
      <c r="E15" s="4">
        <v>2.9074470356018699E-2</v>
      </c>
      <c r="F15" s="4">
        <v>-3.1424575021763698E-2</v>
      </c>
      <c r="G15" s="4">
        <v>-4.7148207283397803E-2</v>
      </c>
      <c r="H15" s="4">
        <v>-8.4560988826962696E-2</v>
      </c>
      <c r="I15" s="4">
        <v>-1.3828652967807201E-3</v>
      </c>
      <c r="J15" s="4">
        <v>-3.7070744382614401E-2</v>
      </c>
      <c r="K15" s="4">
        <v>-5.92357743484331E-2</v>
      </c>
      <c r="L15" s="4">
        <v>-7.5621667840406498E-2</v>
      </c>
      <c r="M15" s="4">
        <v>-2.9167060565028501E-2</v>
      </c>
      <c r="N15" s="4">
        <v>4.2814724697806401E-2</v>
      </c>
      <c r="O15" s="4">
        <v>1</v>
      </c>
      <c r="P15" s="4">
        <v>-0.23103430604022601</v>
      </c>
      <c r="Q15" s="4">
        <v>-4.4612057129332298E-2</v>
      </c>
      <c r="R15" s="4">
        <v>6.9740998341107599E-2</v>
      </c>
    </row>
    <row r="16" spans="1:18" x14ac:dyDescent="0.2">
      <c r="A16" s="26"/>
      <c r="B16" s="6" t="s">
        <v>19</v>
      </c>
      <c r="C16" s="4">
        <v>-8.4346898497504891E-3</v>
      </c>
      <c r="D16" s="4">
        <v>8.9427318550203805E-2</v>
      </c>
      <c r="E16" s="4">
        <v>-9.4605556203593098E-3</v>
      </c>
      <c r="F16" s="4">
        <v>9.9376689106956795E-2</v>
      </c>
      <c r="G16" s="4">
        <v>-6.8129919872968597E-2</v>
      </c>
      <c r="H16" s="4">
        <v>0.13515746845304799</v>
      </c>
      <c r="I16" s="4">
        <v>4.7625921921695999E-2</v>
      </c>
      <c r="J16" s="4">
        <v>2.6288243071034501E-2</v>
      </c>
      <c r="K16" s="4">
        <v>-2.9771480465308999E-2</v>
      </c>
      <c r="L16" s="4">
        <v>0.123745236997481</v>
      </c>
      <c r="M16" s="4">
        <v>-0.13355130995087799</v>
      </c>
      <c r="N16" s="4">
        <v>0.107793168425606</v>
      </c>
      <c r="O16" s="4">
        <v>-0.23103430604022601</v>
      </c>
      <c r="P16" s="4">
        <v>1</v>
      </c>
      <c r="Q16" s="4">
        <v>-0.11604002694797499</v>
      </c>
      <c r="R16" s="4">
        <v>8.9095121212351205E-2</v>
      </c>
    </row>
    <row r="17" spans="1:18" x14ac:dyDescent="0.2">
      <c r="A17" s="26" t="s">
        <v>17</v>
      </c>
      <c r="B17" s="6" t="s">
        <v>18</v>
      </c>
      <c r="C17" s="4">
        <v>8.0661087450800806E-2</v>
      </c>
      <c r="D17" s="4">
        <v>-0.174646533953981</v>
      </c>
      <c r="E17" s="4">
        <v>6.3849488825654804E-2</v>
      </c>
      <c r="F17" s="4">
        <v>-9.8227047278593396E-2</v>
      </c>
      <c r="G17" s="4">
        <v>0.107130780708991</v>
      </c>
      <c r="H17" s="4">
        <v>-8.8930903427568098E-2</v>
      </c>
      <c r="I17" s="4">
        <v>-2.6348173279613599E-2</v>
      </c>
      <c r="J17" s="4">
        <v>3.5343149889896702E-2</v>
      </c>
      <c r="K17" s="4">
        <v>-7.5445528390968002E-3</v>
      </c>
      <c r="L17" s="4">
        <v>-0.113526556230111</v>
      </c>
      <c r="M17" s="4">
        <v>0.15642315670021301</v>
      </c>
      <c r="N17" s="4">
        <v>-8.0172593982476906E-2</v>
      </c>
      <c r="O17" s="4">
        <v>-4.4612057129332298E-2</v>
      </c>
      <c r="P17" s="4">
        <v>-0.11604002694797499</v>
      </c>
      <c r="Q17" s="4">
        <v>1</v>
      </c>
      <c r="R17" s="4">
        <v>-0.44647703166742603</v>
      </c>
    </row>
    <row r="18" spans="1:18" x14ac:dyDescent="0.2">
      <c r="A18" s="26"/>
      <c r="B18" s="6" t="s">
        <v>19</v>
      </c>
      <c r="C18" s="4">
        <v>-0.14006061285291099</v>
      </c>
      <c r="D18" s="4">
        <v>0.21243580236854101</v>
      </c>
      <c r="E18" s="4">
        <v>-0.12743311294988299</v>
      </c>
      <c r="F18" s="4">
        <v>0.22672245578373901</v>
      </c>
      <c r="G18" s="4">
        <v>-0.15287996261568801</v>
      </c>
      <c r="H18" s="4">
        <v>0.20415825261190601</v>
      </c>
      <c r="I18" s="4">
        <v>-1.01058249791204E-2</v>
      </c>
      <c r="J18" s="4">
        <v>4.1691927252737702E-2</v>
      </c>
      <c r="K18" s="4">
        <v>-0.111308579538244</v>
      </c>
      <c r="L18" s="4">
        <v>0.182435657523843</v>
      </c>
      <c r="M18" s="4">
        <v>-6.5971005929026702E-2</v>
      </c>
      <c r="N18" s="4">
        <v>8.6724009858512002E-2</v>
      </c>
      <c r="O18" s="4">
        <v>6.9740998341107599E-2</v>
      </c>
      <c r="P18" s="4">
        <v>8.9095121212351205E-2</v>
      </c>
      <c r="Q18" s="4">
        <v>-0.44647703166742603</v>
      </c>
      <c r="R18" s="4">
        <v>1</v>
      </c>
    </row>
  </sheetData>
  <mergeCells count="16">
    <mergeCell ref="K1:L1"/>
    <mergeCell ref="M1:N1"/>
    <mergeCell ref="O1:P1"/>
    <mergeCell ref="Q1:R1"/>
    <mergeCell ref="A15:A16"/>
    <mergeCell ref="A17:A18"/>
    <mergeCell ref="C1:D1"/>
    <mergeCell ref="E1:F1"/>
    <mergeCell ref="G1:H1"/>
    <mergeCell ref="I1:J1"/>
    <mergeCell ref="A3:A4"/>
    <mergeCell ref="A5:A6"/>
    <mergeCell ref="A7:A8"/>
    <mergeCell ref="A9:A10"/>
    <mergeCell ref="A11:A12"/>
    <mergeCell ref="A13:A14"/>
  </mergeCells>
  <conditionalFormatting sqref="C3: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1a</vt:lpstr>
      <vt:lpstr>1b</vt:lpstr>
      <vt:lpstr>1c</vt:lpstr>
      <vt:lpstr>1d</vt:lpstr>
      <vt:lpstr>1e</vt:lpstr>
      <vt:lpstr>1f</vt:lpstr>
      <vt:lpstr>1h</vt:lpstr>
      <vt:lpstr>1i</vt:lpstr>
      <vt:lpstr>1j</vt:lpstr>
      <vt:lpstr>1k</vt:lpstr>
      <vt:lpstr>1l</vt:lpstr>
      <vt:lpstr>2m</vt:lpstr>
      <vt:lpstr>3n</vt:lpstr>
      <vt:lpstr>4o</vt:lpstr>
      <vt:lpstr>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2019-04-02T02:42:21Z</dcterms:created>
  <dcterms:modified xsi:type="dcterms:W3CDTF">2019-04-03T20:48:52Z</dcterms:modified>
</cp:coreProperties>
</file>