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60" windowHeight="11190" tabRatio="685" activeTab="4"/>
  </bookViews>
  <sheets>
    <sheet name="指标解释" sheetId="1" r:id="rId1"/>
    <sheet name="指标选取" sheetId="2" r:id="rId2"/>
    <sheet name="参数转换" sheetId="3" r:id="rId3"/>
    <sheet name="输出结果" sheetId="4" r:id="rId4"/>
    <sheet name="收益分析" sheetId="5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E4" i="5" l="1"/>
  <c r="C2" i="5"/>
  <c r="D3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H103" i="5"/>
  <c r="G102" i="5"/>
  <c r="F101" i="5"/>
  <c r="E100" i="5"/>
  <c r="D99" i="5"/>
  <c r="C98" i="5"/>
  <c r="N97" i="5"/>
  <c r="M96" i="5"/>
  <c r="L95" i="5"/>
  <c r="K94" i="5"/>
  <c r="J93" i="5"/>
  <c r="I92" i="5"/>
  <c r="H91" i="5"/>
  <c r="G90" i="5"/>
  <c r="F89" i="5"/>
  <c r="E88" i="5"/>
  <c r="D87" i="5"/>
  <c r="C86" i="5"/>
  <c r="N85" i="5"/>
  <c r="M84" i="5"/>
  <c r="L83" i="5"/>
  <c r="K82" i="5"/>
  <c r="J81" i="5"/>
  <c r="I80" i="5"/>
  <c r="H79" i="5"/>
  <c r="G78" i="5"/>
  <c r="F77" i="5"/>
  <c r="E76" i="5"/>
  <c r="D75" i="5"/>
  <c r="C74" i="5"/>
  <c r="N73" i="5"/>
  <c r="M72" i="5"/>
  <c r="L71" i="5"/>
  <c r="K70" i="5"/>
  <c r="J69" i="5"/>
  <c r="I68" i="5"/>
  <c r="H67" i="5"/>
  <c r="G66" i="5"/>
  <c r="F65" i="5"/>
  <c r="E64" i="5"/>
  <c r="D63" i="5"/>
  <c r="C62" i="5"/>
  <c r="N61" i="5"/>
  <c r="M60" i="5"/>
  <c r="L59" i="5"/>
  <c r="K58" i="5"/>
  <c r="J57" i="5"/>
  <c r="I56" i="5"/>
  <c r="H55" i="5"/>
  <c r="G54" i="5"/>
  <c r="F53" i="5"/>
  <c r="E52" i="5"/>
  <c r="D51" i="5"/>
  <c r="C50" i="5"/>
  <c r="N49" i="5"/>
  <c r="M48" i="5"/>
  <c r="L47" i="5"/>
  <c r="K46" i="5"/>
  <c r="J45" i="5"/>
  <c r="I44" i="5"/>
  <c r="H43" i="5"/>
  <c r="G42" i="5"/>
  <c r="F41" i="5"/>
  <c r="E40" i="5"/>
  <c r="D39" i="5"/>
  <c r="C38" i="5"/>
  <c r="N37" i="5"/>
  <c r="M36" i="5"/>
  <c r="L35" i="5"/>
  <c r="K34" i="5"/>
  <c r="J33" i="5"/>
  <c r="I32" i="5"/>
  <c r="H31" i="5"/>
  <c r="G30" i="5"/>
  <c r="F29" i="5"/>
  <c r="E28" i="5"/>
  <c r="D27" i="5"/>
  <c r="C26" i="5"/>
  <c r="N25" i="5"/>
  <c r="M24" i="5"/>
  <c r="L23" i="5"/>
  <c r="K22" i="5"/>
  <c r="J21" i="5"/>
  <c r="I20" i="5"/>
  <c r="H19" i="5"/>
  <c r="G18" i="5"/>
  <c r="F17" i="5"/>
  <c r="E16" i="5"/>
  <c r="D15" i="5"/>
  <c r="C14" i="5"/>
  <c r="N13" i="5"/>
  <c r="N106" i="5" s="1"/>
  <c r="M12" i="5"/>
  <c r="M106" i="5" s="1"/>
  <c r="L11" i="5"/>
  <c r="L106" i="5" s="1"/>
  <c r="K10" i="5"/>
  <c r="K106" i="5" s="1"/>
  <c r="J9" i="5"/>
  <c r="J106" i="5" s="1"/>
  <c r="I8" i="5"/>
  <c r="I106" i="5" s="1"/>
  <c r="H7" i="5"/>
  <c r="H106" i="5" s="1"/>
  <c r="G6" i="5"/>
  <c r="G106" i="5" s="1"/>
  <c r="F5" i="5"/>
  <c r="F106" i="5" s="1"/>
  <c r="E106" i="5"/>
  <c r="C106" i="5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D106" i="5" l="1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2" i="2"/>
  <c r="C6" i="3" l="1"/>
  <c r="C8" i="3"/>
  <c r="C9" i="3"/>
  <c r="C5" i="3"/>
  <c r="B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D18" i="2" l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1" i="2"/>
</calcChain>
</file>

<file path=xl/sharedStrings.xml><?xml version="1.0" encoding="utf-8"?>
<sst xmlns="http://schemas.openxmlformats.org/spreadsheetml/2006/main" count="176" uniqueCount="174">
  <si>
    <t>估值因子</t>
  </si>
  <si>
    <t>EP</t>
  </si>
  <si>
    <t>净利润(TTM)/总市值</t>
  </si>
  <si>
    <t>EPcut</t>
  </si>
  <si>
    <t>扣非后净利润(TTM)/总市值</t>
  </si>
  <si>
    <t>BP</t>
  </si>
  <si>
    <t>净资产/总市值</t>
  </si>
  <si>
    <t>SP</t>
  </si>
  <si>
    <t>营业收入(TTM)/总市值</t>
  </si>
  <si>
    <t>NCFP</t>
  </si>
  <si>
    <t>净现金流(TTM)/总市值</t>
  </si>
  <si>
    <t>OCFP</t>
  </si>
  <si>
    <t>经营性现金流(TTM)/总市值</t>
  </si>
  <si>
    <t>DP</t>
  </si>
  <si>
    <t>近12个月现金红利(按除息日计)/总市值</t>
  </si>
  <si>
    <t>G/PE</t>
  </si>
  <si>
    <t>净利润(TTM)同比增长率/PE(TTM)</t>
  </si>
  <si>
    <t>成长因子</t>
  </si>
  <si>
    <t>Sales_G_q</t>
  </si>
  <si>
    <t>营业收入(最新财报，YTD)同比增长率</t>
    <phoneticPr fontId="2" type="noConversion"/>
  </si>
  <si>
    <t>净利润(最新财报，YTD)同比增长率</t>
    <phoneticPr fontId="2" type="noConversion"/>
  </si>
  <si>
    <t>经营性现金流(最新财报，YTD)同比增长率</t>
    <phoneticPr fontId="2" type="noConversion"/>
  </si>
  <si>
    <t>ROE(最新财报，YTD)同比增长率</t>
    <phoneticPr fontId="2" type="noConversion"/>
  </si>
  <si>
    <t>财务质量</t>
    <phoneticPr fontId="2" type="noConversion"/>
  </si>
  <si>
    <t>ROE(最新财报，YTD)</t>
    <phoneticPr fontId="2" type="noConversion"/>
  </si>
  <si>
    <t>ROE(最新财报，TTM)</t>
    <phoneticPr fontId="2" type="noConversion"/>
  </si>
  <si>
    <t>ROA(最新财报，YTD)</t>
    <phoneticPr fontId="2" type="noConversion"/>
  </si>
  <si>
    <t>毛利率(最新财报，YTD)</t>
    <phoneticPr fontId="2" type="noConversion"/>
  </si>
  <si>
    <t>毛利率(最新财报，TTM)</t>
    <phoneticPr fontId="2" type="noConversion"/>
  </si>
  <si>
    <t>扣非后净利润率(最新财报，YTD)</t>
    <phoneticPr fontId="2" type="noConversion"/>
  </si>
  <si>
    <t>扣非后净利润率(最新财报，TTM)</t>
    <phoneticPr fontId="2" type="noConversion"/>
  </si>
  <si>
    <t>资产周转率(最新财报，YTD)</t>
    <phoneticPr fontId="2" type="noConversion"/>
  </si>
  <si>
    <t>资产周转率(最新财报，TTM)</t>
    <phoneticPr fontId="2" type="noConversion"/>
  </si>
  <si>
    <t>financial_leverage</t>
  </si>
  <si>
    <t>debtequityratio</t>
  </si>
  <si>
    <t>cashratio</t>
  </si>
  <si>
    <t>currentratio</t>
  </si>
  <si>
    <t>HAlpha</t>
  </si>
  <si>
    <t>return_1m</t>
  </si>
  <si>
    <t>return_3m</t>
  </si>
  <si>
    <t>return_6m</t>
  </si>
  <si>
    <t>return_12m</t>
  </si>
  <si>
    <t>wgt_return_1m</t>
  </si>
  <si>
    <t>wgt_return_3m</t>
  </si>
  <si>
    <t>wgt_return_6m</t>
  </si>
  <si>
    <t>wgt_return_12m</t>
  </si>
  <si>
    <t>exp_wgt_return_1m</t>
  </si>
  <si>
    <t>exp_wgt_return_3m</t>
  </si>
  <si>
    <t>exp_wgt_return_6m</t>
  </si>
  <si>
    <t>exp_wgt_return_12m</t>
  </si>
  <si>
    <t>std_1m</t>
  </si>
  <si>
    <t>std_3m</t>
  </si>
  <si>
    <t>std_6m</t>
  </si>
  <si>
    <t>std_12m</t>
  </si>
  <si>
    <t>beta</t>
  </si>
  <si>
    <t>turn_1m</t>
  </si>
  <si>
    <t>turn_3m</t>
  </si>
  <si>
    <t>turn_6m</t>
  </si>
  <si>
    <t>turn_12m</t>
  </si>
  <si>
    <t>bias_turn_1m</t>
  </si>
  <si>
    <t>bias_turn_3m</t>
  </si>
  <si>
    <t>bias_turn_6m</t>
  </si>
  <si>
    <t>bias_turn_12m</t>
  </si>
  <si>
    <t>rating_average</t>
  </si>
  <si>
    <t>rating_change</t>
  </si>
  <si>
    <t>rating_targetprice</t>
  </si>
  <si>
    <t>macd</t>
  </si>
  <si>
    <t>dea</t>
  </si>
  <si>
    <t>dif</t>
  </si>
  <si>
    <t>rsi</t>
  </si>
  <si>
    <t>psy</t>
  </si>
  <si>
    <t>bias</t>
  </si>
  <si>
    <t>经营性现金流/净利润(最新财报，YTD)</t>
    <phoneticPr fontId="2" type="noConversion"/>
  </si>
  <si>
    <t>经营性现金流/净利润(最新财报，TTM)</t>
    <phoneticPr fontId="2" type="noConversion"/>
  </si>
  <si>
    <t>杠杆因子</t>
    <phoneticPr fontId="2" type="noConversion"/>
  </si>
  <si>
    <t>总资产/净资产</t>
    <phoneticPr fontId="2" type="noConversion"/>
  </si>
  <si>
    <t>非流动资产/净资产</t>
    <phoneticPr fontId="2" type="noConversion"/>
  </si>
  <si>
    <t>现金比率</t>
    <phoneticPr fontId="2" type="noConversion"/>
  </si>
  <si>
    <t>流动比率</t>
    <phoneticPr fontId="2" type="noConversion"/>
  </si>
  <si>
    <t>市值</t>
    <phoneticPr fontId="2" type="noConversion"/>
  </si>
  <si>
    <t>总市值取对数</t>
    <phoneticPr fontId="2" type="noConversion"/>
  </si>
  <si>
    <t>个股60个月收益与上证综指回归的截距项</t>
    <phoneticPr fontId="2" type="noConversion"/>
  </si>
  <si>
    <t>个股最近1个月收益率</t>
    <phoneticPr fontId="2" type="noConversion"/>
  </si>
  <si>
    <t>个股最近3个月收益率</t>
    <phoneticPr fontId="2" type="noConversion"/>
  </si>
  <si>
    <t>个股最近6个月收益率</t>
    <phoneticPr fontId="2" type="noConversion"/>
  </si>
  <si>
    <t>个股最近12个月收益率</t>
    <phoneticPr fontId="2" type="noConversion"/>
  </si>
  <si>
    <t>个股近1个月内“每日换手率*每日收益率”的算术平均值</t>
    <phoneticPr fontId="2" type="noConversion"/>
  </si>
  <si>
    <t>个股近3个月内“每日换手率*每日收益率”的算术平均值</t>
    <phoneticPr fontId="2" type="noConversion"/>
  </si>
  <si>
    <t>个股近6个月内“每日换手率*每日收益率”的算术平均值</t>
    <phoneticPr fontId="2" type="noConversion"/>
  </si>
  <si>
    <t>个股近12个月内“每日换手率*每日收益率”的算术平均值</t>
    <phoneticPr fontId="2" type="noConversion"/>
  </si>
  <si>
    <t>个股最近1个月“每日换手率*exp(-x_1/N/4)*每日收益率）”的算术平均值，x_1为该日距离截面日的交易日个数</t>
    <phoneticPr fontId="2" type="noConversion"/>
  </si>
  <si>
    <t>个股最近3个月“每日换手率*exp(-x_1/N/4)*每日收益率）”的算术平均值，x_1为该日距离截面日的交易日个数</t>
    <phoneticPr fontId="2" type="noConversion"/>
  </si>
  <si>
    <t>个股最近6个月“每日换手率*exp(-x_1/N/4)*每日收益率）”的算术平均值，x_1为该日距离截面日的交易日个数</t>
    <phoneticPr fontId="2" type="noConversion"/>
  </si>
  <si>
    <t>个股最近12个月“每日换手率*exp(-x_1/N/4)*每日收益率）”的算术平均值，x_1为该日距离截面日的交易日个数</t>
    <phoneticPr fontId="2" type="noConversion"/>
  </si>
  <si>
    <t>Profit_G_q</t>
  </si>
  <si>
    <t>OCF_G_q</t>
  </si>
  <si>
    <t>ROE_G_q</t>
  </si>
  <si>
    <t>ROE_q</t>
  </si>
  <si>
    <t>ROE_ttm</t>
  </si>
  <si>
    <t>ROA_q</t>
  </si>
  <si>
    <t>ROA_ttm</t>
  </si>
  <si>
    <t>grossprofitmargin_q</t>
  </si>
  <si>
    <t>grossprofitmargin_ttm</t>
  </si>
  <si>
    <t>profitmargin_q</t>
  </si>
  <si>
    <t>profitmargin_ttm</t>
  </si>
  <si>
    <t>assetturnover_q</t>
  </si>
  <si>
    <t>assetturnover_ttm</t>
  </si>
  <si>
    <t>operationcashflowratio_q</t>
  </si>
  <si>
    <t>operationcashflowratio_ttm</t>
  </si>
  <si>
    <t>std_FF3factor_1m</t>
  </si>
  <si>
    <t>std_FF3factor_3m</t>
  </si>
  <si>
    <t>std_FF3factor_6m</t>
  </si>
  <si>
    <t>std_FF3factor_12m</t>
  </si>
  <si>
    <t>特质波动率：个股最近1个月内用日频收益率对Fama French三因子回归的残差的标准差</t>
    <phoneticPr fontId="2" type="noConversion"/>
  </si>
  <si>
    <t>特质波动率：个股最近3个月内用日频收益率对Fama French三因子回归的残差的标准差</t>
    <phoneticPr fontId="2" type="noConversion"/>
  </si>
  <si>
    <t>特质波动率：个股最近6个月内用日频收益率对Fama French三因子回归的残差的标准差</t>
    <phoneticPr fontId="2" type="noConversion"/>
  </si>
  <si>
    <t>特质波动率：个股最近12个月内用日频收益率对Fama French三因子回归的残差的标准差</t>
    <phoneticPr fontId="2" type="noConversion"/>
  </si>
  <si>
    <t>个股最近1个月的日收益标准差</t>
    <phoneticPr fontId="2" type="noConversion"/>
  </si>
  <si>
    <t>个股最近3个月的日收益标准差</t>
    <phoneticPr fontId="2" type="noConversion"/>
  </si>
  <si>
    <t>个股最近6个月的日收益标准差</t>
    <phoneticPr fontId="2" type="noConversion"/>
  </si>
  <si>
    <t>个股最近12个月的日收益标准差</t>
    <phoneticPr fontId="2" type="noConversion"/>
  </si>
  <si>
    <t>动量反转</t>
    <phoneticPr fontId="2" type="noConversion"/>
  </si>
  <si>
    <t>股价</t>
    <phoneticPr fontId="2" type="noConversion"/>
  </si>
  <si>
    <t>股价取对数</t>
    <phoneticPr fontId="2" type="noConversion"/>
  </si>
  <si>
    <t>beta</t>
    <phoneticPr fontId="2" type="noConversion"/>
  </si>
  <si>
    <t>个股前60个月的收益与上证综指回归的beta</t>
    <phoneticPr fontId="2" type="noConversion"/>
  </si>
  <si>
    <t>换手率</t>
    <phoneticPr fontId="2" type="noConversion"/>
  </si>
  <si>
    <t>最近1个月日均换手率（剔除停牌、涨跌停）</t>
    <phoneticPr fontId="2" type="noConversion"/>
  </si>
  <si>
    <t>最近3个月日均换手率（剔除停牌、涨跌停）</t>
    <phoneticPr fontId="2" type="noConversion"/>
  </si>
  <si>
    <t>最近6个月日均换手率（剔除停牌、涨跌停）</t>
    <phoneticPr fontId="2" type="noConversion"/>
  </si>
  <si>
    <t>最近12个月日均换手率（剔除停牌、涨跌停）</t>
    <phoneticPr fontId="2" type="noConversion"/>
  </si>
  <si>
    <t>个股最近1个月日均换手率除以最近2年日均换手率再减1（剔除停牌、涨跌停）</t>
    <phoneticPr fontId="2" type="noConversion"/>
  </si>
  <si>
    <t>个股最近3个月日均换手率除以最近2年日均换手率再减1（剔除停牌、涨跌停）</t>
    <phoneticPr fontId="2" type="noConversion"/>
  </si>
  <si>
    <t>个股最近6个月日均换手率除以最近2年日均换手率再减1（剔除停牌、涨跌停）</t>
    <phoneticPr fontId="2" type="noConversion"/>
  </si>
  <si>
    <t>个股最近12个月日均换手率除以最近2年日均换手率再减1（剔除停牌、涨跌停）</t>
    <phoneticPr fontId="2" type="noConversion"/>
  </si>
  <si>
    <t>情绪</t>
    <phoneticPr fontId="2" type="noConversion"/>
  </si>
  <si>
    <t>wind评级的平均值</t>
    <phoneticPr fontId="2" type="noConversion"/>
  </si>
  <si>
    <t>wind评级：（上调家数-下调家数）/总家数</t>
    <phoneticPr fontId="2" type="noConversion"/>
  </si>
  <si>
    <t>wind一直目标价/现价-1</t>
    <phoneticPr fontId="2" type="noConversion"/>
  </si>
  <si>
    <t>股东</t>
    <phoneticPr fontId="2" type="noConversion"/>
  </si>
  <si>
    <t>户均持股比例同比增长率</t>
    <phoneticPr fontId="2" type="noConversion"/>
  </si>
  <si>
    <t>技术指标</t>
    <phoneticPr fontId="2" type="noConversion"/>
  </si>
  <si>
    <t>30日MACD</t>
    <phoneticPr fontId="2" type="noConversion"/>
  </si>
  <si>
    <t>15日DEA</t>
    <phoneticPr fontId="2" type="noConversion"/>
  </si>
  <si>
    <t>10日DIF</t>
    <phoneticPr fontId="2" type="noConversion"/>
  </si>
  <si>
    <t>20日RSI</t>
    <phoneticPr fontId="2" type="noConversion"/>
  </si>
  <si>
    <t>20日PSY</t>
    <phoneticPr fontId="2" type="noConversion"/>
  </si>
  <si>
    <t>20日BIAS</t>
    <phoneticPr fontId="2" type="noConversion"/>
  </si>
  <si>
    <t>选取指标串</t>
    <phoneticPr fontId="2" type="noConversion"/>
  </si>
  <si>
    <t>起始月份</t>
    <phoneticPr fontId="2" type="noConversion"/>
  </si>
  <si>
    <t>月份</t>
    <phoneticPr fontId="2" type="noConversion"/>
  </si>
  <si>
    <t>序号</t>
    <phoneticPr fontId="2" type="noConversion"/>
  </si>
  <si>
    <t>sample起始</t>
    <phoneticPr fontId="2" type="noConversion"/>
  </si>
  <si>
    <t>test起始</t>
    <phoneticPr fontId="2" type="noConversion"/>
  </si>
  <si>
    <t>test终止</t>
    <phoneticPr fontId="2" type="noConversion"/>
  </si>
  <si>
    <t>sample终止</t>
    <phoneticPr fontId="2" type="noConversion"/>
  </si>
  <si>
    <t>日期转换</t>
    <phoneticPr fontId="2" type="noConversion"/>
  </si>
  <si>
    <t>组合净值</t>
    <phoneticPr fontId="2" type="noConversion"/>
  </si>
  <si>
    <t>ln_price</t>
    <phoneticPr fontId="2" type="noConversion"/>
  </si>
  <si>
    <t>ln_capital</t>
    <phoneticPr fontId="2" type="noConversion"/>
  </si>
  <si>
    <t>holder_avgpctchange</t>
    <phoneticPr fontId="2" type="noConversion"/>
  </si>
  <si>
    <t>1月</t>
    <phoneticPr fontId="2" type="noConversion"/>
  </si>
  <si>
    <t>2月</t>
    <phoneticPr fontId="2" type="noConversion"/>
  </si>
  <si>
    <t>3月</t>
    <phoneticPr fontId="2" type="noConversion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</si>
  <si>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</si>
  <si>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</si>
  <si>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</si>
  <si>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</si>
  <si>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</si>
  <si>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</si>
  <si>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</si>
  <si>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</si>
  <si>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</si>
  <si>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月份平均收益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</si>
</sst>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0_);[Red]\(0\)"/>
  </numFmts>
  <fonts count="8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FF00"/>
      <name val="宋体"/>
      <family val="2"/>
      <scheme val="minor"/>
    </font>
    <font>
      <sz val="10"/>
      <color rgb="FFFFFF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0" xfId="0" applyFont="1" applyFill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176" fontId="5" fillId="0" borderId="0" xfId="0" applyNumberFormat="1" applyFont="1" applyFill="1" applyAlignment="1">
      <alignment horizontal="right"/>
    </xf>
    <xf numFmtId="177" fontId="6" fillId="0" borderId="0" xfId="0" applyNumberFormat="1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176" fontId="4" fillId="0" borderId="0" xfId="0" applyNumberFormat="1" applyFont="1" applyFill="1" applyBorder="1" applyAlignment="1">
      <alignment horizontal="right"/>
    </xf>
    <xf numFmtId="177" fontId="4" fillId="0" borderId="0" xfId="0" applyNumberFormat="1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176" fontId="4" fillId="4" borderId="0" xfId="0" applyNumberFormat="1" applyFont="1" applyFill="1" applyBorder="1" applyAlignment="1">
      <alignment horizontal="right"/>
    </xf>
    <xf numFmtId="177" fontId="4" fillId="4" borderId="0" xfId="0" applyNumberFormat="1" applyFont="1" applyFill="1" applyBorder="1" applyAlignment="1">
      <alignment horizontal="right"/>
    </xf>
    <xf numFmtId="0" fontId="0" fillId="0" borderId="0" xfId="0" applyAlignment="1">
      <alignment vertical="center"/>
    </xf>
    <xf numFmtId="57" fontId="1" fillId="0" borderId="0" xfId="0" applyNumberFormat="1" applyFont="1" applyAlignment="1">
      <alignment vertical="center"/>
    </xf>
    <xf numFmtId="0" fontId="7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输出结果!$B$1</c:f>
              <c:strCache>
                <c:ptCount val="1"/>
                <c:pt idx="0">
                  <c:v>组合净值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输出结果!$A$2:$A$103</c:f>
              <c:numCache>
                <c:formatCode>yyyy"年"m"月"</c:formatCode>
                <c:ptCount val="10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</c:numCache>
            </c:numRef>
          </c:cat>
          <c:val>
            <c:numRef>
              <c:f>输出结果!$B$2:$B$103</c:f>
              <c:numCache>
                <c:formatCode>General</c:formatCode>
                <c:ptCount val="102"/>
                <c:pt idx="0">
                  <c:v>1.070792929</c:v>
                </c:pt>
                <c:pt idx="1">
                  <c:v>1.0959022950458499</c:v>
                </c:pt>
                <c:pt idx="2">
                  <c:v>1.1696923215345201</c:v>
                </c:pt>
                <c:pt idx="3">
                  <c:v>1.15983636525014</c:v>
                </c:pt>
                <c:pt idx="4">
                  <c:v>1.17265028264704</c:v>
                </c:pt>
                <c:pt idx="5">
                  <c:v>1.23814318790747</c:v>
                </c:pt>
                <c:pt idx="6">
                  <c:v>1.2931098390878699</c:v>
                </c:pt>
                <c:pt idx="7">
                  <c:v>1.3533290591172999</c:v>
                </c:pt>
                <c:pt idx="8">
                  <c:v>1.3611158573909401</c:v>
                </c:pt>
                <c:pt idx="9">
                  <c:v>1.3354665981728999</c:v>
                </c:pt>
                <c:pt idx="10">
                  <c:v>1.2761613685545099</c:v>
                </c:pt>
                <c:pt idx="11">
                  <c:v>1.3769558093695899</c:v>
                </c:pt>
                <c:pt idx="12">
                  <c:v>1.413875883142</c:v>
                </c:pt>
                <c:pt idx="13">
                  <c:v>1.47395999508827</c:v>
                </c:pt>
                <c:pt idx="14">
                  <c:v>1.4804459644318599</c:v>
                </c:pt>
                <c:pt idx="15">
                  <c:v>1.4958935697751701</c:v>
                </c:pt>
                <c:pt idx="16">
                  <c:v>1.54208521645588</c:v>
                </c:pt>
                <c:pt idx="17">
                  <c:v>1.5639351159550401</c:v>
                </c:pt>
                <c:pt idx="18">
                  <c:v>1.5591266473032599</c:v>
                </c:pt>
                <c:pt idx="19">
                  <c:v>1.53847986122517</c:v>
                </c:pt>
                <c:pt idx="20">
                  <c:v>1.54603928663993</c:v>
                </c:pt>
                <c:pt idx="21">
                  <c:v>1.5380763169856999</c:v>
                </c:pt>
                <c:pt idx="22">
                  <c:v>1.4272120221495801</c:v>
                </c:pt>
                <c:pt idx="23">
                  <c:v>1.4283196931031099</c:v>
                </c:pt>
                <c:pt idx="24">
                  <c:v>1.5548665468837299</c:v>
                </c:pt>
                <c:pt idx="25">
                  <c:v>1.56903088356854</c:v>
                </c:pt>
                <c:pt idx="26">
                  <c:v>1.5812545033946499</c:v>
                </c:pt>
                <c:pt idx="27">
                  <c:v>1.66770031140382</c:v>
                </c:pt>
                <c:pt idx="28">
                  <c:v>1.7290420128072399</c:v>
                </c:pt>
                <c:pt idx="29">
                  <c:v>1.7792269730972099</c:v>
                </c:pt>
                <c:pt idx="30">
                  <c:v>2.0050678290386501</c:v>
                </c:pt>
                <c:pt idx="31">
                  <c:v>1.9647866479496301</c:v>
                </c:pt>
                <c:pt idx="32">
                  <c:v>2.06424539492245</c:v>
                </c:pt>
                <c:pt idx="33">
                  <c:v>1.94409462105205</c:v>
                </c:pt>
                <c:pt idx="34">
                  <c:v>2.0286465427596201</c:v>
                </c:pt>
                <c:pt idx="35">
                  <c:v>1.99712192119105</c:v>
                </c:pt>
                <c:pt idx="36">
                  <c:v>2.1111068340259198</c:v>
                </c:pt>
                <c:pt idx="37">
                  <c:v>2.1012534962109299</c:v>
                </c:pt>
                <c:pt idx="38">
                  <c:v>2.0470361970504301</c:v>
                </c:pt>
                <c:pt idx="39">
                  <c:v>2.2843028198860802</c:v>
                </c:pt>
                <c:pt idx="40">
                  <c:v>2.37957439064335</c:v>
                </c:pt>
                <c:pt idx="41">
                  <c:v>2.5634399395531799</c:v>
                </c:pt>
                <c:pt idx="42">
                  <c:v>2.6716915370444099</c:v>
                </c:pt>
                <c:pt idx="43">
                  <c:v>2.7929625440847801</c:v>
                </c:pt>
                <c:pt idx="44">
                  <c:v>2.7394335624002699</c:v>
                </c:pt>
                <c:pt idx="45">
                  <c:v>2.8090622136989301</c:v>
                </c:pt>
                <c:pt idx="46">
                  <c:v>2.9014414943448399</c:v>
                </c:pt>
                <c:pt idx="47">
                  <c:v>3.06722998899513</c:v>
                </c:pt>
                <c:pt idx="48">
                  <c:v>3.3339785462555702</c:v>
                </c:pt>
                <c:pt idx="49">
                  <c:v>3.4224350315889001</c:v>
                </c:pt>
                <c:pt idx="50">
                  <c:v>3.3205533160692302</c:v>
                </c:pt>
                <c:pt idx="51">
                  <c:v>3.3901364306007302</c:v>
                </c:pt>
                <c:pt idx="52">
                  <c:v>3.5726161855056602</c:v>
                </c:pt>
                <c:pt idx="53">
                  <c:v>3.59324218202832</c:v>
                </c:pt>
                <c:pt idx="54">
                  <c:v>3.8076496207168198</c:v>
                </c:pt>
                <c:pt idx="55">
                  <c:v>4.2489377408495903</c:v>
                </c:pt>
                <c:pt idx="56">
                  <c:v>4.7087518495227796</c:v>
                </c:pt>
                <c:pt idx="57">
                  <c:v>4.5531415388015297</c:v>
                </c:pt>
                <c:pt idx="58">
                  <c:v>3.6585351715267098</c:v>
                </c:pt>
                <c:pt idx="59">
                  <c:v>4.04693115557762</c:v>
                </c:pt>
                <c:pt idx="60">
                  <c:v>4.3273922705466896</c:v>
                </c:pt>
                <c:pt idx="61">
                  <c:v>4.6031119478975802</c:v>
                </c:pt>
                <c:pt idx="62">
                  <c:v>5.0829676338002798</c:v>
                </c:pt>
                <c:pt idx="63">
                  <c:v>6.4667750234669299</c:v>
                </c:pt>
                <c:pt idx="64">
                  <c:v>6.3986938507038698</c:v>
                </c:pt>
                <c:pt idx="65">
                  <c:v>6.1809177607898498</c:v>
                </c:pt>
                <c:pt idx="66">
                  <c:v>5.9568057736049598</c:v>
                </c:pt>
                <c:pt idx="67">
                  <c:v>6.5252645229648296</c:v>
                </c:pt>
                <c:pt idx="68">
                  <c:v>7.0890939205032497</c:v>
                </c:pt>
                <c:pt idx="69">
                  <c:v>7.2983346950786201</c:v>
                </c:pt>
                <c:pt idx="70">
                  <c:v>7.3831207702299197</c:v>
                </c:pt>
                <c:pt idx="71">
                  <c:v>7.11066751860516</c:v>
                </c:pt>
                <c:pt idx="72">
                  <c:v>7.2269544863709898</c:v>
                </c:pt>
                <c:pt idx="73">
                  <c:v>7.5371569309312703</c:v>
                </c:pt>
                <c:pt idx="74">
                  <c:v>8.1894687698776192</c:v>
                </c:pt>
                <c:pt idx="75">
                  <c:v>8.1885580354346494</c:v>
                </c:pt>
                <c:pt idx="76">
                  <c:v>8.8338166133408595</c:v>
                </c:pt>
                <c:pt idx="77">
                  <c:v>9.1506479832026208</c:v>
                </c:pt>
                <c:pt idx="78">
                  <c:v>9.3593856654068599</c:v>
                </c:pt>
                <c:pt idx="79">
                  <c:v>9.65030873622573</c:v>
                </c:pt>
                <c:pt idx="80">
                  <c:v>9.8033316552912204</c:v>
                </c:pt>
                <c:pt idx="81">
                  <c:v>9.5041032887436501</c:v>
                </c:pt>
                <c:pt idx="82">
                  <c:v>10.057666239766</c:v>
                </c:pt>
                <c:pt idx="83">
                  <c:v>9.8413566355226596</c:v>
                </c:pt>
                <c:pt idx="84">
                  <c:v>10.0291643321797</c:v>
                </c:pt>
                <c:pt idx="85">
                  <c:v>10.0455209193561</c:v>
                </c:pt>
                <c:pt idx="86">
                  <c:v>9.8796224563948893</c:v>
                </c:pt>
                <c:pt idx="87">
                  <c:v>9.0089842840891698</c:v>
                </c:pt>
                <c:pt idx="88">
                  <c:v>9.4113081348769292</c:v>
                </c:pt>
                <c:pt idx="89">
                  <c:v>9.9782668511723092</c:v>
                </c:pt>
                <c:pt idx="90">
                  <c:v>10.0741836397578</c:v>
                </c:pt>
                <c:pt idx="91">
                  <c:v>9.9079600630401501</c:v>
                </c:pt>
                <c:pt idx="92">
                  <c:v>9.3740301914542208</c:v>
                </c:pt>
                <c:pt idx="93">
                  <c:v>8.73712247148252</c:v>
                </c:pt>
                <c:pt idx="94">
                  <c:v>8.2200425611798504</c:v>
                </c:pt>
                <c:pt idx="95">
                  <c:v>8.0029876601476797</c:v>
                </c:pt>
                <c:pt idx="96">
                  <c:v>8.4981699606632706</c:v>
                </c:pt>
                <c:pt idx="97">
                  <c:v>9.1036042333538099</c:v>
                </c:pt>
                <c:pt idx="98">
                  <c:v>9.1712660435298705</c:v>
                </c:pt>
                <c:pt idx="99">
                  <c:v>9.59608917505882</c:v>
                </c:pt>
                <c:pt idx="100">
                  <c:v>9.4443236757201507</c:v>
                </c:pt>
                <c:pt idx="101">
                  <c:v>9.3639222594040099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04000"/>
        <c:axId val="182702848"/>
      </c:lineChart>
      <c:dateAx>
        <c:axId val="479104000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02848"/>
        <c:crosses val="autoZero"/>
        <c:auto val="1"/>
        <c:lblOffset val="100"/>
        <c:baseTimeUnit val="months"/>
      </c:dateAx>
      <c:valAx>
        <c:axId val="1827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10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收益分析!$B$106</c:f>
              <c:strCache>
                <c:ptCount val="1"/>
                <c:pt idx="0">
                  <c:v>月份平均收益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收益分析!$C$105:$N$105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收益分析!$C$106:$N$106</c:f>
              <c:numCache>
                <c:formatCode>General</c:formatCode>
                <c:ptCount val="12"/>
                <c:pt idx="0">
                  <c:v>5.5206693888888866E-2</c:v>
                </c:pt>
                <c:pt idx="1">
                  <c:v>3.0714579699999998E-2</c:v>
                </c:pt>
                <c:pt idx="2">
                  <c:v>2.2851363666666676E-2</c:v>
                </c:pt>
                <c:pt idx="3">
                  <c:v>4.7096595099999895E-2</c:v>
                </c:pt>
                <c:pt idx="4">
                  <c:v>3.0150872999999991E-2</c:v>
                </c:pt>
                <c:pt idx="5">
                  <c:v>2.6182898466666635E-2</c:v>
                </c:pt>
                <c:pt idx="6">
                  <c:v>3.3289453625E-2</c:v>
                </c:pt>
                <c:pt idx="7">
                  <c:v>3.5567133349999974E-2</c:v>
                </c:pt>
                <c:pt idx="8">
                  <c:v>2.4839486724999887E-2</c:v>
                </c:pt>
                <c:pt idx="9">
                  <c:v>-1.9847686749999996E-2</c:v>
                </c:pt>
                <c:pt idx="10">
                  <c:v>-2.8238892487500014E-2</c:v>
                </c:pt>
                <c:pt idx="11">
                  <c:v>1.783823302499999E-2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77312"/>
        <c:axId val="205678848"/>
      </c:barChart>
      <c:catAx>
        <c:axId val="2056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78848"/>
        <c:crosses val="autoZero"/>
        <c:auto val="1"/>
        <c:lblAlgn val="ctr"/>
        <c:lblOffset val="100"/>
        <c:noMultiLvlLbl val="0"/>
      </c:catAx>
      <c:valAx>
        <c:axId val="2056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0</xdr:rowOff>
    </xdr:from>
    <xdr:to>
      <xdr:col>11</xdr:col>
      <xdr:colOff>496575</xdr:colOff>
      <xdr:row>16</xdr:row>
      <xdr:rowOff>100650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106</xdr:row>
      <xdr:rowOff>133350</xdr:rowOff>
    </xdr:from>
    <xdr:to>
      <xdr:col>15</xdr:col>
      <xdr:colOff>161925</xdr:colOff>
      <xdr:row>122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CONCATENATERANG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E6" sqref="E6"/>
    </sheetView>
  </sheetViews>
  <sheetFormatPr defaultRowHeight="12"/>
  <cols>
    <col min="1" max="1" width="8" style="2" bestFit="1" customWidth="1"/>
    <col min="2" max="2" width="25.75" style="2" bestFit="1" customWidth="1"/>
    <col min="3" max="3" width="41" style="3" customWidth="1"/>
    <col min="4" max="16384" width="9" style="2"/>
  </cols>
  <sheetData>
    <row r="1" spans="1:3">
      <c r="A1" s="2" t="s">
        <v>0</v>
      </c>
      <c r="B1" s="2" t="s">
        <v>1</v>
      </c>
      <c r="C1" s="3" t="s">
        <v>2</v>
      </c>
    </row>
    <row r="2" spans="1:3">
      <c r="B2" s="2" t="s">
        <v>3</v>
      </c>
      <c r="C2" s="3" t="s">
        <v>4</v>
      </c>
    </row>
    <row r="3" spans="1:3">
      <c r="B3" s="2" t="s">
        <v>5</v>
      </c>
      <c r="C3" s="3" t="s">
        <v>6</v>
      </c>
    </row>
    <row r="4" spans="1:3">
      <c r="B4" s="2" t="s">
        <v>7</v>
      </c>
      <c r="C4" s="3" t="s">
        <v>8</v>
      </c>
    </row>
    <row r="5" spans="1:3">
      <c r="B5" s="2" t="s">
        <v>9</v>
      </c>
      <c r="C5" s="3" t="s">
        <v>10</v>
      </c>
    </row>
    <row r="6" spans="1:3">
      <c r="B6" s="2" t="s">
        <v>11</v>
      </c>
      <c r="C6" s="3" t="s">
        <v>12</v>
      </c>
    </row>
    <row r="7" spans="1:3">
      <c r="B7" s="2" t="s">
        <v>13</v>
      </c>
      <c r="C7" s="3" t="s">
        <v>14</v>
      </c>
    </row>
    <row r="8" spans="1:3">
      <c r="A8" s="4"/>
      <c r="B8" s="4" t="s">
        <v>15</v>
      </c>
      <c r="C8" s="5" t="s">
        <v>16</v>
      </c>
    </row>
    <row r="9" spans="1:3">
      <c r="A9" s="2" t="s">
        <v>17</v>
      </c>
      <c r="B9" s="2" t="s">
        <v>18</v>
      </c>
      <c r="C9" s="3" t="s">
        <v>19</v>
      </c>
    </row>
    <row r="10" spans="1:3">
      <c r="B10" s="2" t="s">
        <v>94</v>
      </c>
      <c r="C10" s="3" t="s">
        <v>20</v>
      </c>
    </row>
    <row r="11" spans="1:3">
      <c r="B11" s="2" t="s">
        <v>95</v>
      </c>
      <c r="C11" s="3" t="s">
        <v>21</v>
      </c>
    </row>
    <row r="12" spans="1:3">
      <c r="A12" s="4"/>
      <c r="B12" s="4" t="s">
        <v>96</v>
      </c>
      <c r="C12" s="5" t="s">
        <v>22</v>
      </c>
    </row>
    <row r="13" spans="1:3">
      <c r="A13" s="2" t="s">
        <v>23</v>
      </c>
      <c r="B13" s="2" t="s">
        <v>97</v>
      </c>
      <c r="C13" s="3" t="s">
        <v>24</v>
      </c>
    </row>
    <row r="14" spans="1:3">
      <c r="B14" s="2" t="s">
        <v>98</v>
      </c>
      <c r="C14" s="3" t="s">
        <v>25</v>
      </c>
    </row>
    <row r="15" spans="1:3">
      <c r="B15" s="2" t="s">
        <v>99</v>
      </c>
      <c r="C15" s="3" t="s">
        <v>26</v>
      </c>
    </row>
    <row r="16" spans="1:3">
      <c r="B16" s="2" t="s">
        <v>100</v>
      </c>
      <c r="C16" s="3" t="s">
        <v>25</v>
      </c>
    </row>
    <row r="17" spans="1:3">
      <c r="B17" s="2" t="s">
        <v>101</v>
      </c>
      <c r="C17" s="3" t="s">
        <v>27</v>
      </c>
    </row>
    <row r="18" spans="1:3">
      <c r="B18" s="2" t="s">
        <v>102</v>
      </c>
      <c r="C18" s="3" t="s">
        <v>28</v>
      </c>
    </row>
    <row r="19" spans="1:3">
      <c r="B19" s="2" t="s">
        <v>103</v>
      </c>
      <c r="C19" s="3" t="s">
        <v>29</v>
      </c>
    </row>
    <row r="20" spans="1:3">
      <c r="B20" s="2" t="s">
        <v>104</v>
      </c>
      <c r="C20" s="3" t="s">
        <v>30</v>
      </c>
    </row>
    <row r="21" spans="1:3">
      <c r="B21" s="2" t="s">
        <v>105</v>
      </c>
      <c r="C21" s="3" t="s">
        <v>31</v>
      </c>
    </row>
    <row r="22" spans="1:3">
      <c r="B22" s="2" t="s">
        <v>106</v>
      </c>
      <c r="C22" s="3" t="s">
        <v>32</v>
      </c>
    </row>
    <row r="23" spans="1:3">
      <c r="B23" s="2" t="s">
        <v>107</v>
      </c>
      <c r="C23" s="3" t="s">
        <v>72</v>
      </c>
    </row>
    <row r="24" spans="1:3">
      <c r="A24" s="4"/>
      <c r="B24" s="4" t="s">
        <v>108</v>
      </c>
      <c r="C24" s="5" t="s">
        <v>73</v>
      </c>
    </row>
    <row r="25" spans="1:3">
      <c r="A25" s="2" t="s">
        <v>74</v>
      </c>
      <c r="B25" s="2" t="s">
        <v>33</v>
      </c>
      <c r="C25" s="3" t="s">
        <v>75</v>
      </c>
    </row>
    <row r="26" spans="1:3">
      <c r="B26" s="2" t="s">
        <v>34</v>
      </c>
      <c r="C26" s="3" t="s">
        <v>76</v>
      </c>
    </row>
    <row r="27" spans="1:3">
      <c r="B27" s="2" t="s">
        <v>35</v>
      </c>
      <c r="C27" s="3" t="s">
        <v>77</v>
      </c>
    </row>
    <row r="28" spans="1:3">
      <c r="A28" s="4"/>
      <c r="B28" s="4" t="s">
        <v>36</v>
      </c>
      <c r="C28" s="5" t="s">
        <v>78</v>
      </c>
    </row>
    <row r="29" spans="1:3">
      <c r="A29" s="4" t="s">
        <v>79</v>
      </c>
      <c r="B29" s="4" t="s">
        <v>159</v>
      </c>
      <c r="C29" s="5" t="s">
        <v>80</v>
      </c>
    </row>
    <row r="30" spans="1:3">
      <c r="A30" s="2" t="s">
        <v>121</v>
      </c>
      <c r="B30" s="2" t="s">
        <v>37</v>
      </c>
      <c r="C30" s="3" t="s">
        <v>81</v>
      </c>
    </row>
    <row r="31" spans="1:3">
      <c r="B31" s="2" t="s">
        <v>38</v>
      </c>
      <c r="C31" s="3" t="s">
        <v>82</v>
      </c>
    </row>
    <row r="32" spans="1:3">
      <c r="B32" s="2" t="s">
        <v>39</v>
      </c>
      <c r="C32" s="3" t="s">
        <v>83</v>
      </c>
    </row>
    <row r="33" spans="2:3">
      <c r="B33" s="2" t="s">
        <v>40</v>
      </c>
      <c r="C33" s="3" t="s">
        <v>84</v>
      </c>
    </row>
    <row r="34" spans="2:3">
      <c r="B34" s="2" t="s">
        <v>41</v>
      </c>
      <c r="C34" s="3" t="s">
        <v>85</v>
      </c>
    </row>
    <row r="35" spans="2:3" ht="24">
      <c r="B35" s="2" t="s">
        <v>42</v>
      </c>
      <c r="C35" s="3" t="s">
        <v>86</v>
      </c>
    </row>
    <row r="36" spans="2:3" ht="24">
      <c r="B36" s="2" t="s">
        <v>43</v>
      </c>
      <c r="C36" s="3" t="s">
        <v>87</v>
      </c>
    </row>
    <row r="37" spans="2:3" ht="24">
      <c r="B37" s="2" t="s">
        <v>44</v>
      </c>
      <c r="C37" s="3" t="s">
        <v>88</v>
      </c>
    </row>
    <row r="38" spans="2:3" ht="24">
      <c r="B38" s="2" t="s">
        <v>45</v>
      </c>
      <c r="C38" s="3" t="s">
        <v>89</v>
      </c>
    </row>
    <row r="39" spans="2:3" ht="36">
      <c r="B39" s="2" t="s">
        <v>46</v>
      </c>
      <c r="C39" s="3" t="s">
        <v>90</v>
      </c>
    </row>
    <row r="40" spans="2:3" ht="36">
      <c r="B40" s="2" t="s">
        <v>47</v>
      </c>
      <c r="C40" s="3" t="s">
        <v>91</v>
      </c>
    </row>
    <row r="41" spans="2:3" ht="36">
      <c r="B41" s="2" t="s">
        <v>48</v>
      </c>
      <c r="C41" s="3" t="s">
        <v>92</v>
      </c>
    </row>
    <row r="42" spans="2:3" ht="36">
      <c r="B42" s="2" t="s">
        <v>49</v>
      </c>
      <c r="C42" s="3" t="s">
        <v>93</v>
      </c>
    </row>
    <row r="43" spans="2:3" ht="24">
      <c r="B43" s="2" t="s">
        <v>109</v>
      </c>
      <c r="C43" s="3" t="s">
        <v>113</v>
      </c>
    </row>
    <row r="44" spans="2:3" ht="24">
      <c r="B44" s="2" t="s">
        <v>110</v>
      </c>
      <c r="C44" s="3" t="s">
        <v>114</v>
      </c>
    </row>
    <row r="45" spans="2:3" ht="24">
      <c r="B45" s="2" t="s">
        <v>111</v>
      </c>
      <c r="C45" s="3" t="s">
        <v>115</v>
      </c>
    </row>
    <row r="46" spans="2:3" ht="24">
      <c r="B46" s="2" t="s">
        <v>112</v>
      </c>
      <c r="C46" s="3" t="s">
        <v>116</v>
      </c>
    </row>
    <row r="47" spans="2:3">
      <c r="B47" s="2" t="s">
        <v>50</v>
      </c>
      <c r="C47" s="3" t="s">
        <v>117</v>
      </c>
    </row>
    <row r="48" spans="2:3">
      <c r="B48" s="2" t="s">
        <v>51</v>
      </c>
      <c r="C48" s="3" t="s">
        <v>118</v>
      </c>
    </row>
    <row r="49" spans="1:3">
      <c r="B49" s="2" t="s">
        <v>52</v>
      </c>
      <c r="C49" s="3" t="s">
        <v>119</v>
      </c>
    </row>
    <row r="50" spans="1:3">
      <c r="A50" s="4"/>
      <c r="B50" s="4" t="s">
        <v>53</v>
      </c>
      <c r="C50" s="5" t="s">
        <v>120</v>
      </c>
    </row>
    <row r="51" spans="1:3">
      <c r="A51" s="6" t="s">
        <v>122</v>
      </c>
      <c r="B51" s="7" t="s">
        <v>158</v>
      </c>
      <c r="C51" s="8" t="s">
        <v>123</v>
      </c>
    </row>
    <row r="52" spans="1:3">
      <c r="A52" s="4" t="s">
        <v>124</v>
      </c>
      <c r="B52" s="4" t="s">
        <v>54</v>
      </c>
      <c r="C52" s="5" t="s">
        <v>125</v>
      </c>
    </row>
    <row r="53" spans="1:3">
      <c r="A53" s="2" t="s">
        <v>126</v>
      </c>
      <c r="B53" s="2" t="s">
        <v>55</v>
      </c>
      <c r="C53" s="3" t="s">
        <v>127</v>
      </c>
    </row>
    <row r="54" spans="1:3">
      <c r="B54" s="2" t="s">
        <v>56</v>
      </c>
      <c r="C54" s="3" t="s">
        <v>128</v>
      </c>
    </row>
    <row r="55" spans="1:3">
      <c r="B55" s="2" t="s">
        <v>57</v>
      </c>
      <c r="C55" s="3" t="s">
        <v>129</v>
      </c>
    </row>
    <row r="56" spans="1:3">
      <c r="B56" s="2" t="s">
        <v>58</v>
      </c>
      <c r="C56" s="3" t="s">
        <v>130</v>
      </c>
    </row>
    <row r="57" spans="1:3" ht="24">
      <c r="B57" s="2" t="s">
        <v>59</v>
      </c>
      <c r="C57" s="3" t="s">
        <v>131</v>
      </c>
    </row>
    <row r="58" spans="1:3" ht="24">
      <c r="B58" s="2" t="s">
        <v>60</v>
      </c>
      <c r="C58" s="3" t="s">
        <v>132</v>
      </c>
    </row>
    <row r="59" spans="1:3" ht="24">
      <c r="B59" s="2" t="s">
        <v>61</v>
      </c>
      <c r="C59" s="3" t="s">
        <v>133</v>
      </c>
    </row>
    <row r="60" spans="1:3" ht="24">
      <c r="A60" s="4"/>
      <c r="B60" s="4" t="s">
        <v>62</v>
      </c>
      <c r="C60" s="5" t="s">
        <v>134</v>
      </c>
    </row>
    <row r="61" spans="1:3">
      <c r="A61" s="2" t="s">
        <v>135</v>
      </c>
      <c r="B61" s="2" t="s">
        <v>63</v>
      </c>
      <c r="C61" s="3" t="s">
        <v>136</v>
      </c>
    </row>
    <row r="62" spans="1:3">
      <c r="B62" s="2" t="s">
        <v>64</v>
      </c>
      <c r="C62" s="3" t="s">
        <v>137</v>
      </c>
    </row>
    <row r="63" spans="1:3">
      <c r="A63" s="4"/>
      <c r="B63" s="4" t="s">
        <v>65</v>
      </c>
      <c r="C63" s="5" t="s">
        <v>138</v>
      </c>
    </row>
    <row r="64" spans="1:3">
      <c r="A64" s="6" t="s">
        <v>139</v>
      </c>
      <c r="B64" s="6" t="s">
        <v>160</v>
      </c>
      <c r="C64" s="9" t="s">
        <v>140</v>
      </c>
    </row>
    <row r="65" spans="1:3">
      <c r="A65" s="2" t="s">
        <v>141</v>
      </c>
      <c r="B65" s="2" t="s">
        <v>66</v>
      </c>
      <c r="C65" s="3" t="s">
        <v>142</v>
      </c>
    </row>
    <row r="66" spans="1:3">
      <c r="B66" s="2" t="s">
        <v>67</v>
      </c>
      <c r="C66" s="3" t="s">
        <v>143</v>
      </c>
    </row>
    <row r="67" spans="1:3">
      <c r="B67" s="2" t="s">
        <v>68</v>
      </c>
      <c r="C67" s="3" t="s">
        <v>144</v>
      </c>
    </row>
    <row r="68" spans="1:3">
      <c r="B68" s="2" t="s">
        <v>69</v>
      </c>
      <c r="C68" s="3" t="s">
        <v>145</v>
      </c>
    </row>
    <row r="69" spans="1:3">
      <c r="B69" s="2" t="s">
        <v>70</v>
      </c>
      <c r="C69" s="3" t="s">
        <v>146</v>
      </c>
    </row>
    <row r="70" spans="1:3">
      <c r="A70" s="4"/>
      <c r="B70" s="4" t="s">
        <v>71</v>
      </c>
      <c r="C70" s="5" t="s">
        <v>147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B1" workbookViewId="0">
      <selection activeCell="C72" sqref="C72"/>
    </sheetView>
  </sheetViews>
  <sheetFormatPr defaultRowHeight="12"/>
  <cols>
    <col min="1" max="1" width="9" style="1"/>
    <col min="2" max="2" width="32.75" style="1" bestFit="1" customWidth="1"/>
    <col min="3" max="3" width="32.75" style="1" customWidth="1"/>
    <col min="4" max="4" width="92.125" style="1" bestFit="1" customWidth="1"/>
    <col min="5" max="5" width="29.625" style="1" bestFit="1" customWidth="1"/>
    <col min="6" max="6" width="25.75" style="1" bestFit="1" customWidth="1"/>
    <col min="7" max="16384" width="9" style="1"/>
  </cols>
  <sheetData>
    <row r="1" spans="1:4">
      <c r="A1" s="1" t="str">
        <f>IF(指标解释!A1&gt;0,指标解释!A1,"")</f>
        <v>估值因子</v>
      </c>
      <c r="B1" s="1" t="str">
        <f>"'"&amp;指标解释!B1&amp;"'"&amp;","&amp;"\"</f>
        <v>'EP',\</v>
      </c>
      <c r="C1" s="1" t="str">
        <f>"'"&amp;指标解释!B1&amp;"'"&amp;","</f>
        <v>'EP',</v>
      </c>
      <c r="D1" s="1" t="str">
        <f>指标解释!C1</f>
        <v>净利润(TTM)/总市值</v>
      </c>
    </row>
    <row r="2" spans="1:4">
      <c r="A2" s="1" t="str">
        <f>IF(指标解释!A2&gt;0,指标解释!A2,"")</f>
        <v/>
      </c>
      <c r="B2" s="1" t="str">
        <f>"'"&amp;指标解释!B2&amp;"'"&amp;","&amp;"\"</f>
        <v>'EPcut',\</v>
      </c>
      <c r="C2" s="1" t="str">
        <f>"'"&amp;指标解释!B2&amp;"'"&amp;","</f>
        <v>'EPcut',</v>
      </c>
      <c r="D2" s="1" t="str">
        <f>指标解释!C2</f>
        <v>扣非后净利润(TTM)/总市值</v>
      </c>
    </row>
    <row r="3" spans="1:4">
      <c r="A3" s="1" t="str">
        <f>IF(指标解释!A3&gt;0,指标解释!A3,"")</f>
        <v/>
      </c>
      <c r="B3" s="1" t="str">
        <f>"'"&amp;指标解释!B3&amp;"'"&amp;","&amp;"\"</f>
        <v>'BP',\</v>
      </c>
      <c r="C3" s="1" t="str">
        <f>"'"&amp;指标解释!B3&amp;"'"&amp;","</f>
        <v>'BP',</v>
      </c>
      <c r="D3" s="1" t="str">
        <f>指标解释!C3</f>
        <v>净资产/总市值</v>
      </c>
    </row>
    <row r="4" spans="1:4">
      <c r="A4" s="1" t="str">
        <f>IF(指标解释!A4&gt;0,指标解释!A4,"")</f>
        <v/>
      </c>
      <c r="B4" s="1" t="str">
        <f>"'"&amp;指标解释!B4&amp;"'"&amp;","&amp;"\"</f>
        <v>'SP',\</v>
      </c>
      <c r="C4" s="1" t="str">
        <f>"'"&amp;指标解释!B4&amp;"'"&amp;","</f>
        <v>'SP',</v>
      </c>
      <c r="D4" s="1" t="str">
        <f>指标解释!C4</f>
        <v>营业收入(TTM)/总市值</v>
      </c>
    </row>
    <row r="5" spans="1:4">
      <c r="A5" s="1" t="str">
        <f>IF(指标解释!A5&gt;0,指标解释!A5,"")</f>
        <v/>
      </c>
      <c r="B5" s="1" t="str">
        <f>"'"&amp;指标解释!B5&amp;"'"&amp;","&amp;"\"</f>
        <v>'NCFP',\</v>
      </c>
      <c r="C5" s="1" t="str">
        <f>"'"&amp;指标解释!B5&amp;"'"&amp;","</f>
        <v>'NCFP',</v>
      </c>
      <c r="D5" s="1" t="str">
        <f>指标解释!C5</f>
        <v>净现金流(TTM)/总市值</v>
      </c>
    </row>
    <row r="6" spans="1:4">
      <c r="A6" s="1" t="str">
        <f>IF(指标解释!A6&gt;0,指标解释!A6,"")</f>
        <v/>
      </c>
      <c r="B6" s="1" t="str">
        <f>"'"&amp;指标解释!B6&amp;"'"&amp;","&amp;"\"</f>
        <v>'OCFP',\</v>
      </c>
      <c r="C6" s="1" t="str">
        <f>"'"&amp;指标解释!B6&amp;"'"&amp;","</f>
        <v>'OCFP',</v>
      </c>
      <c r="D6" s="1" t="str">
        <f>指标解释!C6</f>
        <v>经营性现金流(TTM)/总市值</v>
      </c>
    </row>
    <row r="7" spans="1:4">
      <c r="A7" s="1" t="str">
        <f>IF(指标解释!A7&gt;0,指标解释!A7,"")</f>
        <v/>
      </c>
      <c r="B7" s="1" t="str">
        <f>"'"&amp;指标解释!B7&amp;"'"&amp;","&amp;"\"</f>
        <v>'DP',\</v>
      </c>
      <c r="C7" s="1" t="str">
        <f>"'"&amp;指标解释!B7&amp;"'"&amp;","</f>
        <v>'DP',</v>
      </c>
      <c r="D7" s="1" t="str">
        <f>指标解释!C7</f>
        <v>近12个月现金红利(按除息日计)/总市值</v>
      </c>
    </row>
    <row r="8" spans="1:4">
      <c r="A8" s="1" t="str">
        <f>IF(指标解释!A8&gt;0,指标解释!A8,"")</f>
        <v/>
      </c>
      <c r="B8" s="1" t="str">
        <f>"'"&amp;指标解释!B8&amp;"'"&amp;","&amp;"\"</f>
        <v>'G/PE',\</v>
      </c>
      <c r="C8" s="1" t="str">
        <f>"'"&amp;指标解释!B8&amp;"'"&amp;","</f>
        <v>'G/PE',</v>
      </c>
      <c r="D8" s="1" t="str">
        <f>指标解释!C8</f>
        <v>净利润(TTM)同比增长率/PE(TTM)</v>
      </c>
    </row>
    <row r="9" spans="1:4">
      <c r="A9" s="1" t="str">
        <f>IF(指标解释!A9&gt;0,指标解释!A9,"")</f>
        <v>成长因子</v>
      </c>
      <c r="B9" s="1" t="str">
        <f>"'"&amp;指标解释!B9&amp;"'"&amp;","&amp;"\"</f>
        <v>'Sales_G_q',\</v>
      </c>
      <c r="C9" s="1" t="str">
        <f>"'"&amp;指标解释!B9&amp;"'"&amp;","</f>
        <v>'Sales_G_q',</v>
      </c>
      <c r="D9" s="1" t="str">
        <f>指标解释!C9</f>
        <v>营业收入(最新财报，YTD)同比增长率</v>
      </c>
    </row>
    <row r="10" spans="1:4">
      <c r="A10" s="1" t="str">
        <f>IF(指标解释!A10&gt;0,指标解释!A10,"")</f>
        <v/>
      </c>
      <c r="B10" s="1" t="str">
        <f>"'"&amp;指标解释!B10&amp;"'"&amp;","&amp;"\"</f>
        <v>'Profit_G_q',\</v>
      </c>
      <c r="C10" s="1" t="str">
        <f>"'"&amp;指标解释!B10&amp;"'"&amp;","</f>
        <v>'Profit_G_q',</v>
      </c>
      <c r="D10" s="1" t="str">
        <f>指标解释!C10</f>
        <v>净利润(最新财报，YTD)同比增长率</v>
      </c>
    </row>
    <row r="11" spans="1:4">
      <c r="A11" s="1" t="str">
        <f>IF(指标解释!A11&gt;0,指标解释!A11,"")</f>
        <v/>
      </c>
      <c r="B11" s="1" t="str">
        <f>"'"&amp;指标解释!B11&amp;"'"&amp;","&amp;"\"</f>
        <v>'OCF_G_q',\</v>
      </c>
      <c r="C11" s="1" t="str">
        <f>"'"&amp;指标解释!B11&amp;"'"&amp;","</f>
        <v>'OCF_G_q',</v>
      </c>
      <c r="D11" s="1" t="str">
        <f>指标解释!C11</f>
        <v>经营性现金流(最新财报，YTD)同比增长率</v>
      </c>
    </row>
    <row r="12" spans="1:4">
      <c r="A12" s="1" t="str">
        <f>IF(指标解释!A12&gt;0,指标解释!A12,"")</f>
        <v/>
      </c>
      <c r="B12" s="1" t="str">
        <f>"'"&amp;指标解释!B12&amp;"'"&amp;","&amp;"\"</f>
        <v>'ROE_G_q',\</v>
      </c>
      <c r="C12" s="1" t="str">
        <f>"'"&amp;指标解释!B12&amp;"'"&amp;","</f>
        <v>'ROE_G_q',</v>
      </c>
      <c r="D12" s="1" t="str">
        <f>指标解释!C12</f>
        <v>ROE(最新财报，YTD)同比增长率</v>
      </c>
    </row>
    <row r="13" spans="1:4">
      <c r="A13" s="1" t="str">
        <f>IF(指标解释!A13&gt;0,指标解释!A13,"")</f>
        <v>财务质量</v>
      </c>
      <c r="B13" s="1" t="str">
        <f>"'"&amp;指标解释!B13&amp;"'"&amp;","&amp;"\"</f>
        <v>'ROE_q',\</v>
      </c>
      <c r="C13" s="1" t="str">
        <f>"'"&amp;指标解释!B13&amp;"'"&amp;","</f>
        <v>'ROE_q',</v>
      </c>
      <c r="D13" s="1" t="str">
        <f>指标解释!C13</f>
        <v>ROE(最新财报，YTD)</v>
      </c>
    </row>
    <row r="14" spans="1:4">
      <c r="A14" s="1" t="str">
        <f>IF(指标解释!A14&gt;0,指标解释!A14,"")</f>
        <v/>
      </c>
      <c r="B14" s="1" t="str">
        <f>"'"&amp;指标解释!B14&amp;"'"&amp;","&amp;"\"</f>
        <v>'ROE_ttm',\</v>
      </c>
      <c r="C14" s="1" t="str">
        <f>"'"&amp;指标解释!B14&amp;"'"&amp;","</f>
        <v>'ROE_ttm',</v>
      </c>
      <c r="D14" s="1" t="str">
        <f>指标解释!C14</f>
        <v>ROE(最新财报，TTM)</v>
      </c>
    </row>
    <row r="15" spans="1:4">
      <c r="A15" s="1" t="str">
        <f>IF(指标解释!A15&gt;0,指标解释!A15,"")</f>
        <v/>
      </c>
      <c r="B15" s="1" t="str">
        <f>"'"&amp;指标解释!B15&amp;"'"&amp;","&amp;"\"</f>
        <v>'ROA_q',\</v>
      </c>
      <c r="C15" s="1" t="str">
        <f>"'"&amp;指标解释!B15&amp;"'"&amp;","</f>
        <v>'ROA_q',</v>
      </c>
      <c r="D15" s="1" t="str">
        <f>指标解释!C15</f>
        <v>ROA(最新财报，YTD)</v>
      </c>
    </row>
    <row r="16" spans="1:4">
      <c r="A16" s="1" t="str">
        <f>IF(指标解释!A16&gt;0,指标解释!A16,"")</f>
        <v/>
      </c>
      <c r="B16" s="1" t="str">
        <f>"'"&amp;指标解释!B16&amp;"'"&amp;","&amp;"\"</f>
        <v>'ROA_ttm',\</v>
      </c>
      <c r="C16" s="1" t="str">
        <f>"'"&amp;指标解释!B16&amp;"'"&amp;","</f>
        <v>'ROA_ttm',</v>
      </c>
      <c r="D16" s="1" t="str">
        <f>指标解释!C16</f>
        <v>ROE(最新财报，TTM)</v>
      </c>
    </row>
    <row r="17" spans="1:4">
      <c r="A17" s="1" t="str">
        <f>IF(指标解释!A17&gt;0,指标解释!A17,"")</f>
        <v/>
      </c>
      <c r="B17" s="1" t="str">
        <f>"'"&amp;指标解释!B17&amp;"'"&amp;","&amp;"\"</f>
        <v>'grossprofitmargin_q',\</v>
      </c>
      <c r="C17" s="1" t="str">
        <f>"'"&amp;指标解释!B17&amp;"'"&amp;","</f>
        <v>'grossprofitmargin_q',</v>
      </c>
      <c r="D17" s="1" t="str">
        <f>指标解释!C17</f>
        <v>毛利率(最新财报，YTD)</v>
      </c>
    </row>
    <row r="18" spans="1:4">
      <c r="A18" s="1" t="str">
        <f>IF(指标解释!A18&gt;0,指标解释!A18,"")</f>
        <v/>
      </c>
      <c r="B18" s="1" t="str">
        <f>"'"&amp;指标解释!B18&amp;"'"&amp;","&amp;"\"</f>
        <v>'grossprofitmargin_ttm',\</v>
      </c>
      <c r="C18" s="1" t="str">
        <f>"'"&amp;指标解释!B18&amp;"'"&amp;","</f>
        <v>'grossprofitmargin_ttm',</v>
      </c>
      <c r="D18" s="1" t="str">
        <f>指标解释!C18</f>
        <v>毛利率(最新财报，TTM)</v>
      </c>
    </row>
    <row r="19" spans="1:4">
      <c r="A19" s="1" t="str">
        <f>IF(指标解释!A19&gt;0,指标解释!A19,"")</f>
        <v/>
      </c>
      <c r="B19" s="1" t="str">
        <f>"'"&amp;指标解释!B19&amp;"'"&amp;","&amp;"\"</f>
        <v>'profitmargin_q',\</v>
      </c>
      <c r="C19" s="1" t="str">
        <f>"'"&amp;指标解释!B19&amp;"'"&amp;","</f>
        <v>'profitmargin_q',</v>
      </c>
      <c r="D19" s="1" t="str">
        <f>指标解释!C19</f>
        <v>扣非后净利润率(最新财报，YTD)</v>
      </c>
    </row>
    <row r="20" spans="1:4">
      <c r="A20" s="1" t="str">
        <f>IF(指标解释!A20&gt;0,指标解释!A20,"")</f>
        <v/>
      </c>
      <c r="B20" s="1" t="str">
        <f>"'"&amp;指标解释!B20&amp;"'"&amp;","&amp;"\"</f>
        <v>'profitmargin_ttm',\</v>
      </c>
      <c r="C20" s="1" t="str">
        <f>"'"&amp;指标解释!B20&amp;"'"&amp;","</f>
        <v>'profitmargin_ttm',</v>
      </c>
      <c r="D20" s="1" t="str">
        <f>指标解释!C20</f>
        <v>扣非后净利润率(最新财报，TTM)</v>
      </c>
    </row>
    <row r="21" spans="1:4">
      <c r="A21" s="1" t="str">
        <f>IF(指标解释!A21&gt;0,指标解释!A21,"")</f>
        <v/>
      </c>
      <c r="B21" s="1" t="str">
        <f>"'"&amp;指标解释!B21&amp;"'"&amp;","&amp;"\"</f>
        <v>'assetturnover_q',\</v>
      </c>
      <c r="C21" s="1" t="str">
        <f>"'"&amp;指标解释!B21&amp;"'"&amp;","</f>
        <v>'assetturnover_q',</v>
      </c>
      <c r="D21" s="1" t="str">
        <f>指标解释!C21</f>
        <v>资产周转率(最新财报，YTD)</v>
      </c>
    </row>
    <row r="22" spans="1:4">
      <c r="A22" s="1" t="str">
        <f>IF(指标解释!A22&gt;0,指标解释!A22,"")</f>
        <v/>
      </c>
      <c r="B22" s="1" t="str">
        <f>"'"&amp;指标解释!B22&amp;"'"&amp;","&amp;"\"</f>
        <v>'assetturnover_ttm',\</v>
      </c>
      <c r="C22" s="1" t="str">
        <f>"'"&amp;指标解释!B22&amp;"'"&amp;","</f>
        <v>'assetturnover_ttm',</v>
      </c>
      <c r="D22" s="1" t="str">
        <f>指标解释!C22</f>
        <v>资产周转率(最新财报，TTM)</v>
      </c>
    </row>
    <row r="23" spans="1:4">
      <c r="A23" s="1" t="str">
        <f>IF(指标解释!A23&gt;0,指标解释!A23,"")</f>
        <v/>
      </c>
      <c r="B23" s="1" t="str">
        <f>"'"&amp;指标解释!B23&amp;"'"&amp;","&amp;"\"</f>
        <v>'operationcashflowratio_q',\</v>
      </c>
      <c r="C23" s="1" t="str">
        <f>"'"&amp;指标解释!B23&amp;"'"&amp;","</f>
        <v>'operationcashflowratio_q',</v>
      </c>
      <c r="D23" s="1" t="str">
        <f>指标解释!C23</f>
        <v>经营性现金流/净利润(最新财报，YTD)</v>
      </c>
    </row>
    <row r="24" spans="1:4">
      <c r="A24" s="1" t="str">
        <f>IF(指标解释!A24&gt;0,指标解释!A24,"")</f>
        <v/>
      </c>
      <c r="B24" s="1" t="str">
        <f>"'"&amp;指标解释!B24&amp;"'"&amp;","&amp;"\"</f>
        <v>'operationcashflowratio_ttm',\</v>
      </c>
      <c r="C24" s="1" t="str">
        <f>"'"&amp;指标解释!B24&amp;"'"&amp;","</f>
        <v>'operationcashflowratio_ttm',</v>
      </c>
      <c r="D24" s="1" t="str">
        <f>指标解释!C24</f>
        <v>经营性现金流/净利润(最新财报，TTM)</v>
      </c>
    </row>
    <row r="25" spans="1:4">
      <c r="A25" s="1" t="str">
        <f>IF(指标解释!A25&gt;0,指标解释!A25,"")</f>
        <v>杠杆因子</v>
      </c>
      <c r="B25" s="1" t="str">
        <f>"'"&amp;指标解释!B25&amp;"'"&amp;","&amp;"\"</f>
        <v>'financial_leverage',\</v>
      </c>
      <c r="C25" s="1" t="str">
        <f>"'"&amp;指标解释!B25&amp;"'"&amp;","</f>
        <v>'financial_leverage',</v>
      </c>
      <c r="D25" s="1" t="str">
        <f>指标解释!C25</f>
        <v>总资产/净资产</v>
      </c>
    </row>
    <row r="26" spans="1:4">
      <c r="A26" s="1" t="str">
        <f>IF(指标解释!A26&gt;0,指标解释!A26,"")</f>
        <v/>
      </c>
      <c r="B26" s="1" t="str">
        <f>"'"&amp;指标解释!B26&amp;"'"&amp;","&amp;"\"</f>
        <v>'debtequityratio',\</v>
      </c>
      <c r="C26" s="1" t="str">
        <f>"'"&amp;指标解释!B26&amp;"'"&amp;","</f>
        <v>'debtequityratio',</v>
      </c>
      <c r="D26" s="1" t="str">
        <f>指标解释!C26</f>
        <v>非流动资产/净资产</v>
      </c>
    </row>
    <row r="27" spans="1:4">
      <c r="A27" s="1" t="str">
        <f>IF(指标解释!A27&gt;0,指标解释!A27,"")</f>
        <v/>
      </c>
      <c r="B27" s="1" t="str">
        <f>"'"&amp;指标解释!B27&amp;"'"&amp;","&amp;"\"</f>
        <v>'cashratio',\</v>
      </c>
      <c r="C27" s="1" t="str">
        <f>"'"&amp;指标解释!B27&amp;"'"&amp;","</f>
        <v>'cashratio',</v>
      </c>
      <c r="D27" s="1" t="str">
        <f>指标解释!C27</f>
        <v>现金比率</v>
      </c>
    </row>
    <row r="28" spans="1:4">
      <c r="A28" s="1" t="str">
        <f>IF(指标解释!A28&gt;0,指标解释!A28,"")</f>
        <v/>
      </c>
      <c r="B28" s="1" t="str">
        <f>"'"&amp;指标解释!B28&amp;"'"&amp;","&amp;"\"</f>
        <v>'currentratio',\</v>
      </c>
      <c r="C28" s="1" t="str">
        <f>"'"&amp;指标解释!B28&amp;"'"&amp;","</f>
        <v>'currentratio',</v>
      </c>
      <c r="D28" s="1" t="str">
        <f>指标解释!C28</f>
        <v>流动比率</v>
      </c>
    </row>
    <row r="29" spans="1:4">
      <c r="A29" s="1" t="str">
        <f>IF(指标解释!A29&gt;0,指标解释!A29,"")</f>
        <v>市值</v>
      </c>
      <c r="B29" s="1" t="str">
        <f>"'"&amp;指标解释!B29&amp;"'"&amp;","&amp;"\"</f>
        <v>'ln_capital',\</v>
      </c>
      <c r="C29" s="1" t="str">
        <f>"'"&amp;指标解释!B29&amp;"'"&amp;","</f>
        <v>'ln_capital',</v>
      </c>
      <c r="D29" s="1" t="str">
        <f>指标解释!C29</f>
        <v>总市值取对数</v>
      </c>
    </row>
    <row r="30" spans="1:4">
      <c r="A30" s="1" t="str">
        <f>IF(指标解释!A30&gt;0,指标解释!A30,"")</f>
        <v>动量反转</v>
      </c>
      <c r="B30" s="1" t="str">
        <f>"'"&amp;指标解释!B30&amp;"'"&amp;","&amp;"\"</f>
        <v>'HAlpha',\</v>
      </c>
      <c r="C30" s="1" t="str">
        <f>"'"&amp;指标解释!B30&amp;"'"&amp;","</f>
        <v>'HAlpha',</v>
      </c>
      <c r="D30" s="1" t="str">
        <f>指标解释!C30</f>
        <v>个股60个月收益与上证综指回归的截距项</v>
      </c>
    </row>
    <row r="31" spans="1:4">
      <c r="A31" s="1" t="str">
        <f>IF(指标解释!A31&gt;0,指标解释!A31,"")</f>
        <v/>
      </c>
      <c r="B31" s="1" t="str">
        <f>"'"&amp;指标解释!B31&amp;"'"&amp;","&amp;"\"</f>
        <v>'return_1m',\</v>
      </c>
      <c r="C31" s="1" t="str">
        <f>"'"&amp;指标解释!B31&amp;"'"&amp;","</f>
        <v>'return_1m',</v>
      </c>
      <c r="D31" s="1" t="str">
        <f>指标解释!C31</f>
        <v>个股最近1个月收益率</v>
      </c>
    </row>
    <row r="32" spans="1:4">
      <c r="A32" s="1" t="str">
        <f>IF(指标解释!A32&gt;0,指标解释!A32,"")</f>
        <v/>
      </c>
      <c r="B32" s="1" t="str">
        <f>"'"&amp;指标解释!B32&amp;"'"&amp;","&amp;"\"</f>
        <v>'return_3m',\</v>
      </c>
      <c r="C32" s="1" t="str">
        <f>"'"&amp;指标解释!B32&amp;"'"&amp;","</f>
        <v>'return_3m',</v>
      </c>
      <c r="D32" s="1" t="str">
        <f>指标解释!C32</f>
        <v>个股最近3个月收益率</v>
      </c>
    </row>
    <row r="33" spans="1:4">
      <c r="A33" s="1" t="str">
        <f>IF(指标解释!A33&gt;0,指标解释!A33,"")</f>
        <v/>
      </c>
      <c r="B33" s="1" t="str">
        <f>"'"&amp;指标解释!B33&amp;"'"&amp;","&amp;"\"</f>
        <v>'return_6m',\</v>
      </c>
      <c r="C33" s="1" t="str">
        <f>"'"&amp;指标解释!B33&amp;"'"&amp;","</f>
        <v>'return_6m',</v>
      </c>
      <c r="D33" s="1" t="str">
        <f>指标解释!C33</f>
        <v>个股最近6个月收益率</v>
      </c>
    </row>
    <row r="34" spans="1:4">
      <c r="A34" s="1" t="str">
        <f>IF(指标解释!A34&gt;0,指标解释!A34,"")</f>
        <v/>
      </c>
      <c r="B34" s="1" t="str">
        <f>"'"&amp;指标解释!B34&amp;"'"&amp;","&amp;"\"</f>
        <v>'return_12m',\</v>
      </c>
      <c r="C34" s="1" t="str">
        <f>"'"&amp;指标解释!B34&amp;"'"&amp;","</f>
        <v>'return_12m',</v>
      </c>
      <c r="D34" s="1" t="str">
        <f>指标解释!C34</f>
        <v>个股最近12个月收益率</v>
      </c>
    </row>
    <row r="35" spans="1:4">
      <c r="A35" s="1" t="str">
        <f>IF(指标解释!A35&gt;0,指标解释!A35,"")</f>
        <v/>
      </c>
      <c r="B35" s="1" t="str">
        <f>"'"&amp;指标解释!B35&amp;"'"&amp;","&amp;"\"</f>
        <v>'wgt_return_1m',\</v>
      </c>
      <c r="C35" s="1" t="str">
        <f>"'"&amp;指标解释!B35&amp;"'"&amp;","</f>
        <v>'wgt_return_1m',</v>
      </c>
      <c r="D35" s="1" t="str">
        <f>指标解释!C35</f>
        <v>个股近1个月内“每日换手率*每日收益率”的算术平均值</v>
      </c>
    </row>
    <row r="36" spans="1:4">
      <c r="A36" s="1" t="str">
        <f>IF(指标解释!A36&gt;0,指标解释!A36,"")</f>
        <v/>
      </c>
      <c r="B36" s="1" t="str">
        <f>"'"&amp;指标解释!B36&amp;"'"&amp;","&amp;"\"</f>
        <v>'wgt_return_3m',\</v>
      </c>
      <c r="C36" s="1" t="str">
        <f>"'"&amp;指标解释!B36&amp;"'"&amp;","</f>
        <v>'wgt_return_3m',</v>
      </c>
      <c r="D36" s="1" t="str">
        <f>指标解释!C36</f>
        <v>个股近3个月内“每日换手率*每日收益率”的算术平均值</v>
      </c>
    </row>
    <row r="37" spans="1:4">
      <c r="A37" s="1" t="str">
        <f>IF(指标解释!A37&gt;0,指标解释!A37,"")</f>
        <v/>
      </c>
      <c r="B37" s="1" t="str">
        <f>"'"&amp;指标解释!B37&amp;"'"&amp;","&amp;"\"</f>
        <v>'wgt_return_6m',\</v>
      </c>
      <c r="C37" s="1" t="str">
        <f>"'"&amp;指标解释!B37&amp;"'"&amp;","</f>
        <v>'wgt_return_6m',</v>
      </c>
      <c r="D37" s="1" t="str">
        <f>指标解释!C37</f>
        <v>个股近6个月内“每日换手率*每日收益率”的算术平均值</v>
      </c>
    </row>
    <row r="38" spans="1:4">
      <c r="A38" s="1" t="str">
        <f>IF(指标解释!A38&gt;0,指标解释!A38,"")</f>
        <v/>
      </c>
      <c r="B38" s="1" t="str">
        <f>"'"&amp;指标解释!B38&amp;"'"&amp;","&amp;"\"</f>
        <v>'wgt_return_12m',\</v>
      </c>
      <c r="C38" s="1" t="str">
        <f>"'"&amp;指标解释!B38&amp;"'"&amp;","</f>
        <v>'wgt_return_12m',</v>
      </c>
      <c r="D38" s="1" t="str">
        <f>指标解释!C38</f>
        <v>个股近12个月内“每日换手率*每日收益率”的算术平均值</v>
      </c>
    </row>
    <row r="39" spans="1:4">
      <c r="A39" s="1" t="str">
        <f>IF(指标解释!A39&gt;0,指标解释!A39,"")</f>
        <v/>
      </c>
      <c r="B39" s="1" t="str">
        <f>"'"&amp;指标解释!B39&amp;"'"&amp;","&amp;"\"</f>
        <v>'exp_wgt_return_1m',\</v>
      </c>
      <c r="C39" s="1" t="str">
        <f>"'"&amp;指标解释!B39&amp;"'"&amp;","</f>
        <v>'exp_wgt_return_1m',</v>
      </c>
      <c r="D39" s="1" t="str">
        <f>指标解释!C39</f>
        <v>个股最近1个月“每日换手率*exp(-x_1/N/4)*每日收益率）”的算术平均值，x_1为该日距离截面日的交易日个数</v>
      </c>
    </row>
    <row r="40" spans="1:4">
      <c r="A40" s="1" t="str">
        <f>IF(指标解释!A40&gt;0,指标解释!A40,"")</f>
        <v/>
      </c>
      <c r="B40" s="1" t="str">
        <f>"'"&amp;指标解释!B40&amp;"'"&amp;","&amp;"\"</f>
        <v>'exp_wgt_return_3m',\</v>
      </c>
      <c r="C40" s="1" t="str">
        <f>"'"&amp;指标解释!B40&amp;"'"&amp;","</f>
        <v>'exp_wgt_return_3m',</v>
      </c>
      <c r="D40" s="1" t="str">
        <f>指标解释!C40</f>
        <v>个股最近3个月“每日换手率*exp(-x_1/N/4)*每日收益率）”的算术平均值，x_1为该日距离截面日的交易日个数</v>
      </c>
    </row>
    <row r="41" spans="1:4">
      <c r="A41" s="1" t="str">
        <f>IF(指标解释!A41&gt;0,指标解释!A41,"")</f>
        <v/>
      </c>
      <c r="B41" s="1" t="str">
        <f>"'"&amp;指标解释!B41&amp;"'"&amp;","&amp;"\"</f>
        <v>'exp_wgt_return_6m',\</v>
      </c>
      <c r="C41" s="1" t="str">
        <f>"'"&amp;指标解释!B41&amp;"'"&amp;","</f>
        <v>'exp_wgt_return_6m',</v>
      </c>
      <c r="D41" s="1" t="str">
        <f>指标解释!C41</f>
        <v>个股最近6个月“每日换手率*exp(-x_1/N/4)*每日收益率）”的算术平均值，x_1为该日距离截面日的交易日个数</v>
      </c>
    </row>
    <row r="42" spans="1:4">
      <c r="A42" s="1" t="str">
        <f>IF(指标解释!A42&gt;0,指标解释!A42,"")</f>
        <v/>
      </c>
      <c r="B42" s="1" t="str">
        <f>"'"&amp;指标解释!B42&amp;"'"&amp;","&amp;"\"</f>
        <v>'exp_wgt_return_12m',\</v>
      </c>
      <c r="C42" s="1" t="str">
        <f>"'"&amp;指标解释!B42&amp;"'"&amp;","</f>
        <v>'exp_wgt_return_12m',</v>
      </c>
      <c r="D42" s="1" t="str">
        <f>指标解释!C42</f>
        <v>个股最近12个月“每日换手率*exp(-x_1/N/4)*每日收益率）”的算术平均值，x_1为该日距离截面日的交易日个数</v>
      </c>
    </row>
    <row r="43" spans="1:4">
      <c r="A43" s="1" t="str">
        <f>IF(指标解释!A43&gt;0,指标解释!A43,"")</f>
        <v/>
      </c>
      <c r="B43" s="1" t="str">
        <f>"'"&amp;指标解释!B43&amp;"'"&amp;","&amp;"\"</f>
        <v>'std_FF3factor_1m',\</v>
      </c>
      <c r="C43" s="1" t="str">
        <f>"'"&amp;指标解释!B43&amp;"'"&amp;","</f>
        <v>'std_FF3factor_1m',</v>
      </c>
      <c r="D43" s="1" t="str">
        <f>指标解释!C43</f>
        <v>特质波动率：个股最近1个月内用日频收益率对Fama French三因子回归的残差的标准差</v>
      </c>
    </row>
    <row r="44" spans="1:4">
      <c r="A44" s="1" t="str">
        <f>IF(指标解释!A44&gt;0,指标解释!A44,"")</f>
        <v/>
      </c>
      <c r="B44" s="1" t="str">
        <f>"'"&amp;指标解释!B44&amp;"'"&amp;","&amp;"\"</f>
        <v>'std_FF3factor_3m',\</v>
      </c>
      <c r="C44" s="1" t="str">
        <f>"'"&amp;指标解释!B44&amp;"'"&amp;","</f>
        <v>'std_FF3factor_3m',</v>
      </c>
      <c r="D44" s="1" t="str">
        <f>指标解释!C44</f>
        <v>特质波动率：个股最近3个月内用日频收益率对Fama French三因子回归的残差的标准差</v>
      </c>
    </row>
    <row r="45" spans="1:4">
      <c r="A45" s="1" t="str">
        <f>IF(指标解释!A45&gt;0,指标解释!A45,"")</f>
        <v/>
      </c>
      <c r="B45" s="1" t="str">
        <f>"'"&amp;指标解释!B45&amp;"'"&amp;","&amp;"\"</f>
        <v>'std_FF3factor_6m',\</v>
      </c>
      <c r="C45" s="1" t="str">
        <f>"'"&amp;指标解释!B45&amp;"'"&amp;","</f>
        <v>'std_FF3factor_6m',</v>
      </c>
      <c r="D45" s="1" t="str">
        <f>指标解释!C45</f>
        <v>特质波动率：个股最近6个月内用日频收益率对Fama French三因子回归的残差的标准差</v>
      </c>
    </row>
    <row r="46" spans="1:4">
      <c r="A46" s="1" t="str">
        <f>IF(指标解释!A46&gt;0,指标解释!A46,"")</f>
        <v/>
      </c>
      <c r="B46" s="1" t="str">
        <f>"'"&amp;指标解释!B46&amp;"'"&amp;","&amp;"\"</f>
        <v>'std_FF3factor_12m',\</v>
      </c>
      <c r="C46" s="1" t="str">
        <f>"'"&amp;指标解释!B46&amp;"'"&amp;","</f>
        <v>'std_FF3factor_12m',</v>
      </c>
      <c r="D46" s="1" t="str">
        <f>指标解释!C46</f>
        <v>特质波动率：个股最近12个月内用日频收益率对Fama French三因子回归的残差的标准差</v>
      </c>
    </row>
    <row r="47" spans="1:4">
      <c r="A47" s="1" t="str">
        <f>IF(指标解释!A47&gt;0,指标解释!A47,"")</f>
        <v/>
      </c>
      <c r="B47" s="1" t="str">
        <f>"'"&amp;指标解释!B47&amp;"'"&amp;","&amp;"\"</f>
        <v>'std_1m',\</v>
      </c>
      <c r="C47" s="1" t="str">
        <f>"'"&amp;指标解释!B47&amp;"'"&amp;","</f>
        <v>'std_1m',</v>
      </c>
      <c r="D47" s="1" t="str">
        <f>指标解释!C47</f>
        <v>个股最近1个月的日收益标准差</v>
      </c>
    </row>
    <row r="48" spans="1:4">
      <c r="A48" s="1" t="str">
        <f>IF(指标解释!A48&gt;0,指标解释!A48,"")</f>
        <v/>
      </c>
      <c r="B48" s="1" t="str">
        <f>"'"&amp;指标解释!B48&amp;"'"&amp;","&amp;"\"</f>
        <v>'std_3m',\</v>
      </c>
      <c r="C48" s="1" t="str">
        <f>"'"&amp;指标解释!B48&amp;"'"&amp;","</f>
        <v>'std_3m',</v>
      </c>
      <c r="D48" s="1" t="str">
        <f>指标解释!C48</f>
        <v>个股最近3个月的日收益标准差</v>
      </c>
    </row>
    <row r="49" spans="1:4">
      <c r="A49" s="1" t="str">
        <f>IF(指标解释!A49&gt;0,指标解释!A49,"")</f>
        <v/>
      </c>
      <c r="B49" s="1" t="str">
        <f>"'"&amp;指标解释!B49&amp;"'"&amp;","&amp;"\"</f>
        <v>'std_6m',\</v>
      </c>
      <c r="C49" s="1" t="str">
        <f>"'"&amp;指标解释!B49&amp;"'"&amp;","</f>
        <v>'std_6m',</v>
      </c>
      <c r="D49" s="1" t="str">
        <f>指标解释!C49</f>
        <v>个股最近6个月的日收益标准差</v>
      </c>
    </row>
    <row r="50" spans="1:4">
      <c r="A50" s="1" t="str">
        <f>IF(指标解释!A50&gt;0,指标解释!A50,"")</f>
        <v/>
      </c>
      <c r="B50" s="1" t="str">
        <f>"'"&amp;指标解释!B50&amp;"'"&amp;","&amp;"\"</f>
        <v>'std_12m',\</v>
      </c>
      <c r="C50" s="1" t="str">
        <f>"'"&amp;指标解释!B50&amp;"'"&amp;","</f>
        <v>'std_12m',</v>
      </c>
      <c r="D50" s="1" t="str">
        <f>指标解释!C50</f>
        <v>个股最近12个月的日收益标准差</v>
      </c>
    </row>
    <row r="51" spans="1:4">
      <c r="A51" s="1" t="str">
        <f>IF(指标解释!A51&gt;0,指标解释!A51,"")</f>
        <v>股价</v>
      </c>
      <c r="B51" s="1" t="str">
        <f>"'"&amp;指标解释!B51&amp;"'"&amp;","&amp;"\"</f>
        <v>'ln_price',\</v>
      </c>
      <c r="C51" s="1" t="str">
        <f>"'"&amp;指标解释!B51&amp;"'"&amp;","</f>
        <v>'ln_price',</v>
      </c>
      <c r="D51" s="1" t="str">
        <f>指标解释!C51</f>
        <v>股价取对数</v>
      </c>
    </row>
    <row r="52" spans="1:4">
      <c r="A52" s="1" t="str">
        <f>IF(指标解释!A52&gt;0,指标解释!A52,"")</f>
        <v>beta</v>
      </c>
      <c r="B52" s="1" t="str">
        <f>"'"&amp;指标解释!B52&amp;"'"&amp;","&amp;"\"</f>
        <v>'beta',\</v>
      </c>
      <c r="C52" s="1" t="str">
        <f>"'"&amp;指标解释!B52&amp;"'"&amp;","</f>
        <v>'beta',</v>
      </c>
      <c r="D52" s="1" t="str">
        <f>指标解释!C52</f>
        <v>个股前60个月的收益与上证综指回归的beta</v>
      </c>
    </row>
    <row r="53" spans="1:4">
      <c r="A53" s="1" t="str">
        <f>IF(指标解释!A53&gt;0,指标解释!A53,"")</f>
        <v>换手率</v>
      </c>
      <c r="B53" s="1" t="str">
        <f>"'"&amp;指标解释!B53&amp;"'"&amp;","&amp;"\"</f>
        <v>'turn_1m',\</v>
      </c>
      <c r="C53" s="1" t="str">
        <f>"'"&amp;指标解释!B53&amp;"'"&amp;","</f>
        <v>'turn_1m',</v>
      </c>
      <c r="D53" s="1" t="str">
        <f>指标解释!C53</f>
        <v>最近1个月日均换手率（剔除停牌、涨跌停）</v>
      </c>
    </row>
    <row r="54" spans="1:4">
      <c r="A54" s="1" t="str">
        <f>IF(指标解释!A54&gt;0,指标解释!A54,"")</f>
        <v/>
      </c>
      <c r="B54" s="1" t="str">
        <f>"'"&amp;指标解释!B54&amp;"'"&amp;","&amp;"\"</f>
        <v>'turn_3m',\</v>
      </c>
      <c r="C54" s="1" t="str">
        <f>"'"&amp;指标解释!B54&amp;"'"&amp;","</f>
        <v>'turn_3m',</v>
      </c>
      <c r="D54" s="1" t="str">
        <f>指标解释!C54</f>
        <v>最近3个月日均换手率（剔除停牌、涨跌停）</v>
      </c>
    </row>
    <row r="55" spans="1:4">
      <c r="A55" s="1" t="str">
        <f>IF(指标解释!A55&gt;0,指标解释!A55,"")</f>
        <v/>
      </c>
      <c r="B55" s="1" t="str">
        <f>"'"&amp;指标解释!B55&amp;"'"&amp;","&amp;"\"</f>
        <v>'turn_6m',\</v>
      </c>
      <c r="C55" s="1" t="str">
        <f>"'"&amp;指标解释!B55&amp;"'"&amp;","</f>
        <v>'turn_6m',</v>
      </c>
      <c r="D55" s="1" t="str">
        <f>指标解释!C55</f>
        <v>最近6个月日均换手率（剔除停牌、涨跌停）</v>
      </c>
    </row>
    <row r="56" spans="1:4">
      <c r="A56" s="1" t="str">
        <f>IF(指标解释!A56&gt;0,指标解释!A56,"")</f>
        <v/>
      </c>
      <c r="B56" s="1" t="str">
        <f>"'"&amp;指标解释!B56&amp;"'"&amp;","&amp;"\"</f>
        <v>'turn_12m',\</v>
      </c>
      <c r="C56" s="1" t="str">
        <f>"'"&amp;指标解释!B56&amp;"'"&amp;","</f>
        <v>'turn_12m',</v>
      </c>
      <c r="D56" s="1" t="str">
        <f>指标解释!C56</f>
        <v>最近12个月日均换手率（剔除停牌、涨跌停）</v>
      </c>
    </row>
    <row r="57" spans="1:4">
      <c r="A57" s="1" t="str">
        <f>IF(指标解释!A57&gt;0,指标解释!A57,"")</f>
        <v/>
      </c>
      <c r="B57" s="1" t="str">
        <f>"'"&amp;指标解释!B57&amp;"'"&amp;","&amp;"\"</f>
        <v>'bias_turn_1m',\</v>
      </c>
      <c r="C57" s="1" t="str">
        <f>"'"&amp;指标解释!B57&amp;"'"&amp;","</f>
        <v>'bias_turn_1m',</v>
      </c>
      <c r="D57" s="1" t="str">
        <f>指标解释!C57</f>
        <v>个股最近1个月日均换手率除以最近2年日均换手率再减1（剔除停牌、涨跌停）</v>
      </c>
    </row>
    <row r="58" spans="1:4">
      <c r="A58" s="1" t="str">
        <f>IF(指标解释!A58&gt;0,指标解释!A58,"")</f>
        <v/>
      </c>
      <c r="B58" s="1" t="str">
        <f>"'"&amp;指标解释!B58&amp;"'"&amp;","&amp;"\"</f>
        <v>'bias_turn_3m',\</v>
      </c>
      <c r="C58" s="1" t="str">
        <f>"'"&amp;指标解释!B58&amp;"'"&amp;","</f>
        <v>'bias_turn_3m',</v>
      </c>
      <c r="D58" s="1" t="str">
        <f>指标解释!C58</f>
        <v>个股最近3个月日均换手率除以最近2年日均换手率再减1（剔除停牌、涨跌停）</v>
      </c>
    </row>
    <row r="59" spans="1:4">
      <c r="A59" s="1" t="str">
        <f>IF(指标解释!A59&gt;0,指标解释!A59,"")</f>
        <v/>
      </c>
      <c r="B59" s="1" t="str">
        <f>"'"&amp;指标解释!B59&amp;"'"&amp;","&amp;"\"</f>
        <v>'bias_turn_6m',\</v>
      </c>
      <c r="C59" s="1" t="str">
        <f>"'"&amp;指标解释!B59&amp;"'"&amp;","</f>
        <v>'bias_turn_6m',</v>
      </c>
      <c r="D59" s="1" t="str">
        <f>指标解释!C59</f>
        <v>个股最近6个月日均换手率除以最近2年日均换手率再减1（剔除停牌、涨跌停）</v>
      </c>
    </row>
    <row r="60" spans="1:4">
      <c r="A60" s="1" t="str">
        <f>IF(指标解释!A60&gt;0,指标解释!A60,"")</f>
        <v/>
      </c>
      <c r="B60" s="1" t="str">
        <f>"'"&amp;指标解释!B60&amp;"'"&amp;","&amp;"\"</f>
        <v>'bias_turn_12m',\</v>
      </c>
      <c r="C60" s="1" t="str">
        <f>"'"&amp;指标解释!B60&amp;"'"&amp;","</f>
        <v>'bias_turn_12m',</v>
      </c>
      <c r="D60" s="1" t="str">
        <f>指标解释!C60</f>
        <v>个股最近12个月日均换手率除以最近2年日均换手率再减1（剔除停牌、涨跌停）</v>
      </c>
    </row>
    <row r="61" spans="1:4">
      <c r="A61" s="1" t="str">
        <f>IF(指标解释!A61&gt;0,指标解释!A61,"")</f>
        <v>情绪</v>
      </c>
      <c r="B61" s="1" t="str">
        <f>"'"&amp;指标解释!B61&amp;"'"&amp;","&amp;"\"</f>
        <v>'rating_average',\</v>
      </c>
      <c r="C61" s="1" t="str">
        <f>"'"&amp;指标解释!B61&amp;"'"&amp;","</f>
        <v>'rating_average',</v>
      </c>
      <c r="D61" s="1" t="str">
        <f>指标解释!C61</f>
        <v>wind评级的平均值</v>
      </c>
    </row>
    <row r="62" spans="1:4">
      <c r="A62" s="1" t="str">
        <f>IF(指标解释!A62&gt;0,指标解释!A62,"")</f>
        <v/>
      </c>
      <c r="B62" s="1" t="str">
        <f>"'"&amp;指标解释!B62&amp;"'"&amp;","&amp;"\"</f>
        <v>'rating_change',\</v>
      </c>
      <c r="C62" s="1" t="str">
        <f>"'"&amp;指标解释!B62&amp;"'"&amp;","</f>
        <v>'rating_change',</v>
      </c>
      <c r="D62" s="1" t="str">
        <f>指标解释!C62</f>
        <v>wind评级：（上调家数-下调家数）/总家数</v>
      </c>
    </row>
    <row r="63" spans="1:4">
      <c r="A63" s="1" t="str">
        <f>IF(指标解释!A63&gt;0,指标解释!A63,"")</f>
        <v/>
      </c>
      <c r="B63" s="1" t="str">
        <f>"'"&amp;指标解释!B63&amp;"'"&amp;","&amp;"\"</f>
        <v>'rating_targetprice',\</v>
      </c>
      <c r="C63" s="1" t="str">
        <f>"'"&amp;指标解释!B63&amp;"'"&amp;","</f>
        <v>'rating_targetprice',</v>
      </c>
      <c r="D63" s="1" t="str">
        <f>指标解释!C63</f>
        <v>wind一直目标价/现价-1</v>
      </c>
    </row>
    <row r="64" spans="1:4">
      <c r="A64" s="1" t="str">
        <f>IF(指标解释!A64&gt;0,指标解释!A64,"")</f>
        <v>股东</v>
      </c>
      <c r="B64" s="1" t="str">
        <f>"'"&amp;指标解释!B64&amp;"'"&amp;","&amp;"\"</f>
        <v>'holder_avgpctchange',\</v>
      </c>
      <c r="C64" s="1" t="str">
        <f>"'"&amp;指标解释!B64&amp;"'"&amp;","</f>
        <v>'holder_avgpctchange',</v>
      </c>
      <c r="D64" s="1" t="str">
        <f>指标解释!C64</f>
        <v>户均持股比例同比增长率</v>
      </c>
    </row>
    <row r="65" spans="1:4">
      <c r="A65" s="1" t="str">
        <f>IF(指标解释!A65&gt;0,指标解释!A65,"")</f>
        <v>技术指标</v>
      </c>
      <c r="B65" s="1" t="str">
        <f>"'"&amp;指标解释!B65&amp;"'"&amp;","&amp;"\"</f>
        <v>'macd',\</v>
      </c>
      <c r="C65" s="1" t="str">
        <f>"'"&amp;指标解释!B65&amp;"'"&amp;","</f>
        <v>'macd',</v>
      </c>
      <c r="D65" s="1" t="str">
        <f>指标解释!C65</f>
        <v>30日MACD</v>
      </c>
    </row>
    <row r="66" spans="1:4">
      <c r="A66" s="1" t="str">
        <f>IF(指标解释!A66&gt;0,指标解释!A66,"")</f>
        <v/>
      </c>
      <c r="B66" s="1" t="str">
        <f>"'"&amp;指标解释!B66&amp;"'"&amp;","&amp;"\"</f>
        <v>'dea',\</v>
      </c>
      <c r="C66" s="1" t="str">
        <f>"'"&amp;指标解释!B66&amp;"'"&amp;","</f>
        <v>'dea',</v>
      </c>
      <c r="D66" s="1" t="str">
        <f>指标解释!C66</f>
        <v>15日DEA</v>
      </c>
    </row>
    <row r="67" spans="1:4">
      <c r="A67" s="1" t="str">
        <f>IF(指标解释!A67&gt;0,指标解释!A67,"")</f>
        <v/>
      </c>
      <c r="B67" s="1" t="str">
        <f>"'"&amp;指标解释!B67&amp;"'"&amp;","&amp;"\"</f>
        <v>'dif',\</v>
      </c>
      <c r="C67" s="1" t="str">
        <f>"'"&amp;指标解释!B67&amp;"'"&amp;","</f>
        <v>'dif',</v>
      </c>
      <c r="D67" s="1" t="str">
        <f>指标解释!C67</f>
        <v>10日DIF</v>
      </c>
    </row>
    <row r="68" spans="1:4">
      <c r="A68" s="1" t="str">
        <f>IF(指标解释!A68&gt;0,指标解释!A68,"")</f>
        <v/>
      </c>
      <c r="B68" s="1" t="str">
        <f>"'"&amp;指标解释!B68&amp;"'"&amp;","&amp;"\"</f>
        <v>'rsi',\</v>
      </c>
      <c r="C68" s="1" t="str">
        <f>"'"&amp;指标解释!B68&amp;"'"&amp;","</f>
        <v>'rsi',</v>
      </c>
      <c r="D68" s="1" t="str">
        <f>指标解释!C68</f>
        <v>20日RSI</v>
      </c>
    </row>
    <row r="69" spans="1:4">
      <c r="A69" s="1" t="str">
        <f>IF(指标解释!A69&gt;0,指标解释!A69,"")</f>
        <v/>
      </c>
      <c r="B69" s="1" t="str">
        <f>"'"&amp;指标解释!B69&amp;"'"&amp;","&amp;"\"</f>
        <v>'psy',\</v>
      </c>
      <c r="C69" s="1" t="str">
        <f>"'"&amp;指标解释!B69&amp;"'"&amp;","</f>
        <v>'psy',</v>
      </c>
      <c r="D69" s="1" t="str">
        <f>指标解释!C69</f>
        <v>20日PSY</v>
      </c>
    </row>
    <row r="70" spans="1:4">
      <c r="A70" s="1" t="str">
        <f>IF(指标解释!A70&gt;0,指标解释!A70,"")</f>
        <v/>
      </c>
      <c r="B70" s="1" t="str">
        <f>"'"&amp;指标解释!B70&amp;"'"&amp;","&amp;"\"</f>
        <v>'bias',\</v>
      </c>
      <c r="C70" s="1" t="str">
        <f>"'"&amp;指标解释!B70&amp;"'"&amp;","</f>
        <v>'bias',</v>
      </c>
      <c r="D70" s="1" t="str">
        <f>指标解释!C70</f>
        <v>20日BIAS</v>
      </c>
    </row>
    <row r="72" spans="1:4">
      <c r="B72" s="10" t="s">
        <v>148</v>
      </c>
      <c r="C72" s="1" t="str">
        <f>[1]!CONCATENATERANGE(C1:C70)</f>
        <v>'EP','EPcut','BP','SP','NCFP','OCFP','DP','G/PE','Sales_G_q','Profit_G_q','OCF_G_q','ROE_G_q','ROE_q','ROE_ttm','ROA_q','ROA_ttm','grossprofitmargin_q','grossprofitmargin_ttm','profitmargin_q','profitmargin_ttm','assetturnover_q','assetturnover_ttm','operationcashflowratio_q','operationcashflowratio_ttm','financial_leverage','debtequityratio','cashratio','currentratio','ln_capital','HAlpha','return_1m','return_3m','return_6m','return_12m','wgt_return_1m','wgt_return_3m','wgt_return_6m','wgt_return_12m','exp_wgt_return_1m','exp_wgt_return_3m','exp_wgt_return_6m','exp_wgt_return_12m','std_FF3factor_1m','std_FF3factor_3m','std_FF3factor_6m','std_FF3factor_12m','std_1m','std_3m','std_6m','std_12m','ln_price','beta','turn_1m','turn_3m','turn_6m','turn_12m','bias_turn_1m','bias_turn_3m','bias_turn_6m','bias_turn_12m','rating_average','rating_change','rating_targetprice','holder_avgpctchange','macd','dea','dif','rsi','psy','bias',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2"/>
  <cols>
    <col min="1" max="1" width="10" style="12" bestFit="1" customWidth="1"/>
    <col min="2" max="2" width="15.375" style="13" customWidth="1"/>
    <col min="3" max="3" width="10.5" style="14" customWidth="1"/>
    <col min="4" max="16384" width="9" style="11"/>
  </cols>
  <sheetData>
    <row r="1" spans="1:3">
      <c r="A1" s="23" t="s">
        <v>156</v>
      </c>
      <c r="B1" s="23"/>
      <c r="C1" s="23"/>
    </row>
    <row r="2" spans="1:3">
      <c r="A2" s="18"/>
      <c r="B2" s="19" t="s">
        <v>150</v>
      </c>
      <c r="C2" s="20" t="s">
        <v>151</v>
      </c>
    </row>
    <row r="3" spans="1:3">
      <c r="A3" s="15" t="s">
        <v>149</v>
      </c>
      <c r="B3" s="16">
        <v>35886</v>
      </c>
      <c r="C3" s="17">
        <v>1</v>
      </c>
    </row>
    <row r="4" spans="1:3">
      <c r="A4" s="15"/>
      <c r="B4" s="16"/>
      <c r="C4" s="17"/>
    </row>
    <row r="5" spans="1:3">
      <c r="A5" s="15" t="s">
        <v>152</v>
      </c>
      <c r="B5" s="16">
        <v>35886</v>
      </c>
      <c r="C5" s="17">
        <f>DATEDIF(B$3,B5,"M")+1</f>
        <v>1</v>
      </c>
    </row>
    <row r="6" spans="1:3">
      <c r="A6" s="15" t="s">
        <v>155</v>
      </c>
      <c r="B6" s="16">
        <v>40148</v>
      </c>
      <c r="C6" s="17">
        <f>DATEDIF(B$3,B6,"M")+1</f>
        <v>141</v>
      </c>
    </row>
    <row r="7" spans="1:3">
      <c r="A7" s="15"/>
      <c r="B7" s="16"/>
      <c r="C7" s="17"/>
    </row>
    <row r="8" spans="1:3">
      <c r="A8" s="15" t="s">
        <v>153</v>
      </c>
      <c r="B8" s="16">
        <v>40179</v>
      </c>
      <c r="C8" s="17">
        <f>DATEDIF(B$3,B8,"M")+1</f>
        <v>142</v>
      </c>
    </row>
    <row r="9" spans="1:3">
      <c r="A9" s="15" t="s">
        <v>154</v>
      </c>
      <c r="B9" s="16">
        <v>43252</v>
      </c>
      <c r="C9" s="17">
        <f>DATEDIF(B$3,B9,"M")+1</f>
        <v>243</v>
      </c>
    </row>
    <row r="10" spans="1:3">
      <c r="C10" s="14">
        <v>242</v>
      </c>
    </row>
    <row r="11" spans="1:3">
      <c r="C11" s="14">
        <v>241</v>
      </c>
    </row>
    <row r="12" spans="1:3">
      <c r="C12" s="14">
        <v>240</v>
      </c>
    </row>
    <row r="13" spans="1:3">
      <c r="C13" s="14">
        <v>239</v>
      </c>
    </row>
    <row r="14" spans="1:3">
      <c r="C14" s="14">
        <v>238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workbookViewId="0">
      <selection activeCell="N14" sqref="N14"/>
    </sheetView>
  </sheetViews>
  <sheetFormatPr defaultRowHeight="12"/>
  <cols>
    <col min="1" max="1" width="10.25" style="1" bestFit="1" customWidth="1"/>
    <col min="2" max="2" width="12.75" style="1" bestFit="1" customWidth="1"/>
    <col min="3" max="16384" width="9" style="1"/>
  </cols>
  <sheetData>
    <row r="1" spans="1:2">
      <c r="B1" s="1" t="s">
        <v>157</v>
      </c>
    </row>
    <row r="2" spans="1:2" ht="13.5">
      <c r="A2" s="22">
        <v>40179</v>
      </c>
      <c r="B2" s="21">
        <v>1.070792929</v>
      </c>
    </row>
    <row r="3" spans="1:2" ht="13.5">
      <c r="A3" s="22">
        <v>40210</v>
      </c>
      <c r="B3" s="21">
        <v>1.0959022950458499</v>
      </c>
    </row>
    <row r="4" spans="1:2" ht="13.5">
      <c r="A4" s="22">
        <v>40238</v>
      </c>
      <c r="B4" s="21">
        <v>1.1696923215345201</v>
      </c>
    </row>
    <row r="5" spans="1:2" ht="13.5">
      <c r="A5" s="22">
        <v>40269</v>
      </c>
      <c r="B5" s="21">
        <v>1.15983636525014</v>
      </c>
    </row>
    <row r="6" spans="1:2" ht="13.5">
      <c r="A6" s="22">
        <v>40299</v>
      </c>
      <c r="B6" s="21">
        <v>1.17265028264704</v>
      </c>
    </row>
    <row r="7" spans="1:2" ht="13.5">
      <c r="A7" s="22">
        <v>40330</v>
      </c>
      <c r="B7" s="21">
        <v>1.23814318790747</v>
      </c>
    </row>
    <row r="8" spans="1:2" ht="13.5">
      <c r="A8" s="22">
        <v>40360</v>
      </c>
      <c r="B8" s="21">
        <v>1.2931098390878699</v>
      </c>
    </row>
    <row r="9" spans="1:2" ht="13.5">
      <c r="A9" s="22">
        <v>40391</v>
      </c>
      <c r="B9" s="21">
        <v>1.3533290591172999</v>
      </c>
    </row>
    <row r="10" spans="1:2" ht="13.5">
      <c r="A10" s="22">
        <v>40422</v>
      </c>
      <c r="B10" s="21">
        <v>1.3611158573909401</v>
      </c>
    </row>
    <row r="11" spans="1:2" ht="13.5">
      <c r="A11" s="22">
        <v>40452</v>
      </c>
      <c r="B11" s="21">
        <v>1.3354665981728999</v>
      </c>
    </row>
    <row r="12" spans="1:2" ht="13.5">
      <c r="A12" s="22">
        <v>40483</v>
      </c>
      <c r="B12" s="21">
        <v>1.2761613685545099</v>
      </c>
    </row>
    <row r="13" spans="1:2" ht="13.5">
      <c r="A13" s="22">
        <v>40513</v>
      </c>
      <c r="B13" s="21">
        <v>1.3769558093695899</v>
      </c>
    </row>
    <row r="14" spans="1:2" ht="13.5">
      <c r="A14" s="22">
        <v>40544</v>
      </c>
      <c r="B14" s="21">
        <v>1.413875883142</v>
      </c>
    </row>
    <row r="15" spans="1:2" ht="13.5">
      <c r="A15" s="22">
        <v>40575</v>
      </c>
      <c r="B15" s="21">
        <v>1.47395999508827</v>
      </c>
    </row>
    <row r="16" spans="1:2" ht="13.5">
      <c r="A16" s="22">
        <v>40603</v>
      </c>
      <c r="B16" s="21">
        <v>1.4804459644318599</v>
      </c>
    </row>
    <row r="17" spans="1:2" ht="13.5">
      <c r="A17" s="22">
        <v>40634</v>
      </c>
      <c r="B17" s="21">
        <v>1.4958935697751701</v>
      </c>
    </row>
    <row r="18" spans="1:2" ht="13.5">
      <c r="A18" s="22">
        <v>40664</v>
      </c>
      <c r="B18" s="21">
        <v>1.54208521645588</v>
      </c>
    </row>
    <row r="19" spans="1:2" ht="13.5">
      <c r="A19" s="22">
        <v>40695</v>
      </c>
      <c r="B19" s="21">
        <v>1.5639351159550401</v>
      </c>
    </row>
    <row r="20" spans="1:2" ht="13.5">
      <c r="A20" s="22">
        <v>40725</v>
      </c>
      <c r="B20" s="21">
        <v>1.5591266473032599</v>
      </c>
    </row>
    <row r="21" spans="1:2" ht="13.5">
      <c r="A21" s="22">
        <v>40756</v>
      </c>
      <c r="B21" s="21">
        <v>1.53847986122517</v>
      </c>
    </row>
    <row r="22" spans="1:2" ht="13.5">
      <c r="A22" s="22">
        <v>40787</v>
      </c>
      <c r="B22" s="21">
        <v>1.54603928663993</v>
      </c>
    </row>
    <row r="23" spans="1:2" ht="13.5">
      <c r="A23" s="22">
        <v>40817</v>
      </c>
      <c r="B23" s="21">
        <v>1.5380763169856999</v>
      </c>
    </row>
    <row r="24" spans="1:2" ht="13.5">
      <c r="A24" s="22">
        <v>40848</v>
      </c>
      <c r="B24" s="21">
        <v>1.4272120221495801</v>
      </c>
    </row>
    <row r="25" spans="1:2" ht="13.5">
      <c r="A25" s="22">
        <v>40878</v>
      </c>
      <c r="B25" s="21">
        <v>1.4283196931031099</v>
      </c>
    </row>
    <row r="26" spans="1:2" ht="13.5">
      <c r="A26" s="22">
        <v>40909</v>
      </c>
      <c r="B26" s="21">
        <v>1.5548665468837299</v>
      </c>
    </row>
    <row r="27" spans="1:2" ht="13.5">
      <c r="A27" s="22">
        <v>40940</v>
      </c>
      <c r="B27" s="21">
        <v>1.56903088356854</v>
      </c>
    </row>
    <row r="28" spans="1:2" ht="13.5">
      <c r="A28" s="22">
        <v>40969</v>
      </c>
      <c r="B28" s="21">
        <v>1.5812545033946499</v>
      </c>
    </row>
    <row r="29" spans="1:2" ht="13.5">
      <c r="A29" s="22">
        <v>41000</v>
      </c>
      <c r="B29" s="21">
        <v>1.66770031140382</v>
      </c>
    </row>
    <row r="30" spans="1:2" ht="13.5">
      <c r="A30" s="22">
        <v>41030</v>
      </c>
      <c r="B30" s="21">
        <v>1.7290420128072399</v>
      </c>
    </row>
    <row r="31" spans="1:2" ht="13.5">
      <c r="A31" s="22">
        <v>41061</v>
      </c>
      <c r="B31" s="21">
        <v>1.7792269730972099</v>
      </c>
    </row>
    <row r="32" spans="1:2" ht="13.5">
      <c r="A32" s="22">
        <v>41091</v>
      </c>
      <c r="B32" s="21">
        <v>2.0050678290386501</v>
      </c>
    </row>
    <row r="33" spans="1:2" ht="13.5">
      <c r="A33" s="22">
        <v>41122</v>
      </c>
      <c r="B33" s="21">
        <v>1.9647866479496301</v>
      </c>
    </row>
    <row r="34" spans="1:2" ht="13.5">
      <c r="A34" s="22">
        <v>41153</v>
      </c>
      <c r="B34" s="21">
        <v>2.06424539492245</v>
      </c>
    </row>
    <row r="35" spans="1:2" ht="13.5">
      <c r="A35" s="22">
        <v>41183</v>
      </c>
      <c r="B35" s="21">
        <v>1.94409462105205</v>
      </c>
    </row>
    <row r="36" spans="1:2" ht="13.5">
      <c r="A36" s="22">
        <v>41214</v>
      </c>
      <c r="B36" s="21">
        <v>2.0286465427596201</v>
      </c>
    </row>
    <row r="37" spans="1:2" ht="13.5">
      <c r="A37" s="22">
        <v>41244</v>
      </c>
      <c r="B37" s="21">
        <v>1.99712192119105</v>
      </c>
    </row>
    <row r="38" spans="1:2" ht="13.5">
      <c r="A38" s="22">
        <v>41275</v>
      </c>
      <c r="B38" s="21">
        <v>2.1111068340259198</v>
      </c>
    </row>
    <row r="39" spans="1:2" ht="13.5">
      <c r="A39" s="22">
        <v>41306</v>
      </c>
      <c r="B39" s="21">
        <v>2.1012534962109299</v>
      </c>
    </row>
    <row r="40" spans="1:2" ht="13.5">
      <c r="A40" s="22">
        <v>41334</v>
      </c>
      <c r="B40" s="21">
        <v>2.0470361970504301</v>
      </c>
    </row>
    <row r="41" spans="1:2" ht="13.5">
      <c r="A41" s="22">
        <v>41365</v>
      </c>
      <c r="B41" s="21">
        <v>2.2843028198860802</v>
      </c>
    </row>
    <row r="42" spans="1:2" ht="13.5">
      <c r="A42" s="22">
        <v>41395</v>
      </c>
      <c r="B42" s="21">
        <v>2.37957439064335</v>
      </c>
    </row>
    <row r="43" spans="1:2" ht="13.5">
      <c r="A43" s="22">
        <v>41426</v>
      </c>
      <c r="B43" s="21">
        <v>2.5634399395531799</v>
      </c>
    </row>
    <row r="44" spans="1:2" ht="13.5">
      <c r="A44" s="22">
        <v>41456</v>
      </c>
      <c r="B44" s="21">
        <v>2.6716915370444099</v>
      </c>
    </row>
    <row r="45" spans="1:2" ht="13.5">
      <c r="A45" s="22">
        <v>41487</v>
      </c>
      <c r="B45" s="21">
        <v>2.7929625440847801</v>
      </c>
    </row>
    <row r="46" spans="1:2" ht="13.5">
      <c r="A46" s="22">
        <v>41518</v>
      </c>
      <c r="B46" s="21">
        <v>2.7394335624002699</v>
      </c>
    </row>
    <row r="47" spans="1:2" ht="13.5">
      <c r="A47" s="22">
        <v>41548</v>
      </c>
      <c r="B47" s="21">
        <v>2.8090622136989301</v>
      </c>
    </row>
    <row r="48" spans="1:2" ht="13.5">
      <c r="A48" s="22">
        <v>41579</v>
      </c>
      <c r="B48" s="21">
        <v>2.9014414943448399</v>
      </c>
    </row>
    <row r="49" spans="1:2" ht="13.5">
      <c r="A49" s="22">
        <v>41609</v>
      </c>
      <c r="B49" s="21">
        <v>3.06722998899513</v>
      </c>
    </row>
    <row r="50" spans="1:2" ht="13.5">
      <c r="A50" s="22">
        <v>41640</v>
      </c>
      <c r="B50" s="21">
        <v>3.3339785462555702</v>
      </c>
    </row>
    <row r="51" spans="1:2" ht="13.5">
      <c r="A51" s="22">
        <v>41671</v>
      </c>
      <c r="B51" s="21">
        <v>3.4224350315889001</v>
      </c>
    </row>
    <row r="52" spans="1:2" ht="13.5">
      <c r="A52" s="22">
        <v>41699</v>
      </c>
      <c r="B52" s="21">
        <v>3.3205533160692302</v>
      </c>
    </row>
    <row r="53" spans="1:2" ht="13.5">
      <c r="A53" s="22">
        <v>41730</v>
      </c>
      <c r="B53" s="21">
        <v>3.3901364306007302</v>
      </c>
    </row>
    <row r="54" spans="1:2" ht="13.5">
      <c r="A54" s="22">
        <v>41760</v>
      </c>
      <c r="B54" s="21">
        <v>3.5726161855056602</v>
      </c>
    </row>
    <row r="55" spans="1:2" ht="13.5">
      <c r="A55" s="22">
        <v>41791</v>
      </c>
      <c r="B55" s="21">
        <v>3.59324218202832</v>
      </c>
    </row>
    <row r="56" spans="1:2" ht="13.5">
      <c r="A56" s="22">
        <v>41821</v>
      </c>
      <c r="B56" s="21">
        <v>3.8076496207168198</v>
      </c>
    </row>
    <row r="57" spans="1:2" ht="13.5">
      <c r="A57" s="22">
        <v>41852</v>
      </c>
      <c r="B57" s="21">
        <v>4.2489377408495903</v>
      </c>
    </row>
    <row r="58" spans="1:2" ht="13.5">
      <c r="A58" s="22">
        <v>41883</v>
      </c>
      <c r="B58" s="21">
        <v>4.7087518495227796</v>
      </c>
    </row>
    <row r="59" spans="1:2" ht="13.5">
      <c r="A59" s="22">
        <v>41913</v>
      </c>
      <c r="B59" s="21">
        <v>4.5531415388015297</v>
      </c>
    </row>
    <row r="60" spans="1:2" ht="13.5">
      <c r="A60" s="22">
        <v>41944</v>
      </c>
      <c r="B60" s="21">
        <v>3.6585351715267098</v>
      </c>
    </row>
    <row r="61" spans="1:2" ht="13.5">
      <c r="A61" s="22">
        <v>41974</v>
      </c>
      <c r="B61" s="21">
        <v>4.04693115557762</v>
      </c>
    </row>
    <row r="62" spans="1:2" ht="13.5">
      <c r="A62" s="22">
        <v>42005</v>
      </c>
      <c r="B62" s="21">
        <v>4.3273922705466896</v>
      </c>
    </row>
    <row r="63" spans="1:2" ht="13.5">
      <c r="A63" s="22">
        <v>42036</v>
      </c>
      <c r="B63" s="21">
        <v>4.6031119478975802</v>
      </c>
    </row>
    <row r="64" spans="1:2" ht="13.5">
      <c r="A64" s="22">
        <v>42064</v>
      </c>
      <c r="B64" s="21">
        <v>5.0829676338002798</v>
      </c>
    </row>
    <row r="65" spans="1:2" ht="13.5">
      <c r="A65" s="22">
        <v>42095</v>
      </c>
      <c r="B65" s="21">
        <v>6.4667750234669299</v>
      </c>
    </row>
    <row r="66" spans="1:2" ht="13.5">
      <c r="A66" s="22">
        <v>42125</v>
      </c>
      <c r="B66" s="21">
        <v>6.3986938507038698</v>
      </c>
    </row>
    <row r="67" spans="1:2" ht="13.5">
      <c r="A67" s="22">
        <v>42156</v>
      </c>
      <c r="B67" s="21">
        <v>6.1809177607898498</v>
      </c>
    </row>
    <row r="68" spans="1:2" ht="13.5">
      <c r="A68" s="22">
        <v>42186</v>
      </c>
      <c r="B68" s="21">
        <v>5.9568057736049598</v>
      </c>
    </row>
    <row r="69" spans="1:2" ht="13.5">
      <c r="A69" s="22">
        <v>42217</v>
      </c>
      <c r="B69" s="21">
        <v>6.5252645229648296</v>
      </c>
    </row>
    <row r="70" spans="1:2" ht="13.5">
      <c r="A70" s="22">
        <v>42248</v>
      </c>
      <c r="B70" s="21">
        <v>7.0890939205032497</v>
      </c>
    </row>
    <row r="71" spans="1:2" ht="13.5">
      <c r="A71" s="22">
        <v>42278</v>
      </c>
      <c r="B71" s="21">
        <v>7.2983346950786201</v>
      </c>
    </row>
    <row r="72" spans="1:2" ht="13.5">
      <c r="A72" s="22">
        <v>42309</v>
      </c>
      <c r="B72" s="21">
        <v>7.3831207702299197</v>
      </c>
    </row>
    <row r="73" spans="1:2" ht="13.5">
      <c r="A73" s="22">
        <v>42339</v>
      </c>
      <c r="B73" s="21">
        <v>7.11066751860516</v>
      </c>
    </row>
    <row r="74" spans="1:2" ht="13.5">
      <c r="A74" s="22">
        <v>42370</v>
      </c>
      <c r="B74" s="21">
        <v>7.2269544863709898</v>
      </c>
    </row>
    <row r="75" spans="1:2" ht="13.5">
      <c r="A75" s="22">
        <v>42401</v>
      </c>
      <c r="B75" s="21">
        <v>7.5371569309312703</v>
      </c>
    </row>
    <row r="76" spans="1:2" ht="13.5">
      <c r="A76" s="22">
        <v>42430</v>
      </c>
      <c r="B76" s="21">
        <v>8.1894687698776192</v>
      </c>
    </row>
    <row r="77" spans="1:2" ht="13.5">
      <c r="A77" s="22">
        <v>42461</v>
      </c>
      <c r="B77" s="21">
        <v>8.1885580354346494</v>
      </c>
    </row>
    <row r="78" spans="1:2" ht="13.5">
      <c r="A78" s="22">
        <v>42491</v>
      </c>
      <c r="B78" s="21">
        <v>8.8338166133408595</v>
      </c>
    </row>
    <row r="79" spans="1:2" ht="13.5">
      <c r="A79" s="22">
        <v>42522</v>
      </c>
      <c r="B79" s="21">
        <v>9.1506479832026208</v>
      </c>
    </row>
    <row r="80" spans="1:2" ht="13.5">
      <c r="A80" s="22">
        <v>42552</v>
      </c>
      <c r="B80" s="21">
        <v>9.3593856654068599</v>
      </c>
    </row>
    <row r="81" spans="1:2" ht="13.5">
      <c r="A81" s="22">
        <v>42583</v>
      </c>
      <c r="B81" s="21">
        <v>9.65030873622573</v>
      </c>
    </row>
    <row r="82" spans="1:2" ht="13.5">
      <c r="A82" s="22">
        <v>42614</v>
      </c>
      <c r="B82" s="21">
        <v>9.8033316552912204</v>
      </c>
    </row>
    <row r="83" spans="1:2" ht="13.5">
      <c r="A83" s="22">
        <v>42644</v>
      </c>
      <c r="B83" s="21">
        <v>9.5041032887436501</v>
      </c>
    </row>
    <row r="84" spans="1:2" ht="13.5">
      <c r="A84" s="22">
        <v>42675</v>
      </c>
      <c r="B84" s="21">
        <v>10.057666239766</v>
      </c>
    </row>
    <row r="85" spans="1:2" ht="13.5">
      <c r="A85" s="22">
        <v>42705</v>
      </c>
      <c r="B85" s="21">
        <v>9.8413566355226596</v>
      </c>
    </row>
    <row r="86" spans="1:2" ht="13.5">
      <c r="A86" s="22">
        <v>42736</v>
      </c>
      <c r="B86" s="21">
        <v>10.0291643321797</v>
      </c>
    </row>
    <row r="87" spans="1:2" ht="13.5">
      <c r="A87" s="22">
        <v>42767</v>
      </c>
      <c r="B87" s="21">
        <v>10.0455209193561</v>
      </c>
    </row>
    <row r="88" spans="1:2" ht="13.5">
      <c r="A88" s="22">
        <v>42795</v>
      </c>
      <c r="B88" s="21">
        <v>9.8796224563948893</v>
      </c>
    </row>
    <row r="89" spans="1:2" ht="13.5">
      <c r="A89" s="22">
        <v>42826</v>
      </c>
      <c r="B89" s="21">
        <v>9.0089842840891698</v>
      </c>
    </row>
    <row r="90" spans="1:2" ht="13.5">
      <c r="A90" s="22">
        <v>42856</v>
      </c>
      <c r="B90" s="21">
        <v>9.4113081348769292</v>
      </c>
    </row>
    <row r="91" spans="1:2" ht="13.5">
      <c r="A91" s="22">
        <v>42887</v>
      </c>
      <c r="B91" s="21">
        <v>9.9782668511723092</v>
      </c>
    </row>
    <row r="92" spans="1:2" ht="13.5">
      <c r="A92" s="22">
        <v>42917</v>
      </c>
      <c r="B92" s="21">
        <v>10.0741836397578</v>
      </c>
    </row>
    <row r="93" spans="1:2" ht="13.5">
      <c r="A93" s="22">
        <v>42948</v>
      </c>
      <c r="B93" s="21">
        <v>9.9079600630401501</v>
      </c>
    </row>
    <row r="94" spans="1:2" ht="13.5">
      <c r="A94" s="22">
        <v>42979</v>
      </c>
      <c r="B94" s="21">
        <v>9.3740301914542208</v>
      </c>
    </row>
    <row r="95" spans="1:2" ht="13.5">
      <c r="A95" s="22">
        <v>43009</v>
      </c>
      <c r="B95" s="21">
        <v>8.73712247148252</v>
      </c>
    </row>
    <row r="96" spans="1:2" ht="13.5">
      <c r="A96" s="22">
        <v>43040</v>
      </c>
      <c r="B96" s="21">
        <v>8.2200425611798504</v>
      </c>
    </row>
    <row r="97" spans="1:2" ht="13.5">
      <c r="A97" s="22">
        <v>43070</v>
      </c>
      <c r="B97" s="21">
        <v>8.0029876601476797</v>
      </c>
    </row>
    <row r="98" spans="1:2" ht="13.5">
      <c r="A98" s="22">
        <v>43101</v>
      </c>
      <c r="B98" s="21">
        <v>8.4981699606632706</v>
      </c>
    </row>
    <row r="99" spans="1:2" ht="13.5">
      <c r="A99" s="22">
        <v>43132</v>
      </c>
      <c r="B99" s="21">
        <v>9.1036042333538099</v>
      </c>
    </row>
    <row r="100" spans="1:2" ht="13.5">
      <c r="A100" s="22">
        <v>43160</v>
      </c>
      <c r="B100" s="21">
        <v>9.1712660435298705</v>
      </c>
    </row>
    <row r="101" spans="1:2" ht="13.5">
      <c r="A101" s="22">
        <v>43191</v>
      </c>
      <c r="B101" s="21">
        <v>9.59608917505882</v>
      </c>
    </row>
    <row r="102" spans="1:2" ht="13.5">
      <c r="A102" s="22">
        <v>43221</v>
      </c>
      <c r="B102" s="21">
        <v>9.4443236757201507</v>
      </c>
    </row>
    <row r="103" spans="1:2" ht="13.5">
      <c r="A103" s="22">
        <v>43252</v>
      </c>
      <c r="B103" s="21">
        <v>9.3639222594040099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topLeftCell="A100" workbookViewId="0">
      <selection activeCell="F119" sqref="F119"/>
    </sheetView>
  </sheetViews>
  <sheetFormatPr defaultRowHeight="13.5"/>
  <cols>
    <col min="1" max="1" width="10.25" style="1" bestFit="1" customWidth="1"/>
    <col min="2" max="2" width="12.75" style="1" bestFit="1" customWidth="1"/>
    <col min="3" max="14" width="9" style="1"/>
  </cols>
  <sheetData>
    <row r="1" spans="1:14">
      <c r="B1" s="1" t="s">
        <v>157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172</v>
      </c>
    </row>
    <row r="2" spans="1:14">
      <c r="A2" s="22">
        <v>40179</v>
      </c>
      <c r="B2" s="21">
        <v>7.0792929000000004E-2</v>
      </c>
      <c r="C2" s="1">
        <f>B2</f>
        <v>7.0792929000000004E-2</v>
      </c>
    </row>
    <row r="3" spans="1:14">
      <c r="A3" s="22">
        <v>40210</v>
      </c>
      <c r="B3" s="21">
        <v>2.3449319999999999E-2</v>
      </c>
      <c r="D3" s="1">
        <f>B3</f>
        <v>2.3449319999999999E-2</v>
      </c>
    </row>
    <row r="4" spans="1:14">
      <c r="A4" s="22">
        <v>40238</v>
      </c>
      <c r="B4" s="21">
        <v>6.7332668999999998E-2</v>
      </c>
      <c r="E4" s="1">
        <f>B4</f>
        <v>6.7332668999999998E-2</v>
      </c>
    </row>
    <row r="5" spans="1:14">
      <c r="A5" s="22">
        <v>40269</v>
      </c>
      <c r="B5" s="21">
        <v>-8.4261101000000001E-3</v>
      </c>
      <c r="F5" s="1">
        <f>B5</f>
        <v>-8.4261101000000001E-3</v>
      </c>
    </row>
    <row r="6" spans="1:14">
      <c r="A6" s="22">
        <v>40299</v>
      </c>
      <c r="B6" s="21">
        <v>1.10480389999999E-2</v>
      </c>
      <c r="G6" s="1">
        <f>B6</f>
        <v>1.10480389999999E-2</v>
      </c>
    </row>
    <row r="7" spans="1:14">
      <c r="A7" s="22">
        <v>40330</v>
      </c>
      <c r="B7" s="21">
        <v>5.5850329999999997E-2</v>
      </c>
      <c r="H7" s="1">
        <f>B7</f>
        <v>5.5850329999999997E-2</v>
      </c>
    </row>
    <row r="8" spans="1:14">
      <c r="A8" s="22">
        <v>40360</v>
      </c>
      <c r="B8" s="21">
        <v>4.4394422000000003E-2</v>
      </c>
      <c r="I8" s="1">
        <f>B8</f>
        <v>4.4394422000000003E-2</v>
      </c>
    </row>
    <row r="9" spans="1:14">
      <c r="A9" s="22">
        <v>40391</v>
      </c>
      <c r="B9" s="21">
        <v>4.6569299999999897E-2</v>
      </c>
      <c r="J9" s="1">
        <f>B9</f>
        <v>4.6569299999999897E-2</v>
      </c>
    </row>
    <row r="10" spans="1:14">
      <c r="A10" s="22">
        <v>40422</v>
      </c>
      <c r="B10" s="21">
        <v>5.7538099999999903E-3</v>
      </c>
      <c r="K10" s="1">
        <f>B10</f>
        <v>5.7538099999999903E-3</v>
      </c>
    </row>
    <row r="11" spans="1:14">
      <c r="A11" s="22">
        <v>40452</v>
      </c>
      <c r="B11" s="21">
        <v>-1.88442879999999E-2</v>
      </c>
      <c r="L11" s="1">
        <f>B11</f>
        <v>-1.88442879999999E-2</v>
      </c>
    </row>
    <row r="12" spans="1:14">
      <c r="A12" s="22">
        <v>40483</v>
      </c>
      <c r="B12" s="21">
        <v>-4.44078719E-2</v>
      </c>
      <c r="M12" s="1">
        <f>B12</f>
        <v>-4.44078719E-2</v>
      </c>
    </row>
    <row r="13" spans="1:14">
      <c r="A13" s="22">
        <v>40513</v>
      </c>
      <c r="B13" s="21">
        <v>7.8982520000000001E-2</v>
      </c>
      <c r="N13" s="1">
        <f>B13</f>
        <v>7.8982520000000001E-2</v>
      </c>
    </row>
    <row r="14" spans="1:14">
      <c r="A14" s="22">
        <v>40544</v>
      </c>
      <c r="B14" s="21">
        <v>2.6812823999999999E-2</v>
      </c>
      <c r="C14" s="1">
        <f>B14</f>
        <v>2.6812823999999999E-2</v>
      </c>
    </row>
    <row r="15" spans="1:14">
      <c r="A15" s="22">
        <v>40575</v>
      </c>
      <c r="B15" s="21">
        <v>4.2496029999999997E-2</v>
      </c>
      <c r="D15" s="1">
        <f>B15</f>
        <v>4.2496029999999997E-2</v>
      </c>
    </row>
    <row r="16" spans="1:14">
      <c r="A16" s="22">
        <v>40603</v>
      </c>
      <c r="B16" s="21">
        <v>4.4003699999999998E-3</v>
      </c>
      <c r="E16" s="1">
        <f>B16</f>
        <v>4.4003699999999998E-3</v>
      </c>
    </row>
    <row r="17" spans="1:14">
      <c r="A17" s="22">
        <v>40634</v>
      </c>
      <c r="B17" s="21">
        <v>1.0434427E-2</v>
      </c>
      <c r="F17" s="1">
        <f>B17</f>
        <v>1.0434427E-2</v>
      </c>
    </row>
    <row r="18" spans="1:14">
      <c r="A18" s="22">
        <v>40664</v>
      </c>
      <c r="B18" s="21">
        <v>3.0878966000000001E-2</v>
      </c>
      <c r="G18" s="1">
        <f>B18</f>
        <v>3.0878966000000001E-2</v>
      </c>
    </row>
    <row r="19" spans="1:14">
      <c r="A19" s="22">
        <v>40695</v>
      </c>
      <c r="B19" s="21">
        <v>1.41690609999999E-2</v>
      </c>
      <c r="H19" s="1">
        <f>B19</f>
        <v>1.41690609999999E-2</v>
      </c>
    </row>
    <row r="20" spans="1:14">
      <c r="A20" s="22">
        <v>40725</v>
      </c>
      <c r="B20" s="21">
        <v>-3.0745960000000002E-3</v>
      </c>
      <c r="I20" s="1">
        <f>B20</f>
        <v>-3.0745960000000002E-3</v>
      </c>
    </row>
    <row r="21" spans="1:14">
      <c r="A21" s="22">
        <v>40756</v>
      </c>
      <c r="B21" s="21">
        <v>-1.3242533000000001E-2</v>
      </c>
      <c r="J21" s="1">
        <f>B21</f>
        <v>-1.3242533000000001E-2</v>
      </c>
    </row>
    <row r="22" spans="1:14">
      <c r="A22" s="22">
        <v>40787</v>
      </c>
      <c r="B22" s="21">
        <v>4.9135680000000001E-3</v>
      </c>
      <c r="K22" s="1">
        <f>B22</f>
        <v>4.9135680000000001E-3</v>
      </c>
    </row>
    <row r="23" spans="1:14">
      <c r="A23" s="22">
        <v>40817</v>
      </c>
      <c r="B23" s="21">
        <v>-5.1505609999999997E-3</v>
      </c>
      <c r="L23" s="1">
        <f>B23</f>
        <v>-5.1505609999999997E-3</v>
      </c>
    </row>
    <row r="24" spans="1:14">
      <c r="A24" s="22">
        <v>40848</v>
      </c>
      <c r="B24" s="21">
        <v>-7.2079840000000006E-2</v>
      </c>
      <c r="M24" s="1">
        <f>B24</f>
        <v>-7.2079840000000006E-2</v>
      </c>
    </row>
    <row r="25" spans="1:14">
      <c r="A25" s="22">
        <v>40878</v>
      </c>
      <c r="B25" s="21">
        <v>7.7610819999999797E-4</v>
      </c>
      <c r="N25" s="1">
        <f>B25</f>
        <v>7.7610819999999797E-4</v>
      </c>
    </row>
    <row r="26" spans="1:14">
      <c r="A26" s="22">
        <v>40909</v>
      </c>
      <c r="B26" s="21">
        <v>8.8598410000000002E-2</v>
      </c>
      <c r="C26" s="1">
        <f>B26</f>
        <v>8.8598410000000002E-2</v>
      </c>
    </row>
    <row r="27" spans="1:14">
      <c r="A27" s="22">
        <v>40940</v>
      </c>
      <c r="B27" s="21">
        <v>9.1096800000000002E-3</v>
      </c>
      <c r="D27" s="1">
        <f>B27</f>
        <v>9.1096800000000002E-3</v>
      </c>
    </row>
    <row r="28" spans="1:14">
      <c r="A28" s="22">
        <v>40969</v>
      </c>
      <c r="B28" s="21">
        <v>7.7905539999999999E-3</v>
      </c>
      <c r="E28" s="1">
        <f>B28</f>
        <v>7.7905539999999999E-3</v>
      </c>
    </row>
    <row r="29" spans="1:14">
      <c r="A29" s="22">
        <v>41000</v>
      </c>
      <c r="B29" s="21">
        <v>5.4669129999999899E-2</v>
      </c>
      <c r="F29" s="1">
        <f>B29</f>
        <v>5.4669129999999899E-2</v>
      </c>
    </row>
    <row r="30" spans="1:14">
      <c r="A30" s="22">
        <v>41030</v>
      </c>
      <c r="B30" s="21">
        <v>3.6782208999999899E-2</v>
      </c>
      <c r="G30" s="1">
        <f>B30</f>
        <v>3.6782208999999899E-2</v>
      </c>
    </row>
    <row r="31" spans="1:14">
      <c r="A31" s="22">
        <v>41061</v>
      </c>
      <c r="B31" s="21">
        <v>2.90247199999999E-2</v>
      </c>
      <c r="H31" s="1">
        <f>B31</f>
        <v>2.90247199999999E-2</v>
      </c>
    </row>
    <row r="32" spans="1:14">
      <c r="A32" s="22">
        <v>41091</v>
      </c>
      <c r="B32" s="21">
        <v>0.12693201000000001</v>
      </c>
      <c r="I32" s="1">
        <f>B32</f>
        <v>0.12693201000000001</v>
      </c>
    </row>
    <row r="33" spans="1:14">
      <c r="A33" s="22">
        <v>41122</v>
      </c>
      <c r="B33" s="21">
        <v>-2.0089684999999999E-2</v>
      </c>
      <c r="J33" s="1">
        <f>B33</f>
        <v>-2.0089684999999999E-2</v>
      </c>
    </row>
    <row r="34" spans="1:14">
      <c r="A34" s="22">
        <v>41153</v>
      </c>
      <c r="B34" s="21">
        <v>5.0620634599999999E-2</v>
      </c>
      <c r="K34" s="1">
        <f>B34</f>
        <v>5.0620634599999999E-2</v>
      </c>
    </row>
    <row r="35" spans="1:14">
      <c r="A35" s="22">
        <v>41183</v>
      </c>
      <c r="B35" s="21">
        <v>-5.8205663999999997E-2</v>
      </c>
      <c r="L35" s="1">
        <f>B35</f>
        <v>-5.8205663999999997E-2</v>
      </c>
    </row>
    <row r="36" spans="1:14">
      <c r="A36" s="22">
        <v>41214</v>
      </c>
      <c r="B36" s="21">
        <v>4.3491670000000003E-2</v>
      </c>
      <c r="M36" s="1">
        <f>B36</f>
        <v>4.3491670000000003E-2</v>
      </c>
    </row>
    <row r="37" spans="1:14">
      <c r="A37" s="22">
        <v>41244</v>
      </c>
      <c r="B37" s="21">
        <v>-1.5539730999999999E-2</v>
      </c>
      <c r="N37" s="1">
        <f>B37</f>
        <v>-1.5539730999999999E-2</v>
      </c>
    </row>
    <row r="38" spans="1:14">
      <c r="A38" s="22">
        <v>41275</v>
      </c>
      <c r="B38" s="21">
        <v>5.7074588999999898E-2</v>
      </c>
      <c r="C38" s="1">
        <f>B38</f>
        <v>5.7074588999999898E-2</v>
      </c>
    </row>
    <row r="39" spans="1:14">
      <c r="A39" s="22">
        <v>41306</v>
      </c>
      <c r="B39" s="21">
        <v>-4.6673799999999996E-3</v>
      </c>
      <c r="D39" s="1">
        <f>B39</f>
        <v>-4.6673799999999996E-3</v>
      </c>
    </row>
    <row r="40" spans="1:14">
      <c r="A40" s="22">
        <v>41334</v>
      </c>
      <c r="B40" s="21">
        <v>-2.580236E-2</v>
      </c>
      <c r="E40" s="1">
        <f>B40</f>
        <v>-2.580236E-2</v>
      </c>
    </row>
    <row r="41" spans="1:14">
      <c r="A41" s="22">
        <v>41365</v>
      </c>
      <c r="B41" s="21">
        <v>0.115907389999999</v>
      </c>
      <c r="F41" s="1">
        <f>B41</f>
        <v>0.115907389999999</v>
      </c>
    </row>
    <row r="42" spans="1:14">
      <c r="A42" s="22">
        <v>41395</v>
      </c>
      <c r="B42" s="21">
        <v>4.1707067E-2</v>
      </c>
      <c r="G42" s="1">
        <f>B42</f>
        <v>4.1707067E-2</v>
      </c>
    </row>
    <row r="43" spans="1:14">
      <c r="A43" s="22">
        <v>41426</v>
      </c>
      <c r="B43" s="21">
        <v>7.7268249999999997E-2</v>
      </c>
      <c r="H43" s="1">
        <f>B43</f>
        <v>7.7268249999999997E-2</v>
      </c>
    </row>
    <row r="44" spans="1:14">
      <c r="A44" s="22">
        <v>41456</v>
      </c>
      <c r="B44" s="21">
        <v>4.2229035999999998E-2</v>
      </c>
      <c r="I44" s="1">
        <f>B44</f>
        <v>4.2229035999999998E-2</v>
      </c>
    </row>
    <row r="45" spans="1:14">
      <c r="A45" s="22">
        <v>41487</v>
      </c>
      <c r="B45" s="21">
        <v>4.5391095999999999E-2</v>
      </c>
      <c r="J45" s="1">
        <f>B45</f>
        <v>4.5391095999999999E-2</v>
      </c>
    </row>
    <row r="46" spans="1:14">
      <c r="A46" s="22">
        <v>41518</v>
      </c>
      <c r="B46" s="21">
        <v>-1.9165663999999999E-2</v>
      </c>
      <c r="K46" s="1">
        <f>B46</f>
        <v>-1.9165663999999999E-2</v>
      </c>
    </row>
    <row r="47" spans="1:14">
      <c r="A47" s="22">
        <v>41548</v>
      </c>
      <c r="B47" s="21">
        <v>2.5417170999999999E-2</v>
      </c>
      <c r="L47" s="1">
        <f>B47</f>
        <v>2.5417170999999999E-2</v>
      </c>
    </row>
    <row r="48" spans="1:14">
      <c r="A48" s="22">
        <v>41579</v>
      </c>
      <c r="B48" s="21">
        <v>3.2886163999999898E-2</v>
      </c>
      <c r="M48" s="1">
        <f>B48</f>
        <v>3.2886163999999898E-2</v>
      </c>
    </row>
    <row r="49" spans="1:14">
      <c r="A49" s="22">
        <v>41609</v>
      </c>
      <c r="B49" s="21">
        <v>5.7140043999999897E-2</v>
      </c>
      <c r="N49" s="1">
        <f>B49</f>
        <v>5.7140043999999897E-2</v>
      </c>
    </row>
    <row r="50" spans="1:14">
      <c r="A50" s="22">
        <v>41640</v>
      </c>
      <c r="B50" s="21">
        <v>8.6967249999999996E-2</v>
      </c>
      <c r="C50" s="1">
        <f>B50</f>
        <v>8.6967249999999996E-2</v>
      </c>
    </row>
    <row r="51" spans="1:14">
      <c r="A51" s="22">
        <v>41671</v>
      </c>
      <c r="B51" s="21">
        <v>2.6531809999999999E-2</v>
      </c>
      <c r="D51" s="1">
        <f>B51</f>
        <v>2.6531809999999999E-2</v>
      </c>
    </row>
    <row r="52" spans="1:14">
      <c r="A52" s="22">
        <v>41699</v>
      </c>
      <c r="B52" s="21">
        <v>-2.9768780000000002E-2</v>
      </c>
      <c r="E52" s="1">
        <f>B52</f>
        <v>-2.9768780000000002E-2</v>
      </c>
    </row>
    <row r="53" spans="1:14">
      <c r="A53" s="22">
        <v>41730</v>
      </c>
      <c r="B53" s="21">
        <v>2.0955277000000001E-2</v>
      </c>
      <c r="F53" s="1">
        <f>B53</f>
        <v>2.0955277000000001E-2</v>
      </c>
    </row>
    <row r="54" spans="1:14">
      <c r="A54" s="22">
        <v>41760</v>
      </c>
      <c r="B54" s="21">
        <v>5.382667E-2</v>
      </c>
      <c r="G54" s="1">
        <f>B54</f>
        <v>5.382667E-2</v>
      </c>
    </row>
    <row r="55" spans="1:14">
      <c r="A55" s="22">
        <v>41791</v>
      </c>
      <c r="B55" s="21">
        <v>5.7733591999999997E-3</v>
      </c>
      <c r="H55" s="1">
        <f>B55</f>
        <v>5.7733591999999997E-3</v>
      </c>
    </row>
    <row r="56" spans="1:14">
      <c r="A56" s="22">
        <v>41821</v>
      </c>
      <c r="B56" s="21">
        <v>5.9669632E-2</v>
      </c>
      <c r="I56" s="1">
        <f>B56</f>
        <v>5.9669632E-2</v>
      </c>
    </row>
    <row r="57" spans="1:14">
      <c r="A57" s="22">
        <v>41852</v>
      </c>
      <c r="B57" s="21">
        <v>0.115895149</v>
      </c>
      <c r="J57" s="1">
        <f>B57</f>
        <v>0.115895149</v>
      </c>
    </row>
    <row r="58" spans="1:14">
      <c r="A58" s="22">
        <v>41883</v>
      </c>
      <c r="B58" s="21">
        <v>0.108218603499999</v>
      </c>
      <c r="K58" s="1">
        <f>B58</f>
        <v>0.108218603499999</v>
      </c>
    </row>
    <row r="59" spans="1:14">
      <c r="A59" s="22">
        <v>41913</v>
      </c>
      <c r="B59" s="21">
        <v>-3.304704E-2</v>
      </c>
      <c r="L59" s="1">
        <f>B59</f>
        <v>-3.304704E-2</v>
      </c>
    </row>
    <row r="60" spans="1:14">
      <c r="A60" s="22">
        <v>41944</v>
      </c>
      <c r="B60" s="21">
        <v>-0.19648112400000001</v>
      </c>
      <c r="M60" s="1">
        <f>B60</f>
        <v>-0.19648112400000001</v>
      </c>
    </row>
    <row r="61" spans="1:14">
      <c r="A61" s="22">
        <v>41974</v>
      </c>
      <c r="B61" s="21">
        <v>0.10616161</v>
      </c>
      <c r="N61" s="1">
        <f>B61</f>
        <v>0.10616161</v>
      </c>
    </row>
    <row r="62" spans="1:14">
      <c r="A62" s="22">
        <v>42005</v>
      </c>
      <c r="B62" s="21">
        <v>6.9302170999999996E-2</v>
      </c>
      <c r="C62" s="1">
        <f>B62</f>
        <v>6.9302170999999996E-2</v>
      </c>
    </row>
    <row r="63" spans="1:14">
      <c r="A63" s="22">
        <v>42036</v>
      </c>
      <c r="B63" s="21">
        <v>6.3714971999999995E-2</v>
      </c>
      <c r="D63" s="1">
        <f>B63</f>
        <v>6.3714971999999995E-2</v>
      </c>
    </row>
    <row r="64" spans="1:14">
      <c r="A64" s="22">
        <v>42064</v>
      </c>
      <c r="B64" s="21">
        <v>0.10424593</v>
      </c>
      <c r="E64" s="1">
        <f>B64</f>
        <v>0.10424593</v>
      </c>
    </row>
    <row r="65" spans="1:14">
      <c r="A65" s="22">
        <v>42095</v>
      </c>
      <c r="B65" s="21">
        <v>0.27224398999999999</v>
      </c>
      <c r="F65" s="1">
        <f>B65</f>
        <v>0.27224398999999999</v>
      </c>
    </row>
    <row r="66" spans="1:14">
      <c r="A66" s="22">
        <v>42125</v>
      </c>
      <c r="B66" s="21">
        <v>-1.05278399999999E-2</v>
      </c>
      <c r="G66" s="1">
        <f>B66</f>
        <v>-1.05278399999999E-2</v>
      </c>
    </row>
    <row r="67" spans="1:14">
      <c r="A67" s="22">
        <v>42156</v>
      </c>
      <c r="B67" s="21">
        <v>-3.4034460000000002E-2</v>
      </c>
      <c r="H67" s="1">
        <f>B67</f>
        <v>-3.4034460000000002E-2</v>
      </c>
    </row>
    <row r="68" spans="1:14">
      <c r="A68" s="22">
        <v>42186</v>
      </c>
      <c r="B68" s="21">
        <v>-3.6258691000000003E-2</v>
      </c>
      <c r="I68" s="1">
        <f>B68</f>
        <v>-3.6258691000000003E-2</v>
      </c>
    </row>
    <row r="69" spans="1:14">
      <c r="A69" s="22">
        <v>42217</v>
      </c>
      <c r="B69" s="21">
        <v>9.5430129999999905E-2</v>
      </c>
      <c r="J69" s="1">
        <f>B69</f>
        <v>9.5430129999999905E-2</v>
      </c>
    </row>
    <row r="70" spans="1:14">
      <c r="A70" s="22">
        <v>42248</v>
      </c>
      <c r="B70" s="21">
        <v>8.64071327E-2</v>
      </c>
      <c r="K70" s="1">
        <f>B70</f>
        <v>8.64071327E-2</v>
      </c>
    </row>
    <row r="71" spans="1:14">
      <c r="A71" s="22">
        <v>42278</v>
      </c>
      <c r="B71" s="21">
        <v>2.9515869999999899E-2</v>
      </c>
      <c r="L71" s="1">
        <f>B71</f>
        <v>2.9515869999999899E-2</v>
      </c>
    </row>
    <row r="72" spans="1:14">
      <c r="A72" s="22">
        <v>42309</v>
      </c>
      <c r="B72" s="21">
        <v>1.1617181000000001E-2</v>
      </c>
      <c r="M72" s="1">
        <f>B72</f>
        <v>1.1617181000000001E-2</v>
      </c>
    </row>
    <row r="73" spans="1:14">
      <c r="A73" s="22">
        <v>42339</v>
      </c>
      <c r="B73" s="21">
        <v>-3.690218E-2</v>
      </c>
      <c r="N73" s="1">
        <f>B73</f>
        <v>-3.690218E-2</v>
      </c>
    </row>
    <row r="74" spans="1:14">
      <c r="A74" s="22">
        <v>42370</v>
      </c>
      <c r="B74" s="21">
        <v>1.63538749999999E-2</v>
      </c>
      <c r="C74" s="1">
        <f>B74</f>
        <v>1.63538749999999E-2</v>
      </c>
    </row>
    <row r="75" spans="1:14">
      <c r="A75" s="22">
        <v>42401</v>
      </c>
      <c r="B75" s="21">
        <v>4.2922982999999998E-2</v>
      </c>
      <c r="D75" s="1">
        <f>B75</f>
        <v>4.2922982999999998E-2</v>
      </c>
    </row>
    <row r="76" spans="1:14">
      <c r="A76" s="22">
        <v>42430</v>
      </c>
      <c r="B76" s="21">
        <v>8.6546139999999994E-2</v>
      </c>
      <c r="E76" s="1">
        <f>B76</f>
        <v>8.6546139999999994E-2</v>
      </c>
    </row>
    <row r="77" spans="1:14">
      <c r="A77" s="22">
        <v>42461</v>
      </c>
      <c r="B77" s="21">
        <v>-1.1120799999999899E-4</v>
      </c>
      <c r="F77" s="1">
        <f>B77</f>
        <v>-1.1120799999999899E-4</v>
      </c>
    </row>
    <row r="78" spans="1:14">
      <c r="A78" s="22">
        <v>42491</v>
      </c>
      <c r="B78" s="21">
        <v>7.8800024999999996E-2</v>
      </c>
      <c r="G78" s="1">
        <f>B78</f>
        <v>7.8800024999999996E-2</v>
      </c>
    </row>
    <row r="79" spans="1:14">
      <c r="A79" s="22">
        <v>42522</v>
      </c>
      <c r="B79" s="21">
        <v>3.5865739999999903E-2</v>
      </c>
      <c r="H79" s="1">
        <f>B79</f>
        <v>3.5865739999999903E-2</v>
      </c>
    </row>
    <row r="80" spans="1:14">
      <c r="A80" s="22">
        <v>42552</v>
      </c>
      <c r="B80" s="21">
        <v>2.2811246E-2</v>
      </c>
      <c r="I80" s="1">
        <f>B80</f>
        <v>2.2811246E-2</v>
      </c>
    </row>
    <row r="81" spans="1:14">
      <c r="A81" s="22">
        <v>42583</v>
      </c>
      <c r="B81" s="21">
        <v>3.1083564800000001E-2</v>
      </c>
      <c r="J81" s="1">
        <f>B81</f>
        <v>3.1083564800000001E-2</v>
      </c>
    </row>
    <row r="82" spans="1:14">
      <c r="A82" s="22">
        <v>42614</v>
      </c>
      <c r="B82" s="21">
        <v>1.5856789999999999E-2</v>
      </c>
      <c r="K82" s="1">
        <f>B82</f>
        <v>1.5856789999999999E-2</v>
      </c>
    </row>
    <row r="83" spans="1:14">
      <c r="A83" s="22">
        <v>42644</v>
      </c>
      <c r="B83" s="21">
        <v>-3.0523129999999999E-2</v>
      </c>
      <c r="L83" s="1">
        <f>B83</f>
        <v>-3.0523129999999999E-2</v>
      </c>
    </row>
    <row r="84" spans="1:14">
      <c r="A84" s="22">
        <v>42675</v>
      </c>
      <c r="B84" s="21">
        <v>5.8244627E-2</v>
      </c>
      <c r="M84" s="1">
        <f>B84</f>
        <v>5.8244627E-2</v>
      </c>
    </row>
    <row r="85" spans="1:14">
      <c r="A85" s="22">
        <v>42705</v>
      </c>
      <c r="B85" s="21">
        <v>-2.1506938E-2</v>
      </c>
      <c r="N85" s="1">
        <f>B85</f>
        <v>-2.1506938E-2</v>
      </c>
    </row>
    <row r="86" spans="1:14">
      <c r="A86" s="22">
        <v>42736</v>
      </c>
      <c r="B86" s="21">
        <v>1.9083517000000001E-2</v>
      </c>
      <c r="C86" s="1">
        <f>B86</f>
        <v>1.9083517000000001E-2</v>
      </c>
    </row>
    <row r="87" spans="1:14">
      <c r="A87" s="22">
        <v>42767</v>
      </c>
      <c r="B87" s="21">
        <v>1.6309022999999999E-3</v>
      </c>
      <c r="D87" s="1">
        <f>B87</f>
        <v>1.6309022999999999E-3</v>
      </c>
    </row>
    <row r="88" spans="1:14">
      <c r="A88" s="22">
        <v>42795</v>
      </c>
      <c r="B88" s="21">
        <v>-1.6514669999999902E-2</v>
      </c>
      <c r="E88" s="1">
        <f>B88</f>
        <v>-1.6514669999999902E-2</v>
      </c>
    </row>
    <row r="89" spans="1:14">
      <c r="A89" s="22">
        <v>42826</v>
      </c>
      <c r="B89" s="21">
        <v>-8.8124639999999893E-2</v>
      </c>
      <c r="F89" s="1">
        <f>B89</f>
        <v>-8.8124639999999893E-2</v>
      </c>
    </row>
    <row r="90" spans="1:14">
      <c r="A90" s="22">
        <v>42856</v>
      </c>
      <c r="B90" s="21">
        <v>4.4658070000000001E-2</v>
      </c>
      <c r="G90" s="1">
        <f>B90</f>
        <v>4.4658070000000001E-2</v>
      </c>
    </row>
    <row r="91" spans="1:14">
      <c r="A91" s="22">
        <v>42887</v>
      </c>
      <c r="B91" s="21">
        <v>6.0242285999999999E-2</v>
      </c>
      <c r="H91" s="1">
        <f>B91</f>
        <v>6.0242285999999999E-2</v>
      </c>
    </row>
    <row r="92" spans="1:14">
      <c r="A92" s="22">
        <v>42917</v>
      </c>
      <c r="B92" s="21">
        <v>9.6125699999999904E-3</v>
      </c>
      <c r="I92" s="1">
        <f>B92</f>
        <v>9.6125699999999904E-3</v>
      </c>
    </row>
    <row r="93" spans="1:14">
      <c r="A93" s="22">
        <v>42948</v>
      </c>
      <c r="B93" s="21">
        <v>-1.6499955E-2</v>
      </c>
      <c r="J93" s="1">
        <f>B93</f>
        <v>-1.6499955E-2</v>
      </c>
    </row>
    <row r="94" spans="1:14">
      <c r="A94" s="22">
        <v>42979</v>
      </c>
      <c r="B94" s="21">
        <v>-5.3888980999999898E-2</v>
      </c>
      <c r="K94" s="1">
        <f>B94</f>
        <v>-5.3888980999999898E-2</v>
      </c>
    </row>
    <row r="95" spans="1:14">
      <c r="A95" s="22">
        <v>43009</v>
      </c>
      <c r="B95" s="21">
        <v>-6.7943851999999999E-2</v>
      </c>
      <c r="L95" s="1">
        <f>B95</f>
        <v>-6.7943851999999999E-2</v>
      </c>
    </row>
    <row r="96" spans="1:14">
      <c r="A96" s="22">
        <v>43040</v>
      </c>
      <c r="B96" s="21">
        <v>-5.9181945999999999E-2</v>
      </c>
      <c r="M96" s="1">
        <f>B96</f>
        <v>-5.9181945999999999E-2</v>
      </c>
    </row>
    <row r="97" spans="1:14">
      <c r="A97" s="22">
        <v>43070</v>
      </c>
      <c r="B97" s="21">
        <v>-2.6405569E-2</v>
      </c>
      <c r="N97" s="1">
        <f>B97</f>
        <v>-2.6405569E-2</v>
      </c>
    </row>
    <row r="98" spans="1:14">
      <c r="A98" s="22">
        <v>43101</v>
      </c>
      <c r="B98" s="21">
        <v>6.1874680000000001E-2</v>
      </c>
      <c r="C98" s="1">
        <f>B98</f>
        <v>6.1874680000000001E-2</v>
      </c>
    </row>
    <row r="99" spans="1:14">
      <c r="A99" s="22">
        <v>43132</v>
      </c>
      <c r="B99" s="21">
        <v>7.1242899999999998E-2</v>
      </c>
      <c r="D99" s="1">
        <f>B99</f>
        <v>7.1242899999999998E-2</v>
      </c>
    </row>
    <row r="100" spans="1:14">
      <c r="A100" s="22">
        <v>43160</v>
      </c>
      <c r="B100" s="21">
        <v>7.4324199999999899E-3</v>
      </c>
      <c r="E100" s="1">
        <f>B100</f>
        <v>7.4324199999999899E-3</v>
      </c>
    </row>
    <row r="101" spans="1:14">
      <c r="A101" s="22">
        <v>43191</v>
      </c>
      <c r="B101" s="21">
        <v>4.6321099999999997E-2</v>
      </c>
      <c r="F101" s="1">
        <f>B101</f>
        <v>4.6321099999999997E-2</v>
      </c>
    </row>
    <row r="102" spans="1:14">
      <c r="A102" s="22">
        <v>43221</v>
      </c>
      <c r="B102" s="21">
        <v>-1.5815348999999999E-2</v>
      </c>
      <c r="G102" s="1">
        <f>B102</f>
        <v>-1.5815348999999999E-2</v>
      </c>
    </row>
    <row r="103" spans="1:14">
      <c r="A103" s="22">
        <v>43252</v>
      </c>
      <c r="B103" s="21">
        <v>-8.5131999999999899E-3</v>
      </c>
      <c r="H103" s="1">
        <f>B103</f>
        <v>-8.5131999999999899E-3</v>
      </c>
    </row>
    <row r="105" spans="1:14">
      <c r="C105" s="1" t="str">
        <f>C1</f>
        <v>1月</v>
      </c>
      <c r="D105" s="1" t="str">
        <f t="shared" ref="D105:N105" si="0">D1</f>
        <v>2月</v>
      </c>
      <c r="E105" s="1" t="str">
        <f t="shared" si="0"/>
        <v>3月</v>
      </c>
      <c r="F105" s="1" t="str">
        <f t="shared" si="0"/>
        <v>4月</v>
      </c>
      <c r="G105" s="1" t="str">
        <f t="shared" si="0"/>
        <v>5月</v>
      </c>
      <c r="H105" s="1" t="str">
        <f t="shared" si="0"/>
        <v>6月</v>
      </c>
      <c r="I105" s="1" t="str">
        <f t="shared" si="0"/>
        <v>7月</v>
      </c>
      <c r="J105" s="1" t="str">
        <f t="shared" si="0"/>
        <v>8月</v>
      </c>
      <c r="K105" s="1" t="str">
        <f t="shared" si="0"/>
        <v>9月</v>
      </c>
      <c r="L105" s="1" t="str">
        <f t="shared" si="0"/>
        <v>10月</v>
      </c>
      <c r="M105" s="1" t="str">
        <f t="shared" si="0"/>
        <v>11月</v>
      </c>
      <c r="N105" s="1" t="str">
        <f t="shared" si="0"/>
        <v>12月</v>
      </c>
    </row>
    <row r="106" spans="1:14">
      <c r="B106" s="1" t="s">
        <v>173</v>
      </c>
      <c r="C106" s="1">
        <f>AVERAGE(C2:C103)</f>
        <v>5.5206693888888866E-2</v>
      </c>
      <c r="D106" s="1">
        <f t="shared" ref="D106:N106" si="1">AVERAGE(D2:D103)</f>
        <v>3.0714579699999998E-2</v>
      </c>
      <c r="E106" s="1">
        <f t="shared" si="1"/>
        <v>2.2851363666666676E-2</v>
      </c>
      <c r="F106" s="1">
        <f t="shared" si="1"/>
        <v>4.7096595099999895E-2</v>
      </c>
      <c r="G106" s="1">
        <f t="shared" si="1"/>
        <v>3.0150872999999991E-2</v>
      </c>
      <c r="H106" s="1">
        <f t="shared" si="1"/>
        <v>2.6182898466666635E-2</v>
      </c>
      <c r="I106" s="1">
        <f t="shared" si="1"/>
        <v>3.3289453625E-2</v>
      </c>
      <c r="J106" s="1">
        <f t="shared" si="1"/>
        <v>3.5567133349999974E-2</v>
      </c>
      <c r="K106" s="1">
        <f t="shared" si="1"/>
        <v>2.4839486724999887E-2</v>
      </c>
      <c r="L106" s="1">
        <f t="shared" si="1"/>
        <v>-1.9847686749999996E-2</v>
      </c>
      <c r="M106" s="1">
        <f t="shared" si="1"/>
        <v>-2.8238892487500014E-2</v>
      </c>
      <c r="N106" s="1">
        <f t="shared" si="1"/>
        <v>1.783823302499999E-2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指标解释</vt:lpstr>
      <vt:lpstr>指标选取</vt:lpstr>
      <vt:lpstr>参数转换</vt:lpstr>
      <vt:lpstr>输出结果</vt:lpstr>
      <vt:lpstr>收益分析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2019-01-04T07:30:55Z</dcterms:modified>
</cp:coreProperties>
</file>