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ordcalidad\Documents\"/>
    </mc:Choice>
  </mc:AlternateContent>
  <bookViews>
    <workbookView xWindow="0" yWindow="0" windowWidth="20490" windowHeight="7665"/>
  </bookViews>
  <sheets>
    <sheet name="EOQ Clásico" sheetId="1" r:id="rId1"/>
    <sheet name="Gráfico" sheetId="2" r:id="rId2"/>
    <sheet name="Datos de gráfico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D9" i="1" s="1"/>
  <c r="B10" i="1" l="1"/>
  <c r="B14" i="1"/>
  <c r="A7" i="3"/>
  <c r="B15" i="1"/>
  <c r="D15" i="1" s="1"/>
  <c r="D10" i="1" l="1"/>
  <c r="B11" i="1"/>
  <c r="C7" i="3"/>
  <c r="A8" i="3"/>
  <c r="A6" i="3"/>
  <c r="B7" i="3"/>
  <c r="D14" i="1"/>
  <c r="B13" i="1"/>
  <c r="D13" i="1" s="1"/>
  <c r="C6" i="3" l="1"/>
  <c r="A5" i="3"/>
  <c r="B6" i="3"/>
  <c r="C8" i="3"/>
  <c r="A9" i="3"/>
  <c r="B8" i="3"/>
  <c r="D7" i="3"/>
  <c r="B12" i="1"/>
  <c r="D12" i="1" s="1"/>
  <c r="D11" i="1"/>
  <c r="C9" i="3" l="1"/>
  <c r="A10" i="3"/>
  <c r="B9" i="3"/>
  <c r="D6" i="3"/>
  <c r="D8" i="3"/>
  <c r="B5" i="3"/>
  <c r="C5" i="3"/>
  <c r="A4" i="3"/>
  <c r="C4" i="3" l="1"/>
  <c r="A3" i="3"/>
  <c r="B4" i="3"/>
  <c r="D9" i="3"/>
  <c r="D5" i="3"/>
  <c r="B10" i="3"/>
  <c r="C10" i="3"/>
  <c r="A11" i="3"/>
  <c r="C11" i="3" l="1"/>
  <c r="B11" i="3"/>
  <c r="D4" i="3"/>
  <c r="D10" i="3"/>
  <c r="C3" i="3"/>
  <c r="B3" i="3"/>
  <c r="D3" i="3" l="1"/>
  <c r="D11" i="3"/>
</calcChain>
</file>

<file path=xl/comments1.xml><?xml version="1.0" encoding="utf-8"?>
<comments xmlns="http://schemas.openxmlformats.org/spreadsheetml/2006/main">
  <authors>
    <author>Coordinador Calidad</author>
  </authors>
  <commentList>
    <comment ref="A13" authorId="0" shapeId="0">
      <text>
        <r>
          <rPr>
            <sz val="9"/>
            <color indexed="81"/>
            <rFont val="Tahoma"/>
            <charset val="1"/>
          </rPr>
          <t>Incluye el costo de adquisición del producto (Q*C)
Para no inclurlo, considera solo la suma del costo de ordenar y el costo de mantener</t>
        </r>
      </text>
    </comment>
  </commentList>
</comments>
</file>

<file path=xl/sharedStrings.xml><?xml version="1.0" encoding="utf-8"?>
<sst xmlns="http://schemas.openxmlformats.org/spreadsheetml/2006/main" count="37" uniqueCount="32">
  <si>
    <t>Item</t>
  </si>
  <si>
    <t>Datos</t>
  </si>
  <si>
    <t>Detalle</t>
  </si>
  <si>
    <t>Interpretación</t>
  </si>
  <si>
    <t>Demanda (D)</t>
  </si>
  <si>
    <t>anual</t>
  </si>
  <si>
    <t>Costo de ordenar (S)</t>
  </si>
  <si>
    <t>por orden</t>
  </si>
  <si>
    <t>Costo de mantener (H)</t>
  </si>
  <si>
    <t>anual por unidad</t>
  </si>
  <si>
    <t>Número de días de trabajo</t>
  </si>
  <si>
    <t>por año</t>
  </si>
  <si>
    <t>Costo ©</t>
  </si>
  <si>
    <t>por unidad</t>
  </si>
  <si>
    <t>Cantidad óptima de pedido Q*</t>
  </si>
  <si>
    <t>unidades</t>
  </si>
  <si>
    <t>Número esperado de ordenes (N)</t>
  </si>
  <si>
    <t>órdenes</t>
  </si>
  <si>
    <t>Tiempo esperado entre órdenes (L)</t>
  </si>
  <si>
    <t>días</t>
  </si>
  <si>
    <t>Punto de reorden ®</t>
  </si>
  <si>
    <t>Costo total (CT)</t>
  </si>
  <si>
    <t>Costo de ordenar</t>
  </si>
  <si>
    <t>anual total</t>
  </si>
  <si>
    <t>Costo de mantener</t>
  </si>
  <si>
    <t>Instrucciones</t>
  </si>
  <si>
    <t>Las celdas de color blanco son las que se pueden diligenciar. Las de color gris son de cálculo automático.</t>
  </si>
  <si>
    <t>Para entender más, ingresa a https://ingenioempresa.com/modelo-de-cantidad-economica-eoq/</t>
  </si>
  <si>
    <t>Datos para gráfico de costos EOQ</t>
  </si>
  <si>
    <t>Tamaño de lote</t>
  </si>
  <si>
    <t>Costo total</t>
  </si>
  <si>
    <t>Plantilla Modelo cantidad económica de pedido (EOQ) - EOQ Model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</si>
</sst>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2"/>
      <color theme="1"/>
      <name val="Tahoma"/>
      <family val="2"/>
    </font>
    <font>
      <b/>
      <sz val="18"/>
      <color theme="1"/>
      <name val="Gisha"/>
      <family val="2"/>
    </font>
    <font>
      <sz val="11"/>
      <color theme="1"/>
      <name val="Tahoma"/>
      <family val="2"/>
    </font>
    <font>
      <sz val="10"/>
      <color theme="1"/>
      <name val="Gisha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4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4" borderId="4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7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Gráfico de costos Modelo EOQ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de gráfico'!$B$2</c:f>
              <c:strCache>
                <c:ptCount val="1"/>
                <c:pt idx="0">
                  <c:v>Costo de ordenar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de gráfico'!$A$3:$A$11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</c:numCache>
            </c:numRef>
          </c:cat>
          <c:val>
            <c:numRef>
              <c:f>'Datos de gráfico'!$B$3:$B$10</c:f>
              <c:numCache>
                <c:formatCode>General</c:formatCode>
                <c:ptCount val="8"/>
                <c:pt idx="0">
                  <c:v>960</c:v>
                </c:pt>
                <c:pt idx="1">
                  <c:v>480</c:v>
                </c:pt>
                <c:pt idx="2">
                  <c:v>240</c:v>
                </c:pt>
                <c:pt idx="3">
                  <c:v>120</c:v>
                </c:pt>
                <c:pt idx="4">
                  <c:v>60</c:v>
                </c:pt>
                <c:pt idx="5">
                  <c:v>30</c:v>
                </c:pt>
                <c:pt idx="6">
                  <c:v>15</c:v>
                </c:pt>
                <c:pt idx="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A-4A13-96BE-D86C3F1AA945}"/>
            </c:ext>
          </c:extLst>
        </c:ser>
        <c:ser>
          <c:idx val="1"/>
          <c:order val="1"/>
          <c:tx>
            <c:strRef>
              <c:f>'Datos de gráfico'!$C$2</c:f>
              <c:strCache>
                <c:ptCount val="1"/>
                <c:pt idx="0">
                  <c:v>Costo de mantener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de gráfico'!$A$3:$A$11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</c:numCache>
            </c:numRef>
          </c:cat>
          <c:val>
            <c:numRef>
              <c:f>'Datos de gráfico'!$C$3:$C$11</c:f>
              <c:numCache>
                <c:formatCode>General</c:formatCode>
                <c:ptCount val="9"/>
                <c:pt idx="0">
                  <c:v>3.75</c:v>
                </c:pt>
                <c:pt idx="1">
                  <c:v>7.5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  <c:pt idx="6">
                  <c:v>240</c:v>
                </c:pt>
                <c:pt idx="7">
                  <c:v>480</c:v>
                </c:pt>
                <c:pt idx="8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A-4A13-96BE-D86C3F1AA945}"/>
            </c:ext>
          </c:extLst>
        </c:ser>
        <c:ser>
          <c:idx val="2"/>
          <c:order val="2"/>
          <c:tx>
            <c:strRef>
              <c:f>'Datos de gráfico'!$D$2</c:f>
              <c:strCache>
                <c:ptCount val="1"/>
                <c:pt idx="0">
                  <c:v>Costo total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A3A-4A13-96BE-D86C3F1AA9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'Datos de gráfico'!$A$3:$A$11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</c:numCache>
            </c:numRef>
          </c:cat>
          <c:val>
            <c:numRef>
              <c:f>'Datos de gráfico'!$D$3:$D$11</c:f>
              <c:numCache>
                <c:formatCode>General</c:formatCode>
                <c:ptCount val="9"/>
                <c:pt idx="0">
                  <c:v>963.75</c:v>
                </c:pt>
                <c:pt idx="1">
                  <c:v>487.5</c:v>
                </c:pt>
                <c:pt idx="2">
                  <c:v>255</c:v>
                </c:pt>
                <c:pt idx="3">
                  <c:v>150</c:v>
                </c:pt>
                <c:pt idx="4">
                  <c:v>120</c:v>
                </c:pt>
                <c:pt idx="5">
                  <c:v>150</c:v>
                </c:pt>
                <c:pt idx="6">
                  <c:v>255</c:v>
                </c:pt>
                <c:pt idx="7">
                  <c:v>487.5</c:v>
                </c:pt>
                <c:pt idx="8">
                  <c:v>963.75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A-4A13-96BE-D86C3F1AA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90418408"/>
        <c:axId val="290405616"/>
      </c:lineChart>
      <c:catAx>
        <c:axId val="290418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a ordenar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0405616"/>
        <c:crosses val="autoZero"/>
        <c:auto val="1"/>
        <c:lblAlgn val="ctr"/>
        <c:lblOffset val="100"/>
        <c:noMultiLvlLbl val="0"/>
      </c:catAx>
      <c:valAx>
        <c:axId val="290405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0418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/>
              <a:t>Gráfica</a:t>
            </a:r>
            <a:r>
              <a:rPr lang="es-CO" sz="1800" b="1" baseline="0"/>
              <a:t> de costos EOQ</a:t>
            </a:r>
            <a:endParaRPr lang="es-CO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de gráfico'!$B$2</c:f>
              <c:strCache>
                <c:ptCount val="1"/>
                <c:pt idx="0">
                  <c:v>Costo de ordenar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'Datos de gráfico'!$A$3:$A$11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</c:numCache>
            </c:numRef>
          </c:cat>
          <c:val>
            <c:numRef>
              <c:f>'Datos de gráfico'!$B$3:$B$11</c:f>
              <c:numCache>
                <c:formatCode>General</c:formatCode>
                <c:ptCount val="9"/>
                <c:pt idx="0">
                  <c:v>960</c:v>
                </c:pt>
                <c:pt idx="1">
                  <c:v>480</c:v>
                </c:pt>
                <c:pt idx="2">
                  <c:v>240</c:v>
                </c:pt>
                <c:pt idx="3">
                  <c:v>120</c:v>
                </c:pt>
                <c:pt idx="4">
                  <c:v>60</c:v>
                </c:pt>
                <c:pt idx="5">
                  <c:v>30</c:v>
                </c:pt>
                <c:pt idx="6">
                  <c:v>15</c:v>
                </c:pt>
                <c:pt idx="7">
                  <c:v>7.5</c:v>
                </c:pt>
                <c:pt idx="8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E-424B-B0BD-E8BE947EB56F}"/>
            </c:ext>
          </c:extLst>
        </c:ser>
        <c:ser>
          <c:idx val="1"/>
          <c:order val="1"/>
          <c:tx>
            <c:strRef>
              <c:f>'Datos de gráfico'!$C$2</c:f>
              <c:strCache>
                <c:ptCount val="1"/>
                <c:pt idx="0">
                  <c:v>Costo de mantener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'Datos de gráfico'!$A$3:$A$11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</c:numCache>
            </c:numRef>
          </c:cat>
          <c:val>
            <c:numRef>
              <c:f>'Datos de gráfico'!$C$3:$C$11</c:f>
              <c:numCache>
                <c:formatCode>General</c:formatCode>
                <c:ptCount val="9"/>
                <c:pt idx="0">
                  <c:v>3.75</c:v>
                </c:pt>
                <c:pt idx="1">
                  <c:v>7.5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  <c:pt idx="6">
                  <c:v>240</c:v>
                </c:pt>
                <c:pt idx="7">
                  <c:v>480</c:v>
                </c:pt>
                <c:pt idx="8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E-424B-B0BD-E8BE947EB56F}"/>
            </c:ext>
          </c:extLst>
        </c:ser>
        <c:ser>
          <c:idx val="2"/>
          <c:order val="2"/>
          <c:tx>
            <c:strRef>
              <c:f>'Datos de gráfico'!$D$2</c:f>
              <c:strCache>
                <c:ptCount val="1"/>
                <c:pt idx="0">
                  <c:v>Costo 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87E-424B-B0BD-E8BE947EB5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'Datos de gráfico'!$A$3:$A$11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</c:numCache>
            </c:numRef>
          </c:cat>
          <c:val>
            <c:numRef>
              <c:f>'Datos de gráfico'!$D$3:$D$11</c:f>
              <c:numCache>
                <c:formatCode>General</c:formatCode>
                <c:ptCount val="9"/>
                <c:pt idx="0">
                  <c:v>963.75</c:v>
                </c:pt>
                <c:pt idx="1">
                  <c:v>487.5</c:v>
                </c:pt>
                <c:pt idx="2">
                  <c:v>255</c:v>
                </c:pt>
                <c:pt idx="3">
                  <c:v>150</c:v>
                </c:pt>
                <c:pt idx="4">
                  <c:v>120</c:v>
                </c:pt>
                <c:pt idx="5">
                  <c:v>150</c:v>
                </c:pt>
                <c:pt idx="6">
                  <c:v>255</c:v>
                </c:pt>
                <c:pt idx="7">
                  <c:v>487.5</c:v>
                </c:pt>
                <c:pt idx="8">
                  <c:v>963.75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7E-424B-B0BD-E8BE947EB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374384"/>
        <c:axId val="382372744"/>
      </c:lineChart>
      <c:catAx>
        <c:axId val="38237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Cantidad a ordenar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2372744"/>
        <c:crosses val="autoZero"/>
        <c:auto val="1"/>
        <c:lblAlgn val="ctr"/>
        <c:lblOffset val="100"/>
        <c:noMultiLvlLbl val="0"/>
      </c:catAx>
      <c:valAx>
        <c:axId val="38237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Costos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23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ingenioempresa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80873</xdr:colOff>
      <xdr:row>0</xdr:row>
      <xdr:rowOff>44929</xdr:rowOff>
    </xdr:from>
    <xdr:to>
      <xdr:col>8</xdr:col>
      <xdr:colOff>718867</xdr:colOff>
      <xdr:row>0</xdr:row>
      <xdr:rowOff>416488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20673" y="44929"/>
          <a:ext cx="1399994" cy="371559"/>
        </a:xfrm>
        <a:prstGeom prst="rect">
          <a:avLst/>
        </a:prstGeom>
      </xdr:spPr>
    </xdr:pic>
    <xdr:clientData/>
  </xdr:twoCellAnchor>
  <xdr:twoCellAnchor>
    <xdr:from>
      <xdr:col>4</xdr:col>
      <xdr:colOff>23393</xdr:colOff>
      <xdr:row>1</xdr:row>
      <xdr:rowOff>229792</xdr:rowOff>
    </xdr:from>
    <xdr:to>
      <xdr:col>8</xdr:col>
      <xdr:colOff>737811</xdr:colOff>
      <xdr:row>14</xdr:row>
      <xdr:rowOff>179916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7062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illa%20EOQ%20Cl&#225;s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Q Clásico"/>
      <sheetName val="Gráfico"/>
      <sheetName val="Datos de gráfico"/>
      <sheetName val="EOQ con dscto por cantidad"/>
      <sheetName val="POQ"/>
    </sheetNames>
    <sheetDataSet>
      <sheetData sheetId="0"/>
      <sheetData sheetId="2">
        <row r="2">
          <cell r="B2" t="str">
            <v>Costo de ordenar</v>
          </cell>
          <cell r="C2" t="str">
            <v>Costo de mantener</v>
          </cell>
          <cell r="D2" t="str">
            <v>Costo total</v>
          </cell>
        </row>
        <row r="3">
          <cell r="A3">
            <v>25</v>
          </cell>
          <cell r="B3">
            <v>960</v>
          </cell>
          <cell r="C3">
            <v>3.75</v>
          </cell>
          <cell r="D3">
            <v>963.75</v>
          </cell>
        </row>
        <row r="4">
          <cell r="A4">
            <v>50</v>
          </cell>
          <cell r="B4">
            <v>480</v>
          </cell>
          <cell r="C4">
            <v>7.5</v>
          </cell>
          <cell r="D4">
            <v>487.5</v>
          </cell>
        </row>
        <row r="5">
          <cell r="A5">
            <v>100</v>
          </cell>
          <cell r="B5">
            <v>240</v>
          </cell>
          <cell r="C5">
            <v>15</v>
          </cell>
          <cell r="D5">
            <v>255</v>
          </cell>
        </row>
        <row r="6">
          <cell r="A6">
            <v>200</v>
          </cell>
          <cell r="B6">
            <v>120</v>
          </cell>
          <cell r="C6">
            <v>30</v>
          </cell>
          <cell r="D6">
            <v>150</v>
          </cell>
        </row>
        <row r="7">
          <cell r="A7">
            <v>400</v>
          </cell>
          <cell r="B7">
            <v>60</v>
          </cell>
          <cell r="C7">
            <v>60</v>
          </cell>
          <cell r="D7">
            <v>120</v>
          </cell>
        </row>
        <row r="8">
          <cell r="A8">
            <v>800</v>
          </cell>
          <cell r="B8">
            <v>30</v>
          </cell>
          <cell r="C8">
            <v>120</v>
          </cell>
          <cell r="D8">
            <v>150</v>
          </cell>
        </row>
        <row r="9">
          <cell r="A9">
            <v>1600</v>
          </cell>
          <cell r="B9">
            <v>15</v>
          </cell>
          <cell r="C9">
            <v>240</v>
          </cell>
          <cell r="D9">
            <v>255</v>
          </cell>
        </row>
        <row r="10">
          <cell r="A10">
            <v>3200</v>
          </cell>
          <cell r="B10">
            <v>7.5</v>
          </cell>
          <cell r="C10">
            <v>480</v>
          </cell>
          <cell r="D10">
            <v>487.5</v>
          </cell>
        </row>
        <row r="11">
          <cell r="A11">
            <v>6400</v>
          </cell>
          <cell r="B11">
            <v>3.75</v>
          </cell>
          <cell r="C11">
            <v>960</v>
          </cell>
          <cell r="D11">
            <v>963.75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0"/>
  <sheetViews>
    <sheetView showGridLines="0" tabSelected="1" zoomScaleNormal="100" workbookViewId="0">
      <selection activeCell="D12" sqref="D12"/>
    </sheetView>
  </sheetViews>
  <sheetFormatPr baseColWidth="10" defaultRowHeight="15" x14ac:dyDescent="0.25"/>
  <cols>
    <col min="1" max="1" width="43.5703125" customWidth="1"/>
    <col min="2" max="2" width="14.42578125" bestFit="1" customWidth="1"/>
    <col min="3" max="3" width="22.5703125" bestFit="1" customWidth="1"/>
    <col min="4" max="4" width="81.7109375" bestFit="1" customWidth="1"/>
    <col min="6" max="6" width="13.7109375" style="10" bestFit="1" customWidth="1"/>
  </cols>
  <sheetData>
    <row r="1" spans="1:9" ht="36.75" customHeight="1" x14ac:dyDescent="0.25">
      <c r="A1" s="1" t="s">
        <v>31</v>
      </c>
      <c r="B1" s="2"/>
      <c r="C1" s="2"/>
      <c r="D1" s="2"/>
      <c r="E1" s="2"/>
      <c r="F1" s="2"/>
      <c r="G1" s="3"/>
      <c r="H1" s="4"/>
      <c r="I1" s="5"/>
    </row>
    <row r="2" spans="1:9" ht="18" x14ac:dyDescent="0.25">
      <c r="A2" s="6"/>
      <c r="B2" s="6"/>
      <c r="C2" s="6"/>
      <c r="D2" s="6"/>
      <c r="E2" s="6"/>
      <c r="F2" s="6"/>
      <c r="G2" s="6"/>
      <c r="H2" s="7"/>
      <c r="I2" s="7"/>
    </row>
    <row r="3" spans="1:9" x14ac:dyDescent="0.25">
      <c r="A3" s="8" t="s">
        <v>0</v>
      </c>
      <c r="B3" s="8" t="s">
        <v>1</v>
      </c>
      <c r="C3" s="8" t="s">
        <v>2</v>
      </c>
      <c r="D3" s="9" t="s">
        <v>3</v>
      </c>
    </row>
    <row r="4" spans="1:9" s="14" customFormat="1" x14ac:dyDescent="0.25">
      <c r="A4" s="11" t="s">
        <v>4</v>
      </c>
      <c r="B4" s="12">
        <v>1200</v>
      </c>
      <c r="C4" s="11" t="s">
        <v>5</v>
      </c>
      <c r="D4" s="13"/>
    </row>
    <row r="5" spans="1:9" s="14" customFormat="1" x14ac:dyDescent="0.25">
      <c r="A5" s="15" t="s">
        <v>6</v>
      </c>
      <c r="B5" s="12">
        <v>20</v>
      </c>
      <c r="C5" s="11" t="s">
        <v>7</v>
      </c>
      <c r="D5" s="13"/>
    </row>
    <row r="6" spans="1:9" s="14" customFormat="1" x14ac:dyDescent="0.25">
      <c r="A6" s="15" t="s">
        <v>8</v>
      </c>
      <c r="B6" s="12">
        <v>0.3</v>
      </c>
      <c r="C6" s="11" t="s">
        <v>9</v>
      </c>
      <c r="D6" s="13"/>
    </row>
    <row r="7" spans="1:9" s="14" customFormat="1" x14ac:dyDescent="0.25">
      <c r="A7" s="15" t="s">
        <v>10</v>
      </c>
      <c r="B7" s="12">
        <v>240</v>
      </c>
      <c r="C7" s="11" t="s">
        <v>11</v>
      </c>
      <c r="D7" s="13"/>
    </row>
    <row r="8" spans="1:9" s="14" customFormat="1" x14ac:dyDescent="0.25">
      <c r="A8" s="15" t="s">
        <v>12</v>
      </c>
      <c r="B8" s="12">
        <v>20</v>
      </c>
      <c r="C8" s="11" t="s">
        <v>13</v>
      </c>
      <c r="D8" s="13"/>
    </row>
    <row r="9" spans="1:9" x14ac:dyDescent="0.25">
      <c r="A9" s="16" t="s">
        <v>14</v>
      </c>
      <c r="B9" s="17">
        <f>SQRT((2*B4*B5/B6))</f>
        <v>400</v>
      </c>
      <c r="C9" s="11" t="s">
        <v>15</v>
      </c>
      <c r="D9" s="11" t="str">
        <f>"Se deben pedir "&amp;ROUND(B9,2)&amp;" unidades por orden"</f>
        <v>Se deben pedir 400 unidades por orden</v>
      </c>
    </row>
    <row r="10" spans="1:9" x14ac:dyDescent="0.25">
      <c r="A10" s="16" t="s">
        <v>16</v>
      </c>
      <c r="B10" s="18">
        <f>B4/B9</f>
        <v>3</v>
      </c>
      <c r="C10" s="11" t="s">
        <v>17</v>
      </c>
      <c r="D10" s="11" t="str">
        <f>"Se realizan "&amp;ROUND(B10,2)&amp;" órdenes de pedido al año"</f>
        <v>Se realizan 3 órdenes de pedido al año</v>
      </c>
    </row>
    <row r="11" spans="1:9" x14ac:dyDescent="0.25">
      <c r="A11" s="16" t="s">
        <v>18</v>
      </c>
      <c r="B11" s="18">
        <f>B7/B10</f>
        <v>80</v>
      </c>
      <c r="C11" s="11" t="s">
        <v>19</v>
      </c>
      <c r="D11" s="11" t="str">
        <f>"El tiempo entre órdenes es de "&amp;ROUND(B11,2)&amp;" días"</f>
        <v>El tiempo entre órdenes es de 80 días</v>
      </c>
    </row>
    <row r="12" spans="1:9" x14ac:dyDescent="0.25">
      <c r="A12" s="16" t="s">
        <v>20</v>
      </c>
      <c r="B12" s="18">
        <f>(B4/B7)*B11</f>
        <v>400</v>
      </c>
      <c r="C12" s="11" t="s">
        <v>15</v>
      </c>
      <c r="D12" s="11" t="str">
        <f>"Cuando el nivel de inventario esté en "&amp;ROUND(B12,2)&amp;" unidades, se debe colocar una nueva orden"</f>
        <v>Cuando el nivel de inventario esté en 400 unidades, se debe colocar una nueva orden</v>
      </c>
    </row>
    <row r="13" spans="1:9" x14ac:dyDescent="0.25">
      <c r="A13" s="19" t="s">
        <v>21</v>
      </c>
      <c r="B13" s="18">
        <f>B14+B15+(B8*B4)</f>
        <v>24120</v>
      </c>
      <c r="C13" s="19" t="s">
        <v>5</v>
      </c>
      <c r="D13" s="11" t="str">
        <f>"El costo total anual de inventario es de $"&amp;ROUND(B13,2)</f>
        <v>El costo total anual de inventario es de $24120</v>
      </c>
    </row>
    <row r="14" spans="1:9" x14ac:dyDescent="0.25">
      <c r="A14" s="16" t="s">
        <v>22</v>
      </c>
      <c r="B14" s="18">
        <f>(B4/B9)*B5</f>
        <v>60</v>
      </c>
      <c r="C14" s="19" t="s">
        <v>23</v>
      </c>
      <c r="D14" s="11" t="str">
        <f>"El costo anual de ordenar es de $"&amp;ROUND(B14,2)</f>
        <v>El costo anual de ordenar es de $60</v>
      </c>
    </row>
    <row r="15" spans="1:9" x14ac:dyDescent="0.25">
      <c r="A15" s="16" t="s">
        <v>24</v>
      </c>
      <c r="B15" s="18">
        <f>(B9/2)*B6</f>
        <v>60</v>
      </c>
      <c r="C15" s="19" t="s">
        <v>23</v>
      </c>
      <c r="D15" s="11" t="str">
        <f>"El costo anual de mantener es de $"&amp;ROUND(B15,2)</f>
        <v>El costo anual de mantener es de $60</v>
      </c>
    </row>
    <row r="17" spans="1:18" ht="23.25" x14ac:dyDescent="0.25">
      <c r="A17" s="20" t="s">
        <v>25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2"/>
      <c r="R17" s="22"/>
    </row>
    <row r="18" spans="1:18" x14ac:dyDescent="0.25">
      <c r="A18" s="23" t="s">
        <v>26</v>
      </c>
      <c r="B18" s="23"/>
      <c r="C18" s="23"/>
      <c r="D18" s="23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18" x14ac:dyDescent="0.25">
      <c r="A19" s="23" t="s">
        <v>27</v>
      </c>
      <c r="B19" s="23"/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18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</sheetData>
  <mergeCells count="4">
    <mergeCell ref="A1:G1"/>
    <mergeCell ref="H1:I1"/>
    <mergeCell ref="A18:D18"/>
    <mergeCell ref="A19:D1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3" sqref="A3"/>
    </sheetView>
  </sheetViews>
  <sheetFormatPr baseColWidth="10" defaultRowHeight="15" x14ac:dyDescent="0.25"/>
  <cols>
    <col min="1" max="4" width="19.42578125" customWidth="1"/>
    <col min="6" max="6" width="19.42578125" customWidth="1"/>
  </cols>
  <sheetData>
    <row r="1" spans="1:6" ht="15" customHeight="1" x14ac:dyDescent="0.25">
      <c r="A1" s="25" t="s">
        <v>28</v>
      </c>
      <c r="B1" s="26"/>
      <c r="C1" s="26"/>
      <c r="D1" s="27"/>
      <c r="F1" s="28"/>
    </row>
    <row r="2" spans="1:6" x14ac:dyDescent="0.25">
      <c r="A2" s="16" t="s">
        <v>29</v>
      </c>
      <c r="B2" s="16" t="s">
        <v>22</v>
      </c>
      <c r="C2" s="16" t="s">
        <v>24</v>
      </c>
      <c r="D2" s="16" t="s">
        <v>30</v>
      </c>
      <c r="F2" s="28"/>
    </row>
    <row r="3" spans="1:6" x14ac:dyDescent="0.25">
      <c r="A3" s="16">
        <f>A4/2</f>
        <v>25</v>
      </c>
      <c r="B3" s="16">
        <f>('EOQ Clásico'!$B$4/A3)*'EOQ Clásico'!$B$5</f>
        <v>960</v>
      </c>
      <c r="C3" s="16">
        <f>(A3/2)*'EOQ Clásico'!$B$6</f>
        <v>3.75</v>
      </c>
      <c r="D3" s="16">
        <f t="shared" ref="D3:D11" si="0">B3+C3</f>
        <v>963.75</v>
      </c>
      <c r="F3" s="28"/>
    </row>
    <row r="4" spans="1:6" x14ac:dyDescent="0.25">
      <c r="A4" s="16">
        <f>A5/2</f>
        <v>50</v>
      </c>
      <c r="B4" s="16">
        <f>('EOQ Clásico'!$B$4/A4)*'EOQ Clásico'!$B$5</f>
        <v>480</v>
      </c>
      <c r="C4" s="16">
        <f>(A4/2)*'EOQ Clásico'!$B$6</f>
        <v>7.5</v>
      </c>
      <c r="D4" s="16">
        <f t="shared" si="0"/>
        <v>487.5</v>
      </c>
      <c r="F4" s="28"/>
    </row>
    <row r="5" spans="1:6" x14ac:dyDescent="0.25">
      <c r="A5" s="16">
        <f>A6/2</f>
        <v>100</v>
      </c>
      <c r="B5" s="16">
        <f>('EOQ Clásico'!$B$4/A5)*'EOQ Clásico'!$B$5</f>
        <v>240</v>
      </c>
      <c r="C5" s="16">
        <f>(A5/2)*'EOQ Clásico'!$B$6</f>
        <v>15</v>
      </c>
      <c r="D5" s="16">
        <f t="shared" si="0"/>
        <v>255</v>
      </c>
      <c r="F5" s="28"/>
    </row>
    <row r="6" spans="1:6" x14ac:dyDescent="0.25">
      <c r="A6" s="16">
        <f>A7/2</f>
        <v>200</v>
      </c>
      <c r="B6" s="16">
        <f>('EOQ Clásico'!$B$4/A6)*'EOQ Clásico'!$B$5</f>
        <v>120</v>
      </c>
      <c r="C6" s="16">
        <f>(A6/2)*'EOQ Clásico'!$B$6</f>
        <v>30</v>
      </c>
      <c r="D6" s="16">
        <f t="shared" si="0"/>
        <v>150</v>
      </c>
      <c r="F6" s="28"/>
    </row>
    <row r="7" spans="1:6" x14ac:dyDescent="0.25">
      <c r="A7" s="16">
        <f>'EOQ Clásico'!$B$9</f>
        <v>400</v>
      </c>
      <c r="B7" s="16">
        <f>('EOQ Clásico'!$B$4/A7)*'EOQ Clásico'!$B$5</f>
        <v>60</v>
      </c>
      <c r="C7" s="16">
        <f>(A7/2)*'EOQ Clásico'!$B$6</f>
        <v>60</v>
      </c>
      <c r="D7" s="16">
        <f t="shared" si="0"/>
        <v>120</v>
      </c>
      <c r="F7" s="28"/>
    </row>
    <row r="8" spans="1:6" x14ac:dyDescent="0.25">
      <c r="A8" s="16">
        <f>A7*2</f>
        <v>800</v>
      </c>
      <c r="B8" s="16">
        <f>('EOQ Clásico'!$B$4/A8)*'EOQ Clásico'!$B$5</f>
        <v>30</v>
      </c>
      <c r="C8" s="16">
        <f>(A8/2)*'EOQ Clásico'!$B$6</f>
        <v>120</v>
      </c>
      <c r="D8" s="16">
        <f t="shared" si="0"/>
        <v>150</v>
      </c>
      <c r="F8" s="28"/>
    </row>
    <row r="9" spans="1:6" x14ac:dyDescent="0.25">
      <c r="A9" s="16">
        <f>A8*2</f>
        <v>1600</v>
      </c>
      <c r="B9" s="16">
        <f>('EOQ Clásico'!$B$4/A9)*'EOQ Clásico'!$B$5</f>
        <v>15</v>
      </c>
      <c r="C9" s="16">
        <f>(A9/2)*'EOQ Clásico'!$B$6</f>
        <v>240</v>
      </c>
      <c r="D9" s="16">
        <f t="shared" si="0"/>
        <v>255</v>
      </c>
      <c r="F9" s="28"/>
    </row>
    <row r="10" spans="1:6" x14ac:dyDescent="0.25">
      <c r="A10" s="16">
        <f>A9*2</f>
        <v>3200</v>
      </c>
      <c r="B10" s="16">
        <f>('EOQ Clásico'!$B$4/A10)*'EOQ Clásico'!$B$5</f>
        <v>7.5</v>
      </c>
      <c r="C10" s="16">
        <f>(A10/2)*'EOQ Clásico'!$B$6</f>
        <v>480</v>
      </c>
      <c r="D10" s="16">
        <f t="shared" si="0"/>
        <v>487.5</v>
      </c>
      <c r="F10" s="28"/>
    </row>
    <row r="11" spans="1:6" x14ac:dyDescent="0.25">
      <c r="A11" s="16">
        <f>A10*2</f>
        <v>6400</v>
      </c>
      <c r="B11" s="16">
        <f>('EOQ Clásico'!$B$4/A11)*'EOQ Clásico'!$B$5</f>
        <v>3.75</v>
      </c>
      <c r="C11" s="16">
        <f>(A11/2)*'EOQ Clásico'!$B$6</f>
        <v>960</v>
      </c>
      <c r="D11" s="16">
        <f t="shared" si="0"/>
        <v>963.75</v>
      </c>
      <c r="F11" s="28"/>
    </row>
    <row r="12" spans="1:6" x14ac:dyDescent="0.25">
      <c r="F12" s="28"/>
    </row>
    <row r="13" spans="1:6" x14ac:dyDescent="0.25">
      <c r="F13" s="28"/>
    </row>
    <row r="14" spans="1:6" x14ac:dyDescent="0.25">
      <c r="F14" s="28"/>
    </row>
    <row r="15" spans="1:6" x14ac:dyDescent="0.25">
      <c r="F15" s="28"/>
    </row>
    <row r="16" spans="1:6" x14ac:dyDescent="0.25">
      <c r="F16" s="28"/>
    </row>
    <row r="17" spans="6:6" x14ac:dyDescent="0.25">
      <c r="F17" s="28"/>
    </row>
    <row r="18" spans="6:6" x14ac:dyDescent="0.25">
      <c r="F18" s="28"/>
    </row>
    <row r="19" spans="6:6" x14ac:dyDescent="0.25">
      <c r="F19" s="28"/>
    </row>
    <row r="20" spans="6:6" x14ac:dyDescent="0.25">
      <c r="F20" s="28"/>
    </row>
    <row r="21" spans="6:6" x14ac:dyDescent="0.25">
      <c r="F21" s="28"/>
    </row>
    <row r="22" spans="6:6" x14ac:dyDescent="0.25">
      <c r="F22" s="28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EOQ Clásico</vt:lpstr>
      <vt:lpstr>Datos de gráfico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EOQ Plantilla en excel</dc:title>
  <dc:creator>Ingenio Empresa</dc:creator>
  <cp:keywords>EOQ, inventario</cp:keywords>
  <cp:lastModifiedBy>Coordinador Calidad</cp:lastModifiedBy>
  <dcterms:created xsi:type="dcterms:W3CDTF">2017-10-18T13:57:39Z</dcterms:created>
  <dcterms:modified xsi:type="dcterms:W3CDTF">2017-10-18T14:01:00Z</dcterms:modified>
</cp:coreProperties>
</file>