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tiff" ContentType="image/tiff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_Customer Monthly Sales Reports\Final Monthly Sales reports\"/>
    </mc:Choice>
  </mc:AlternateContent>
  <xr:revisionPtr revIDLastSave="0" documentId="13_ncr:1_{E8DD06AC-A924-4E42-9371-3C712A985F3C}" xr6:coauthVersionLast="47" xr6:coauthVersionMax="47" xr10:uidLastSave="{00000000-0000-0000-0000-000000000000}"/>
  <bookViews>
    <workbookView xWindow="1560" yWindow="510" windowWidth="26865" windowHeight="15090" xr2:uid="{00000000-000D-0000-FFFF-FFFF00000000}"/>
  </bookViews>
  <sheets>
    <sheet name="ACTIVE" sheetId="1" r:id="rId1"/>
    <sheet name="ARCHIVE" sheetId="2" r:id="rId2"/>
  </sheets>
  <definedNames>
    <definedName name="_xlnm._FilterDatabase" localSheetId="0" hidden="1">ACTIVE!$A$2:$DI$259</definedName>
    <definedName name="_xlnm._FilterDatabase" localSheetId="1" hidden="1">ARCHIVE!$A$2:$DB$15</definedName>
    <definedName name="_xlnm.Print_Area" localSheetId="0">ACTIVE!$B$1:$DF$322</definedName>
    <definedName name="_xlnm.Print_Titles" localSheetId="0">ACTIVE!$1:$2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12" i="2" l="1"/>
  <c r="CU8" i="2"/>
  <c r="CU4" i="2"/>
  <c r="CU3" i="2"/>
  <c r="CU15" i="2"/>
  <c r="CU14" i="2"/>
  <c r="CU13" i="2"/>
  <c r="CU11" i="2"/>
  <c r="CU10" i="2"/>
  <c r="CU9" i="2"/>
  <c r="CU7" i="2"/>
  <c r="CU6" i="2"/>
  <c r="CU5" i="2"/>
  <c r="CZ256" i="1" l="1"/>
  <c r="CZ139" i="1"/>
  <c r="CZ137" i="1"/>
  <c r="CZ75" i="1"/>
  <c r="CZ255" i="1"/>
  <c r="CZ109" i="1"/>
  <c r="CZ253" i="1"/>
  <c r="CZ6" i="1"/>
  <c r="CZ252" i="1"/>
  <c r="CZ115" i="1"/>
  <c r="CZ119" i="1"/>
  <c r="CZ124" i="1"/>
  <c r="CZ247" i="1"/>
  <c r="CZ72" i="1"/>
  <c r="CZ71" i="1"/>
  <c r="CZ70" i="1"/>
  <c r="CZ132" i="1"/>
  <c r="CZ69" i="1"/>
  <c r="CZ68" i="1"/>
  <c r="CZ40" i="1"/>
  <c r="CZ258" i="1"/>
  <c r="CZ243" i="1"/>
  <c r="CZ238" i="1"/>
  <c r="CZ67" i="1"/>
  <c r="CZ65" i="1"/>
  <c r="CZ39" i="1"/>
  <c r="CZ63" i="1"/>
  <c r="CZ62" i="1"/>
  <c r="CZ231" i="1"/>
  <c r="CZ61" i="1"/>
  <c r="CZ108" i="1"/>
  <c r="CZ31" i="1"/>
  <c r="CZ28" i="1"/>
  <c r="CZ27" i="1"/>
  <c r="CZ225" i="1"/>
  <c r="CZ224" i="1"/>
  <c r="CZ223" i="1"/>
  <c r="CZ222" i="1"/>
  <c r="CZ112" i="1"/>
  <c r="CZ106" i="1"/>
  <c r="CZ117" i="1"/>
  <c r="CZ22" i="1"/>
  <c r="CZ26" i="1"/>
  <c r="CZ246" i="1"/>
  <c r="CZ21" i="1"/>
  <c r="CZ104" i="1"/>
  <c r="CZ105" i="1"/>
  <c r="CZ212" i="1"/>
  <c r="CZ211" i="1"/>
  <c r="CZ210" i="1"/>
  <c r="CZ245" i="1"/>
  <c r="CZ244" i="1"/>
  <c r="CZ24" i="1"/>
  <c r="CZ242" i="1"/>
  <c r="CZ205" i="1"/>
  <c r="CZ204" i="1"/>
  <c r="CZ203" i="1"/>
  <c r="CZ186" i="1"/>
  <c r="CZ201" i="1"/>
  <c r="CZ82" i="1"/>
  <c r="CZ199" i="1"/>
  <c r="CZ81" i="1"/>
  <c r="CZ197" i="1"/>
  <c r="CZ80" i="1"/>
  <c r="CZ195" i="1"/>
  <c r="CZ23" i="1"/>
  <c r="CZ20" i="1"/>
  <c r="CZ13" i="1"/>
  <c r="CZ240" i="1"/>
  <c r="CZ239" i="1"/>
  <c r="CZ125" i="1"/>
  <c r="CZ241" i="1"/>
  <c r="CZ170" i="1"/>
  <c r="CZ175" i="1"/>
  <c r="CZ79" i="1"/>
  <c r="CZ184" i="1"/>
  <c r="CZ183" i="1"/>
  <c r="CZ182" i="1"/>
  <c r="CZ128" i="1"/>
  <c r="CZ122" i="1"/>
  <c r="CZ131" i="1"/>
  <c r="CZ142" i="1"/>
  <c r="CZ177" i="1"/>
  <c r="CZ176" i="1"/>
  <c r="CZ78" i="1"/>
  <c r="CZ174" i="1"/>
  <c r="CZ173" i="1"/>
  <c r="CZ172" i="1"/>
  <c r="CZ12" i="1"/>
  <c r="CZ77" i="1"/>
  <c r="CZ60" i="1"/>
  <c r="CZ111" i="1"/>
  <c r="CZ167" i="1"/>
  <c r="CZ92" i="1"/>
  <c r="CZ76" i="1"/>
  <c r="CZ93" i="1"/>
  <c r="CZ163" i="1"/>
  <c r="CZ162" i="1"/>
  <c r="CZ110" i="1"/>
  <c r="CZ116" i="1"/>
  <c r="CZ114" i="1"/>
  <c r="CZ160" i="1"/>
  <c r="CZ157" i="1"/>
  <c r="CZ156" i="1"/>
  <c r="CZ57" i="1"/>
  <c r="CZ154" i="1"/>
  <c r="CZ153" i="1"/>
  <c r="CZ152" i="1"/>
  <c r="CZ53" i="1"/>
  <c r="CZ150" i="1"/>
  <c r="CZ50" i="1"/>
  <c r="CZ148" i="1"/>
  <c r="CZ147" i="1"/>
  <c r="CZ146" i="1"/>
  <c r="CZ48" i="1"/>
  <c r="CZ251" i="1"/>
  <c r="CZ191" i="1"/>
  <c r="CZ47" i="1"/>
  <c r="CZ141" i="1"/>
  <c r="CZ140" i="1"/>
  <c r="CZ46" i="1"/>
  <c r="CZ43" i="1"/>
  <c r="CZ41" i="1"/>
  <c r="CZ220" i="1"/>
  <c r="CZ136" i="1"/>
  <c r="CZ134" i="1"/>
  <c r="CZ133" i="1"/>
  <c r="CZ38" i="1"/>
  <c r="CZ37" i="1"/>
  <c r="CZ130" i="1"/>
  <c r="CZ129" i="1"/>
  <c r="CZ52" i="1"/>
  <c r="CZ91" i="1"/>
  <c r="CZ59" i="1"/>
  <c r="CZ49" i="1"/>
  <c r="CZ96" i="1"/>
  <c r="CZ14" i="1"/>
  <c r="CZ101" i="1"/>
  <c r="CZ8" i="1"/>
  <c r="CZ254" i="1"/>
  <c r="CZ15" i="1"/>
  <c r="CZ7" i="1"/>
  <c r="CZ18" i="1"/>
  <c r="CZ259" i="1"/>
  <c r="CZ208" i="1"/>
  <c r="CZ219" i="1"/>
  <c r="CZ113" i="1"/>
  <c r="CZ196" i="1"/>
  <c r="CZ209" i="1"/>
  <c r="CZ236" i="1"/>
  <c r="CZ235" i="1"/>
  <c r="CZ215" i="1"/>
  <c r="CZ107" i="1"/>
  <c r="CZ214" i="1"/>
  <c r="CZ36" i="1"/>
  <c r="CZ34" i="1"/>
  <c r="CZ103" i="1"/>
  <c r="CZ102" i="1"/>
  <c r="CZ33" i="1"/>
  <c r="CZ100" i="1"/>
  <c r="CZ99" i="1"/>
  <c r="CZ98" i="1"/>
  <c r="CZ97" i="1"/>
  <c r="CZ32" i="1"/>
  <c r="CZ95" i="1"/>
  <c r="CZ94" i="1"/>
  <c r="CZ30" i="1"/>
  <c r="CZ29" i="1"/>
  <c r="CZ165" i="1"/>
  <c r="CZ202" i="1"/>
  <c r="CZ206" i="1"/>
  <c r="CZ88" i="1"/>
  <c r="CZ249" i="1"/>
  <c r="CZ237" i="1"/>
  <c r="CZ187" i="1"/>
  <c r="CZ159" i="1"/>
  <c r="CZ232" i="1"/>
  <c r="CZ166" i="1"/>
  <c r="CZ149" i="1"/>
  <c r="CZ248" i="1"/>
  <c r="CZ200" i="1"/>
  <c r="CZ198" i="1"/>
  <c r="CZ230" i="1"/>
  <c r="CZ250" i="1"/>
  <c r="CZ229" i="1"/>
  <c r="CZ74" i="1"/>
  <c r="CZ73" i="1"/>
  <c r="CZ185" i="1"/>
  <c r="CZ233" i="1"/>
  <c r="CZ257" i="1"/>
  <c r="CZ145" i="1"/>
  <c r="CZ216" i="1"/>
  <c r="CZ168" i="1"/>
  <c r="CZ66" i="1"/>
  <c r="CZ218" i="1"/>
  <c r="CZ64" i="1"/>
  <c r="CZ158" i="1"/>
  <c r="CZ188" i="1"/>
  <c r="CZ155" i="1"/>
  <c r="CZ171" i="1"/>
  <c r="CZ179" i="1"/>
  <c r="CZ58" i="1"/>
  <c r="CZ169" i="1"/>
  <c r="CZ56" i="1"/>
  <c r="CZ55" i="1"/>
  <c r="CZ54" i="1"/>
  <c r="CZ164" i="1"/>
  <c r="CZ181" i="1"/>
  <c r="CZ51" i="1"/>
  <c r="CZ189" i="1"/>
  <c r="CZ127" i="1"/>
  <c r="CZ190" i="1"/>
  <c r="CZ25" i="1"/>
  <c r="CZ19" i="1"/>
  <c r="CZ45" i="1"/>
  <c r="CZ44" i="1"/>
  <c r="CZ178" i="1"/>
  <c r="CZ42" i="1"/>
  <c r="CZ126" i="1"/>
  <c r="CZ180" i="1"/>
  <c r="CZ193" i="1"/>
  <c r="CZ120" i="1"/>
  <c r="CZ123" i="1"/>
  <c r="CZ135" i="1"/>
  <c r="CZ35" i="1"/>
  <c r="CZ118" i="1"/>
  <c r="CZ121" i="1"/>
  <c r="CZ143" i="1"/>
  <c r="CZ234" i="1"/>
  <c r="CZ194" i="1"/>
  <c r="CZ221" i="1"/>
  <c r="CZ207" i="1"/>
  <c r="CZ217" i="1"/>
  <c r="CZ161" i="1"/>
  <c r="CZ144" i="1"/>
  <c r="CZ192" i="1"/>
  <c r="CZ138" i="1"/>
  <c r="CZ213" i="1"/>
  <c r="CZ151" i="1"/>
  <c r="CZ228" i="1"/>
  <c r="CZ90" i="1"/>
  <c r="CZ89" i="1"/>
  <c r="CZ17" i="1"/>
  <c r="CZ16" i="1"/>
  <c r="CZ87" i="1"/>
  <c r="CZ86" i="1"/>
  <c r="CZ227" i="1"/>
  <c r="CZ226" i="1"/>
  <c r="CZ11" i="1"/>
  <c r="CZ10" i="1"/>
  <c r="CZ9" i="1"/>
  <c r="CZ85" i="1"/>
  <c r="CZ84" i="1"/>
  <c r="CZ83" i="1"/>
  <c r="CZ5" i="1"/>
  <c r="CZ4" i="1"/>
  <c r="CZ3" i="1"/>
  <c r="CX15" i="2"/>
  <c r="CX13" i="2"/>
  <c r="CX12" i="2"/>
  <c r="CX10" i="2"/>
  <c r="CX9" i="2"/>
  <c r="CX8" i="2"/>
  <c r="CX6" i="2"/>
  <c r="CX5" i="2"/>
  <c r="CX4" i="2"/>
  <c r="CX3" i="2"/>
  <c r="DA15" i="2"/>
  <c r="DA14" i="2"/>
  <c r="CX14" i="2"/>
  <c r="DA13" i="2"/>
  <c r="DA12" i="2"/>
  <c r="DA11" i="2"/>
  <c r="CX11" i="2"/>
  <c r="DA10" i="2"/>
  <c r="DA9" i="2"/>
  <c r="DA8" i="2"/>
  <c r="DA7" i="2"/>
  <c r="CX7" i="2"/>
  <c r="DA6" i="2"/>
  <c r="DA5" i="2"/>
  <c r="DA4" i="2"/>
  <c r="DA3" i="2"/>
  <c r="CY11" i="2" l="1"/>
  <c r="CY15" i="2"/>
  <c r="CY3" i="2"/>
  <c r="CY8" i="2"/>
  <c r="CY7" i="2"/>
  <c r="CY4" i="2"/>
  <c r="CY6" i="2"/>
  <c r="CY10" i="2"/>
  <c r="CY14" i="2"/>
  <c r="CY5" i="2"/>
  <c r="CY9" i="2"/>
  <c r="CY13" i="2"/>
  <c r="CY12" i="2"/>
  <c r="DF75" i="1"/>
  <c r="DD75" i="1"/>
  <c r="DF139" i="1"/>
  <c r="DC139" i="1"/>
  <c r="DF137" i="1"/>
  <c r="DC137" i="1"/>
  <c r="DF115" i="1"/>
  <c r="DC115" i="1"/>
  <c r="DF119" i="1"/>
  <c r="DC119" i="1"/>
  <c r="DF124" i="1"/>
  <c r="DC124" i="1"/>
  <c r="DF132" i="1"/>
  <c r="DC132" i="1"/>
  <c r="DF40" i="1"/>
  <c r="DC40" i="1"/>
  <c r="DF258" i="1"/>
  <c r="DC258" i="1"/>
  <c r="DF243" i="1"/>
  <c r="DC243" i="1"/>
  <c r="DF238" i="1"/>
  <c r="DC238" i="1"/>
  <c r="DF39" i="1"/>
  <c r="DC39" i="1"/>
  <c r="DF255" i="1"/>
  <c r="DC255" i="1"/>
  <c r="DF247" i="1"/>
  <c r="DC247" i="1"/>
  <c r="DF72" i="1"/>
  <c r="DC72" i="1"/>
  <c r="DF71" i="1"/>
  <c r="DC71" i="1"/>
  <c r="DF62" i="1"/>
  <c r="DC62" i="1"/>
  <c r="DF22" i="1"/>
  <c r="DC22" i="1"/>
  <c r="DF70" i="1"/>
  <c r="DC70" i="1"/>
  <c r="DF21" i="1"/>
  <c r="DC21" i="1"/>
  <c r="DF257" i="1"/>
  <c r="DC257" i="1"/>
  <c r="DF61" i="1"/>
  <c r="DC61" i="1"/>
  <c r="DF186" i="1"/>
  <c r="DC186" i="1"/>
  <c r="DF69" i="1"/>
  <c r="DC69" i="1"/>
  <c r="DF68" i="1"/>
  <c r="DC68" i="1"/>
  <c r="DF63" i="1"/>
  <c r="DC63" i="1"/>
  <c r="DF67" i="1"/>
  <c r="DC67" i="1"/>
  <c r="DF65" i="1"/>
  <c r="DC65" i="1"/>
  <c r="DF244" i="1"/>
  <c r="DC244" i="1"/>
  <c r="DF241" i="1"/>
  <c r="DC241" i="1"/>
  <c r="DF250" i="1"/>
  <c r="DC250" i="1"/>
  <c r="DF246" i="1"/>
  <c r="DC246" i="1"/>
  <c r="DF256" i="1"/>
  <c r="DC256" i="1"/>
  <c r="DF219" i="1"/>
  <c r="DC219" i="1"/>
  <c r="DF245" i="1"/>
  <c r="DC245" i="1"/>
  <c r="DF196" i="1"/>
  <c r="DC196" i="1"/>
  <c r="DF175" i="1"/>
  <c r="DC175" i="1"/>
  <c r="DF170" i="1"/>
  <c r="DC170" i="1"/>
  <c r="DF209" i="1"/>
  <c r="DC209" i="1"/>
  <c r="DF232" i="1"/>
  <c r="DC232" i="1"/>
  <c r="DF237" i="1"/>
  <c r="DC237" i="1"/>
  <c r="DF215" i="1"/>
  <c r="DC215" i="1"/>
  <c r="DF249" i="1"/>
  <c r="DC249" i="1"/>
  <c r="DF208" i="1"/>
  <c r="DC208" i="1"/>
  <c r="DF206" i="1"/>
  <c r="DC206" i="1"/>
  <c r="DF248" i="1"/>
  <c r="DC248" i="1"/>
  <c r="DF159" i="1"/>
  <c r="DC159" i="1"/>
  <c r="DF202" i="1"/>
  <c r="DC202" i="1"/>
  <c r="DF214" i="1"/>
  <c r="DC214" i="1"/>
  <c r="DF259" i="1"/>
  <c r="DC259" i="1"/>
  <c r="DF149" i="1"/>
  <c r="DC149" i="1"/>
  <c r="DF165" i="1"/>
  <c r="DC165" i="1"/>
  <c r="DF229" i="1"/>
  <c r="DC229" i="1"/>
  <c r="DF216" i="1"/>
  <c r="DC216" i="1"/>
  <c r="DF230" i="1"/>
  <c r="DC230" i="1"/>
  <c r="DF185" i="1"/>
  <c r="DC185" i="1"/>
  <c r="DF233" i="1"/>
  <c r="DC233" i="1"/>
  <c r="DF236" i="1"/>
  <c r="DC236" i="1"/>
  <c r="DF187" i="1"/>
  <c r="DC187" i="1"/>
  <c r="DF200" i="1"/>
  <c r="DC200" i="1"/>
  <c r="DF235" i="1"/>
  <c r="DC235" i="1"/>
  <c r="DF168" i="1"/>
  <c r="DC168" i="1"/>
  <c r="DF213" i="1"/>
  <c r="DC213" i="1"/>
  <c r="DF166" i="1"/>
  <c r="DC166" i="1"/>
  <c r="DF242" i="1"/>
  <c r="DC242" i="1"/>
  <c r="DF198" i="1"/>
  <c r="DC198" i="1"/>
  <c r="DF188" i="1"/>
  <c r="DC188" i="1"/>
  <c r="DF218" i="1"/>
  <c r="DC218" i="1"/>
  <c r="DF145" i="1"/>
  <c r="DC145" i="1"/>
  <c r="DF155" i="1"/>
  <c r="DC155" i="1"/>
  <c r="DF151" i="1"/>
  <c r="DC151" i="1"/>
  <c r="DF158" i="1"/>
  <c r="DC158" i="1"/>
  <c r="DF31" i="1"/>
  <c r="DC31" i="1"/>
  <c r="DF28" i="1"/>
  <c r="DC28" i="1"/>
  <c r="DF27" i="1"/>
  <c r="DC27" i="1"/>
  <c r="DF112" i="1"/>
  <c r="DC112" i="1"/>
  <c r="DF26" i="1"/>
  <c r="DC26" i="1"/>
  <c r="DF24" i="1"/>
  <c r="DC24" i="1"/>
  <c r="DF128" i="1"/>
  <c r="DC128" i="1"/>
  <c r="DF122" i="1"/>
  <c r="DC122" i="1"/>
  <c r="DF131" i="1"/>
  <c r="DC131" i="1"/>
  <c r="DF142" i="1"/>
  <c r="DC142" i="1"/>
  <c r="DF23" i="1"/>
  <c r="DC23" i="1"/>
  <c r="DF20" i="1"/>
  <c r="DC20" i="1"/>
  <c r="DF13" i="1"/>
  <c r="DC13" i="1"/>
  <c r="DF240" i="1"/>
  <c r="DC240" i="1"/>
  <c r="DF239" i="1"/>
  <c r="DD239" i="1"/>
  <c r="DF125" i="1"/>
  <c r="DD125" i="1"/>
  <c r="DF12" i="1"/>
  <c r="DD12" i="1"/>
  <c r="DF52" i="1"/>
  <c r="DD52" i="1"/>
  <c r="DF60" i="1"/>
  <c r="DD60" i="1"/>
  <c r="DF111" i="1"/>
  <c r="DD111" i="1"/>
  <c r="DF91" i="1"/>
  <c r="DD91" i="1"/>
  <c r="DF92" i="1"/>
  <c r="DD92" i="1"/>
  <c r="DF59" i="1"/>
  <c r="DD59" i="1"/>
  <c r="DF93" i="1"/>
  <c r="DD93" i="1"/>
  <c r="DF49" i="1"/>
  <c r="DD49" i="1"/>
  <c r="DF96" i="1"/>
  <c r="DD96" i="1"/>
  <c r="DF110" i="1"/>
  <c r="DD110" i="1"/>
  <c r="DF116" i="1"/>
  <c r="DD116" i="1"/>
  <c r="DF114" i="1"/>
  <c r="DD114" i="1"/>
  <c r="DF160" i="1"/>
  <c r="DD160" i="1"/>
  <c r="DF171" i="1"/>
  <c r="DD171" i="1"/>
  <c r="DF179" i="1"/>
  <c r="DD179" i="1"/>
  <c r="DF169" i="1"/>
  <c r="DD169" i="1"/>
  <c r="DF164" i="1"/>
  <c r="DD164" i="1"/>
  <c r="DF181" i="1"/>
  <c r="DD181" i="1"/>
  <c r="DF189" i="1"/>
  <c r="DD189" i="1"/>
  <c r="DF127" i="1"/>
  <c r="DD127" i="1"/>
  <c r="DF190" i="1"/>
  <c r="DD190" i="1"/>
  <c r="DF178" i="1"/>
  <c r="DD178" i="1"/>
  <c r="DF126" i="1"/>
  <c r="DD126" i="1"/>
  <c r="DF180" i="1"/>
  <c r="DD180" i="1"/>
  <c r="DF146" i="1"/>
  <c r="DD146" i="1"/>
  <c r="DF193" i="1"/>
  <c r="DD193" i="1"/>
  <c r="DF251" i="1"/>
  <c r="DD251" i="1"/>
  <c r="DF191" i="1"/>
  <c r="DD191" i="1"/>
  <c r="DF120" i="1"/>
  <c r="DD120" i="1"/>
  <c r="DF123" i="1"/>
  <c r="DD123" i="1"/>
  <c r="DF135" i="1"/>
  <c r="DD135" i="1"/>
  <c r="DF35" i="1"/>
  <c r="DD35" i="1"/>
  <c r="DF118" i="1"/>
  <c r="DD118" i="1"/>
  <c r="DF121" i="1"/>
  <c r="DD121" i="1"/>
  <c r="DF220" i="1"/>
  <c r="DD220" i="1"/>
  <c r="DF136" i="1"/>
  <c r="DD136" i="1"/>
  <c r="DF143" i="1"/>
  <c r="DD143" i="1"/>
  <c r="DF234" i="1"/>
  <c r="DD234" i="1"/>
  <c r="DF194" i="1"/>
  <c r="DD194" i="1"/>
  <c r="DF221" i="1"/>
  <c r="DD221" i="1"/>
  <c r="DF207" i="1"/>
  <c r="DD207" i="1"/>
  <c r="DF217" i="1"/>
  <c r="DD217" i="1"/>
  <c r="DF161" i="1"/>
  <c r="DD161" i="1"/>
  <c r="DF144" i="1"/>
  <c r="DD144" i="1"/>
  <c r="DF192" i="1"/>
  <c r="DD192" i="1"/>
  <c r="DF138" i="1"/>
  <c r="DD138" i="1"/>
  <c r="DF228" i="1"/>
  <c r="DD228" i="1"/>
  <c r="DF90" i="1"/>
  <c r="DD90" i="1"/>
  <c r="DF89" i="1"/>
  <c r="DD89" i="1"/>
  <c r="DF87" i="1"/>
  <c r="DD87" i="1"/>
  <c r="DF86" i="1"/>
  <c r="DD86" i="1"/>
  <c r="DF227" i="1"/>
  <c r="DD227" i="1"/>
  <c r="DF226" i="1"/>
  <c r="DD226" i="1"/>
  <c r="DF85" i="1"/>
  <c r="DD85" i="1"/>
  <c r="DF84" i="1"/>
  <c r="DD84" i="1"/>
  <c r="DF83" i="1"/>
  <c r="DD83" i="1"/>
  <c r="DF4" i="1"/>
  <c r="DD4" i="1"/>
  <c r="DF113" i="1"/>
  <c r="DD113" i="1"/>
  <c r="DF205" i="1"/>
  <c r="DD205" i="1"/>
  <c r="DF204" i="1"/>
  <c r="DD204" i="1"/>
  <c r="DF201" i="1"/>
  <c r="DD201" i="1"/>
  <c r="DF82" i="1"/>
  <c r="DD82" i="1"/>
  <c r="DF199" i="1"/>
  <c r="DD199" i="1"/>
  <c r="DF107" i="1"/>
  <c r="DD107" i="1"/>
  <c r="DF81" i="1"/>
  <c r="DD81" i="1"/>
  <c r="DF197" i="1"/>
  <c r="DD197" i="1"/>
  <c r="DF80" i="1"/>
  <c r="DD80" i="1"/>
  <c r="DF195" i="1"/>
  <c r="DD195" i="1"/>
  <c r="DF79" i="1"/>
  <c r="DD79" i="1"/>
  <c r="DF184" i="1"/>
  <c r="DD184" i="1"/>
  <c r="DF100" i="1"/>
  <c r="DD100" i="1"/>
  <c r="DF183" i="1"/>
  <c r="DD183" i="1"/>
  <c r="DF182" i="1"/>
  <c r="DD182" i="1"/>
  <c r="DF97" i="1"/>
  <c r="DD97" i="1"/>
  <c r="DF32" i="1"/>
  <c r="DD32" i="1"/>
  <c r="DF95" i="1"/>
  <c r="DD95" i="1"/>
  <c r="DF94" i="1"/>
  <c r="DD94" i="1"/>
  <c r="DF30" i="1"/>
  <c r="DD30" i="1"/>
  <c r="DF177" i="1"/>
  <c r="DD177" i="1"/>
  <c r="DF176" i="1"/>
  <c r="DD176" i="1"/>
  <c r="DF78" i="1"/>
  <c r="DD78" i="1"/>
  <c r="DF174" i="1"/>
  <c r="DD174" i="1"/>
  <c r="DF88" i="1"/>
  <c r="DD88" i="1"/>
  <c r="DF173" i="1"/>
  <c r="DD173" i="1"/>
  <c r="DF172" i="1"/>
  <c r="DD172" i="1"/>
  <c r="DF77" i="1"/>
  <c r="DD77" i="1"/>
  <c r="DF167" i="1"/>
  <c r="DD167" i="1"/>
  <c r="DF76" i="1"/>
  <c r="DD76" i="1"/>
  <c r="DF163" i="1"/>
  <c r="DD163" i="1"/>
  <c r="DF162" i="1"/>
  <c r="DD162" i="1"/>
  <c r="DF157" i="1"/>
  <c r="DD157" i="1"/>
  <c r="DF156" i="1"/>
  <c r="DD156" i="1"/>
  <c r="DF57" i="1"/>
  <c r="DD57" i="1"/>
  <c r="DF154" i="1"/>
  <c r="DD154" i="1"/>
  <c r="DF153" i="1"/>
  <c r="DD153" i="1"/>
  <c r="DF152" i="1"/>
  <c r="DD152" i="1"/>
  <c r="DF74" i="1"/>
  <c r="DD74" i="1"/>
  <c r="DF73" i="1"/>
  <c r="DD73" i="1"/>
  <c r="DF53" i="1"/>
  <c r="DD53" i="1"/>
  <c r="DF150" i="1"/>
  <c r="DD150" i="1"/>
  <c r="DF50" i="1"/>
  <c r="DD50" i="1"/>
  <c r="DF148" i="1"/>
  <c r="DD148" i="1"/>
  <c r="DF147" i="1"/>
  <c r="DD147" i="1"/>
  <c r="DF48" i="1"/>
  <c r="DD48" i="1"/>
  <c r="DF66" i="1"/>
  <c r="DD66" i="1"/>
  <c r="DF47" i="1"/>
  <c r="DD47" i="1"/>
  <c r="DF64" i="1"/>
  <c r="DD64" i="1"/>
  <c r="DF141" i="1"/>
  <c r="DD141" i="1"/>
  <c r="DF140" i="1"/>
  <c r="DD140" i="1"/>
  <c r="DF46" i="1"/>
  <c r="DD46" i="1"/>
  <c r="DF43" i="1"/>
  <c r="DD43" i="1"/>
  <c r="DF41" i="1"/>
  <c r="DD41" i="1"/>
  <c r="DF58" i="1"/>
  <c r="DD58" i="1"/>
  <c r="DF134" i="1"/>
  <c r="DD134" i="1"/>
  <c r="DF56" i="1"/>
  <c r="DD56" i="1"/>
  <c r="DF55" i="1"/>
  <c r="DD55" i="1"/>
  <c r="DF54" i="1"/>
  <c r="DD54" i="1"/>
  <c r="DF133" i="1"/>
  <c r="DD133" i="1"/>
  <c r="DF38" i="1"/>
  <c r="DD38" i="1"/>
  <c r="DF51" i="1"/>
  <c r="DD51" i="1"/>
  <c r="DF37" i="1"/>
  <c r="DD37" i="1"/>
  <c r="DF130" i="1"/>
  <c r="DD130" i="1"/>
  <c r="DF129" i="1"/>
  <c r="DD129" i="1"/>
  <c r="DF25" i="1"/>
  <c r="DD25" i="1"/>
  <c r="DF19" i="1"/>
  <c r="DD19" i="1"/>
  <c r="DF45" i="1"/>
  <c r="DD45" i="1"/>
  <c r="DF44" i="1"/>
  <c r="DD44" i="1"/>
  <c r="DF36" i="1"/>
  <c r="DD36" i="1"/>
  <c r="DF42" i="1"/>
  <c r="DD42" i="1"/>
  <c r="DF34" i="1"/>
  <c r="DD34" i="1"/>
  <c r="DF103" i="1"/>
  <c r="DD103" i="1"/>
  <c r="DF102" i="1"/>
  <c r="DD102" i="1"/>
  <c r="DF33" i="1"/>
  <c r="DD33" i="1"/>
  <c r="DF99" i="1"/>
  <c r="DD99" i="1"/>
  <c r="DF98" i="1"/>
  <c r="DD98" i="1"/>
  <c r="DF29" i="1"/>
  <c r="DD29" i="1"/>
  <c r="DF109" i="1"/>
  <c r="DC109" i="1"/>
  <c r="DF253" i="1"/>
  <c r="DC253" i="1"/>
  <c r="DF6" i="1"/>
  <c r="DD6" i="1"/>
  <c r="DF252" i="1"/>
  <c r="DC252" i="1"/>
  <c r="DF108" i="1"/>
  <c r="DC108" i="1"/>
  <c r="DF106" i="1"/>
  <c r="DD106" i="1"/>
  <c r="DF117" i="1"/>
  <c r="DC117" i="1"/>
  <c r="DF104" i="1"/>
  <c r="DD104" i="1"/>
  <c r="DF105" i="1"/>
  <c r="DC105" i="1"/>
  <c r="DF14" i="1"/>
  <c r="DC14" i="1"/>
  <c r="DF101" i="1"/>
  <c r="DD101" i="1"/>
  <c r="DF8" i="1"/>
  <c r="DD8" i="1"/>
  <c r="DF254" i="1"/>
  <c r="DD254" i="1"/>
  <c r="DF15" i="1"/>
  <c r="DD15" i="1"/>
  <c r="DF7" i="1"/>
  <c r="DC7" i="1"/>
  <c r="DF18" i="1"/>
  <c r="DD18" i="1"/>
  <c r="DF231" i="1"/>
  <c r="DC231" i="1"/>
  <c r="DF17" i="1"/>
  <c r="DD17" i="1"/>
  <c r="DF16" i="1"/>
  <c r="DC16" i="1"/>
  <c r="DF225" i="1"/>
  <c r="DC225" i="1"/>
  <c r="DF224" i="1"/>
  <c r="DD224" i="1"/>
  <c r="DF223" i="1"/>
  <c r="DD223" i="1"/>
  <c r="DF222" i="1"/>
  <c r="DD222" i="1"/>
  <c r="DF11" i="1"/>
  <c r="DC11" i="1"/>
  <c r="DF10" i="1"/>
  <c r="DC10" i="1"/>
  <c r="DF9" i="1"/>
  <c r="DD9" i="1"/>
  <c r="DF212" i="1"/>
  <c r="DD212" i="1"/>
  <c r="DF211" i="1"/>
  <c r="DD211" i="1"/>
  <c r="DF210" i="1"/>
  <c r="DC210" i="1"/>
  <c r="DF5" i="1"/>
  <c r="DC5" i="1"/>
  <c r="DF203" i="1"/>
  <c r="DD203" i="1"/>
  <c r="DF3" i="1"/>
  <c r="DD3" i="1"/>
  <c r="CQ257" i="1"/>
  <c r="CU257" i="1" s="1"/>
  <c r="CQ228" i="1"/>
  <c r="CT228" i="1" s="1"/>
  <c r="CQ90" i="1"/>
  <c r="CU90" i="1" s="1"/>
  <c r="CQ89" i="1"/>
  <c r="CT89" i="1" s="1"/>
  <c r="CQ87" i="1"/>
  <c r="CU87" i="1" s="1"/>
  <c r="CQ86" i="1"/>
  <c r="CT86" i="1" s="1"/>
  <c r="CQ227" i="1"/>
  <c r="CU227" i="1" s="1"/>
  <c r="CQ226" i="1"/>
  <c r="CT226" i="1" s="1"/>
  <c r="CQ85" i="1"/>
  <c r="CU85" i="1" s="1"/>
  <c r="CQ84" i="1"/>
  <c r="CT84" i="1" s="1"/>
  <c r="CQ83" i="1"/>
  <c r="CU83" i="1" s="1"/>
  <c r="CQ4" i="1"/>
  <c r="CT4" i="1" s="1"/>
  <c r="CQ250" i="1"/>
  <c r="CU250" i="1" s="1"/>
  <c r="DC86" i="1" l="1"/>
  <c r="DC103" i="1"/>
  <c r="DC3" i="1"/>
  <c r="DC56" i="1"/>
  <c r="DC80" i="1"/>
  <c r="DC53" i="1"/>
  <c r="DC220" i="1"/>
  <c r="DC88" i="1"/>
  <c r="DC189" i="1"/>
  <c r="DC239" i="1"/>
  <c r="DC111" i="1"/>
  <c r="DC44" i="1"/>
  <c r="DC43" i="1"/>
  <c r="DC177" i="1"/>
  <c r="DC135" i="1"/>
  <c r="DC179" i="1"/>
  <c r="DC125" i="1"/>
  <c r="DC129" i="1"/>
  <c r="DC64" i="1"/>
  <c r="DC157" i="1"/>
  <c r="DC32" i="1"/>
  <c r="DC205" i="1"/>
  <c r="DC161" i="1"/>
  <c r="DC251" i="1"/>
  <c r="DC116" i="1"/>
  <c r="DC98" i="1"/>
  <c r="DC38" i="1"/>
  <c r="DC147" i="1"/>
  <c r="DC167" i="1"/>
  <c r="DC100" i="1"/>
  <c r="DC84" i="1"/>
  <c r="DC194" i="1"/>
  <c r="DC126" i="1"/>
  <c r="DC93" i="1"/>
  <c r="DD69" i="1"/>
  <c r="DC153" i="1"/>
  <c r="DC199" i="1"/>
  <c r="DC228" i="1"/>
  <c r="DC203" i="1"/>
  <c r="DC211" i="1"/>
  <c r="DC9" i="1"/>
  <c r="DC222" i="1"/>
  <c r="DC224" i="1"/>
  <c r="DC17" i="1"/>
  <c r="DC18" i="1"/>
  <c r="DC254" i="1"/>
  <c r="DC101" i="1"/>
  <c r="DC104" i="1"/>
  <c r="DC106" i="1"/>
  <c r="DC6" i="1"/>
  <c r="DC102" i="1"/>
  <c r="DC36" i="1"/>
  <c r="DC25" i="1"/>
  <c r="DC48" i="1"/>
  <c r="DC150" i="1"/>
  <c r="DC152" i="1"/>
  <c r="DC156" i="1"/>
  <c r="DC176" i="1"/>
  <c r="DC183" i="1"/>
  <c r="DC195" i="1"/>
  <c r="DC227" i="1"/>
  <c r="DC90" i="1"/>
  <c r="DC221" i="1"/>
  <c r="DC136" i="1"/>
  <c r="DC180" i="1"/>
  <c r="DC169" i="1"/>
  <c r="DC114" i="1"/>
  <c r="DC49" i="1"/>
  <c r="DD5" i="1"/>
  <c r="DD10" i="1"/>
  <c r="DD225" i="1"/>
  <c r="DD231" i="1"/>
  <c r="DD7" i="1"/>
  <c r="DD105" i="1"/>
  <c r="DD117" i="1"/>
  <c r="DD108" i="1"/>
  <c r="DD252" i="1"/>
  <c r="DD253" i="1"/>
  <c r="DD109" i="1"/>
  <c r="DC33" i="1"/>
  <c r="DC37" i="1"/>
  <c r="DC54" i="1"/>
  <c r="DC140" i="1"/>
  <c r="DC50" i="1"/>
  <c r="DC57" i="1"/>
  <c r="DC163" i="1"/>
  <c r="DC78" i="1"/>
  <c r="DC182" i="1"/>
  <c r="DC79" i="1"/>
  <c r="DC81" i="1"/>
  <c r="DC201" i="1"/>
  <c r="DC4" i="1"/>
  <c r="DC226" i="1"/>
  <c r="DC89" i="1"/>
  <c r="DC192" i="1"/>
  <c r="DC207" i="1"/>
  <c r="DC143" i="1"/>
  <c r="DC118" i="1"/>
  <c r="DC120" i="1"/>
  <c r="DC146" i="1"/>
  <c r="DC190" i="1"/>
  <c r="DC164" i="1"/>
  <c r="DC160" i="1"/>
  <c r="DC96" i="1"/>
  <c r="DC92" i="1"/>
  <c r="DC52" i="1"/>
  <c r="DC212" i="1"/>
  <c r="DC223" i="1"/>
  <c r="DC15" i="1"/>
  <c r="DC8" i="1"/>
  <c r="DC29" i="1"/>
  <c r="DC51" i="1"/>
  <c r="DC55" i="1"/>
  <c r="DC141" i="1"/>
  <c r="DC173" i="1"/>
  <c r="DC95" i="1"/>
  <c r="DC107" i="1"/>
  <c r="DC204" i="1"/>
  <c r="DC83" i="1"/>
  <c r="DC35" i="1"/>
  <c r="DC191" i="1"/>
  <c r="DC127" i="1"/>
  <c r="DC91" i="1"/>
  <c r="DD210" i="1"/>
  <c r="DD11" i="1"/>
  <c r="DD16" i="1"/>
  <c r="DD14" i="1"/>
  <c r="DC42" i="1"/>
  <c r="DC19" i="1"/>
  <c r="DC58" i="1"/>
  <c r="DC66" i="1"/>
  <c r="DC74" i="1"/>
  <c r="DC172" i="1"/>
  <c r="DC94" i="1"/>
  <c r="DC99" i="1"/>
  <c r="DC34" i="1"/>
  <c r="DC45" i="1"/>
  <c r="DC130" i="1"/>
  <c r="DC133" i="1"/>
  <c r="DC134" i="1"/>
  <c r="DC46" i="1"/>
  <c r="DC47" i="1"/>
  <c r="DC148" i="1"/>
  <c r="DC73" i="1"/>
  <c r="DC154" i="1"/>
  <c r="DC162" i="1"/>
  <c r="DC77" i="1"/>
  <c r="DC174" i="1"/>
  <c r="DC30" i="1"/>
  <c r="DC97" i="1"/>
  <c r="DC184" i="1"/>
  <c r="DC197" i="1"/>
  <c r="DC82" i="1"/>
  <c r="DC113" i="1"/>
  <c r="DC85" i="1"/>
  <c r="DC87" i="1"/>
  <c r="DC138" i="1"/>
  <c r="DC217" i="1"/>
  <c r="DC234" i="1"/>
  <c r="DC121" i="1"/>
  <c r="DC123" i="1"/>
  <c r="DC193" i="1"/>
  <c r="DC178" i="1"/>
  <c r="DC181" i="1"/>
  <c r="DC171" i="1"/>
  <c r="DC110" i="1"/>
  <c r="DC59" i="1"/>
  <c r="DC60" i="1"/>
  <c r="DC41" i="1"/>
  <c r="DC76" i="1"/>
  <c r="DC144" i="1"/>
  <c r="DC12" i="1"/>
  <c r="DD240" i="1"/>
  <c r="DD20" i="1"/>
  <c r="DD142" i="1"/>
  <c r="DD122" i="1"/>
  <c r="DD24" i="1"/>
  <c r="DD112" i="1"/>
  <c r="DD28" i="1"/>
  <c r="DD158" i="1"/>
  <c r="DD151" i="1"/>
  <c r="DD145" i="1"/>
  <c r="DD188" i="1"/>
  <c r="DD198" i="1"/>
  <c r="DD166" i="1"/>
  <c r="DD168" i="1"/>
  <c r="DD200" i="1"/>
  <c r="DD236" i="1"/>
  <c r="DD185" i="1"/>
  <c r="DD216" i="1"/>
  <c r="DD229" i="1"/>
  <c r="DD149" i="1"/>
  <c r="DD214" i="1"/>
  <c r="DD159" i="1"/>
  <c r="DD206" i="1"/>
  <c r="DD208" i="1"/>
  <c r="DD249" i="1"/>
  <c r="DD215" i="1"/>
  <c r="DD237" i="1"/>
  <c r="DD209" i="1"/>
  <c r="DD170" i="1"/>
  <c r="DD175" i="1"/>
  <c r="DD196" i="1"/>
  <c r="DD245" i="1"/>
  <c r="DD219" i="1"/>
  <c r="DD256" i="1"/>
  <c r="DD246" i="1"/>
  <c r="DD250" i="1"/>
  <c r="DD241" i="1"/>
  <c r="DD244" i="1"/>
  <c r="DD65" i="1"/>
  <c r="DD67" i="1"/>
  <c r="DD63" i="1"/>
  <c r="DD68" i="1"/>
  <c r="DD186" i="1"/>
  <c r="DD61" i="1"/>
  <c r="DD257" i="1"/>
  <c r="DD21" i="1"/>
  <c r="DD70" i="1"/>
  <c r="DD22" i="1"/>
  <c r="DD62" i="1"/>
  <c r="DD71" i="1"/>
  <c r="DD72" i="1"/>
  <c r="DD247" i="1"/>
  <c r="DD255" i="1"/>
  <c r="DD39" i="1"/>
  <c r="DD238" i="1"/>
  <c r="DD243" i="1"/>
  <c r="DD258" i="1"/>
  <c r="DD40" i="1"/>
  <c r="DD132" i="1"/>
  <c r="DD124" i="1"/>
  <c r="DD119" i="1"/>
  <c r="DD115" i="1"/>
  <c r="DD137" i="1"/>
  <c r="DD139" i="1"/>
  <c r="DD13" i="1"/>
  <c r="DD23" i="1"/>
  <c r="DD131" i="1"/>
  <c r="DD128" i="1"/>
  <c r="DD26" i="1"/>
  <c r="DD27" i="1"/>
  <c r="DD31" i="1"/>
  <c r="DD155" i="1"/>
  <c r="DD218" i="1"/>
  <c r="DD242" i="1"/>
  <c r="DD213" i="1"/>
  <c r="DD235" i="1"/>
  <c r="DD187" i="1"/>
  <c r="DD233" i="1"/>
  <c r="DD230" i="1"/>
  <c r="DD165" i="1"/>
  <c r="DD259" i="1"/>
  <c r="DD202" i="1"/>
  <c r="DD248" i="1"/>
  <c r="DD232" i="1"/>
  <c r="DC75" i="1"/>
  <c r="CU226" i="1"/>
  <c r="CU4" i="1"/>
  <c r="CU89" i="1"/>
  <c r="CU84" i="1"/>
  <c r="CU228" i="1"/>
  <c r="CT83" i="1"/>
  <c r="CT85" i="1"/>
  <c r="CT227" i="1"/>
  <c r="CT87" i="1"/>
  <c r="CT90" i="1"/>
  <c r="CT257" i="1"/>
  <c r="CU86" i="1"/>
  <c r="CT250" i="1"/>
  <c r="CL15" i="2" l="1"/>
  <c r="CL14" i="2"/>
  <c r="CL13" i="2"/>
  <c r="CL12" i="2"/>
  <c r="CL11" i="2"/>
  <c r="CL10" i="2"/>
  <c r="CL9" i="2"/>
  <c r="CL8" i="2"/>
  <c r="CL7" i="2"/>
  <c r="CL6" i="2"/>
  <c r="CL5" i="2"/>
  <c r="CL4" i="2"/>
  <c r="CL3" i="2"/>
  <c r="CQ255" i="1" l="1"/>
  <c r="CQ247" i="1"/>
  <c r="CQ155" i="1"/>
  <c r="CQ72" i="1"/>
  <c r="CQ151" i="1"/>
  <c r="CQ75" i="1"/>
  <c r="CQ158" i="1"/>
  <c r="CQ71" i="1"/>
  <c r="CQ63" i="1"/>
  <c r="CQ61" i="1"/>
  <c r="CQ62" i="1"/>
  <c r="CQ22" i="1"/>
  <c r="CQ246" i="1"/>
  <c r="CQ186" i="1"/>
  <c r="CQ69" i="1"/>
  <c r="CQ68" i="1"/>
  <c r="CQ70" i="1"/>
  <c r="CQ67" i="1"/>
  <c r="CQ21" i="1"/>
  <c r="CQ159" i="1"/>
  <c r="CQ65" i="1"/>
  <c r="CQ241" i="1"/>
  <c r="CQ232" i="1"/>
  <c r="CQ149" i="1"/>
  <c r="CQ145" i="1"/>
  <c r="CQ198" i="1"/>
  <c r="CQ202" i="1"/>
  <c r="CQ259" i="1"/>
  <c r="CQ200" i="1"/>
  <c r="CQ218" i="1"/>
  <c r="CQ214" i="1"/>
  <c r="CQ245" i="1"/>
  <c r="CQ229" i="1"/>
  <c r="CQ185" i="1"/>
  <c r="CQ213" i="1"/>
  <c r="CQ168" i="1"/>
  <c r="CQ248" i="1"/>
  <c r="CQ249" i="1"/>
  <c r="CQ216" i="1"/>
  <c r="CQ236" i="1"/>
  <c r="CQ235" i="1"/>
  <c r="CQ208" i="1"/>
  <c r="CQ237" i="1"/>
  <c r="CQ165" i="1"/>
  <c r="CQ209" i="1"/>
  <c r="CQ206" i="1"/>
  <c r="CQ175" i="1"/>
  <c r="CQ166" i="1"/>
  <c r="CQ233" i="1"/>
  <c r="CQ219" i="1"/>
  <c r="CQ196" i="1"/>
  <c r="CQ170" i="1"/>
  <c r="CQ256" i="1"/>
  <c r="CQ244" i="1"/>
  <c r="CQ230" i="1"/>
  <c r="CQ187" i="1"/>
  <c r="CQ242" i="1"/>
  <c r="CQ215" i="1"/>
  <c r="CQ188" i="1"/>
  <c r="CQ139" i="1"/>
  <c r="CQ137" i="1"/>
  <c r="CQ115" i="1"/>
  <c r="CQ119" i="1"/>
  <c r="CQ124" i="1"/>
  <c r="CQ132" i="1"/>
  <c r="CQ40" i="1"/>
  <c r="CQ258" i="1"/>
  <c r="CQ243" i="1"/>
  <c r="CQ238" i="1"/>
  <c r="CQ39" i="1"/>
  <c r="CQ31" i="1"/>
  <c r="CQ28" i="1"/>
  <c r="CQ27" i="1"/>
  <c r="CQ112" i="1"/>
  <c r="CQ26" i="1"/>
  <c r="CQ24" i="1"/>
  <c r="CQ128" i="1"/>
  <c r="CQ122" i="1"/>
  <c r="CQ131" i="1"/>
  <c r="CQ142" i="1"/>
  <c r="CQ23" i="1"/>
  <c r="CQ20" i="1"/>
  <c r="CQ13" i="1"/>
  <c r="CQ240" i="1"/>
  <c r="CQ239" i="1"/>
  <c r="CQ125" i="1"/>
  <c r="CQ12" i="1"/>
  <c r="CQ52" i="1"/>
  <c r="CQ60" i="1"/>
  <c r="CQ111" i="1"/>
  <c r="CQ91" i="1"/>
  <c r="CQ92" i="1"/>
  <c r="CQ59" i="1"/>
  <c r="CQ93" i="1"/>
  <c r="CQ49" i="1"/>
  <c r="CQ96" i="1"/>
  <c r="CQ110" i="1"/>
  <c r="CQ116" i="1"/>
  <c r="CQ114" i="1"/>
  <c r="CQ160" i="1"/>
  <c r="CQ146" i="1"/>
  <c r="CQ171" i="1"/>
  <c r="CQ179" i="1"/>
  <c r="CQ169" i="1"/>
  <c r="CQ164" i="1"/>
  <c r="CQ181" i="1"/>
  <c r="CQ189" i="1"/>
  <c r="CQ127" i="1"/>
  <c r="CQ190" i="1"/>
  <c r="CQ178" i="1"/>
  <c r="CQ126" i="1"/>
  <c r="CQ180" i="1"/>
  <c r="CQ193" i="1"/>
  <c r="CQ251" i="1"/>
  <c r="CQ191" i="1"/>
  <c r="CQ120" i="1"/>
  <c r="CQ123" i="1"/>
  <c r="CQ135" i="1"/>
  <c r="CQ35" i="1"/>
  <c r="CQ118" i="1"/>
  <c r="CQ121" i="1"/>
  <c r="CQ220" i="1"/>
  <c r="CQ136" i="1"/>
  <c r="CQ143" i="1"/>
  <c r="CQ234" i="1"/>
  <c r="CQ194" i="1"/>
  <c r="CQ221" i="1"/>
  <c r="CQ207" i="1"/>
  <c r="CQ217" i="1"/>
  <c r="CQ161" i="1"/>
  <c r="CQ144" i="1"/>
  <c r="CQ192" i="1"/>
  <c r="CQ138" i="1"/>
  <c r="CQ113" i="1"/>
  <c r="CQ205" i="1"/>
  <c r="CQ204" i="1"/>
  <c r="CQ201" i="1"/>
  <c r="CQ82" i="1"/>
  <c r="CQ199" i="1"/>
  <c r="CQ107" i="1"/>
  <c r="CQ81" i="1"/>
  <c r="CQ197" i="1"/>
  <c r="CQ80" i="1"/>
  <c r="CQ195" i="1"/>
  <c r="CQ79" i="1"/>
  <c r="CQ184" i="1"/>
  <c r="CQ100" i="1"/>
  <c r="CQ183" i="1"/>
  <c r="CQ182" i="1"/>
  <c r="CQ97" i="1"/>
  <c r="CQ32" i="1"/>
  <c r="CQ95" i="1"/>
  <c r="CQ94" i="1"/>
  <c r="CQ30" i="1"/>
  <c r="CQ177" i="1"/>
  <c r="CQ176" i="1"/>
  <c r="CQ78" i="1"/>
  <c r="CQ174" i="1"/>
  <c r="CQ88" i="1"/>
  <c r="CQ173" i="1"/>
  <c r="CQ172" i="1"/>
  <c r="CQ77" i="1"/>
  <c r="CQ167" i="1"/>
  <c r="CQ76" i="1"/>
  <c r="CQ163" i="1"/>
  <c r="CQ162" i="1"/>
  <c r="CQ157" i="1"/>
  <c r="CQ156" i="1"/>
  <c r="CQ57" i="1"/>
  <c r="CQ154" i="1"/>
  <c r="CQ153" i="1"/>
  <c r="CQ152" i="1"/>
  <c r="CQ74" i="1"/>
  <c r="CQ73" i="1"/>
  <c r="CQ53" i="1"/>
  <c r="CQ150" i="1"/>
  <c r="CQ50" i="1"/>
  <c r="CQ148" i="1"/>
  <c r="CQ147" i="1"/>
  <c r="CQ48" i="1"/>
  <c r="CQ66" i="1"/>
  <c r="CQ47" i="1"/>
  <c r="CQ64" i="1"/>
  <c r="CQ141" i="1"/>
  <c r="CQ140" i="1"/>
  <c r="CQ46" i="1"/>
  <c r="CQ43" i="1"/>
  <c r="CQ41" i="1"/>
  <c r="CQ58" i="1"/>
  <c r="CQ134" i="1"/>
  <c r="CQ56" i="1"/>
  <c r="CQ55" i="1"/>
  <c r="CQ54" i="1"/>
  <c r="CQ133" i="1"/>
  <c r="CQ38" i="1"/>
  <c r="CQ51" i="1"/>
  <c r="CQ37" i="1"/>
  <c r="CQ130" i="1"/>
  <c r="CQ129" i="1"/>
  <c r="CQ25" i="1"/>
  <c r="CQ19" i="1"/>
  <c r="CQ45" i="1"/>
  <c r="CQ44" i="1"/>
  <c r="CQ36" i="1"/>
  <c r="CQ42" i="1"/>
  <c r="CQ34" i="1"/>
  <c r="CQ103" i="1"/>
  <c r="CQ102" i="1"/>
  <c r="CQ33" i="1"/>
  <c r="CQ99" i="1"/>
  <c r="CQ98" i="1"/>
  <c r="CQ29" i="1"/>
  <c r="CQ109" i="1"/>
  <c r="CQ253" i="1"/>
  <c r="CQ6" i="1"/>
  <c r="CQ252" i="1"/>
  <c r="CQ108" i="1"/>
  <c r="CQ106" i="1"/>
  <c r="CQ117" i="1"/>
  <c r="CQ104" i="1"/>
  <c r="CQ105" i="1"/>
  <c r="CQ14" i="1"/>
  <c r="CQ101" i="1"/>
  <c r="CQ8" i="1"/>
  <c r="CQ254" i="1"/>
  <c r="CQ15" i="1"/>
  <c r="CQ7" i="1"/>
  <c r="CQ18" i="1"/>
  <c r="CQ231" i="1"/>
  <c r="CQ17" i="1"/>
  <c r="CQ16" i="1"/>
  <c r="CQ225" i="1"/>
  <c r="CQ224" i="1"/>
  <c r="CQ223" i="1"/>
  <c r="CQ222" i="1"/>
  <c r="CQ11" i="1"/>
  <c r="CQ10" i="1"/>
  <c r="CQ9" i="1"/>
  <c r="CQ212" i="1"/>
  <c r="CQ211" i="1"/>
  <c r="CQ210" i="1"/>
  <c r="CQ5" i="1"/>
  <c r="CQ203" i="1"/>
  <c r="CQ3" i="1"/>
  <c r="CT138" i="1" l="1"/>
  <c r="CD138" i="1"/>
  <c r="CU138" i="1" l="1"/>
  <c r="CU164" i="1"/>
  <c r="CU181" i="1"/>
  <c r="CT189" i="1"/>
  <c r="CU190" i="1"/>
  <c r="CU178" i="1"/>
  <c r="CU180" i="1"/>
  <c r="CU193" i="1"/>
  <c r="CT251" i="1"/>
  <c r="CU120" i="1"/>
  <c r="CU123" i="1"/>
  <c r="CT135" i="1"/>
  <c r="CU118" i="1"/>
  <c r="CU121" i="1"/>
  <c r="CT220" i="1"/>
  <c r="CT143" i="1"/>
  <c r="CU171" i="1"/>
  <c r="CU179" i="1"/>
  <c r="CU234" i="1"/>
  <c r="CT194" i="1"/>
  <c r="CU207" i="1"/>
  <c r="CU217" i="1"/>
  <c r="CT161" i="1"/>
  <c r="CU192" i="1"/>
  <c r="CU169" i="1"/>
  <c r="CU136" i="1" l="1"/>
  <c r="CT136" i="1"/>
  <c r="CU35" i="1"/>
  <c r="CT35" i="1"/>
  <c r="CT191" i="1"/>
  <c r="CU191" i="1"/>
  <c r="CT126" i="1"/>
  <c r="CU126" i="1"/>
  <c r="CT127" i="1"/>
  <c r="CU127" i="1"/>
  <c r="CT144" i="1"/>
  <c r="CU144" i="1"/>
  <c r="CT221" i="1"/>
  <c r="CU221" i="1"/>
  <c r="CU251" i="1"/>
  <c r="CU189" i="1"/>
  <c r="CU161" i="1"/>
  <c r="CU194" i="1"/>
  <c r="CT169" i="1"/>
  <c r="CT118" i="1"/>
  <c r="CT120" i="1"/>
  <c r="CT180" i="1"/>
  <c r="CT190" i="1"/>
  <c r="CT192" i="1"/>
  <c r="CT207" i="1"/>
  <c r="CT181" i="1"/>
  <c r="CU220" i="1"/>
  <c r="CU135" i="1"/>
  <c r="CT171" i="1"/>
  <c r="CT193" i="1"/>
  <c r="CT217" i="1"/>
  <c r="CT234" i="1"/>
  <c r="CT179" i="1"/>
  <c r="CU143" i="1"/>
  <c r="CT121" i="1"/>
  <c r="CT123" i="1"/>
  <c r="CT178" i="1"/>
  <c r="CT164" i="1"/>
  <c r="CT188" i="1" l="1"/>
  <c r="CU175" i="1"/>
  <c r="CU188" i="1" l="1"/>
  <c r="CT175" i="1"/>
  <c r="CU206" i="1"/>
  <c r="CT206" i="1"/>
  <c r="CU213" i="1"/>
  <c r="CT213" i="1"/>
  <c r="CU216" i="1"/>
  <c r="CT216" i="1"/>
  <c r="CU166" i="1"/>
  <c r="CT166" i="1"/>
  <c r="CU165" i="1"/>
  <c r="CT165" i="1"/>
  <c r="CU244" i="1"/>
  <c r="CT244" i="1"/>
  <c r="CU219" i="1"/>
  <c r="CT219" i="1"/>
  <c r="CU187" i="1"/>
  <c r="CT187" i="1"/>
  <c r="CU209" i="1"/>
  <c r="CT209" i="1"/>
  <c r="CT237" i="1"/>
  <c r="CU237" i="1"/>
  <c r="CU168" i="1"/>
  <c r="CT168" i="1"/>
  <c r="CT215" i="1"/>
  <c r="CU215" i="1"/>
  <c r="CT256" i="1"/>
  <c r="CU256" i="1"/>
  <c r="CU170" i="1"/>
  <c r="CT170" i="1"/>
  <c r="CU185" i="1"/>
  <c r="CT185" i="1"/>
  <c r="CU236" i="1"/>
  <c r="CT236" i="1"/>
  <c r="CU249" i="1"/>
  <c r="CT249" i="1"/>
  <c r="CU242" i="1"/>
  <c r="CT242" i="1"/>
  <c r="CU230" i="1"/>
  <c r="CT230" i="1"/>
  <c r="CU233" i="1"/>
  <c r="CT233" i="1"/>
  <c r="CU208" i="1"/>
  <c r="CT208" i="1"/>
  <c r="CU196" i="1"/>
  <c r="CT196" i="1"/>
  <c r="CU235" i="1"/>
  <c r="CT235" i="1"/>
  <c r="CU248" i="1"/>
  <c r="CT248" i="1"/>
  <c r="CT146" i="1" l="1"/>
  <c r="CU146" i="1" l="1"/>
  <c r="CU202" i="1"/>
  <c r="CU259" i="1"/>
  <c r="CU214" i="1"/>
  <c r="CT229" i="1"/>
  <c r="CT98" i="1"/>
  <c r="CU200" i="1"/>
  <c r="CT29" i="1"/>
  <c r="CT218" i="1"/>
  <c r="CU145" i="1"/>
  <c r="CU198" i="1"/>
  <c r="CT160" i="1"/>
  <c r="CT44" i="1"/>
  <c r="CT103" i="1"/>
  <c r="CT102" i="1"/>
  <c r="CU99" i="1"/>
  <c r="CT42" i="1"/>
  <c r="CU33" i="1"/>
  <c r="CT34" i="1"/>
  <c r="CT45" i="1"/>
  <c r="CU36" i="1"/>
  <c r="CT245" i="1"/>
  <c r="CU245" i="1" l="1"/>
  <c r="CT259" i="1"/>
  <c r="CU218" i="1"/>
  <c r="CU98" i="1"/>
  <c r="CT145" i="1"/>
  <c r="CU45" i="1"/>
  <c r="CT33" i="1"/>
  <c r="CU103" i="1"/>
  <c r="CU29" i="1"/>
  <c r="CU102" i="1"/>
  <c r="CU160" i="1"/>
  <c r="CU34" i="1"/>
  <c r="CU42" i="1"/>
  <c r="CU229" i="1"/>
  <c r="CU44" i="1"/>
  <c r="CT198" i="1"/>
  <c r="CT36" i="1"/>
  <c r="CT200" i="1"/>
  <c r="CT99" i="1"/>
  <c r="CT214" i="1"/>
  <c r="CT202" i="1"/>
  <c r="CO15" i="2" l="1"/>
  <c r="CO14" i="2"/>
  <c r="CP13" i="2"/>
  <c r="CO13" i="2"/>
  <c r="CO12" i="2"/>
  <c r="CO11" i="2"/>
  <c r="CO10" i="2"/>
  <c r="CO9" i="2"/>
  <c r="CO8" i="2"/>
  <c r="CO7" i="2"/>
  <c r="CO6" i="2"/>
  <c r="CO5" i="2"/>
  <c r="CO4" i="2"/>
  <c r="CO3" i="2"/>
  <c r="CU27" i="1"/>
  <c r="CU26" i="1"/>
  <c r="CU112" i="1"/>
  <c r="CU258" i="1"/>
  <c r="CU40" i="1"/>
  <c r="CU243" i="1"/>
  <c r="CU239" i="1"/>
  <c r="CU201" i="1"/>
  <c r="CU82" i="1"/>
  <c r="CU199" i="1"/>
  <c r="CU107" i="1"/>
  <c r="CU81" i="1"/>
  <c r="CU197" i="1"/>
  <c r="CU80" i="1"/>
  <c r="CU195" i="1"/>
  <c r="CU67" i="1"/>
  <c r="CU21" i="1"/>
  <c r="CU70" i="1"/>
  <c r="CU69" i="1"/>
  <c r="CU68" i="1"/>
  <c r="CU71" i="1"/>
  <c r="CU22" i="1"/>
  <c r="CU61" i="1"/>
  <c r="CU246" i="1"/>
  <c r="CU63" i="1"/>
  <c r="CU186" i="1"/>
  <c r="CU62" i="1"/>
  <c r="CU151" i="1"/>
  <c r="CU75" i="1"/>
  <c r="CU72" i="1"/>
  <c r="CU255" i="1"/>
  <c r="CU247" i="1"/>
  <c r="CU158" i="1"/>
  <c r="CU240" i="1"/>
  <c r="CU13" i="1"/>
  <c r="CU238" i="1"/>
  <c r="CU20" i="1"/>
  <c r="CU12" i="1"/>
  <c r="CU23" i="1"/>
  <c r="CU139" i="1"/>
  <c r="CU137" i="1"/>
  <c r="CU125" i="1"/>
  <c r="CU224" i="1"/>
  <c r="CU223" i="1"/>
  <c r="CU122" i="1"/>
  <c r="CU16" i="1"/>
  <c r="CU142" i="1"/>
  <c r="CU17" i="1"/>
  <c r="CU128" i="1"/>
  <c r="CU131" i="1"/>
  <c r="CU132" i="1"/>
  <c r="CU124" i="1"/>
  <c r="CU222" i="1"/>
  <c r="CU115" i="1"/>
  <c r="CU119" i="1"/>
  <c r="CU253" i="1"/>
  <c r="CU109" i="1"/>
  <c r="CU6" i="1"/>
  <c r="CU252" i="1"/>
  <c r="CU108" i="1"/>
  <c r="CU104" i="1"/>
  <c r="CU106" i="1"/>
  <c r="CU117" i="1"/>
  <c r="CU105" i="1"/>
  <c r="CU225" i="1"/>
  <c r="CU231" i="1"/>
  <c r="CU3" i="1"/>
  <c r="CU203" i="1"/>
  <c r="CU113" i="1"/>
  <c r="CU205" i="1"/>
  <c r="CU204" i="1"/>
  <c r="CU155" i="1"/>
  <c r="CU11" i="1"/>
  <c r="CU10" i="1"/>
  <c r="CU9" i="1"/>
  <c r="CU212" i="1"/>
  <c r="CU211" i="1"/>
  <c r="CU210" i="1"/>
  <c r="CU5" i="1"/>
  <c r="CD8" i="1"/>
  <c r="CD18" i="1"/>
  <c r="CD93" i="1"/>
  <c r="CD49" i="1"/>
  <c r="CD91" i="1"/>
  <c r="CD92" i="1"/>
  <c r="CD116" i="1"/>
  <c r="CD114" i="1"/>
  <c r="CD96" i="1"/>
  <c r="CD110" i="1"/>
  <c r="CD59" i="1"/>
  <c r="CD52" i="1"/>
  <c r="CD60" i="1"/>
  <c r="CD111" i="1"/>
  <c r="CD254" i="1"/>
  <c r="CD14" i="1"/>
  <c r="CD101" i="1"/>
  <c r="CD15" i="1"/>
  <c r="CD7" i="1"/>
  <c r="BX93" i="1"/>
  <c r="CB93" i="1" s="1"/>
  <c r="BX49" i="1"/>
  <c r="CA49" i="1" s="1"/>
  <c r="BX91" i="1"/>
  <c r="CA91" i="1" s="1"/>
  <c r="BX92" i="1"/>
  <c r="CA92" i="1" s="1"/>
  <c r="BX116" i="1"/>
  <c r="CB116" i="1" s="1"/>
  <c r="BX114" i="1"/>
  <c r="CA114" i="1" s="1"/>
  <c r="BX96" i="1"/>
  <c r="CA96" i="1" s="1"/>
  <c r="BX110" i="1"/>
  <c r="CA110" i="1" s="1"/>
  <c r="BX59" i="1"/>
  <c r="CB59" i="1" s="1"/>
  <c r="BX52" i="1"/>
  <c r="CA52" i="1" s="1"/>
  <c r="BX60" i="1"/>
  <c r="CA60" i="1" s="1"/>
  <c r="BX111" i="1"/>
  <c r="CA111" i="1" s="1"/>
  <c r="BX254" i="1"/>
  <c r="CB254" i="1" s="1"/>
  <c r="BX14" i="1"/>
  <c r="CA14" i="1" s="1"/>
  <c r="BX101" i="1"/>
  <c r="CA101" i="1" s="1"/>
  <c r="BX15" i="1"/>
  <c r="CA15" i="1" s="1"/>
  <c r="BX8" i="1"/>
  <c r="CB8" i="1" s="1"/>
  <c r="BX7" i="1"/>
  <c r="CA7" i="1" s="1"/>
  <c r="BX18" i="1"/>
  <c r="CB18" i="1" s="1"/>
  <c r="CP5" i="2" l="1"/>
  <c r="CP9" i="2"/>
  <c r="DA1" i="2"/>
  <c r="CP4" i="2"/>
  <c r="CP8" i="2"/>
  <c r="CP12" i="2"/>
  <c r="CP7" i="2"/>
  <c r="CP11" i="2"/>
  <c r="CP15" i="2"/>
  <c r="CP6" i="2"/>
  <c r="CP10" i="2"/>
  <c r="CP14" i="2"/>
  <c r="CP3" i="2"/>
  <c r="CT5" i="1"/>
  <c r="CT210" i="1"/>
  <c r="CT9" i="1"/>
  <c r="CT11" i="1"/>
  <c r="CT204" i="1"/>
  <c r="CT113" i="1"/>
  <c r="CT3" i="1"/>
  <c r="CT225" i="1"/>
  <c r="CT117" i="1"/>
  <c r="CT104" i="1"/>
  <c r="CT252" i="1"/>
  <c r="CT109" i="1"/>
  <c r="CT119" i="1"/>
  <c r="CT222" i="1"/>
  <c r="CT132" i="1"/>
  <c r="CT128" i="1"/>
  <c r="CT142" i="1"/>
  <c r="CT122" i="1"/>
  <c r="CT224" i="1"/>
  <c r="CT137" i="1"/>
  <c r="CT23" i="1"/>
  <c r="CT20" i="1"/>
  <c r="CT13" i="1"/>
  <c r="CT158" i="1"/>
  <c r="CT255" i="1"/>
  <c r="CT75" i="1"/>
  <c r="CT62" i="1"/>
  <c r="CT63" i="1"/>
  <c r="CT61" i="1"/>
  <c r="CT71" i="1"/>
  <c r="CT69" i="1"/>
  <c r="CT21" i="1"/>
  <c r="CT195" i="1"/>
  <c r="CT197" i="1"/>
  <c r="CT107" i="1"/>
  <c r="CT82" i="1"/>
  <c r="CT239" i="1"/>
  <c r="CT40" i="1"/>
  <c r="CT112" i="1"/>
  <c r="CT27" i="1"/>
  <c r="CT212" i="1"/>
  <c r="CT10" i="1"/>
  <c r="CT155" i="1"/>
  <c r="CT205" i="1"/>
  <c r="CT203" i="1"/>
  <c r="CT231" i="1"/>
  <c r="CT105" i="1"/>
  <c r="CT106" i="1"/>
  <c r="CT108" i="1"/>
  <c r="CT6" i="1"/>
  <c r="CT253" i="1"/>
  <c r="CT115" i="1"/>
  <c r="CT124" i="1"/>
  <c r="CT131" i="1"/>
  <c r="CT17" i="1"/>
  <c r="CT16" i="1"/>
  <c r="CT223" i="1"/>
  <c r="CT125" i="1"/>
  <c r="CT139" i="1"/>
  <c r="CT12" i="1"/>
  <c r="CT238" i="1"/>
  <c r="CT240" i="1"/>
  <c r="CT247" i="1"/>
  <c r="CT72" i="1"/>
  <c r="CT151" i="1"/>
  <c r="CT186" i="1"/>
  <c r="CT246" i="1"/>
  <c r="CT22" i="1"/>
  <c r="CT68" i="1"/>
  <c r="CT70" i="1"/>
  <c r="CT67" i="1"/>
  <c r="CT80" i="1"/>
  <c r="CT81" i="1"/>
  <c r="CT199" i="1"/>
  <c r="CT201" i="1"/>
  <c r="CT243" i="1"/>
  <c r="CT258" i="1"/>
  <c r="CT26" i="1"/>
  <c r="CU24" i="1"/>
  <c r="CT24" i="1"/>
  <c r="CU88" i="1"/>
  <c r="CT88" i="1"/>
  <c r="CU157" i="1"/>
  <c r="CT157" i="1"/>
  <c r="CU133" i="1"/>
  <c r="CT133" i="1"/>
  <c r="CU147" i="1"/>
  <c r="CT147" i="1"/>
  <c r="CU74" i="1"/>
  <c r="CT74" i="1"/>
  <c r="CU176" i="1"/>
  <c r="CT176" i="1"/>
  <c r="CU64" i="1"/>
  <c r="CT64" i="1"/>
  <c r="CU51" i="1"/>
  <c r="CT51" i="1"/>
  <c r="CU60" i="1"/>
  <c r="CT60" i="1"/>
  <c r="CU91" i="1"/>
  <c r="CT91" i="1"/>
  <c r="CU65" i="1"/>
  <c r="CT65" i="1"/>
  <c r="CU184" i="1"/>
  <c r="CT184" i="1"/>
  <c r="CU78" i="1"/>
  <c r="CT78" i="1"/>
  <c r="CU30" i="1"/>
  <c r="CT30" i="1"/>
  <c r="CU182" i="1"/>
  <c r="CT182" i="1"/>
  <c r="CU130" i="1"/>
  <c r="CT130" i="1"/>
  <c r="CU100" i="1"/>
  <c r="CT100" i="1"/>
  <c r="CU134" i="1"/>
  <c r="CT134" i="1"/>
  <c r="CU15" i="1"/>
  <c r="CT15" i="1"/>
  <c r="CU96" i="1"/>
  <c r="CT96" i="1"/>
  <c r="CT211" i="1"/>
  <c r="CU39" i="1"/>
  <c r="CT39" i="1"/>
  <c r="CU159" i="1"/>
  <c r="CT159" i="1"/>
  <c r="CU162" i="1"/>
  <c r="CT162" i="1"/>
  <c r="CU173" i="1"/>
  <c r="CT173" i="1"/>
  <c r="CU152" i="1"/>
  <c r="CT152" i="1"/>
  <c r="CU94" i="1"/>
  <c r="CT94" i="1"/>
  <c r="CU25" i="1"/>
  <c r="CT25" i="1"/>
  <c r="CU174" i="1"/>
  <c r="CT174" i="1"/>
  <c r="CU79" i="1"/>
  <c r="CT79" i="1"/>
  <c r="CU58" i="1"/>
  <c r="CT58" i="1"/>
  <c r="CU19" i="1"/>
  <c r="CT19" i="1"/>
  <c r="CU41" i="1"/>
  <c r="CT41" i="1"/>
  <c r="CU150" i="1"/>
  <c r="CT150" i="1"/>
  <c r="CU66" i="1"/>
  <c r="CT66" i="1"/>
  <c r="CU54" i="1"/>
  <c r="CT54" i="1"/>
  <c r="CU43" i="1"/>
  <c r="CT43" i="1"/>
  <c r="CU18" i="1"/>
  <c r="CT18" i="1"/>
  <c r="CU101" i="1"/>
  <c r="CT101" i="1"/>
  <c r="CU52" i="1"/>
  <c r="CT52" i="1"/>
  <c r="CU114" i="1"/>
  <c r="CT114" i="1"/>
  <c r="CU49" i="1"/>
  <c r="CT49" i="1"/>
  <c r="CU111" i="1"/>
  <c r="CT111" i="1"/>
  <c r="CU232" i="1"/>
  <c r="CT232" i="1"/>
  <c r="CU38" i="1"/>
  <c r="CT38" i="1"/>
  <c r="CU163" i="1"/>
  <c r="CT163" i="1"/>
  <c r="CU97" i="1"/>
  <c r="CT97" i="1"/>
  <c r="CU95" i="1"/>
  <c r="CT95" i="1"/>
  <c r="CU172" i="1"/>
  <c r="CT172" i="1"/>
  <c r="CU57" i="1"/>
  <c r="CT57" i="1"/>
  <c r="CU141" i="1"/>
  <c r="CT141" i="1"/>
  <c r="CU56" i="1"/>
  <c r="CT56" i="1"/>
  <c r="CU140" i="1"/>
  <c r="CT140" i="1"/>
  <c r="CU46" i="1"/>
  <c r="CT46" i="1"/>
  <c r="CU167" i="1"/>
  <c r="CT167" i="1"/>
  <c r="CU32" i="1"/>
  <c r="CT32" i="1"/>
  <c r="CU177" i="1"/>
  <c r="CT177" i="1"/>
  <c r="CU47" i="1"/>
  <c r="CT47" i="1"/>
  <c r="CU7" i="1"/>
  <c r="CT7" i="1"/>
  <c r="CU14" i="1"/>
  <c r="CT14" i="1"/>
  <c r="CU59" i="1"/>
  <c r="CT59" i="1"/>
  <c r="CU116" i="1"/>
  <c r="CT116" i="1"/>
  <c r="CU93" i="1"/>
  <c r="CT93" i="1"/>
  <c r="CU31" i="1"/>
  <c r="CT31" i="1"/>
  <c r="CU241" i="1"/>
  <c r="CT241" i="1"/>
  <c r="CU149" i="1"/>
  <c r="CT149" i="1"/>
  <c r="CU153" i="1"/>
  <c r="CT153" i="1"/>
  <c r="CU53" i="1"/>
  <c r="CT53" i="1"/>
  <c r="CU154" i="1"/>
  <c r="CT154" i="1"/>
  <c r="CU50" i="1"/>
  <c r="CT50" i="1"/>
  <c r="CU37" i="1"/>
  <c r="CT37" i="1"/>
  <c r="CU129" i="1"/>
  <c r="CT129" i="1"/>
  <c r="CU76" i="1"/>
  <c r="CT76" i="1"/>
  <c r="CU77" i="1"/>
  <c r="CT77" i="1"/>
  <c r="CU55" i="1"/>
  <c r="CT55" i="1"/>
  <c r="CU48" i="1"/>
  <c r="CT48" i="1"/>
  <c r="CU73" i="1"/>
  <c r="CT73" i="1"/>
  <c r="CU183" i="1"/>
  <c r="CT183" i="1"/>
  <c r="CU148" i="1"/>
  <c r="CT148" i="1"/>
  <c r="CU156" i="1"/>
  <c r="CT156" i="1"/>
  <c r="CU8" i="1"/>
  <c r="CT8" i="1"/>
  <c r="CU254" i="1"/>
  <c r="CT254" i="1"/>
  <c r="CU110" i="1"/>
  <c r="CT110" i="1"/>
  <c r="CU92" i="1"/>
  <c r="CT92" i="1"/>
  <c r="CU28" i="1"/>
  <c r="CT28" i="1"/>
  <c r="CA254" i="1"/>
  <c r="CB15" i="1"/>
  <c r="CA59" i="1"/>
  <c r="CB111" i="1"/>
  <c r="CA116" i="1"/>
  <c r="CB110" i="1"/>
  <c r="CA8" i="1"/>
  <c r="CA93" i="1"/>
  <c r="CB92" i="1"/>
  <c r="CB101" i="1"/>
  <c r="CB60" i="1"/>
  <c r="CB96" i="1"/>
  <c r="CB91" i="1"/>
  <c r="CB7" i="1"/>
  <c r="CB14" i="1"/>
  <c r="CB52" i="1"/>
  <c r="CB114" i="1"/>
  <c r="CB49" i="1"/>
  <c r="CA18" i="1"/>
  <c r="DF1" i="1" l="1"/>
  <c r="CP1" i="2"/>
  <c r="CT1" i="1"/>
  <c r="BX51" i="1"/>
  <c r="BX156" i="1"/>
  <c r="BX47" i="1"/>
  <c r="BX43" i="1"/>
  <c r="BX134" i="1"/>
  <c r="BX148" i="1"/>
  <c r="BX177" i="1"/>
  <c r="BX54" i="1"/>
  <c r="BX64" i="1"/>
  <c r="BX183" i="1"/>
  <c r="BX32" i="1"/>
  <c r="BX66" i="1"/>
  <c r="BX100" i="1"/>
  <c r="BX73" i="1"/>
  <c r="BX167" i="1"/>
  <c r="BX150" i="1"/>
  <c r="BX176" i="1"/>
  <c r="BX48" i="1"/>
  <c r="BX46" i="1"/>
  <c r="BX41" i="1"/>
  <c r="BX130" i="1"/>
  <c r="BX55" i="1"/>
  <c r="BX140" i="1"/>
  <c r="BX19" i="1"/>
  <c r="BX74" i="1"/>
  <c r="BX77" i="1"/>
  <c r="BX56" i="1"/>
  <c r="BX58" i="1"/>
  <c r="BX182" i="1"/>
  <c r="BX76" i="1"/>
  <c r="BX141" i="1"/>
  <c r="BX79" i="1"/>
  <c r="BX147" i="1"/>
  <c r="BX129" i="1"/>
  <c r="BX57" i="1"/>
  <c r="BX174" i="1"/>
  <c r="BX30" i="1"/>
  <c r="BX37" i="1"/>
  <c r="BX172" i="1"/>
  <c r="BX25" i="1"/>
  <c r="BX133" i="1"/>
  <c r="BX50" i="1"/>
  <c r="BX95" i="1"/>
  <c r="BX94" i="1"/>
  <c r="BX78" i="1"/>
  <c r="BX154" i="1"/>
  <c r="BX97" i="1"/>
  <c r="BX152" i="1"/>
  <c r="BX157" i="1"/>
  <c r="BX53" i="1"/>
  <c r="BX163" i="1"/>
  <c r="BX173" i="1"/>
  <c r="BX184" i="1"/>
  <c r="BX153" i="1"/>
  <c r="BX38" i="1"/>
  <c r="BX162" i="1"/>
  <c r="BX88" i="1"/>
  <c r="BX149" i="1"/>
  <c r="BX232" i="1"/>
  <c r="BX159" i="1"/>
  <c r="BX65" i="1"/>
  <c r="BX241" i="1"/>
  <c r="BX125" i="1"/>
  <c r="BX12" i="1"/>
  <c r="BX239" i="1"/>
  <c r="BX240" i="1"/>
  <c r="BX20" i="1"/>
  <c r="BX13" i="1"/>
  <c r="BX23" i="1"/>
  <c r="BX128" i="1"/>
  <c r="BX122" i="1"/>
  <c r="BX131" i="1"/>
  <c r="BX142" i="1"/>
  <c r="BX201" i="1"/>
  <c r="BX82" i="1"/>
  <c r="BX199" i="1"/>
  <c r="BX107" i="1"/>
  <c r="BX81" i="1"/>
  <c r="BX197" i="1"/>
  <c r="BX80" i="1"/>
  <c r="BX195" i="1"/>
  <c r="BX67" i="1"/>
  <c r="BX21" i="1"/>
  <c r="BX70" i="1"/>
  <c r="BX69" i="1"/>
  <c r="BX68" i="1"/>
  <c r="BX71" i="1"/>
  <c r="BX22" i="1"/>
  <c r="BX61" i="1"/>
  <c r="BX246" i="1"/>
  <c r="BX63" i="1"/>
  <c r="BX186" i="1"/>
  <c r="BX62" i="1"/>
  <c r="BX151" i="1"/>
  <c r="BX75" i="1"/>
  <c r="BX72" i="1"/>
  <c r="BX255" i="1"/>
  <c r="BX247" i="1"/>
  <c r="BX158" i="1"/>
  <c r="BX39" i="1"/>
  <c r="BX24" i="1"/>
  <c r="BX238" i="1"/>
  <c r="BX139" i="1"/>
  <c r="BX31" i="1"/>
  <c r="BX28" i="1"/>
  <c r="BX137" i="1"/>
  <c r="BX27" i="1"/>
  <c r="BX26" i="1"/>
  <c r="BX224" i="1"/>
  <c r="BX223" i="1"/>
  <c r="BX112" i="1"/>
  <c r="BX16" i="1"/>
  <c r="BX258" i="1"/>
  <c r="BX17" i="1"/>
  <c r="BX40" i="1"/>
  <c r="BX132" i="1"/>
  <c r="BX124" i="1"/>
  <c r="BX243" i="1"/>
  <c r="BX222" i="1"/>
  <c r="BX115" i="1"/>
  <c r="BX119" i="1"/>
  <c r="BX108" i="1"/>
  <c r="BX104" i="1"/>
  <c r="BX105" i="1"/>
  <c r="BX253" i="1"/>
  <c r="BX109" i="1"/>
  <c r="BX6" i="1"/>
  <c r="BX252" i="1"/>
  <c r="BX117" i="1"/>
  <c r="BX106" i="1"/>
  <c r="BX225" i="1"/>
  <c r="BX231" i="1"/>
  <c r="BX3" i="1"/>
  <c r="BX203" i="1"/>
  <c r="BX113" i="1"/>
  <c r="BX205" i="1"/>
  <c r="BX204" i="1"/>
  <c r="BX155" i="1"/>
  <c r="BX11" i="1"/>
  <c r="BX10" i="1"/>
  <c r="BX9" i="1"/>
  <c r="BX212" i="1"/>
  <c r="BX211" i="1"/>
  <c r="BX210" i="1"/>
  <c r="BX5" i="1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Y15" i="2" l="1"/>
  <c r="BY14" i="2"/>
  <c r="BY13" i="2"/>
  <c r="BY12" i="2"/>
  <c r="BY11" i="2"/>
  <c r="BY10" i="2"/>
  <c r="BY9" i="2"/>
  <c r="BY8" i="2"/>
  <c r="BY7" i="2"/>
  <c r="BY6" i="2"/>
  <c r="BY5" i="2"/>
  <c r="BY4" i="2"/>
  <c r="BY3" i="2"/>
  <c r="BW5" i="2"/>
  <c r="BW4" i="2"/>
  <c r="BW3" i="2"/>
  <c r="BW15" i="2"/>
  <c r="BW14" i="2"/>
  <c r="BW13" i="2"/>
  <c r="BW12" i="2"/>
  <c r="BW11" i="2"/>
  <c r="BW10" i="2"/>
  <c r="BW9" i="2"/>
  <c r="BW8" i="2"/>
  <c r="BW7" i="2"/>
  <c r="BW6" i="2"/>
  <c r="CD51" i="1"/>
  <c r="CD156" i="1"/>
  <c r="CD47" i="1"/>
  <c r="CD43" i="1"/>
  <c r="CD134" i="1"/>
  <c r="CD148" i="1"/>
  <c r="CD177" i="1"/>
  <c r="CD54" i="1"/>
  <c r="CD64" i="1"/>
  <c r="CD183" i="1"/>
  <c r="CD32" i="1"/>
  <c r="CD66" i="1"/>
  <c r="CD100" i="1"/>
  <c r="CD73" i="1"/>
  <c r="CD167" i="1"/>
  <c r="CD150" i="1"/>
  <c r="CD176" i="1"/>
  <c r="CD48" i="1"/>
  <c r="CD46" i="1"/>
  <c r="CD41" i="1"/>
  <c r="CD130" i="1"/>
  <c r="CD55" i="1"/>
  <c r="CD140" i="1"/>
  <c r="CD19" i="1"/>
  <c r="CD74" i="1"/>
  <c r="CD77" i="1"/>
  <c r="CD56" i="1"/>
  <c r="CD58" i="1"/>
  <c r="CD182" i="1"/>
  <c r="CD76" i="1"/>
  <c r="CD141" i="1"/>
  <c r="CD79" i="1"/>
  <c r="CD147" i="1"/>
  <c r="CD129" i="1"/>
  <c r="CD57" i="1"/>
  <c r="CD174" i="1"/>
  <c r="CD30" i="1"/>
  <c r="CD37" i="1"/>
  <c r="CD172" i="1"/>
  <c r="CD25" i="1"/>
  <c r="CD133" i="1"/>
  <c r="CD50" i="1"/>
  <c r="CD95" i="1"/>
  <c r="CD94" i="1"/>
  <c r="CD78" i="1"/>
  <c r="CD154" i="1"/>
  <c r="CD97" i="1"/>
  <c r="CD152" i="1"/>
  <c r="CD157" i="1"/>
  <c r="CD53" i="1"/>
  <c r="CD163" i="1"/>
  <c r="CD173" i="1"/>
  <c r="CD184" i="1"/>
  <c r="CD153" i="1"/>
  <c r="CD38" i="1"/>
  <c r="CD162" i="1"/>
  <c r="CD88" i="1"/>
  <c r="CD149" i="1"/>
  <c r="CD232" i="1"/>
  <c r="CD159" i="1"/>
  <c r="CD65" i="1"/>
  <c r="CD241" i="1"/>
  <c r="CD125" i="1"/>
  <c r="CD12" i="1"/>
  <c r="CD239" i="1"/>
  <c r="CD240" i="1"/>
  <c r="CD20" i="1"/>
  <c r="CD13" i="1"/>
  <c r="CD23" i="1"/>
  <c r="CD128" i="1"/>
  <c r="CD122" i="1"/>
  <c r="CD131" i="1"/>
  <c r="CD142" i="1"/>
  <c r="CD201" i="1"/>
  <c r="CD82" i="1"/>
  <c r="CD199" i="1"/>
  <c r="CD107" i="1"/>
  <c r="CD81" i="1"/>
  <c r="CD197" i="1"/>
  <c r="CD80" i="1"/>
  <c r="CD195" i="1"/>
  <c r="CD67" i="1"/>
  <c r="CD21" i="1"/>
  <c r="CD70" i="1"/>
  <c r="CD69" i="1"/>
  <c r="CD68" i="1"/>
  <c r="CD71" i="1"/>
  <c r="CD22" i="1"/>
  <c r="CD61" i="1"/>
  <c r="CD246" i="1"/>
  <c r="CD63" i="1"/>
  <c r="CD186" i="1"/>
  <c r="CD62" i="1"/>
  <c r="CD151" i="1"/>
  <c r="CD75" i="1"/>
  <c r="CD72" i="1"/>
  <c r="CD255" i="1"/>
  <c r="CD247" i="1"/>
  <c r="CD158" i="1"/>
  <c r="CD39" i="1"/>
  <c r="CD24" i="1"/>
  <c r="CD238" i="1"/>
  <c r="CD139" i="1"/>
  <c r="CD31" i="1"/>
  <c r="CD28" i="1"/>
  <c r="CD137" i="1"/>
  <c r="CD27" i="1"/>
  <c r="CD26" i="1"/>
  <c r="CD224" i="1"/>
  <c r="CD223" i="1"/>
  <c r="CD112" i="1"/>
  <c r="CD16" i="1"/>
  <c r="CD258" i="1"/>
  <c r="CD17" i="1"/>
  <c r="CD40" i="1"/>
  <c r="CD132" i="1"/>
  <c r="CD124" i="1"/>
  <c r="CD243" i="1"/>
  <c r="CD222" i="1"/>
  <c r="CD115" i="1"/>
  <c r="CD119" i="1"/>
  <c r="CD108" i="1"/>
  <c r="CD104" i="1"/>
  <c r="CD105" i="1"/>
  <c r="CD253" i="1"/>
  <c r="CD109" i="1"/>
  <c r="CD6" i="1"/>
  <c r="CD252" i="1"/>
  <c r="CD117" i="1"/>
  <c r="CD106" i="1"/>
  <c r="CD225" i="1"/>
  <c r="CD231" i="1"/>
  <c r="CD3" i="1"/>
  <c r="CD203" i="1"/>
  <c r="CD113" i="1"/>
  <c r="CD205" i="1"/>
  <c r="CD204" i="1"/>
  <c r="CD155" i="1"/>
  <c r="CD11" i="1"/>
  <c r="CD10" i="1"/>
  <c r="CD9" i="1"/>
  <c r="CD212" i="1"/>
  <c r="CD211" i="1"/>
  <c r="CD210" i="1"/>
  <c r="CD5" i="1"/>
  <c r="CA51" i="1"/>
  <c r="CA156" i="1"/>
  <c r="CA47" i="1"/>
  <c r="CA43" i="1"/>
  <c r="CA134" i="1"/>
  <c r="CA148" i="1"/>
  <c r="CA177" i="1"/>
  <c r="CA54" i="1"/>
  <c r="CA64" i="1"/>
  <c r="CA183" i="1"/>
  <c r="CA32" i="1"/>
  <c r="CA66" i="1"/>
  <c r="CA100" i="1"/>
  <c r="CA73" i="1"/>
  <c r="CA167" i="1"/>
  <c r="CA150" i="1"/>
  <c r="CA176" i="1"/>
  <c r="CA48" i="1"/>
  <c r="CA46" i="1"/>
  <c r="CA41" i="1"/>
  <c r="CA130" i="1"/>
  <c r="CA55" i="1"/>
  <c r="CA140" i="1"/>
  <c r="CA19" i="1"/>
  <c r="CA74" i="1"/>
  <c r="CA77" i="1"/>
  <c r="CA56" i="1"/>
  <c r="CA58" i="1"/>
  <c r="CA182" i="1"/>
  <c r="CA76" i="1"/>
  <c r="CA141" i="1"/>
  <c r="CA79" i="1"/>
  <c r="CA147" i="1"/>
  <c r="CA129" i="1"/>
  <c r="CA57" i="1"/>
  <c r="CA174" i="1"/>
  <c r="CA30" i="1"/>
  <c r="CA37" i="1"/>
  <c r="CA172" i="1"/>
  <c r="CA25" i="1"/>
  <c r="CA133" i="1"/>
  <c r="CA50" i="1"/>
  <c r="CA95" i="1"/>
  <c r="CA94" i="1"/>
  <c r="CA78" i="1"/>
  <c r="CA154" i="1"/>
  <c r="CA97" i="1"/>
  <c r="CA152" i="1"/>
  <c r="CA157" i="1"/>
  <c r="CA53" i="1"/>
  <c r="CA163" i="1"/>
  <c r="CA173" i="1"/>
  <c r="CA184" i="1"/>
  <c r="CA153" i="1"/>
  <c r="CA38" i="1"/>
  <c r="CA162" i="1"/>
  <c r="CA88" i="1"/>
  <c r="CA149" i="1"/>
  <c r="CA232" i="1"/>
  <c r="CA159" i="1"/>
  <c r="CA65" i="1"/>
  <c r="CA241" i="1"/>
  <c r="CA125" i="1"/>
  <c r="CA12" i="1"/>
  <c r="CA239" i="1"/>
  <c r="CA240" i="1"/>
  <c r="CA20" i="1"/>
  <c r="CA13" i="1"/>
  <c r="CA23" i="1"/>
  <c r="CA128" i="1"/>
  <c r="CA122" i="1"/>
  <c r="CA131" i="1"/>
  <c r="CA142" i="1"/>
  <c r="CA201" i="1"/>
  <c r="CA82" i="1"/>
  <c r="CA199" i="1"/>
  <c r="CA107" i="1"/>
  <c r="CA81" i="1"/>
  <c r="CA197" i="1"/>
  <c r="CA80" i="1"/>
  <c r="CA195" i="1"/>
  <c r="CA67" i="1"/>
  <c r="CA21" i="1"/>
  <c r="CA70" i="1"/>
  <c r="CA69" i="1"/>
  <c r="CA68" i="1"/>
  <c r="CA71" i="1"/>
  <c r="CA22" i="1"/>
  <c r="CA61" i="1"/>
  <c r="CA246" i="1"/>
  <c r="CA63" i="1"/>
  <c r="CA186" i="1"/>
  <c r="CA62" i="1"/>
  <c r="CA151" i="1"/>
  <c r="CA75" i="1"/>
  <c r="CA72" i="1"/>
  <c r="CA255" i="1"/>
  <c r="CA247" i="1"/>
  <c r="CA158" i="1"/>
  <c r="CA39" i="1"/>
  <c r="CA24" i="1"/>
  <c r="CA238" i="1"/>
  <c r="CA139" i="1"/>
  <c r="CA31" i="1"/>
  <c r="CA28" i="1"/>
  <c r="CA137" i="1"/>
  <c r="CA27" i="1"/>
  <c r="CA26" i="1"/>
  <c r="CA224" i="1"/>
  <c r="CA223" i="1"/>
  <c r="CA112" i="1"/>
  <c r="CA16" i="1"/>
  <c r="CA258" i="1"/>
  <c r="CA17" i="1"/>
  <c r="CA40" i="1"/>
  <c r="CA132" i="1"/>
  <c r="CA124" i="1"/>
  <c r="CA243" i="1"/>
  <c r="CA222" i="1"/>
  <c r="CA115" i="1"/>
  <c r="CA119" i="1"/>
  <c r="CA108" i="1"/>
  <c r="CA104" i="1"/>
  <c r="CA105" i="1"/>
  <c r="CA253" i="1"/>
  <c r="CA109" i="1"/>
  <c r="CA6" i="1"/>
  <c r="CA252" i="1"/>
  <c r="CA117" i="1"/>
  <c r="CA106" i="1"/>
  <c r="CA225" i="1"/>
  <c r="CA231" i="1"/>
  <c r="CA3" i="1"/>
  <c r="CA203" i="1"/>
  <c r="CA113" i="1"/>
  <c r="CA205" i="1"/>
  <c r="CA204" i="1"/>
  <c r="CA155" i="1"/>
  <c r="CA11" i="1"/>
  <c r="CA10" i="1"/>
  <c r="CA9" i="1"/>
  <c r="CA212" i="1"/>
  <c r="CA211" i="1"/>
  <c r="CA210" i="1"/>
  <c r="CA5" i="1"/>
  <c r="BY1" i="2" l="1"/>
  <c r="BW1" i="2"/>
  <c r="CD1" i="1"/>
  <c r="CA1" i="1"/>
  <c r="CB51" i="1"/>
  <c r="CB156" i="1"/>
  <c r="CB47" i="1"/>
  <c r="CB43" i="1"/>
  <c r="CB134" i="1"/>
  <c r="CB148" i="1"/>
  <c r="CB177" i="1"/>
  <c r="CB54" i="1"/>
  <c r="CB64" i="1"/>
  <c r="CB183" i="1"/>
  <c r="CB32" i="1"/>
  <c r="CB66" i="1"/>
  <c r="CB100" i="1"/>
  <c r="CB73" i="1"/>
  <c r="CB167" i="1"/>
  <c r="CB150" i="1"/>
  <c r="CB176" i="1"/>
  <c r="CB48" i="1"/>
  <c r="CB46" i="1"/>
  <c r="CB41" i="1"/>
  <c r="CB130" i="1"/>
  <c r="CB55" i="1"/>
  <c r="CB140" i="1"/>
  <c r="CB19" i="1"/>
  <c r="CB74" i="1"/>
  <c r="CB77" i="1"/>
  <c r="CB56" i="1"/>
  <c r="CB58" i="1"/>
  <c r="CB182" i="1"/>
  <c r="CB76" i="1"/>
  <c r="CB141" i="1"/>
  <c r="CB79" i="1"/>
  <c r="CB147" i="1"/>
  <c r="CB129" i="1"/>
  <c r="CB57" i="1"/>
  <c r="CB174" i="1"/>
  <c r="CB30" i="1"/>
  <c r="CB37" i="1"/>
  <c r="CB172" i="1"/>
  <c r="CB25" i="1"/>
  <c r="CB133" i="1"/>
  <c r="CB50" i="1"/>
  <c r="CB95" i="1"/>
  <c r="CB94" i="1"/>
  <c r="CB78" i="1"/>
  <c r="CB154" i="1"/>
  <c r="CB97" i="1"/>
  <c r="CB152" i="1"/>
  <c r="CB157" i="1"/>
  <c r="CB53" i="1"/>
  <c r="CB163" i="1"/>
  <c r="CB173" i="1"/>
  <c r="CB184" i="1"/>
  <c r="CB153" i="1"/>
  <c r="CB38" i="1"/>
  <c r="CB162" i="1"/>
  <c r="CB88" i="1"/>
  <c r="CB149" i="1" l="1"/>
  <c r="CB232" i="1"/>
  <c r="CB159" i="1"/>
  <c r="CB65" i="1"/>
  <c r="CB241" i="1"/>
  <c r="CB125" i="1" l="1"/>
  <c r="CB12" i="1"/>
  <c r="CB239" i="1"/>
  <c r="CB240" i="1"/>
  <c r="BD1" i="2" l="1"/>
  <c r="BC1" i="2"/>
  <c r="AM1" i="2"/>
  <c r="AL1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AB71" i="1"/>
  <c r="AB22" i="1"/>
  <c r="AB61" i="1"/>
  <c r="AB246" i="1"/>
  <c r="AB63" i="1"/>
  <c r="AB186" i="1"/>
  <c r="AB62" i="1"/>
  <c r="AB151" i="1"/>
  <c r="AB75" i="1"/>
  <c r="AB72" i="1"/>
  <c r="AB255" i="1"/>
  <c r="AB247" i="1"/>
  <c r="AB158" i="1"/>
  <c r="AB39" i="1"/>
  <c r="AB24" i="1"/>
  <c r="AB238" i="1"/>
  <c r="AB139" i="1"/>
  <c r="AB31" i="1"/>
  <c r="AB28" i="1"/>
  <c r="AB137" i="1"/>
  <c r="AB27" i="1"/>
  <c r="AB26" i="1"/>
  <c r="AB224" i="1"/>
  <c r="AB223" i="1"/>
  <c r="AB112" i="1"/>
  <c r="AB16" i="1"/>
  <c r="AB258" i="1"/>
  <c r="AB17" i="1"/>
  <c r="AB40" i="1"/>
  <c r="AB132" i="1"/>
  <c r="AB124" i="1"/>
  <c r="AB243" i="1"/>
  <c r="AB222" i="1"/>
  <c r="AB115" i="1"/>
  <c r="AB119" i="1"/>
  <c r="AB108" i="1"/>
  <c r="AB104" i="1"/>
  <c r="AB105" i="1"/>
  <c r="AB253" i="1"/>
  <c r="AB109" i="1"/>
  <c r="AB6" i="1"/>
  <c r="AB252" i="1"/>
  <c r="AB117" i="1"/>
  <c r="AB106" i="1"/>
  <c r="AB225" i="1"/>
  <c r="AB231" i="1"/>
  <c r="AB3" i="1"/>
  <c r="AB203" i="1"/>
  <c r="AB113" i="1"/>
  <c r="AB205" i="1"/>
  <c r="AB204" i="1"/>
  <c r="AB155" i="1"/>
  <c r="AB11" i="1"/>
  <c r="AB10" i="1"/>
  <c r="AB9" i="1"/>
  <c r="AB212" i="1"/>
  <c r="AB211" i="1"/>
  <c r="AB210" i="1"/>
  <c r="AB5" i="1"/>
  <c r="BV15" i="2" l="1"/>
  <c r="BV14" i="2"/>
  <c r="BV13" i="2"/>
  <c r="BV12" i="2"/>
  <c r="BV11" i="2"/>
  <c r="BV10" i="2"/>
  <c r="BV9" i="2"/>
  <c r="BV8" i="2"/>
  <c r="BV7" i="2"/>
  <c r="BV6" i="2"/>
  <c r="BV5" i="2"/>
  <c r="BV4" i="2"/>
  <c r="BV3" i="2"/>
  <c r="CB20" i="1"/>
  <c r="CB13" i="1"/>
  <c r="CB23" i="1"/>
  <c r="CB128" i="1"/>
  <c r="CB122" i="1"/>
  <c r="CB131" i="1"/>
  <c r="CB142" i="1"/>
  <c r="CB201" i="1"/>
  <c r="CB82" i="1"/>
  <c r="CB199" i="1"/>
  <c r="CB107" i="1"/>
  <c r="CB81" i="1"/>
  <c r="CB197" i="1"/>
  <c r="CB80" i="1"/>
  <c r="CB195" i="1"/>
  <c r="CB67" i="1"/>
  <c r="CB21" i="1"/>
  <c r="CB70" i="1"/>
  <c r="CB69" i="1"/>
  <c r="CB68" i="1"/>
  <c r="CB71" i="1"/>
  <c r="CB22" i="1"/>
  <c r="CB61" i="1"/>
  <c r="CB246" i="1"/>
  <c r="CB63" i="1"/>
  <c r="CB186" i="1"/>
  <c r="CB62" i="1"/>
  <c r="CB151" i="1"/>
  <c r="CB75" i="1"/>
  <c r="CB72" i="1"/>
  <c r="CB255" i="1"/>
  <c r="CB247" i="1"/>
  <c r="CB158" i="1"/>
  <c r="CB39" i="1"/>
  <c r="CB24" i="1"/>
  <c r="CB238" i="1"/>
  <c r="CB139" i="1"/>
  <c r="CB31" i="1"/>
  <c r="CB28" i="1"/>
  <c r="CB137" i="1"/>
  <c r="CB27" i="1"/>
  <c r="CB26" i="1"/>
  <c r="CB224" i="1"/>
  <c r="CB223" i="1"/>
  <c r="CB112" i="1"/>
  <c r="CB16" i="1"/>
  <c r="CB258" i="1"/>
  <c r="CB17" i="1"/>
  <c r="CB40" i="1"/>
  <c r="CB132" i="1"/>
  <c r="CB124" i="1"/>
  <c r="CB243" i="1"/>
  <c r="CB222" i="1"/>
  <c r="CB115" i="1"/>
  <c r="CB119" i="1"/>
  <c r="CB108" i="1"/>
  <c r="CB104" i="1"/>
  <c r="CB105" i="1"/>
  <c r="CB253" i="1"/>
  <c r="CB109" i="1"/>
  <c r="CB6" i="1"/>
  <c r="CB252" i="1"/>
  <c r="CB117" i="1"/>
  <c r="CB106" i="1"/>
  <c r="CB225" i="1"/>
  <c r="CB231" i="1"/>
  <c r="CB3" i="1"/>
  <c r="CB203" i="1"/>
  <c r="CB113" i="1"/>
  <c r="CB205" i="1"/>
  <c r="CB204" i="1"/>
  <c r="CB155" i="1"/>
  <c r="CB11" i="1"/>
  <c r="CB10" i="1"/>
  <c r="CB9" i="1"/>
  <c r="CB212" i="1"/>
  <c r="CB211" i="1"/>
  <c r="CB210" i="1"/>
  <c r="CB5" i="1"/>
  <c r="BI1" i="1" l="1"/>
  <c r="BG20" i="1"/>
  <c r="BJ20" i="1" s="1"/>
  <c r="BG13" i="1"/>
  <c r="BJ13" i="1" s="1"/>
  <c r="BB15" i="2" l="1"/>
  <c r="BB14" i="2"/>
  <c r="BB13" i="2"/>
  <c r="BB12" i="2"/>
  <c r="BB11" i="2"/>
  <c r="BB10" i="2"/>
  <c r="BB9" i="2"/>
  <c r="BB8" i="2"/>
  <c r="BB7" i="2"/>
  <c r="BB6" i="2"/>
  <c r="BB5" i="2"/>
  <c r="BB4" i="2"/>
  <c r="BB3" i="2"/>
  <c r="BG23" i="1"/>
  <c r="BG128" i="1"/>
  <c r="BG122" i="1"/>
  <c r="BG131" i="1"/>
  <c r="BG142" i="1"/>
  <c r="BG201" i="1"/>
  <c r="BG82" i="1"/>
  <c r="BG199" i="1"/>
  <c r="BG107" i="1"/>
  <c r="BG81" i="1"/>
  <c r="BG197" i="1"/>
  <c r="BG80" i="1"/>
  <c r="BG195" i="1"/>
  <c r="BG67" i="1"/>
  <c r="BG21" i="1"/>
  <c r="BG70" i="1"/>
  <c r="BG69" i="1"/>
  <c r="BG68" i="1"/>
  <c r="BG71" i="1"/>
  <c r="BG22" i="1"/>
  <c r="BG61" i="1"/>
  <c r="BG246" i="1"/>
  <c r="BG63" i="1"/>
  <c r="BG186" i="1"/>
  <c r="BG62" i="1"/>
  <c r="BG151" i="1"/>
  <c r="BG75" i="1"/>
  <c r="BG72" i="1"/>
  <c r="BG255" i="1"/>
  <c r="BG247" i="1"/>
  <c r="BG158" i="1"/>
  <c r="BG39" i="1"/>
  <c r="BG24" i="1"/>
  <c r="BG238" i="1"/>
  <c r="BG139" i="1"/>
  <c r="BG31" i="1"/>
  <c r="BG28" i="1"/>
  <c r="BG137" i="1"/>
  <c r="BG27" i="1"/>
  <c r="BG26" i="1"/>
  <c r="BG224" i="1"/>
  <c r="BG223" i="1"/>
  <c r="BG112" i="1"/>
  <c r="BG16" i="1"/>
  <c r="BG258" i="1"/>
  <c r="BG17" i="1"/>
  <c r="BG40" i="1"/>
  <c r="BG132" i="1"/>
  <c r="BG124" i="1"/>
  <c r="BG243" i="1"/>
  <c r="BG222" i="1"/>
  <c r="BG115" i="1"/>
  <c r="BG119" i="1"/>
  <c r="BG108" i="1"/>
  <c r="BG104" i="1"/>
  <c r="BG105" i="1"/>
  <c r="BG253" i="1"/>
  <c r="BG109" i="1"/>
  <c r="BG6" i="1"/>
  <c r="BG252" i="1"/>
  <c r="BG117" i="1"/>
  <c r="BG106" i="1"/>
  <c r="BG225" i="1"/>
  <c r="BG231" i="1"/>
  <c r="BG3" i="1"/>
  <c r="BG203" i="1"/>
  <c r="BG113" i="1"/>
  <c r="BG205" i="1"/>
  <c r="BG204" i="1"/>
  <c r="BG155" i="1"/>
  <c r="BG11" i="1"/>
  <c r="BG10" i="1"/>
  <c r="BG9" i="1"/>
  <c r="BG212" i="1"/>
  <c r="BG211" i="1"/>
  <c r="BG210" i="1"/>
  <c r="BG5" i="1"/>
  <c r="BB1" i="2" l="1"/>
  <c r="BG1" i="1"/>
  <c r="BH1" i="1"/>
  <c r="BJ23" i="1"/>
  <c r="BJ122" i="1"/>
  <c r="BJ131" i="1"/>
  <c r="BJ142" i="1"/>
  <c r="BJ82" i="1"/>
  <c r="BJ199" i="1"/>
  <c r="BJ107" i="1"/>
  <c r="BJ197" i="1"/>
  <c r="BJ80" i="1"/>
  <c r="BJ195" i="1"/>
  <c r="BJ128" i="1"/>
  <c r="BJ201" i="1"/>
  <c r="BJ81" i="1"/>
  <c r="BJ67" i="1" l="1"/>
  <c r="BJ21" i="1"/>
  <c r="BJ70" i="1" l="1"/>
  <c r="BJ69" i="1"/>
  <c r="BJ68" i="1"/>
  <c r="BE4" i="2" l="1"/>
  <c r="BE5" i="2"/>
  <c r="BE6" i="2"/>
  <c r="BE7" i="2"/>
  <c r="BE8" i="2"/>
  <c r="BE9" i="2"/>
  <c r="BE10" i="2"/>
  <c r="BE11" i="2"/>
  <c r="BE12" i="2"/>
  <c r="BE13" i="2"/>
  <c r="BE14" i="2"/>
  <c r="BE15" i="2"/>
  <c r="BJ210" i="1"/>
  <c r="BJ211" i="1"/>
  <c r="BJ212" i="1"/>
  <c r="BJ9" i="1"/>
  <c r="BJ10" i="1"/>
  <c r="BJ11" i="1"/>
  <c r="BJ62" i="1"/>
  <c r="BJ204" i="1"/>
  <c r="BJ205" i="1"/>
  <c r="BJ113" i="1"/>
  <c r="BJ203" i="1"/>
  <c r="BJ3" i="1"/>
  <c r="BJ231" i="1"/>
  <c r="BJ225" i="1"/>
  <c r="BJ106" i="1"/>
  <c r="BJ117" i="1"/>
  <c r="BJ252" i="1"/>
  <c r="BJ6" i="1"/>
  <c r="BJ109" i="1"/>
  <c r="BJ253" i="1"/>
  <c r="BJ105" i="1"/>
  <c r="BJ104" i="1"/>
  <c r="BJ108" i="1"/>
  <c r="BJ119" i="1"/>
  <c r="BJ115" i="1"/>
  <c r="BJ222" i="1"/>
  <c r="BJ243" i="1"/>
  <c r="BJ124" i="1"/>
  <c r="BJ132" i="1"/>
  <c r="BJ40" i="1"/>
  <c r="BJ17" i="1"/>
  <c r="BJ258" i="1"/>
  <c r="BJ16" i="1"/>
  <c r="BJ112" i="1"/>
  <c r="BJ223" i="1"/>
  <c r="BJ224" i="1"/>
  <c r="BJ26" i="1"/>
  <c r="BJ27" i="1"/>
  <c r="BJ137" i="1"/>
  <c r="BJ28" i="1"/>
  <c r="BJ31" i="1"/>
  <c r="BJ139" i="1"/>
  <c r="BJ238" i="1"/>
  <c r="BJ24" i="1"/>
  <c r="BJ39" i="1"/>
  <c r="BJ158" i="1"/>
  <c r="BJ155" i="1"/>
  <c r="BJ186" i="1"/>
  <c r="BJ63" i="1"/>
  <c r="BJ246" i="1"/>
  <c r="BJ75" i="1"/>
  <c r="BJ72" i="1"/>
  <c r="BJ247" i="1"/>
  <c r="BJ151" i="1"/>
  <c r="BJ61" i="1"/>
  <c r="BJ22" i="1"/>
  <c r="BJ255" i="1"/>
  <c r="BJ71" i="1"/>
  <c r="BJ5" i="1"/>
  <c r="AR1" i="1" l="1"/>
  <c r="AQ1" i="1"/>
  <c r="AK3" i="2"/>
  <c r="AP72" i="1"/>
  <c r="AP246" i="1"/>
  <c r="AP186" i="1"/>
  <c r="AP158" i="1"/>
  <c r="AP24" i="1"/>
  <c r="AP139" i="1"/>
  <c r="AP28" i="1"/>
  <c r="AP27" i="1"/>
  <c r="AP224" i="1"/>
  <c r="AP112" i="1"/>
  <c r="AP258" i="1"/>
  <c r="AP40" i="1"/>
  <c r="AP124" i="1"/>
  <c r="AP222" i="1"/>
  <c r="AP119" i="1"/>
  <c r="AP104" i="1"/>
  <c r="AP253" i="1"/>
  <c r="AP6" i="1"/>
  <c r="AP117" i="1"/>
  <c r="AP225" i="1"/>
  <c r="AP3" i="1"/>
  <c r="AP113" i="1"/>
  <c r="AP204" i="1"/>
  <c r="AP11" i="1"/>
  <c r="AP9" i="1"/>
  <c r="AP211" i="1"/>
  <c r="AP22" i="1"/>
  <c r="AP247" i="1"/>
  <c r="AP151" i="1"/>
  <c r="AP71" i="1"/>
  <c r="AK4" i="2"/>
  <c r="AK5" i="2"/>
  <c r="AK6" i="2"/>
  <c r="AK7" i="2"/>
  <c r="AK8" i="2"/>
  <c r="AK9" i="2"/>
  <c r="AK10" i="2"/>
  <c r="AK11" i="2"/>
  <c r="AK12" i="2"/>
  <c r="AK13" i="2"/>
  <c r="AK14" i="2"/>
  <c r="AK15" i="2"/>
  <c r="AP210" i="1"/>
  <c r="AP212" i="1"/>
  <c r="AP10" i="1"/>
  <c r="AP62" i="1"/>
  <c r="AP205" i="1"/>
  <c r="AP203" i="1"/>
  <c r="AP231" i="1"/>
  <c r="AP106" i="1"/>
  <c r="AP252" i="1"/>
  <c r="AP109" i="1"/>
  <c r="AP105" i="1"/>
  <c r="AP108" i="1"/>
  <c r="AP115" i="1"/>
  <c r="AP243" i="1"/>
  <c r="AP132" i="1"/>
  <c r="AP17" i="1"/>
  <c r="AP16" i="1"/>
  <c r="AP223" i="1"/>
  <c r="AP26" i="1"/>
  <c r="AP137" i="1"/>
  <c r="AP31" i="1"/>
  <c r="AP238" i="1"/>
  <c r="AP39" i="1"/>
  <c r="AP155" i="1"/>
  <c r="AP63" i="1"/>
  <c r="AP75" i="1"/>
  <c r="AP61" i="1"/>
  <c r="AP255" i="1"/>
  <c r="AP5" i="1"/>
  <c r="AK1" i="2" l="1"/>
  <c r="AN11" i="2"/>
  <c r="AN6" i="2"/>
  <c r="AP1" i="1" l="1"/>
  <c r="AS106" i="1" l="1"/>
  <c r="AN4" i="2" l="1"/>
  <c r="AN5" i="2"/>
  <c r="AN7" i="2"/>
  <c r="AN8" i="2"/>
  <c r="AN9" i="2"/>
  <c r="AN10" i="2"/>
  <c r="AN12" i="2"/>
  <c r="AN13" i="2"/>
  <c r="AN14" i="2"/>
  <c r="AN15" i="2"/>
  <c r="AN3" i="2"/>
  <c r="AS204" i="1" l="1"/>
  <c r="AS3" i="1" l="1"/>
  <c r="AS203" i="1"/>
  <c r="AS113" i="1"/>
  <c r="AS205" i="1"/>
  <c r="AS222" i="1" l="1"/>
  <c r="AS223" i="1" l="1"/>
  <c r="AS224" i="1"/>
  <c r="AS252" i="1"/>
  <c r="AS6" i="1"/>
  <c r="AS253" i="1"/>
  <c r="AS109" i="1"/>
  <c r="AS62" i="1"/>
  <c r="AS117" i="1"/>
  <c r="AS186" i="1"/>
  <c r="AS112" i="1"/>
  <c r="AS105" i="1"/>
  <c r="AS104" i="1"/>
  <c r="AS132" i="1"/>
  <c r="AS124" i="1"/>
  <c r="AS258" i="1"/>
  <c r="AS40" i="1"/>
  <c r="AS27" i="1"/>
  <c r="AS28" i="1"/>
  <c r="AS31" i="1"/>
  <c r="AS137" i="1"/>
  <c r="AS139" i="1"/>
  <c r="AS24" i="1"/>
  <c r="AS210" i="1"/>
  <c r="AS211" i="1"/>
  <c r="AS5" i="1"/>
  <c r="AS212" i="1"/>
  <c r="AS9" i="1"/>
  <c r="AS231" i="1"/>
  <c r="AS225" i="1"/>
  <c r="AS10" i="1"/>
  <c r="AS11" i="1"/>
  <c r="AS119" i="1"/>
  <c r="AS115" i="1"/>
  <c r="AS26" i="1"/>
  <c r="AS243" i="1"/>
  <c r="AS238" i="1"/>
  <c r="AS39" i="1"/>
  <c r="AS17" i="1"/>
  <c r="AS16" i="1"/>
  <c r="AS247" i="1"/>
  <c r="AS255" i="1"/>
  <c r="AS72" i="1"/>
  <c r="AS75" i="1"/>
  <c r="AS155" i="1"/>
  <c r="AS151" i="1"/>
  <c r="AS158" i="1"/>
  <c r="AS63" i="1"/>
  <c r="AS246" i="1"/>
  <c r="AS61" i="1"/>
  <c r="AS22" i="1"/>
  <c r="AS71" i="1"/>
  <c r="AS108" i="1"/>
  <c r="BE3" i="2"/>
</calcChain>
</file>

<file path=xl/sharedStrings.xml><?xml version="1.0" encoding="utf-8"?>
<sst xmlns="http://schemas.openxmlformats.org/spreadsheetml/2006/main" count="1789" uniqueCount="680">
  <si>
    <t>PHOTO</t>
  </si>
  <si>
    <t>STYLE #</t>
  </si>
  <si>
    <t>JAN</t>
  </si>
  <si>
    <t>FEB</t>
  </si>
  <si>
    <t>MARCH</t>
  </si>
  <si>
    <t>APRIL</t>
  </si>
  <si>
    <t>MAY</t>
  </si>
  <si>
    <t>JUNE</t>
  </si>
  <si>
    <t>JULY</t>
  </si>
  <si>
    <t>AUG</t>
  </si>
  <si>
    <t>DESCRIPTION</t>
  </si>
  <si>
    <t>ASSET | MEMO</t>
  </si>
  <si>
    <t>IN STORE DATE</t>
  </si>
  <si>
    <t>CUSTOMER UPC/SKU #</t>
  </si>
  <si>
    <t>ANNUAL TURN</t>
  </si>
  <si>
    <t>BRIDAL</t>
  </si>
  <si>
    <t>GENTS</t>
  </si>
  <si>
    <t>DIAMOND FASHION</t>
  </si>
  <si>
    <t>BRIDGE</t>
  </si>
  <si>
    <t>R690614KW-MA</t>
  </si>
  <si>
    <t>R690614KY-MA</t>
  </si>
  <si>
    <t>R7177SSYV-MA</t>
  </si>
  <si>
    <t>R7310SSYV-MA</t>
  </si>
  <si>
    <t>R852614KY-MA</t>
  </si>
  <si>
    <t>R970110KW-MA</t>
  </si>
  <si>
    <t>R970110KY-MA</t>
  </si>
  <si>
    <t>B223014KW-MA</t>
  </si>
  <si>
    <t>B223014KY-MA</t>
  </si>
  <si>
    <t>B223014PK-MA</t>
  </si>
  <si>
    <t>R631714KWERWB-MA</t>
  </si>
  <si>
    <t>R651014KWERWB-MA</t>
  </si>
  <si>
    <t>R694514KYERWB-MA</t>
  </si>
  <si>
    <t>R706414KPW-MA</t>
  </si>
  <si>
    <t>R793314KWERWB-MA</t>
  </si>
  <si>
    <t>E195514KW-MA</t>
  </si>
  <si>
    <t>R9114SSYV-MA</t>
  </si>
  <si>
    <t>R9128SS-MA</t>
  </si>
  <si>
    <t>R970610KY-MA</t>
  </si>
  <si>
    <t>R975210KTT-MA</t>
  </si>
  <si>
    <t>M</t>
  </si>
  <si>
    <t>A</t>
  </si>
  <si>
    <t>R700210KR-MA</t>
  </si>
  <si>
    <t>R700210KW-MA</t>
  </si>
  <si>
    <t>R700210KY-MA</t>
  </si>
  <si>
    <t>R700410KR-MA</t>
  </si>
  <si>
    <t>R700410KW-MA</t>
  </si>
  <si>
    <t>R700410KY-MA</t>
  </si>
  <si>
    <t>R730410KW-MA</t>
  </si>
  <si>
    <t>R730410KY-MA</t>
  </si>
  <si>
    <t>RR131614KW-MA</t>
  </si>
  <si>
    <t>RR131614KY-MA</t>
  </si>
  <si>
    <t>RR131714KW-MA</t>
  </si>
  <si>
    <t>RR131714KY-MA</t>
  </si>
  <si>
    <t>BB004014KW-MA</t>
  </si>
  <si>
    <t>BB005314KW-MA</t>
  </si>
  <si>
    <t>BB006114KW-MA</t>
  </si>
  <si>
    <t>R743814KPW-MA</t>
  </si>
  <si>
    <t>R743814KYW-MA</t>
  </si>
  <si>
    <t>E150210KW-MA</t>
  </si>
  <si>
    <t>E150210KY-MA</t>
  </si>
  <si>
    <t>E152510KY-MA</t>
  </si>
  <si>
    <t>E175818KW-MA</t>
  </si>
  <si>
    <t>E175818KY-MA</t>
  </si>
  <si>
    <t>R423310KTTR-MA</t>
  </si>
  <si>
    <t>R423410KTTR-MA</t>
  </si>
  <si>
    <t>R423610KTT-MA</t>
  </si>
  <si>
    <t>R527910KY-MA</t>
  </si>
  <si>
    <t>R570410KTTR-MA</t>
  </si>
  <si>
    <t>R570510KTTR-MA</t>
  </si>
  <si>
    <t>R645210KTT-MA</t>
  </si>
  <si>
    <t>R766010KTT-MA</t>
  </si>
  <si>
    <t>R790810KTTR-MA</t>
  </si>
  <si>
    <t>R800210KTTR-MA</t>
  </si>
  <si>
    <t>R804810KTTR-MA</t>
  </si>
  <si>
    <t>P1829SSYV-MA</t>
  </si>
  <si>
    <t>PD30896S14K-MA</t>
  </si>
  <si>
    <t>R705814KPWERWB-MA</t>
  </si>
  <si>
    <t>R771614KW-MA</t>
  </si>
  <si>
    <t>E2577110KY-MA</t>
  </si>
  <si>
    <t>1CTTW 5 STONES GENTS BAND</t>
  </si>
  <si>
    <t>1.50 CTW 5 ROW PAVE WIDE BAND</t>
  </si>
  <si>
    <t>1/5 CTW 12 ST MACH SET CHANNEL W MILGRAI</t>
  </si>
  <si>
    <t>1/5 CTW 22 STN 2 ROW W MILGRAIN CHANNEL</t>
  </si>
  <si>
    <t>1/4 CTW 7 STN MIRACLE PLATE GENTS RNG</t>
  </si>
  <si>
    <t>1/5 CTW DIAGONAL 3 DIA MULTI ROW BAND</t>
  </si>
  <si>
    <t>1/10 CTW 5 STN DIA MIRACLE PLATE GENTS B</t>
  </si>
  <si>
    <t>R767314KW-MA</t>
  </si>
  <si>
    <t>2 CTW 7 STN 3/8RD CTR TRELLIS GRAD RING</t>
  </si>
  <si>
    <t>2 CTW RD/BG LARGE BAND</t>
  </si>
  <si>
    <t>1/4 CTW 5 STNS W/ HALO BAND</t>
  </si>
  <si>
    <t>2.0CTW DBL CNTR ROW TP/RD DIA ITEM BAND</t>
  </si>
  <si>
    <t>1.0CTW TP/RD DIA BAND</t>
  </si>
  <si>
    <t>3 CTW 4 STN CUSH &amp; X BRACELET</t>
  </si>
  <si>
    <t>5CTW TP/RD SCALLOP EDGE BRACELET</t>
  </si>
  <si>
    <t>1 1/4 CTTW BRIDAL SET</t>
  </si>
  <si>
    <t>1 1/3 CTW MULTIPLE ROW BRIDAL SET</t>
  </si>
  <si>
    <t>1 1/5 CTW TWIST HALO 1 ROW SHNK</t>
  </si>
  <si>
    <t>1 1/3 CTW MULTI CROSSOVER "X" BRIDAL SET</t>
  </si>
  <si>
    <t>1 CTW PINCHED CATH SHOULDERS 3/8RD CTR E</t>
  </si>
  <si>
    <t>1/5 CTW BRIDAL BOUQUET TULIP BYPASS W MI</t>
  </si>
  <si>
    <t>3/4 CTW BRIDAL BOUQUET 3/8RD CTR DOUBLE</t>
  </si>
  <si>
    <t>1 1/3CTW DBL HALO W MILG GRAD SHK 1/2RD</t>
  </si>
  <si>
    <t>1 1/2 CTW DBL HALO BRIDAL SET</t>
  </si>
  <si>
    <t>1 1/2 CTW QUAD HALO RING</t>
  </si>
  <si>
    <t>1 3/4 CTW HALO QUAD RING</t>
  </si>
  <si>
    <t>1/2 CTW J HOOP GRAD RD DIA CHANNEL EARRI</t>
  </si>
  <si>
    <t>1 CTW RD/BG SMILE HUGGIE EAR</t>
  </si>
  <si>
    <t>10K 1 CTTW DIAMOND EARRING</t>
  </si>
  <si>
    <t>E2577110KW-MA</t>
  </si>
  <si>
    <t>E3750210KW-MA</t>
  </si>
  <si>
    <t>1 CTTW DIAMOND EARRINGS</t>
  </si>
  <si>
    <t>.25CTTW DIAMOND STUDS</t>
  </si>
  <si>
    <t>1 1/4CTW 3 PRONG STUD EARS</t>
  </si>
  <si>
    <t>1.50CTTW 7 STONE GENTS RING</t>
  </si>
  <si>
    <t>1CTTW GENTS RING</t>
  </si>
  <si>
    <t>1CTTW GENTS 5 STONE BAND</t>
  </si>
  <si>
    <t>3/4 CTW FRAMED SQR CLUSTR W SCREWS MID R</t>
  </si>
  <si>
    <t>1  1/4 CTW SQR TOP ROLEX BAND DIA SHLDR</t>
  </si>
  <si>
    <t>1 CTW 2 ROW NICK SET 7 ST EACH GENTS BAN</t>
  </si>
  <si>
    <t>1 CTW CUSH CLUSTER W DIA FRAME 4 SCREWS</t>
  </si>
  <si>
    <t>1/3 CTW GENTS RING</t>
  </si>
  <si>
    <t>1 CTW CLSTER GENTS RG</t>
  </si>
  <si>
    <t>1 CTW RD HALO CLSTER GENTS</t>
  </si>
  <si>
    <t>1/5 CTW HEART W TREE FASHION PENDANT</t>
  </si>
  <si>
    <t>1/2 CTW INFINITY RD/BG SLIDE PENDANT</t>
  </si>
  <si>
    <t>1/10 CTTW DIA PENDANT</t>
  </si>
  <si>
    <t>R7215SS-MA</t>
  </si>
  <si>
    <t>R907114KW-MA</t>
  </si>
  <si>
    <t>R907214KW-MA</t>
  </si>
  <si>
    <t>PD2556114KW-MA</t>
  </si>
  <si>
    <t>MKST</t>
  </si>
  <si>
    <t>R965114KP-MA</t>
  </si>
  <si>
    <t>R965114KW-MA</t>
  </si>
  <si>
    <t>R965114KY-MA</t>
  </si>
  <si>
    <t>R977714KY-MA</t>
  </si>
  <si>
    <t>R977714KW-MA</t>
  </si>
  <si>
    <t>14K PK GOLD, 2.50CTW 2 ROW ROPE DESIGN BAND</t>
  </si>
  <si>
    <t>14KW GOLD, 2.50CTW 2 ROW ROPE DESIGN BAND</t>
  </si>
  <si>
    <t>14KY GOLD, 2.50CTW 2 ROW ROPE DESIGN BAND</t>
  </si>
  <si>
    <t>14KY 5/8CTW 3STNS ENG RING</t>
  </si>
  <si>
    <t>14KW 5/8CTW 3STNS ENG RING</t>
  </si>
  <si>
    <t>SEP</t>
  </si>
  <si>
    <t>3 STONE DIAMOND RINGS</t>
  </si>
  <si>
    <t>DIAMOND ANNIVERSARY RINGS</t>
  </si>
  <si>
    <t>TOTAL RECPT 2018</t>
  </si>
  <si>
    <t>ARCHIVE TAB</t>
  </si>
  <si>
    <t>CATEGORY</t>
  </si>
  <si>
    <t>Unit price</t>
  </si>
  <si>
    <t>OH Jan 2018</t>
  </si>
  <si>
    <t>2018 Sales</t>
  </si>
  <si>
    <t>Return 2018</t>
  </si>
  <si>
    <t>SEPT</t>
  </si>
  <si>
    <t>OCT</t>
  </si>
  <si>
    <t>NOV</t>
  </si>
  <si>
    <t>DEC</t>
  </si>
  <si>
    <t>Comments</t>
  </si>
  <si>
    <t>OH DEC 2018</t>
  </si>
  <si>
    <t>MAR</t>
  </si>
  <si>
    <t>R1048010KW-MA</t>
  </si>
  <si>
    <t>R760410KW-MA</t>
  </si>
  <si>
    <t>R1008610KTT-MA</t>
  </si>
  <si>
    <t>CLEARANCE / RTV</t>
  </si>
  <si>
    <t>BEST SELLER
6/2017 meeting notes- price to be lowered to $635.00. special advertising on line. Original price was $775.00</t>
  </si>
  <si>
    <t xml:space="preserve">CLEARANCE </t>
  </si>
  <si>
    <t>CLEARANCE</t>
  </si>
  <si>
    <t>TOTAL RECPT 2019</t>
  </si>
  <si>
    <t>Return 2019</t>
  </si>
  <si>
    <t>2019 Sales</t>
  </si>
  <si>
    <t>APR</t>
  </si>
  <si>
    <t>DOOR COUNT</t>
  </si>
  <si>
    <t>R1052710KTT-MA</t>
  </si>
  <si>
    <t>R979110KTT-MA</t>
  </si>
  <si>
    <t>1/4 CTW ROLEX GENTS</t>
  </si>
  <si>
    <t>RTV</t>
  </si>
  <si>
    <t>N/A</t>
  </si>
  <si>
    <t>B228410KY-MA</t>
  </si>
  <si>
    <t>E219610KW-MA</t>
  </si>
  <si>
    <t>E219610KY-MA</t>
  </si>
  <si>
    <t>P233410KW-MA</t>
  </si>
  <si>
    <t>P233610KW-MA</t>
  </si>
  <si>
    <t>P233810KW-MA</t>
  </si>
  <si>
    <t>R1007410KY-MA</t>
  </si>
  <si>
    <t>R1007510KY-MA</t>
  </si>
  <si>
    <t>RR784510KW-MA</t>
  </si>
  <si>
    <t>RR784510KY-MA</t>
  </si>
  <si>
    <t>RR784610KW-MA</t>
  </si>
  <si>
    <t>RR784610KY-MA</t>
  </si>
  <si>
    <t>10CTTW JK I2I3 10K YG BR</t>
  </si>
  <si>
    <t>1CTTW J I3 10K WG 2 ROW EAR</t>
  </si>
  <si>
    <t>1CTTW J I3 10K YG 2 ROW EAR</t>
  </si>
  <si>
    <t>1/2CTTW I I3 10K WG OVAL PEND</t>
  </si>
  <si>
    <t>1/2CTTW I I3 10K WG HRT PEND</t>
  </si>
  <si>
    <t>1/2CTTW I I3 10K WG CRS PEND</t>
  </si>
  <si>
    <t>2CTTW JK I2I3 10K YG CLST R</t>
  </si>
  <si>
    <t>3CTTW JK I2I3 10K YG CLST R</t>
  </si>
  <si>
    <t>1/5CTW DIA IJ I2I3 10KW CRS R</t>
  </si>
  <si>
    <t>1/5CTW DIA IJ I2I3 10KY CRS R</t>
  </si>
  <si>
    <t>1/5CTW DIA IJ I2I3 10KW 3ROW</t>
  </si>
  <si>
    <t>1/5CTW DIA IJ I2I3 10KY 3ROW</t>
  </si>
  <si>
    <t>R1020810KW-MA</t>
  </si>
  <si>
    <t>2CTTW I I3 10K WG FASH RING</t>
  </si>
  <si>
    <t>OH DEC 2019</t>
  </si>
  <si>
    <t>B218714KW-MA</t>
  </si>
  <si>
    <t>B235014KW-MA</t>
  </si>
  <si>
    <t>2020 Sales</t>
  </si>
  <si>
    <t>TOTAL RECPT 2020</t>
  </si>
  <si>
    <t>Return 2020</t>
  </si>
  <si>
    <t>2017 
Sales</t>
  </si>
  <si>
    <t>R1103714KW-MA</t>
  </si>
  <si>
    <t>E251314KW-MA</t>
  </si>
  <si>
    <t>B239614KW-MA</t>
  </si>
  <si>
    <t>E221714KW-MA</t>
  </si>
  <si>
    <t>JUN</t>
  </si>
  <si>
    <t>JUL</t>
  </si>
  <si>
    <t>R10898SSYVBLK-MA</t>
  </si>
  <si>
    <t>R10993SSBLK-MA</t>
  </si>
  <si>
    <t>R788910KTTR-MA</t>
  </si>
  <si>
    <t>R1048910KTTR-MA</t>
  </si>
  <si>
    <t>R1024910KY-MA</t>
  </si>
  <si>
    <t>1/2CTTW AA5/6 T/T DIA BND 10K</t>
  </si>
  <si>
    <t>10KTT 1CTTW AA6 DIA RING</t>
  </si>
  <si>
    <t>1CTTW AA5/6 T/T DIA BND 10K</t>
  </si>
  <si>
    <t>SS VER 14K 1/2CTTW AA7 DIA RNG</t>
  </si>
  <si>
    <t>SS 1/2CTW BLK W/ WHT DIA RNG</t>
  </si>
  <si>
    <t>SS/YG GP 1/2CTW BLK DIA RING</t>
  </si>
  <si>
    <t>10KTT AA6/7 1 1/2CTW SIDE LINK</t>
  </si>
  <si>
    <t>10KW A6/7 1CT DIA CLUSTER RG</t>
  </si>
  <si>
    <t>10KYG A6/7 3 CTW 3 ROW RING</t>
  </si>
  <si>
    <t>10KTT A6 2-1/4 CT CLUSTER RG</t>
  </si>
  <si>
    <t>10KTT A6/7 1/2 CTW GRAD 2ROW</t>
  </si>
  <si>
    <t>10KW A6/7 1 CTTW DIA RG</t>
  </si>
  <si>
    <t>10KTT A6/7 1CT DIA CIRCLE RG</t>
  </si>
  <si>
    <t>8 CTTW A6/7 WG 4PRNG TNS BR</t>
  </si>
  <si>
    <t>10CTTW CTTW A6/7 WG 4PRNG BRC</t>
  </si>
  <si>
    <t>5CT IJ I2 14K WG RND TNS BR</t>
  </si>
  <si>
    <t>5CTTW IJ I2 14K WG BOLO BR</t>
  </si>
  <si>
    <t>3CTTW IJ I2 14K WG BOLO BR</t>
  </si>
  <si>
    <t>2 1/2CT IJ I2 I3 14K WG SCT E</t>
  </si>
  <si>
    <t>3/4CT IJ I2 I3 14K WG DNGL E</t>
  </si>
  <si>
    <t>1CT IJ I2 I3 14K WG BYPASS R</t>
  </si>
  <si>
    <t>P37020SS-MA</t>
  </si>
  <si>
    <t>P3203814KW-MA</t>
  </si>
  <si>
    <t>B250010KY-MA</t>
  </si>
  <si>
    <t>P2360710KW-MA</t>
  </si>
  <si>
    <t>RR045110KPSS-MA</t>
  </si>
  <si>
    <t>P3672810KY-MA</t>
  </si>
  <si>
    <t>P3495310KPK-MA</t>
  </si>
  <si>
    <t>P1917SS-MA</t>
  </si>
  <si>
    <t>P2599010KW-MA</t>
  </si>
  <si>
    <t>P2359SS-MA</t>
  </si>
  <si>
    <t>R1026110KP-MA</t>
  </si>
  <si>
    <t>P2360710KY-MA</t>
  </si>
  <si>
    <t>PP029810KPSS-MA</t>
  </si>
  <si>
    <t>R1016910KY-MA</t>
  </si>
  <si>
    <t>R1017410KY-MA</t>
  </si>
  <si>
    <t>N533SS-MA</t>
  </si>
  <si>
    <t>BG196314PK-MA</t>
  </si>
  <si>
    <t>B220110KTT-MA</t>
  </si>
  <si>
    <t>P3658810KY-MA</t>
  </si>
  <si>
    <t>B228110KY-MA</t>
  </si>
  <si>
    <t>R1015814KY-MA</t>
  </si>
  <si>
    <t>PD1843014KW-MA</t>
  </si>
  <si>
    <t>P2485SS-MA</t>
  </si>
  <si>
    <t>B228110KP-MA</t>
  </si>
  <si>
    <t>ER2993010KW-MA</t>
  </si>
  <si>
    <t>RR0960SS-MA</t>
  </si>
  <si>
    <t>E3790510KW-MA</t>
  </si>
  <si>
    <t>P3521910KW-MA</t>
  </si>
  <si>
    <t>R1028910KW-MA</t>
  </si>
  <si>
    <t>E223210KY-MA</t>
  </si>
  <si>
    <t>E170310KPK-MA</t>
  </si>
  <si>
    <t>P3573210KW-MA</t>
  </si>
  <si>
    <t>P205910KW-MA</t>
  </si>
  <si>
    <t>B204114KW-MA</t>
  </si>
  <si>
    <t>E3737810KW-MA</t>
  </si>
  <si>
    <t>E141614KW-MA</t>
  </si>
  <si>
    <t>B228110KW-MA</t>
  </si>
  <si>
    <t>E248810KP-MA</t>
  </si>
  <si>
    <t>E248810KY-MA</t>
  </si>
  <si>
    <t>EE0748SS-MA</t>
  </si>
  <si>
    <t>PP041510KP-MA</t>
  </si>
  <si>
    <t>P1842SS-MA</t>
  </si>
  <si>
    <t>P3542210KW-MA</t>
  </si>
  <si>
    <t>P193410KPK-MA</t>
  </si>
  <si>
    <t>R779110KW-MA</t>
  </si>
  <si>
    <t>EE058514KW-MA</t>
  </si>
  <si>
    <t>R1021110KW-MA</t>
  </si>
  <si>
    <t>R37857SSPL-MA</t>
  </si>
  <si>
    <t>EE0017SS-MA</t>
  </si>
  <si>
    <t>E1300W-MA</t>
  </si>
  <si>
    <t>PP0933SS-MA</t>
  </si>
  <si>
    <t>N3781710KW-MA</t>
  </si>
  <si>
    <t>E207310KW-MA</t>
  </si>
  <si>
    <t>E248810KW-MA</t>
  </si>
  <si>
    <t>EE0018SS-MA</t>
  </si>
  <si>
    <t>P2556114KW-MA</t>
  </si>
  <si>
    <t>B230010KY-MA</t>
  </si>
  <si>
    <t>1/10CTW JK I2 SS PEN</t>
  </si>
  <si>
    <t>1/2CTW J/I2I3 BLACK DIA 14KW</t>
  </si>
  <si>
    <t>2CTW JKI2 10KG BRACE</t>
  </si>
  <si>
    <t>1/10CTW J/I3 DOG PEND 10KW</t>
  </si>
  <si>
    <t>1/9CTW H I2I3 SS 10K RG RING</t>
  </si>
  <si>
    <t>1/10CTW J/I3 CAT PEND 10KY</t>
  </si>
  <si>
    <t>1/10CTW J/I3 FLAMINGO P 10KY</t>
  </si>
  <si>
    <t>1/6CTW II2 SS KEY PEND</t>
  </si>
  <si>
    <t>1/10CTW J/I3 INFINITY PEN 10KW</t>
  </si>
  <si>
    <t>1/2CTW JK I2 SS PEN</t>
  </si>
  <si>
    <t>1CT JK/I2I3 CLSTR HALO 10KR</t>
  </si>
  <si>
    <t>1/10CTW IJI2I3 10KG PEN</t>
  </si>
  <si>
    <t>1/10CTW IJI2I3 SS 10K</t>
  </si>
  <si>
    <t>1 1/2CTW JK/I2I3 PEAR 10KY</t>
  </si>
  <si>
    <t>2CTW JK/I2I3 OVAL 10KY</t>
  </si>
  <si>
    <t>1/3CTW IJ I2I3 SS HRT PEN</t>
  </si>
  <si>
    <t>1CTW H-I2 14KPG BRACE</t>
  </si>
  <si>
    <t>4 CTW JKI2 10KTTG BRACE</t>
  </si>
  <si>
    <t>1/4CTW IJI2I3 10KG PEN</t>
  </si>
  <si>
    <t>1/4CTW JKI2 10KG BOLO</t>
  </si>
  <si>
    <t>3/4CTW I I2 14KG RING</t>
  </si>
  <si>
    <t>1/10CTW IJ I2I3 14KWG PEN</t>
  </si>
  <si>
    <t>1/2CTW JK I2 SS HRT</t>
  </si>
  <si>
    <t>1/4CTW JKI2 10KRG BOLO</t>
  </si>
  <si>
    <t>10KW 1/10CTW IJ-I2 10KWG</t>
  </si>
  <si>
    <t>1/4CTW IJ I2I3 SS RING</t>
  </si>
  <si>
    <t>1/4CTW IJ/I2 10WK EAR</t>
  </si>
  <si>
    <t>1/10CTW IJ/I2I3 10KWG PEN</t>
  </si>
  <si>
    <t>1/5CTW J I2 10KWG RING</t>
  </si>
  <si>
    <t>1CTW JKI2 10KG EAR</t>
  </si>
  <si>
    <t>1/4CTW HI-I2 10KRG EAR</t>
  </si>
  <si>
    <t>1/10CTW IJ/I2I3 CROSS 10KW</t>
  </si>
  <si>
    <t>1/2CTW II2 10KWG PEN</t>
  </si>
  <si>
    <t>3CTW II2 14KWG BOLO</t>
  </si>
  <si>
    <t>1/10CTW IJ-I2I3 10K WG EAR</t>
  </si>
  <si>
    <t>3CTW II2 14KWG EAR</t>
  </si>
  <si>
    <t>1/4CTW JKI2 10KWG BOLO</t>
  </si>
  <si>
    <t>1/2 CTW IJI2I3 10KRG EAR</t>
  </si>
  <si>
    <t>1/2CTW IJI2I3 10KG EAR</t>
  </si>
  <si>
    <t>1/5CTW H-I2I3 SS EAR</t>
  </si>
  <si>
    <t>1/4CTW IJ I2I3 10KRG PEN</t>
  </si>
  <si>
    <t>1/2CTW HI2 SS PEN</t>
  </si>
  <si>
    <t>1/10CTW IJ I2I3 10KWG PEN</t>
  </si>
  <si>
    <t>1/4CTW II2 10KRG HRT</t>
  </si>
  <si>
    <t>1CTW IJ/I2I3 CLSTR RNG 10KW</t>
  </si>
  <si>
    <t>3/4CTW H-I2 14K WG EAR</t>
  </si>
  <si>
    <t>1 1/2CTW HI/I2I3 PEAR 10KW</t>
  </si>
  <si>
    <t>1/2CTW I I2I3 SS RING</t>
  </si>
  <si>
    <t>1CTW II2 SS EAR</t>
  </si>
  <si>
    <t>1/2CTW IJI2I3 14KWG EAR</t>
  </si>
  <si>
    <t>1/3CTW IJ I2I3 SS PEN</t>
  </si>
  <si>
    <t>1/5CTW IJ I2I3 10KWG</t>
  </si>
  <si>
    <t>1/8 CTW I-I2I3 10K WG HRT EAR</t>
  </si>
  <si>
    <t>1/2CTW IJI2I3 10KWG EAR</t>
  </si>
  <si>
    <t>1/2CTW II2 SS EAR</t>
  </si>
  <si>
    <t>1/2CTW IJ I2I3 14KWG PEN</t>
  </si>
  <si>
    <t>3CTW JKI2 10KG BRACE</t>
  </si>
  <si>
    <t>CLOSEOUT</t>
  </si>
  <si>
    <t>STATUS</t>
  </si>
  <si>
    <t>NEWNESS</t>
  </si>
  <si>
    <t>ACTIVE/ REPLEN</t>
  </si>
  <si>
    <t>CLOSEOUTS/ CLEARANCE</t>
  </si>
  <si>
    <t>NMF</t>
  </si>
  <si>
    <t>OH $</t>
  </si>
  <si>
    <t>Sales $</t>
  </si>
  <si>
    <t>OH DEC 2020</t>
  </si>
  <si>
    <t>R1134510KW-MA</t>
  </si>
  <si>
    <t>R1134510KY-MA</t>
  </si>
  <si>
    <t>R1146010KW-MA</t>
  </si>
  <si>
    <t>R1146010KY-MA</t>
  </si>
  <si>
    <t>R835010KW-MA</t>
  </si>
  <si>
    <t>R835010KY-MA</t>
  </si>
  <si>
    <t>N88710KW-MA</t>
  </si>
  <si>
    <t>R1164414KW-MA</t>
  </si>
  <si>
    <t>R1164414KY-MA</t>
  </si>
  <si>
    <t>R1185514KW-MA</t>
  </si>
  <si>
    <t>P183010KW-MA</t>
  </si>
  <si>
    <t>BG205014KW-MA</t>
  </si>
  <si>
    <t>BG205210KW-MA</t>
  </si>
  <si>
    <t>B232210KW-MA</t>
  </si>
  <si>
    <t>B232210KY-MA</t>
  </si>
  <si>
    <t>P264514KW-MA</t>
  </si>
  <si>
    <t>P278710KP-MA</t>
  </si>
  <si>
    <t>E281614KW-MA</t>
  </si>
  <si>
    <t>N83814KW-MA</t>
  </si>
  <si>
    <t>1/5CTTW IJ/I2I3 RNG 10KW</t>
  </si>
  <si>
    <t>1/5CTTW IJ/I2I3 RNG 10KY</t>
  </si>
  <si>
    <t>1/5CTTW IJ/I2I3 NECK 0K</t>
  </si>
  <si>
    <t>2CTTW IJ/I2I3 FASH RNG 14KW</t>
  </si>
  <si>
    <t>2CTTW IJ/I2I3 FASH RNG 14KY</t>
  </si>
  <si>
    <t>4CTTW IJ/I2I3 MULTIROWRNG 14KW</t>
  </si>
  <si>
    <t>1 1/2CTW IJ/I2I3 HEART PND14KW</t>
  </si>
  <si>
    <t>3CTTW JK/I2 DIACLASSICBNG 14KW</t>
  </si>
  <si>
    <t>1CTTWIJ/I2I3DIACLASSICBNG 10KW</t>
  </si>
  <si>
    <t>7CTTW JK/I2I3 TENNIS BRAC 10KW</t>
  </si>
  <si>
    <t>7CTTW JK/I2I3 TENNIS BRAC 10KY</t>
  </si>
  <si>
    <t>3/4CTTW IJ/I2I3 FASH PND 14KW</t>
  </si>
  <si>
    <t>1/2CTTW IJ/I2I3 HEART PND 10KR</t>
  </si>
  <si>
    <t>3/4CTTW IJ/I2I3 FASH EAR 14KW</t>
  </si>
  <si>
    <t>5CTTW IJ/I2I3 NECKLACE 14KW</t>
  </si>
  <si>
    <t>2021 Sales</t>
  </si>
  <si>
    <t>TOTAL RECPT 2021</t>
  </si>
  <si>
    <t>Return 2021</t>
  </si>
  <si>
    <t>R1208510KY-MA</t>
  </si>
  <si>
    <t>R981310KTT-MA</t>
  </si>
  <si>
    <t>R1080510KY-MA</t>
  </si>
  <si>
    <t>B260014KW-MA</t>
  </si>
  <si>
    <t>P2242SSPV-MA</t>
  </si>
  <si>
    <t>R1011010KW-MA</t>
  </si>
  <si>
    <t>P37919SSYV-MA</t>
  </si>
  <si>
    <t>E134010KW-MA</t>
  </si>
  <si>
    <t>R1089410KW-MA</t>
  </si>
  <si>
    <t>B230310KW-MA</t>
  </si>
  <si>
    <t>R1011010KY-MA</t>
  </si>
  <si>
    <t>P187014KW-MA</t>
  </si>
  <si>
    <t>B208410KW-MA</t>
  </si>
  <si>
    <t>B230310KY-MA</t>
  </si>
  <si>
    <t>B239614KWCL-MA</t>
  </si>
  <si>
    <t>R1047510KY-MA</t>
  </si>
  <si>
    <t>R1075010KTTR-MA</t>
  </si>
  <si>
    <t>R10958SSBLK-MA</t>
  </si>
  <si>
    <t>R1064010KY-MA</t>
  </si>
  <si>
    <t>P250714KW-MA</t>
  </si>
  <si>
    <t>R10991SSBLK-MA</t>
  </si>
  <si>
    <t>2 CTW PAVE GENTS BAND</t>
  </si>
  <si>
    <t>2 CTW CLUSTER GENTS RG</t>
  </si>
  <si>
    <t>4 CTW MULTI ROWS GENTS</t>
  </si>
  <si>
    <t>10 CTW BRACELET</t>
  </si>
  <si>
    <t>1/2 CTW TRIPLE ROW HEART</t>
  </si>
  <si>
    <t>1 1/2 CTW 3 STN+ 1/2CTR PPF STRT RG</t>
  </si>
  <si>
    <t>1/5CT DIA PENDANT</t>
  </si>
  <si>
    <t>1CTTW CERTIFIED DIAMOND  STUD EARRINGS.</t>
  </si>
  <si>
    <t>1/2 CTW FASHION GENTS BAND</t>
  </si>
  <si>
    <t>5 CTW STRAIGHT LINE BRACELET</t>
  </si>
  <si>
    <t>3/4 CTW 5 STN S FRAMED MATCHING PENDAN</t>
  </si>
  <si>
    <t>1/2 CTW TWIST BOLO BRCLT</t>
  </si>
  <si>
    <t>5 CTW MONOPOLY TENNIS BRACELET</t>
  </si>
  <si>
    <t>3 CTW MULTI ROWS W HALO GENTS</t>
  </si>
  <si>
    <t>1/2 CTW CUBAN LINK GENTS</t>
  </si>
  <si>
    <t>2 CTW MULTI ROWS GENTS</t>
  </si>
  <si>
    <t>1 CTW MULTI ROWS GENTS</t>
  </si>
  <si>
    <t>3/4 CTW QUAD CTR PENDANT</t>
  </si>
  <si>
    <t>3/4 CTW BLK CTR MULTI ROWS GENTS</t>
  </si>
  <si>
    <t>Has been moved to clearance</t>
  </si>
  <si>
    <t>Category</t>
  </si>
  <si>
    <t>CTTW</t>
  </si>
  <si>
    <t>Bracelet</t>
  </si>
  <si>
    <t>Earring</t>
  </si>
  <si>
    <t>Ring</t>
  </si>
  <si>
    <t>Neck</t>
  </si>
  <si>
    <t>RR184410KY-MA</t>
  </si>
  <si>
    <t>3/4CTTW IJ/I2I3 CLUST BND 10KY</t>
  </si>
  <si>
    <t>WJITE GOLD VERSION ALSO ASSET rm42121</t>
  </si>
  <si>
    <t>RA# MAM060921 , 1 unit ordered 06/09/2021</t>
  </si>
  <si>
    <t>RTV request for 1 unit, RA# MAM060921 - 06/09/2021</t>
  </si>
  <si>
    <t>RA# MAM060921, 1 unit (06/09/2021)</t>
  </si>
  <si>
    <t>RA# MAM060921 , 4 units (06/09/2021)</t>
  </si>
  <si>
    <t>RA# MAM060921 , 23 units (06/09/2021)</t>
  </si>
  <si>
    <t>RA# MAM060921, 2 units (06/09/2021)</t>
  </si>
  <si>
    <t>RA# MAM060921 , 1 unit (06/09/2021)</t>
  </si>
  <si>
    <t>RA# MAA060921 , 2 units (06/09/2021)</t>
  </si>
  <si>
    <t>RA# MAA060921 , 1 unit (06/09/2021)</t>
  </si>
  <si>
    <t>NEWNESS 2020
Moving to Mark down 6/2021</t>
  </si>
  <si>
    <t>P3239SSYV-MA</t>
  </si>
  <si>
    <t>R1204410KY-MA</t>
  </si>
  <si>
    <t>R12085SSYVBLK-MA</t>
  </si>
  <si>
    <t>R1210410KY-MA</t>
  </si>
  <si>
    <t>R12124SSBLK-MA</t>
  </si>
  <si>
    <t>R12161SSBLK-MA</t>
  </si>
  <si>
    <t>R1253714KW-MA</t>
  </si>
  <si>
    <t>R1253714KY-MA</t>
  </si>
  <si>
    <t>P304910KWBLK-MA</t>
  </si>
  <si>
    <t>E315610KW-MA</t>
  </si>
  <si>
    <t>E315610KYBLK-MA</t>
  </si>
  <si>
    <t>E316210KW-MA</t>
  </si>
  <si>
    <t>E316210KWBLK-MA</t>
  </si>
  <si>
    <t>E316210KYBLK-MA</t>
  </si>
  <si>
    <t>R976710KTTR-MA</t>
  </si>
  <si>
    <t>R1220110KW-MA</t>
  </si>
  <si>
    <t>R1220510KW-MA</t>
  </si>
  <si>
    <t>R1220610KY-MA</t>
  </si>
  <si>
    <t>R1248710KY-MA</t>
  </si>
  <si>
    <t>R1249610KY-MA</t>
  </si>
  <si>
    <t>B258410KY-MA</t>
  </si>
  <si>
    <t>B258510KY-MA</t>
  </si>
  <si>
    <t>B263210KY-MA</t>
  </si>
  <si>
    <t>P313810KY-MA</t>
  </si>
  <si>
    <t>N98110KY-MA</t>
  </si>
  <si>
    <t>1/2 CTW MENS PENDANT</t>
  </si>
  <si>
    <t>1/4 CTW CROSS CTR GENTS BAND</t>
  </si>
  <si>
    <t>2 CTW BLK DIA PAVE GENTS BAND</t>
  </si>
  <si>
    <t>1/2 CTW CLSTER NUGGET GENTS RING</t>
  </si>
  <si>
    <t>2 CTW BLK DIA GENTS RING</t>
  </si>
  <si>
    <t>1 1/2 CTW BLK &amp; WHT GENTS RING</t>
  </si>
  <si>
    <t>1 CTW GENTS BAND</t>
  </si>
  <si>
    <t>2 CTW BLK&amp;WHT DIA SHAPE MENS PENDANT</t>
  </si>
  <si>
    <t>1/3 CTW DIAMOND SHAPE MENS EAERINGS</t>
  </si>
  <si>
    <t>1/3 CTW BLACK DIAMOND SHAPE MENS EARINGS</t>
  </si>
  <si>
    <t>1/3 CTW MENS HOOP EARRINGS</t>
  </si>
  <si>
    <t>1/3 CTW BLACK DIA MENS HOOP EARRINGS</t>
  </si>
  <si>
    <t>1/3 CTW BLK DIA MENS HOOP EARRINGS</t>
  </si>
  <si>
    <t>1 CTW 2 ROW DIA GENTS</t>
  </si>
  <si>
    <t>3 CTW GENTS RING</t>
  </si>
  <si>
    <t>2 CTW GENTS RING</t>
  </si>
  <si>
    <t>3 1/4 CTW GENTS RING</t>
  </si>
  <si>
    <t>5 CTW GENTS BRACELET</t>
  </si>
  <si>
    <t>6 CTW GENTS BRACELET</t>
  </si>
  <si>
    <t>2 CTW MEN'S CUBAN LINK BRACELET</t>
  </si>
  <si>
    <t>2 1/2 CTW MENS CROSS PENDANT</t>
  </si>
  <si>
    <t>4 1/2 CTW MEN'S CUBAN LINK NECKLACE</t>
  </si>
  <si>
    <t xml:space="preserve">NEW TEST
20-STORES
5-DOTCOM
RTV RA# MAM070121 </t>
  </si>
  <si>
    <t xml:space="preserve">RTV REQUESTED RA# MAM070121 
</t>
  </si>
  <si>
    <t xml:space="preserve">NEWNESS 2020
RTV Requested RA# MAM070121 </t>
  </si>
  <si>
    <t xml:space="preserve">RTV REQUESTED RA# MAM070121 </t>
  </si>
  <si>
    <t>N104910KW-MA</t>
  </si>
  <si>
    <t>5 CTTW NECKLACE</t>
  </si>
  <si>
    <t>TICKET RETAIL</t>
  </si>
  <si>
    <t>YTD AUR 7/21</t>
  </si>
  <si>
    <t>BB003914KW-MA</t>
  </si>
  <si>
    <t>BB003914KY-MA</t>
  </si>
  <si>
    <t>B232114KW-MA</t>
  </si>
  <si>
    <t>E311810KW-MA</t>
  </si>
  <si>
    <t>E311810KY-MA</t>
  </si>
  <si>
    <t>E313010KW-MA</t>
  </si>
  <si>
    <t>E313010KY-MA</t>
  </si>
  <si>
    <t>E313910KW-MA</t>
  </si>
  <si>
    <t>E314010KW-MA</t>
  </si>
  <si>
    <t>E314010KY-MA</t>
  </si>
  <si>
    <t>N92710KW-MA</t>
  </si>
  <si>
    <t>N94210KW-MA</t>
  </si>
  <si>
    <t>N94310KW-MA</t>
  </si>
  <si>
    <t>N94610KP-MA</t>
  </si>
  <si>
    <t>N94610KW-MA</t>
  </si>
  <si>
    <t>N94610KY-MA</t>
  </si>
  <si>
    <t>BB012314KW-MA</t>
  </si>
  <si>
    <t>R1040214KW-MA</t>
  </si>
  <si>
    <t>R1237514KW-MA</t>
  </si>
  <si>
    <t>R1237814KW-MA</t>
  </si>
  <si>
    <t>R1238314KW-MA</t>
  </si>
  <si>
    <t>RR172814KW-MA</t>
  </si>
  <si>
    <t>B232114KY-MA</t>
  </si>
  <si>
    <t>B235614KW-MA</t>
  </si>
  <si>
    <t>B237314KW-MA</t>
  </si>
  <si>
    <t>B240014KW-MA</t>
  </si>
  <si>
    <t>B243314KW-MA</t>
  </si>
  <si>
    <t>B259414KW-MA</t>
  </si>
  <si>
    <t>B261714KW-MA</t>
  </si>
  <si>
    <t>B261814KW-MA</t>
  </si>
  <si>
    <t>R945614KW-MA</t>
  </si>
  <si>
    <t>4cttw Tennis Bracelet</t>
  </si>
  <si>
    <t>6cttw Tennis Bracelet</t>
  </si>
  <si>
    <t>1/10CTTW IJ/I2I3 SQ EAR 10KW</t>
  </si>
  <si>
    <t>1/10CTTW IJ/I2I3 SQ EAR 10KY</t>
  </si>
  <si>
    <t>1/10CTTW IJ/I2I3 RND EAR</t>
  </si>
  <si>
    <t>1/10CTTW IJ/I2I3 HRT EAR</t>
  </si>
  <si>
    <t>1/5CTTW IJ/I2I3 BTRFLY EAR</t>
  </si>
  <si>
    <t>1/4CTTW IJ/I2I3 RND NECK</t>
  </si>
  <si>
    <t>1/5CTTW IJ/I2I3 SQ NECK</t>
  </si>
  <si>
    <t>1/10CTTW IJ/I2I3 HRSESH NECK</t>
  </si>
  <si>
    <t>1/5CTTW IJ/I2I3 BTRFLY NECK</t>
  </si>
  <si>
    <t>5 CTTW IJ/I2I3 BRAC 14KW</t>
  </si>
  <si>
    <t>2 1/2 CTTW IJ/I3 RING 14KW</t>
  </si>
  <si>
    <t>1CTTW IJ/I3 FASH RING 14KW</t>
  </si>
  <si>
    <t>1/2CTTW IJ/I3 CLUST RING 14KW</t>
  </si>
  <si>
    <t>1CTTW IJ/I3 RING 14KW</t>
  </si>
  <si>
    <t>2 CTTW IJ/I3 RING 14KW</t>
  </si>
  <si>
    <t>6CTTW BRACELET IJ I2I3 14KY</t>
  </si>
  <si>
    <t>4CTTW CERT BRCLT HI I1I2 14KW</t>
  </si>
  <si>
    <t>20 CTTW IJ/I2I3 BRAC 14KW</t>
  </si>
  <si>
    <t>10 CTTW IJ/I2I3 BRAC 14KW</t>
  </si>
  <si>
    <t>6CTTW CERT BRCLT HI I1I2 14KW</t>
  </si>
  <si>
    <t>8 CTTW IJ/I2I3 BRAC 14KW</t>
  </si>
  <si>
    <t>8CTTW CERT BRCLT HI I1I2 14KW</t>
  </si>
  <si>
    <t>10CTTW CERT BRCLT HI I1I2 14KW</t>
  </si>
  <si>
    <t>1 1/2 CTTW IJ/I3 FASH BND 14KW</t>
  </si>
  <si>
    <t>Featured in Ad. Dec 2021</t>
  </si>
  <si>
    <t>Featured in Ad. April &amp; Dec 2021</t>
  </si>
  <si>
    <t>Featured in Ad Dec. 2021</t>
  </si>
  <si>
    <t>BEST SELLER
Featured in Ad. Dec 2021</t>
  </si>
  <si>
    <t>WEB ID</t>
  </si>
  <si>
    <t>DEP</t>
  </si>
  <si>
    <t>RA#MAM110921, 34 units (11.09.2021)</t>
  </si>
  <si>
    <t>RA#MAM110921, 18 units (11.09.2021)</t>
  </si>
  <si>
    <t>RA#MAM110921, 15 units (11.09.2021)</t>
  </si>
  <si>
    <t>RA#MAM110921, 5 units (11.09.2021)</t>
  </si>
  <si>
    <t>RA#MAM110921, 13 units (11.09.2021)</t>
  </si>
  <si>
    <t xml:space="preserve"> RA#MAM110921, 18 units (11.09.2021)</t>
  </si>
  <si>
    <t>RA#MAM110921, 8 units (11.09.2021)</t>
  </si>
  <si>
    <t>RA#MAM110921, 42 units (11.09.2021)</t>
  </si>
  <si>
    <t>RA#MAM110921, 35 units (11.09.2021)</t>
  </si>
  <si>
    <t>RA#MAM110921, 20 units (11.09.2021)</t>
  </si>
  <si>
    <t>RA#MAM110921, 45 units (11.09.2021)</t>
  </si>
  <si>
    <t>RA#MAM110921, 27 units (11.09.2021)</t>
  </si>
  <si>
    <t>RA#MAM110921, 31 unit (11.09.2021)</t>
  </si>
  <si>
    <t>RA#MAM110921, 186 units (11.09.2021)</t>
  </si>
  <si>
    <t>RA#MAM110921, 25 units (11.09.2021)</t>
  </si>
  <si>
    <t>RA#MAM110921, 21 units (11.9.2021)</t>
  </si>
  <si>
    <t>RA#MAM110921, 23 units (11.9.2021)</t>
  </si>
  <si>
    <t>RA#MAM110921, 12 units (11.09.2021)</t>
  </si>
  <si>
    <t>RA#MAM110921, 32 units (11.09.2021)</t>
  </si>
  <si>
    <t>RA#MAM110921, 4 units (11.09.2021)</t>
  </si>
  <si>
    <t>RA#MAM110921, 7 units (11.09.2021)</t>
  </si>
  <si>
    <t>B235414KW-MA</t>
  </si>
  <si>
    <t>2CTTW CERT BRCLT HI I1I2 14KW</t>
  </si>
  <si>
    <t xml:space="preserve">Featured in Feb Ad. </t>
  </si>
  <si>
    <t>OH DEC 2021</t>
  </si>
  <si>
    <t>N1055SSBLK-MA</t>
  </si>
  <si>
    <t>B2449SS-MA</t>
  </si>
  <si>
    <t>P2774SS-MA</t>
  </si>
  <si>
    <t>R1087810KW-MA</t>
  </si>
  <si>
    <t>R11073SS-MA</t>
  </si>
  <si>
    <t>R1107710KW-MA</t>
  </si>
  <si>
    <t>R1148214KW-MA</t>
  </si>
  <si>
    <t>R1205910KW-MA</t>
  </si>
  <si>
    <t>B244710KW-MA</t>
  </si>
  <si>
    <t>P246010KW-MA</t>
  </si>
  <si>
    <t>E252210KY-MA</t>
  </si>
  <si>
    <t>P258710KW-MA</t>
  </si>
  <si>
    <t>R1089410KY-MA</t>
  </si>
  <si>
    <t>10 CTW BLACK DIA MENS TENNIS NECKLACE NI</t>
  </si>
  <si>
    <t>1/7 CTW SINGLE STAR BRACELET IK</t>
  </si>
  <si>
    <t>1/5 CTW SHOE PENDANT IK</t>
  </si>
  <si>
    <t>1 CTW RD/BG FASHION BAND</t>
  </si>
  <si>
    <t>0.15 CTW STAR RING IK</t>
  </si>
  <si>
    <t>1/5 CTW STRAIGHT B MARK RING IK</t>
  </si>
  <si>
    <t>1 1/2 CTW ALT STNS BLK BM ANN BAND</t>
  </si>
  <si>
    <t>10KW1/3 CTW RING IK</t>
  </si>
  <si>
    <t>1/2 CTW 1 ROW DRESS BOLO BLET IK</t>
  </si>
  <si>
    <t>1/2 CTW BG DANGLNG PD IK</t>
  </si>
  <si>
    <t>3/4 CTW GRAD DANGLNG SCALLOP EAR IK</t>
  </si>
  <si>
    <t>3/8 CTW GRAD DANGLNG SCALLOP PEND IK</t>
  </si>
  <si>
    <t>RA# MAA121521 - 2021  YEAR END RTV</t>
  </si>
  <si>
    <t>RA# MAA121521 - 2021  YEAR END RTV sizes 6, 7.5, 8, 8.5</t>
  </si>
  <si>
    <t>RA# MAA121521 - 2021  YEAR END RTV sizes 5.5, 6, 6.5, 7.5, 8, 8.5</t>
  </si>
  <si>
    <t xml:space="preserve">RA# MAA121521 - 2021  YEAR END RTV </t>
  </si>
  <si>
    <t>RA# MAF120221 - RTV clearance no price increase</t>
  </si>
  <si>
    <t>RA# MAM120221 - 2021  YEAR END RTV</t>
  </si>
  <si>
    <t>TEST</t>
  </si>
  <si>
    <t>2022 Sales</t>
  </si>
  <si>
    <t>TOTAL RECPT 2022</t>
  </si>
  <si>
    <t>Return 2022</t>
  </si>
  <si>
    <t>OH FEB 2022</t>
  </si>
  <si>
    <t>RA#MAM032222, 28 units (03.22.22 after MDay)</t>
  </si>
  <si>
    <t>RA#MAM032222, 23 units (03.22.22 after MDay)</t>
  </si>
  <si>
    <t>RA#MAM032222, 26 units (03.22.22 after MDay)</t>
  </si>
  <si>
    <t>RA#MAM032222, 65 units (03.22.22 after MDay)</t>
  </si>
  <si>
    <t>RA#MAM032222, 60 units (03.22.22 after MDay)</t>
  </si>
  <si>
    <t>RA#MAM032222, 20 units (03.22.22 after MDay)</t>
  </si>
  <si>
    <t>RA#MAM032222, 36 units (03.22.22 after MDay)</t>
  </si>
  <si>
    <t>RA#MAM032222, 3 units (03.22.22 after MDay)</t>
  </si>
  <si>
    <t>RA#MAM03222, 40 units (03.22.22 after MDay)</t>
  </si>
  <si>
    <t>RA#MAM03222, 63 units (03.22.22 after MDay)</t>
  </si>
  <si>
    <t>RA#MAM03222, 26 units (03.22.22 after MDay)</t>
  </si>
  <si>
    <t>RA#MAM03222, 7 units (03.22.22 after MDay)</t>
  </si>
  <si>
    <t>RA#MAM03222, 3 units (03.22.22 after MDay)</t>
  </si>
  <si>
    <t>RA#MAM03222, 11 units (03.22.22 after MDay)</t>
  </si>
  <si>
    <t>RA#MAM03222, 5 units (03.22.22 after MDay)</t>
  </si>
  <si>
    <t>RA#MAM03222, 6 units (03.22.22 after MDay); RA# MAF120221 - RTV clearance no price increase</t>
  </si>
  <si>
    <t>RA#MAM03222, 4 units (03.22.22 after MDay)</t>
  </si>
  <si>
    <t>RA#MAM03222, 2 units (03.22.22 after MDay)</t>
  </si>
  <si>
    <t>RA#MAM03222, 1 units (03.22.22 after MDay)</t>
  </si>
  <si>
    <t>RA#MAM03222, 0 units available (03.22.22 after MDay)</t>
  </si>
  <si>
    <t>RA#MAM03222, 34 units (03.22.22 after MDay);  RA#MAM110921, 38 units (11.09.2021)</t>
  </si>
  <si>
    <t>RA#MAM03222, 44 units (03.22.22 after MDay)</t>
  </si>
  <si>
    <t>RA#MAM03222, 4 units (03.22.22 after MDay); RA# MAF120221 - RTV clearance no price increase</t>
  </si>
  <si>
    <t>RA#MAM03222, 32 units (03.22.22 after MDay)</t>
  </si>
  <si>
    <t>RA#MAM03222, 104 units (03.22.22 after MDay); RA# MAF120221 - RTV clearance no price increase</t>
  </si>
  <si>
    <t>RA#MAM03222, 15 units (03.22.22 after MDay); RA# MAF120221 - RTV clearance no price increase</t>
  </si>
  <si>
    <t>BEST SELLER-03.29.22 sample request for August 2022 ad feature</t>
  </si>
  <si>
    <t>03.29.22 sample request for August 2022 ad feature</t>
  </si>
  <si>
    <t>BEST SELLER</t>
  </si>
  <si>
    <t>OH MAR 2022</t>
  </si>
  <si>
    <t>RA# MAM040822, 21 UNITS (04.08.2022)</t>
  </si>
  <si>
    <r>
      <t xml:space="preserve">NEWNESS 2020; Moving to Mark down 6/2021; </t>
    </r>
    <r>
      <rPr>
        <b/>
        <sz val="11"/>
        <color rgb="FFFF0000"/>
        <rFont val="Calibri"/>
        <family val="2"/>
        <scheme val="minor"/>
      </rPr>
      <t>RA# MAM040822, 18 UNITS (04.08.2022)</t>
    </r>
  </si>
  <si>
    <r>
      <t xml:space="preserve">NEWNESS 2020; Moving to Mark down 6/2021; </t>
    </r>
    <r>
      <rPr>
        <b/>
        <sz val="11"/>
        <color rgb="FFFF0000"/>
        <rFont val="Calibri"/>
        <family val="2"/>
        <scheme val="minor"/>
      </rPr>
      <t>RA# MAM040822, 22 UNITS (04.08.2022)</t>
    </r>
  </si>
  <si>
    <r>
      <t xml:space="preserve">Featured in Ad. Dec 2021; </t>
    </r>
    <r>
      <rPr>
        <b/>
        <sz val="11"/>
        <color rgb="FFFF0000"/>
        <rFont val="Calibri"/>
        <family val="2"/>
        <scheme val="minor"/>
      </rPr>
      <t>RA# MAM040822, 10 UNITS (04.08.2022)</t>
    </r>
  </si>
  <si>
    <t>RA# MAM040822, 13 UNITS (04.08.2022)</t>
  </si>
  <si>
    <r>
      <t xml:space="preserve">Featured in Ad. Dec 2021; </t>
    </r>
    <r>
      <rPr>
        <b/>
        <sz val="11"/>
        <color rgb="FFFF0000"/>
        <rFont val="Calibri"/>
        <family val="2"/>
        <scheme val="minor"/>
      </rPr>
      <t>RA# MAM040822, 35 UNITS (04.08.2022)</t>
    </r>
  </si>
  <si>
    <t>RA# MAM040822, 38 UNITS (04.08.2022)</t>
  </si>
  <si>
    <t>RA# MAA040822, 17 UNITS (04.08.2022)</t>
  </si>
  <si>
    <t>RA# MAA040822, 7 UNITS (04.08.2022)</t>
  </si>
  <si>
    <t>RA# MAA040822, 33 UNITS (04.08.2022)</t>
  </si>
  <si>
    <t>RA# MAA040822, 6 UNITS (04.08.2022)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</si>
</sst>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2" borderId="1" xfId="2" applyNumberFormat="1" applyFont="1" applyFill="1" applyBorder="1" applyAlignment="1">
      <alignment horizontal="center" vertical="center" wrapText="1"/>
    </xf>
    <xf numFmtId="0" fontId="0" fillId="0" borderId="0" xfId="2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0" fillId="0" borderId="0" xfId="2" applyFont="1" applyAlignment="1">
      <alignment horizontal="center" vertical="center"/>
    </xf>
    <xf numFmtId="15" fontId="1" fillId="2" borderId="4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12" borderId="5" xfId="2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" fillId="12" borderId="6" xfId="2" applyNumberFormat="1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11" borderId="1" xfId="0" applyNumberFormat="1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1" fontId="1" fillId="21" borderId="5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1" fontId="1" fillId="21" borderId="5" xfId="0" applyNumberFormat="1" applyFont="1" applyFill="1" applyBorder="1" applyAlignment="1">
      <alignment horizontal="center" vertical="center" wrapText="1"/>
    </xf>
    <xf numFmtId="0" fontId="1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2" fontId="1" fillId="18" borderId="1" xfId="0" applyNumberFormat="1" applyFont="1" applyFill="1" applyBorder="1" applyAlignment="1">
      <alignment horizontal="center" vertical="center" wrapText="1"/>
    </xf>
    <xf numFmtId="1" fontId="1" fillId="11" borderId="6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44" fontId="1" fillId="7" borderId="5" xfId="2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 wrapText="1"/>
    </xf>
    <xf numFmtId="2" fontId="1" fillId="11" borderId="1" xfId="0" applyNumberFormat="1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2" fontId="1" fillId="19" borderId="1" xfId="0" applyNumberFormat="1" applyFont="1" applyFill="1" applyBorder="1" applyAlignment="1">
      <alignment horizontal="center" vertical="center" wrapText="1"/>
    </xf>
    <xf numFmtId="2" fontId="1" fillId="22" borderId="1" xfId="0" applyNumberFormat="1" applyFont="1" applyFill="1" applyBorder="1" applyAlignment="1">
      <alignment horizontal="center" vertical="center" wrapText="1"/>
    </xf>
    <xf numFmtId="2" fontId="1" fillId="16" borderId="1" xfId="0" applyNumberFormat="1" applyFont="1" applyFill="1" applyBorder="1" applyAlignment="1">
      <alignment horizontal="center" vertical="center" wrapText="1"/>
    </xf>
    <xf numFmtId="1" fontId="1" fillId="13" borderId="5" xfId="0" applyNumberFormat="1" applyFont="1" applyFill="1" applyBorder="1" applyAlignment="1">
      <alignment horizontal="center" vertical="center"/>
    </xf>
    <xf numFmtId="1" fontId="1" fillId="13" borderId="5" xfId="0" applyNumberFormat="1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 wrapText="1"/>
    </xf>
    <xf numFmtId="0" fontId="1" fillId="17" borderId="6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17" borderId="6" xfId="0" applyNumberFormat="1" applyFont="1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9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5" fontId="0" fillId="0" borderId="1" xfId="0" applyNumberFormat="1" applyFont="1" applyBorder="1" applyAlignment="1">
      <alignment horizontal="center" vertical="center" wrapText="1"/>
    </xf>
    <xf numFmtId="44" fontId="0" fillId="0" borderId="5" xfId="2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1" applyNumberFormat="1" applyFont="1" applyBorder="1" applyAlignment="1">
      <alignment horizontal="center" vertical="center"/>
    </xf>
    <xf numFmtId="0" fontId="0" fillId="17" borderId="6" xfId="1" applyNumberFormat="1" applyFont="1" applyFill="1" applyBorder="1" applyAlignment="1">
      <alignment horizontal="center" vertical="center"/>
    </xf>
    <xf numFmtId="37" fontId="0" fillId="17" borderId="5" xfId="2" applyNumberFormat="1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5" fillId="20" borderId="6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9" fontId="5" fillId="20" borderId="1" xfId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0" fontId="5" fillId="0" borderId="6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5" xfId="2" applyNumberFormat="1" applyFont="1" applyBorder="1" applyAlignment="1">
      <alignment horizontal="center" vertical="center" wrapText="1"/>
    </xf>
    <xf numFmtId="0" fontId="5" fillId="12" borderId="6" xfId="2" applyNumberFormat="1" applyFont="1" applyFill="1" applyBorder="1" applyAlignment="1">
      <alignment horizontal="center" vertical="center" wrapText="1"/>
    </xf>
    <xf numFmtId="9" fontId="5" fillId="12" borderId="1" xfId="1" applyFont="1" applyFill="1" applyBorder="1" applyAlignment="1">
      <alignment horizontal="center" vertical="center" wrapText="1"/>
    </xf>
    <xf numFmtId="1" fontId="5" fillId="0" borderId="5" xfId="2" applyNumberFormat="1" applyFont="1" applyBorder="1" applyAlignment="1">
      <alignment horizontal="center" vertical="center" wrapText="1"/>
    </xf>
    <xf numFmtId="1" fontId="5" fillId="0" borderId="6" xfId="2" applyNumberFormat="1" applyFont="1" applyBorder="1" applyAlignment="1">
      <alignment horizontal="center" vertical="center" wrapText="1"/>
    </xf>
    <xf numFmtId="1" fontId="5" fillId="17" borderId="6" xfId="2" applyNumberFormat="1" applyFont="1" applyFill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9" fontId="5" fillId="17" borderId="1" xfId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1" fontId="0" fillId="14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5" fontId="0" fillId="0" borderId="1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0" borderId="6" xfId="0" applyFont="1" applyFill="1" applyBorder="1" applyAlignment="1">
      <alignment horizontal="center" vertical="center"/>
    </xf>
    <xf numFmtId="2" fontId="0" fillId="20" borderId="1" xfId="0" applyNumberFormat="1" applyFont="1" applyFill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0" fontId="0" fillId="0" borderId="6" xfId="2" applyNumberFormat="1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44" fontId="0" fillId="0" borderId="2" xfId="2" applyFont="1" applyBorder="1" applyAlignment="1">
      <alignment horizontal="center" vertical="center" wrapText="1"/>
    </xf>
    <xf numFmtId="44" fontId="0" fillId="0" borderId="6" xfId="2" applyFont="1" applyBorder="1" applyAlignment="1">
      <alignment horizontal="center" vertical="center" wrapText="1"/>
    </xf>
    <xf numFmtId="44" fontId="0" fillId="0" borderId="1" xfId="2" applyFont="1" applyBorder="1" applyAlignment="1">
      <alignment horizontal="center" vertical="center" wrapText="1"/>
    </xf>
    <xf numFmtId="44" fontId="0" fillId="17" borderId="6" xfId="2" applyFont="1" applyFill="1" applyBorder="1" applyAlignment="1">
      <alignment horizontal="center" vertical="center" wrapText="1"/>
    </xf>
    <xf numFmtId="0" fontId="0" fillId="17" borderId="5" xfId="2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" fontId="5" fillId="12" borderId="6" xfId="2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17" borderId="6" xfId="0" applyNumberFormat="1" applyFont="1" applyFill="1" applyBorder="1" applyAlignment="1">
      <alignment horizontal="center" vertical="center" wrapText="1"/>
    </xf>
    <xf numFmtId="1" fontId="5" fillId="0" borderId="3" xfId="2" applyNumberFormat="1" applyFont="1" applyBorder="1" applyAlignment="1">
      <alignment horizontal="center" vertical="center" wrapText="1"/>
    </xf>
    <xf numFmtId="0" fontId="1" fillId="17" borderId="1" xfId="2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0" fontId="0" fillId="2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17" borderId="0" xfId="0" applyNumberFormat="1" applyFont="1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0" fontId="0" fillId="20" borderId="0" xfId="0" applyFont="1" applyFill="1" applyBorder="1" applyAlignment="1">
      <alignment horizontal="center" vertical="center"/>
    </xf>
    <xf numFmtId="2" fontId="0" fillId="20" borderId="0" xfId="0" applyNumberFormat="1" applyFont="1" applyFill="1" applyBorder="1" applyAlignment="1">
      <alignment horizontal="center" vertical="center"/>
    </xf>
    <xf numFmtId="44" fontId="0" fillId="0" borderId="0" xfId="2" applyFont="1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 wrapText="1"/>
    </xf>
    <xf numFmtId="0" fontId="5" fillId="12" borderId="0" xfId="2" applyNumberFormat="1" applyFont="1" applyFill="1" applyBorder="1" applyAlignment="1">
      <alignment horizontal="center" vertical="center" wrapText="1"/>
    </xf>
    <xf numFmtId="9" fontId="5" fillId="12" borderId="0" xfId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1" fontId="1" fillId="14" borderId="3" xfId="0" applyNumberFormat="1" applyFont="1" applyFill="1" applyBorder="1" applyAlignment="1">
      <alignment horizontal="center" vertical="center" wrapText="1"/>
    </xf>
    <xf numFmtId="165" fontId="1" fillId="25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5" fontId="5" fillId="0" borderId="2" xfId="1" applyNumberFormat="1" applyFont="1" applyFill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0" fontId="1" fillId="17" borderId="3" xfId="2" applyNumberFormat="1" applyFont="1" applyFill="1" applyBorder="1" applyAlignment="1">
      <alignment horizontal="center" vertical="center" wrapText="1"/>
    </xf>
    <xf numFmtId="1" fontId="5" fillId="0" borderId="8" xfId="2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/>
    </xf>
    <xf numFmtId="0" fontId="0" fillId="17" borderId="0" xfId="1" applyNumberFormat="1" applyFont="1" applyFill="1" applyBorder="1" applyAlignment="1">
      <alignment horizontal="center" vertical="center"/>
    </xf>
    <xf numFmtId="37" fontId="0" fillId="17" borderId="0" xfId="2" applyNumberFormat="1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5" fillId="20" borderId="0" xfId="0" applyFont="1" applyFill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9" fontId="5" fillId="20" borderId="0" xfId="1" applyFont="1" applyFill="1" applyBorder="1" applyAlignment="1">
      <alignment horizontal="center" vertical="center" wrapText="1"/>
    </xf>
    <xf numFmtId="165" fontId="1" fillId="25" borderId="5" xfId="0" applyNumberFormat="1" applyFont="1" applyFill="1" applyBorder="1" applyAlignment="1">
      <alignment horizontal="center" vertical="center" wrapText="1"/>
    </xf>
    <xf numFmtId="1" fontId="1" fillId="14" borderId="5" xfId="0" applyNumberFormat="1" applyFont="1" applyFill="1" applyBorder="1" applyAlignment="1">
      <alignment horizontal="center" vertical="center" wrapText="1"/>
    </xf>
    <xf numFmtId="165" fontId="5" fillId="0" borderId="5" xfId="2" applyNumberFormat="1" applyFont="1" applyBorder="1" applyAlignment="1">
      <alignment horizontal="center" vertical="center" wrapText="1"/>
    </xf>
    <xf numFmtId="1" fontId="1" fillId="11" borderId="6" xfId="0" applyNumberFormat="1" applyFont="1" applyFill="1" applyBorder="1" applyAlignment="1">
      <alignment horizontal="center" vertical="center" wrapText="1"/>
    </xf>
    <xf numFmtId="1" fontId="1" fillId="20" borderId="3" xfId="2" applyNumberFormat="1" applyFont="1" applyFill="1" applyBorder="1" applyAlignment="1">
      <alignment horizontal="center" vertical="center" wrapText="1"/>
    </xf>
    <xf numFmtId="1" fontId="0" fillId="0" borderId="0" xfId="2" applyNumberFormat="1" applyFont="1" applyAlignment="1">
      <alignment horizontal="center" vertical="center"/>
    </xf>
    <xf numFmtId="1" fontId="5" fillId="20" borderId="6" xfId="2" applyNumberFormat="1" applyFont="1" applyFill="1" applyBorder="1" applyAlignment="1">
      <alignment horizontal="center" vertical="center" wrapText="1"/>
    </xf>
    <xf numFmtId="9" fontId="1" fillId="11" borderId="1" xfId="1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65" fontId="1" fillId="25" borderId="8" xfId="0" applyNumberFormat="1" applyFont="1" applyFill="1" applyBorder="1" applyAlignment="1">
      <alignment horizontal="center" vertical="center" wrapText="1"/>
    </xf>
    <xf numFmtId="1" fontId="1" fillId="14" borderId="8" xfId="0" applyNumberFormat="1" applyFont="1" applyFill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" fontId="1" fillId="11" borderId="5" xfId="0" applyNumberFormat="1" applyFont="1" applyFill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 wrapText="1"/>
    </xf>
    <xf numFmtId="1" fontId="1" fillId="11" borderId="3" xfId="0" applyNumberFormat="1" applyFont="1" applyFill="1" applyBorder="1" applyAlignment="1">
      <alignment horizontal="center" vertical="center" wrapText="1"/>
    </xf>
    <xf numFmtId="1" fontId="5" fillId="19" borderId="6" xfId="0" applyNumberFormat="1" applyFont="1" applyFill="1" applyBorder="1" applyAlignment="1">
      <alignment horizontal="center" vertical="center" wrapText="1"/>
    </xf>
    <xf numFmtId="9" fontId="1" fillId="11" borderId="3" xfId="0" applyNumberFormat="1" applyFont="1" applyFill="1" applyBorder="1" applyAlignment="1">
      <alignment horizontal="center" vertical="center" wrapText="1"/>
    </xf>
    <xf numFmtId="9" fontId="1" fillId="11" borderId="1" xfId="0" applyNumberFormat="1" applyFont="1" applyFill="1" applyBorder="1" applyAlignment="1">
      <alignment horizontal="center" vertical="center" wrapText="1"/>
    </xf>
    <xf numFmtId="9" fontId="5" fillId="19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vertical="center"/>
    </xf>
    <xf numFmtId="1" fontId="5" fillId="0" borderId="0" xfId="2" applyNumberFormat="1" applyFont="1" applyBorder="1" applyAlignment="1">
      <alignment horizontal="center" vertical="center" wrapText="1"/>
    </xf>
    <xf numFmtId="1" fontId="5" fillId="17" borderId="0" xfId="2" applyNumberFormat="1" applyFont="1" applyFill="1" applyBorder="1" applyAlignment="1">
      <alignment horizontal="center" vertical="center" wrapText="1"/>
    </xf>
    <xf numFmtId="0" fontId="5" fillId="0" borderId="11" xfId="2" applyNumberFormat="1" applyFont="1" applyBorder="1" applyAlignment="1">
      <alignment horizontal="center" vertical="center" wrapText="1"/>
    </xf>
    <xf numFmtId="0" fontId="5" fillId="12" borderId="11" xfId="2" applyNumberFormat="1" applyFont="1" applyFill="1" applyBorder="1" applyAlignment="1">
      <alignment horizontal="center" vertical="center" wrapText="1"/>
    </xf>
    <xf numFmtId="9" fontId="5" fillId="12" borderId="11" xfId="1" applyFont="1" applyFill="1" applyBorder="1" applyAlignment="1">
      <alignment horizontal="center" vertical="center" wrapText="1"/>
    </xf>
    <xf numFmtId="1" fontId="5" fillId="0" borderId="11" xfId="2" applyNumberFormat="1" applyFont="1" applyBorder="1" applyAlignment="1">
      <alignment horizontal="center" vertical="center" wrapText="1"/>
    </xf>
    <xf numFmtId="1" fontId="5" fillId="17" borderId="11" xfId="2" applyNumberFormat="1" applyFont="1" applyFill="1" applyBorder="1" applyAlignment="1">
      <alignment horizontal="center" vertical="center" wrapText="1"/>
    </xf>
    <xf numFmtId="12" fontId="0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Font="1" applyBorder="1" applyAlignment="1">
      <alignment horizontal="center" vertical="center" wrapText="1"/>
    </xf>
    <xf numFmtId="12" fontId="1" fillId="2" borderId="3" xfId="0" applyNumberFormat="1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12" fontId="0" fillId="0" borderId="0" xfId="0" applyNumberFormat="1" applyAlignment="1">
      <alignment horizontal="center" vertical="center"/>
    </xf>
    <xf numFmtId="1" fontId="1" fillId="20" borderId="6" xfId="2" applyNumberFormat="1" applyFont="1" applyFill="1" applyBorder="1" applyAlignment="1">
      <alignment horizontal="center" vertical="center" wrapText="1"/>
    </xf>
    <xf numFmtId="1" fontId="1" fillId="20" borderId="9" xfId="2" applyNumberFormat="1" applyFont="1" applyFill="1" applyBorder="1" applyAlignment="1">
      <alignment horizontal="center" vertical="center" wrapText="1"/>
    </xf>
    <xf numFmtId="1" fontId="5" fillId="0" borderId="9" xfId="2" applyNumberFormat="1" applyFont="1" applyBorder="1" applyAlignment="1">
      <alignment horizontal="center" vertical="center" wrapText="1"/>
    </xf>
    <xf numFmtId="1" fontId="1" fillId="20" borderId="1" xfId="2" applyNumberFormat="1" applyFont="1" applyFill="1" applyBorder="1" applyAlignment="1">
      <alignment horizontal="center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165" fontId="5" fillId="0" borderId="6" xfId="2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14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 wrapText="1"/>
    </xf>
    <xf numFmtId="165" fontId="0" fillId="17" borderId="1" xfId="0" applyNumberFormat="1" applyFill="1" applyBorder="1" applyAlignment="1">
      <alignment horizontal="center" vertical="center"/>
    </xf>
    <xf numFmtId="165" fontId="0" fillId="17" borderId="1" xfId="0" applyNumberForma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17" borderId="1" xfId="0" applyNumberFormat="1" applyFill="1" applyBorder="1" applyAlignment="1">
      <alignment horizontal="center" wrapText="1"/>
    </xf>
    <xf numFmtId="165" fontId="1" fillId="17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15" borderId="9" xfId="0" applyFont="1" applyFill="1" applyBorder="1" applyAlignment="1">
      <alignment horizontal="center" vertical="center" wrapText="1"/>
    </xf>
    <xf numFmtId="0" fontId="0" fillId="15" borderId="9" xfId="0" applyFont="1" applyFill="1" applyBorder="1" applyAlignment="1">
      <alignment horizontal="center" vertical="center"/>
    </xf>
    <xf numFmtId="1" fontId="1" fillId="17" borderId="2" xfId="0" applyNumberFormat="1" applyFont="1" applyFill="1" applyBorder="1" applyAlignment="1">
      <alignment horizontal="center" vertical="center"/>
    </xf>
    <xf numFmtId="1" fontId="1" fillId="17" borderId="1" xfId="0" applyNumberFormat="1" applyFont="1" applyFill="1" applyBorder="1" applyAlignment="1">
      <alignment horizontal="center" vertical="center" wrapText="1"/>
    </xf>
    <xf numFmtId="1" fontId="5" fillId="17" borderId="1" xfId="2" applyNumberFormat="1" applyFont="1" applyFill="1" applyBorder="1" applyAlignment="1">
      <alignment horizontal="center" vertical="center" wrapText="1"/>
    </xf>
    <xf numFmtId="44" fontId="0" fillId="17" borderId="0" xfId="2" applyFont="1" applyFill="1" applyAlignment="1">
      <alignment horizontal="center" vertical="center"/>
    </xf>
    <xf numFmtId="16" fontId="0" fillId="0" borderId="1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0" fillId="0" borderId="4" xfId="0" applyBorder="1"/>
    <xf numFmtId="0" fontId="0" fillId="27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27" borderId="1" xfId="0" applyFont="1" applyFill="1" applyBorder="1" applyAlignment="1">
      <alignment horizontal="center" vertical="center"/>
    </xf>
    <xf numFmtId="165" fontId="1" fillId="25" borderId="10" xfId="0" applyNumberFormat="1" applyFont="1" applyFill="1" applyBorder="1" applyAlignment="1">
      <alignment horizontal="center" vertical="center" wrapText="1"/>
    </xf>
    <xf numFmtId="1" fontId="1" fillId="14" borderId="10" xfId="0" applyNumberFormat="1" applyFont="1" applyFill="1" applyBorder="1" applyAlignment="1">
      <alignment horizontal="center" vertical="center" wrapText="1"/>
    </xf>
    <xf numFmtId="165" fontId="5" fillId="0" borderId="10" xfId="2" applyNumberFormat="1" applyFont="1" applyBorder="1" applyAlignment="1">
      <alignment horizontal="center" vertical="center" wrapText="1"/>
    </xf>
    <xf numFmtId="1" fontId="1" fillId="24" borderId="3" xfId="2" applyNumberFormat="1" applyFont="1" applyFill="1" applyBorder="1" applyAlignment="1">
      <alignment horizontal="center" vertical="center" wrapText="1"/>
    </xf>
    <xf numFmtId="1" fontId="1" fillId="28" borderId="6" xfId="0" applyNumberFormat="1" applyFont="1" applyFill="1" applyBorder="1" applyAlignment="1">
      <alignment horizontal="center" vertical="center"/>
    </xf>
    <xf numFmtId="1" fontId="1" fillId="28" borderId="1" xfId="0" applyNumberFormat="1" applyFont="1" applyFill="1" applyBorder="1" applyAlignment="1">
      <alignment horizontal="center" vertical="center"/>
    </xf>
    <xf numFmtId="1" fontId="1" fillId="28" borderId="5" xfId="0" applyNumberFormat="1" applyFont="1" applyFill="1" applyBorder="1" applyAlignment="1">
      <alignment horizontal="center" vertical="center"/>
    </xf>
    <xf numFmtId="1" fontId="1" fillId="28" borderId="6" xfId="0" applyNumberFormat="1" applyFont="1" applyFill="1" applyBorder="1" applyAlignment="1">
      <alignment horizontal="center" vertical="center" wrapText="1"/>
    </xf>
    <xf numFmtId="1" fontId="1" fillId="28" borderId="1" xfId="0" applyNumberFormat="1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 wrapText="1"/>
    </xf>
    <xf numFmtId="9" fontId="1" fillId="28" borderId="1" xfId="1" applyFont="1" applyFill="1" applyBorder="1" applyAlignment="1">
      <alignment horizontal="center" vertical="center" wrapText="1"/>
    </xf>
    <xf numFmtId="1" fontId="1" fillId="28" borderId="5" xfId="0" applyNumberFormat="1" applyFont="1" applyFill="1" applyBorder="1" applyAlignment="1">
      <alignment horizontal="center" vertical="center" wrapText="1"/>
    </xf>
    <xf numFmtId="1" fontId="5" fillId="24" borderId="6" xfId="2" applyNumberFormat="1" applyFont="1" applyFill="1" applyBorder="1" applyAlignment="1">
      <alignment horizontal="center" vertical="center" wrapText="1"/>
    </xf>
    <xf numFmtId="9" fontId="5" fillId="24" borderId="1" xfId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vertical="center" wrapText="1"/>
    </xf>
    <xf numFmtId="1" fontId="5" fillId="24" borderId="6" xfId="0" applyNumberFormat="1" applyFont="1" applyFill="1" applyBorder="1" applyAlignment="1">
      <alignment horizontal="center" vertical="center" wrapText="1"/>
    </xf>
    <xf numFmtId="1" fontId="1" fillId="24" borderId="6" xfId="2" applyNumberFormat="1" applyFont="1" applyFill="1" applyBorder="1" applyAlignment="1">
      <alignment horizontal="center" vertical="center" wrapText="1"/>
    </xf>
    <xf numFmtId="165" fontId="1" fillId="28" borderId="1" xfId="0" applyNumberFormat="1" applyFont="1" applyFill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1" xfId="1" applyNumberFormat="1" applyFont="1" applyBorder="1" applyAlignment="1">
      <alignment horizontal="center" vertical="center"/>
    </xf>
    <xf numFmtId="0" fontId="0" fillId="17" borderId="11" xfId="1" applyNumberFormat="1" applyFont="1" applyFill="1" applyBorder="1" applyAlignment="1">
      <alignment horizontal="center" vertical="center"/>
    </xf>
    <xf numFmtId="37" fontId="0" fillId="17" borderId="11" xfId="2" applyNumberFormat="1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5" fillId="20" borderId="11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9" fontId="5" fillId="20" borderId="11" xfId="1" applyFont="1" applyFill="1" applyBorder="1" applyAlignment="1">
      <alignment horizontal="center" vertical="center" wrapText="1"/>
    </xf>
    <xf numFmtId="0" fontId="5" fillId="15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0" fillId="14" borderId="9" xfId="0" applyFont="1" applyFill="1" applyBorder="1" applyAlignment="1">
      <alignment horizontal="center" vertical="center" wrapText="1"/>
    </xf>
    <xf numFmtId="0" fontId="9" fillId="15" borderId="9" xfId="0" applyFont="1" applyFill="1" applyBorder="1" applyAlignment="1">
      <alignment horizontal="center" vertical="center" wrapText="1"/>
    </xf>
    <xf numFmtId="0" fontId="9" fillId="15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1" fillId="30" borderId="1" xfId="0" applyFont="1" applyFill="1" applyBorder="1" applyAlignment="1">
      <alignment horizontal="center" vertical="center"/>
    </xf>
    <xf numFmtId="1" fontId="1" fillId="24" borderId="1" xfId="2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" fontId="1" fillId="29" borderId="9" xfId="0" applyNumberFormat="1" applyFont="1" applyFill="1" applyBorder="1" applyAlignment="1">
      <alignment horizontal="center" vertical="center"/>
    </xf>
    <xf numFmtId="1" fontId="1" fillId="29" borderId="3" xfId="0" applyNumberFormat="1" applyFont="1" applyFill="1" applyBorder="1" applyAlignment="1">
      <alignment horizontal="center" vertical="center"/>
    </xf>
    <xf numFmtId="1" fontId="1" fillId="29" borderId="10" xfId="0" applyNumberFormat="1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2" borderId="6" xfId="3" applyNumberFormat="1" applyFont="1" applyFill="1" applyBorder="1" applyAlignment="1">
      <alignment horizontal="center" vertical="center"/>
    </xf>
    <xf numFmtId="0" fontId="1" fillId="12" borderId="1" xfId="3" applyNumberFormat="1" applyFont="1" applyFill="1" applyBorder="1" applyAlignment="1">
      <alignment horizontal="center" vertical="center"/>
    </xf>
    <xf numFmtId="0" fontId="1" fillId="12" borderId="5" xfId="3" applyNumberFormat="1" applyFont="1" applyFill="1" applyBorder="1" applyAlignment="1">
      <alignment horizontal="center" vertical="center"/>
    </xf>
    <xf numFmtId="0" fontId="1" fillId="17" borderId="9" xfId="2" applyNumberFormat="1" applyFont="1" applyFill="1" applyBorder="1" applyAlignment="1">
      <alignment horizontal="center" vertical="center" wrapText="1"/>
    </xf>
    <xf numFmtId="0" fontId="1" fillId="17" borderId="3" xfId="2" applyNumberFormat="1" applyFont="1" applyFill="1" applyBorder="1" applyAlignment="1">
      <alignment horizontal="center" vertical="center" wrapText="1"/>
    </xf>
    <xf numFmtId="0" fontId="1" fillId="17" borderId="10" xfId="2" applyNumberFormat="1" applyFont="1" applyFill="1" applyBorder="1" applyAlignment="1">
      <alignment horizontal="center" vertical="center" wrapText="1"/>
    </xf>
    <xf numFmtId="1" fontId="1" fillId="19" borderId="9" xfId="0" applyNumberFormat="1" applyFont="1" applyFill="1" applyBorder="1" applyAlignment="1">
      <alignment horizontal="center" vertical="center" wrapText="1"/>
    </xf>
    <xf numFmtId="1" fontId="1" fillId="19" borderId="3" xfId="0" applyNumberFormat="1" applyFont="1" applyFill="1" applyBorder="1" applyAlignment="1">
      <alignment horizontal="center" vertical="center" wrapText="1"/>
    </xf>
    <xf numFmtId="1" fontId="1" fillId="19" borderId="10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13" borderId="0" xfId="0" applyFont="1" applyFill="1" applyBorder="1" applyAlignment="1">
      <alignment horizontal="center" vertical="center" wrapText="1"/>
    </xf>
    <xf numFmtId="0" fontId="0" fillId="13" borderId="0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4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2.jpeg"/><Relationship Id="rId84" Type="http://schemas.openxmlformats.org/officeDocument/2006/relationships/image" Target="../media/image83.png"/><Relationship Id="rId138" Type="http://schemas.openxmlformats.org/officeDocument/2006/relationships/image" Target="../media/image133.png"/><Relationship Id="rId159" Type="http://schemas.openxmlformats.org/officeDocument/2006/relationships/image" Target="../media/image153.png"/><Relationship Id="rId170" Type="http://schemas.microsoft.com/office/2007/relationships/hdphoto" Target="../media/hdphoto8.wdp"/><Relationship Id="rId191" Type="http://schemas.openxmlformats.org/officeDocument/2006/relationships/image" Target="../media/image182.jpeg"/><Relationship Id="rId205" Type="http://schemas.openxmlformats.org/officeDocument/2006/relationships/image" Target="../media/image196.jpeg"/><Relationship Id="rId226" Type="http://schemas.microsoft.com/office/2007/relationships/hdphoto" Target="../media/hdphoto10.wdp"/><Relationship Id="rId247" Type="http://schemas.openxmlformats.org/officeDocument/2006/relationships/image" Target="../media/image231.jpeg"/><Relationship Id="rId107" Type="http://schemas.openxmlformats.org/officeDocument/2006/relationships/image" Target="../media/image104.png"/><Relationship Id="rId268" Type="http://schemas.openxmlformats.org/officeDocument/2006/relationships/image" Target="../media/image247.pn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2.jpeg"/><Relationship Id="rId74" Type="http://schemas.openxmlformats.org/officeDocument/2006/relationships/image" Target="../media/image73.png"/><Relationship Id="rId128" Type="http://schemas.openxmlformats.org/officeDocument/2006/relationships/image" Target="../media/image124.tiff"/><Relationship Id="rId149" Type="http://schemas.openxmlformats.org/officeDocument/2006/relationships/image" Target="../media/image144.jpeg"/><Relationship Id="rId5" Type="http://schemas.openxmlformats.org/officeDocument/2006/relationships/image" Target="../media/image5.jpeg"/><Relationship Id="rId95" Type="http://schemas.openxmlformats.org/officeDocument/2006/relationships/image" Target="../media/image92.png"/><Relationship Id="rId160" Type="http://schemas.openxmlformats.org/officeDocument/2006/relationships/image" Target="../media/image154.png"/><Relationship Id="rId181" Type="http://schemas.openxmlformats.org/officeDocument/2006/relationships/image" Target="../media/image172.jpeg"/><Relationship Id="rId216" Type="http://schemas.openxmlformats.org/officeDocument/2006/relationships/image" Target="../media/image207.jpeg"/><Relationship Id="rId237" Type="http://schemas.openxmlformats.org/officeDocument/2006/relationships/image" Target="../media/image223.png"/><Relationship Id="rId258" Type="http://schemas.microsoft.com/office/2007/relationships/hdphoto" Target="../media/hdphoto18.wdp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3.jpeg"/><Relationship Id="rId118" Type="http://schemas.openxmlformats.org/officeDocument/2006/relationships/image" Target="../media/image115.jpeg"/><Relationship Id="rId139" Type="http://schemas.openxmlformats.org/officeDocument/2006/relationships/image" Target="../media/image134.png"/><Relationship Id="rId85" Type="http://schemas.openxmlformats.org/officeDocument/2006/relationships/image" Target="../media/image84.png"/><Relationship Id="rId150" Type="http://schemas.openxmlformats.org/officeDocument/2006/relationships/image" Target="../media/image145.jpeg"/><Relationship Id="rId171" Type="http://schemas.openxmlformats.org/officeDocument/2006/relationships/image" Target="../media/image162.png"/><Relationship Id="rId192" Type="http://schemas.openxmlformats.org/officeDocument/2006/relationships/image" Target="../media/image183.jpeg"/><Relationship Id="rId206" Type="http://schemas.openxmlformats.org/officeDocument/2006/relationships/image" Target="../media/image197.jpeg"/><Relationship Id="rId227" Type="http://schemas.openxmlformats.org/officeDocument/2006/relationships/image" Target="../media/image216.jpeg"/><Relationship Id="rId248" Type="http://schemas.openxmlformats.org/officeDocument/2006/relationships/image" Target="../media/image232.tiff"/><Relationship Id="rId269" Type="http://schemas.openxmlformats.org/officeDocument/2006/relationships/image" Target="../media/image248.png"/><Relationship Id="rId12" Type="http://schemas.openxmlformats.org/officeDocument/2006/relationships/image" Target="../media/image12.jpeg"/><Relationship Id="rId33" Type="http://schemas.openxmlformats.org/officeDocument/2006/relationships/image" Target="../media/image33.jpeg"/><Relationship Id="rId108" Type="http://schemas.openxmlformats.org/officeDocument/2006/relationships/image" Target="../media/image105.png"/><Relationship Id="rId129" Type="http://schemas.openxmlformats.org/officeDocument/2006/relationships/image" Target="../media/image125.tiff"/><Relationship Id="rId54" Type="http://schemas.openxmlformats.org/officeDocument/2006/relationships/image" Target="../media/image53.tiff"/><Relationship Id="rId75" Type="http://schemas.openxmlformats.org/officeDocument/2006/relationships/image" Target="../media/image74.png"/><Relationship Id="rId96" Type="http://schemas.openxmlformats.org/officeDocument/2006/relationships/image" Target="../media/image93.png"/><Relationship Id="rId140" Type="http://schemas.openxmlformats.org/officeDocument/2006/relationships/image" Target="../media/image135.tiff"/><Relationship Id="rId161" Type="http://schemas.microsoft.com/office/2007/relationships/hdphoto" Target="../media/hdphoto6.wdp"/><Relationship Id="rId182" Type="http://schemas.openxmlformats.org/officeDocument/2006/relationships/image" Target="../media/image173.jpeg"/><Relationship Id="rId217" Type="http://schemas.openxmlformats.org/officeDocument/2006/relationships/image" Target="../media/image208.jpeg"/><Relationship Id="rId6" Type="http://schemas.openxmlformats.org/officeDocument/2006/relationships/image" Target="../media/image6.jpeg"/><Relationship Id="rId238" Type="http://schemas.microsoft.com/office/2007/relationships/hdphoto" Target="../media/hdphoto14.wdp"/><Relationship Id="rId259" Type="http://schemas.openxmlformats.org/officeDocument/2006/relationships/image" Target="../media/image240.png"/><Relationship Id="rId23" Type="http://schemas.openxmlformats.org/officeDocument/2006/relationships/image" Target="../media/image23.jpeg"/><Relationship Id="rId119" Type="http://schemas.openxmlformats.org/officeDocument/2006/relationships/image" Target="../media/image116.jpeg"/><Relationship Id="rId270" Type="http://schemas.openxmlformats.org/officeDocument/2006/relationships/image" Target="../media/image249.png"/><Relationship Id="rId44" Type="http://schemas.openxmlformats.org/officeDocument/2006/relationships/image" Target="../media/image44.jpeg"/><Relationship Id="rId65" Type="http://schemas.openxmlformats.org/officeDocument/2006/relationships/image" Target="../media/image64.jpeg"/><Relationship Id="rId86" Type="http://schemas.microsoft.com/office/2007/relationships/hdphoto" Target="../media/hdphoto2.wdp"/><Relationship Id="rId130" Type="http://schemas.openxmlformats.org/officeDocument/2006/relationships/image" Target="../media/image126.jpeg"/><Relationship Id="rId151" Type="http://schemas.openxmlformats.org/officeDocument/2006/relationships/image" Target="../media/image146.jpeg"/><Relationship Id="rId172" Type="http://schemas.openxmlformats.org/officeDocument/2006/relationships/image" Target="../media/image163.jpeg"/><Relationship Id="rId193" Type="http://schemas.openxmlformats.org/officeDocument/2006/relationships/image" Target="../media/image184.jpeg"/><Relationship Id="rId202" Type="http://schemas.openxmlformats.org/officeDocument/2006/relationships/image" Target="../media/image193.jpeg"/><Relationship Id="rId207" Type="http://schemas.openxmlformats.org/officeDocument/2006/relationships/image" Target="../media/image198.jpeg"/><Relationship Id="rId223" Type="http://schemas.openxmlformats.org/officeDocument/2006/relationships/image" Target="../media/image214.png"/><Relationship Id="rId228" Type="http://schemas.openxmlformats.org/officeDocument/2006/relationships/image" Target="../media/image217.png"/><Relationship Id="rId244" Type="http://schemas.openxmlformats.org/officeDocument/2006/relationships/image" Target="../media/image228.jpeg"/><Relationship Id="rId249" Type="http://schemas.openxmlformats.org/officeDocument/2006/relationships/image" Target="../media/image233.jpeg"/><Relationship Id="rId13" Type="http://schemas.openxmlformats.org/officeDocument/2006/relationships/image" Target="../media/image13.jpeg"/><Relationship Id="rId18" Type="http://schemas.openxmlformats.org/officeDocument/2006/relationships/image" Target="../media/image18.tiff"/><Relationship Id="rId39" Type="http://schemas.openxmlformats.org/officeDocument/2006/relationships/image" Target="../media/image39.jpeg"/><Relationship Id="rId109" Type="http://schemas.openxmlformats.org/officeDocument/2006/relationships/image" Target="../media/image106.png"/><Relationship Id="rId260" Type="http://schemas.microsoft.com/office/2007/relationships/hdphoto" Target="../media/hdphoto19.wdp"/><Relationship Id="rId265" Type="http://schemas.openxmlformats.org/officeDocument/2006/relationships/image" Target="../media/image244.jpg"/><Relationship Id="rId34" Type="http://schemas.openxmlformats.org/officeDocument/2006/relationships/image" Target="../media/image34.jpeg"/><Relationship Id="rId50" Type="http://schemas.microsoft.com/office/2007/relationships/hdphoto" Target="../media/hdphoto1.wdp"/><Relationship Id="rId55" Type="http://schemas.openxmlformats.org/officeDocument/2006/relationships/image" Target="../media/image54.jpeg"/><Relationship Id="rId76" Type="http://schemas.openxmlformats.org/officeDocument/2006/relationships/image" Target="../media/image75.png"/><Relationship Id="rId97" Type="http://schemas.openxmlformats.org/officeDocument/2006/relationships/image" Target="../media/image94.jpeg"/><Relationship Id="rId104" Type="http://schemas.openxmlformats.org/officeDocument/2006/relationships/image" Target="../media/image101.png"/><Relationship Id="rId120" Type="http://schemas.openxmlformats.org/officeDocument/2006/relationships/image" Target="../media/image117.jpeg"/><Relationship Id="rId125" Type="http://schemas.openxmlformats.org/officeDocument/2006/relationships/image" Target="../media/image121.tiff"/><Relationship Id="rId141" Type="http://schemas.openxmlformats.org/officeDocument/2006/relationships/image" Target="../media/image136.tiff"/><Relationship Id="rId146" Type="http://schemas.openxmlformats.org/officeDocument/2006/relationships/image" Target="../media/image141.jpeg"/><Relationship Id="rId167" Type="http://schemas.openxmlformats.org/officeDocument/2006/relationships/image" Target="../media/image159.jpeg"/><Relationship Id="rId188" Type="http://schemas.openxmlformats.org/officeDocument/2006/relationships/image" Target="../media/image179.jpeg"/><Relationship Id="rId7" Type="http://schemas.openxmlformats.org/officeDocument/2006/relationships/image" Target="../media/image7.jpeg"/><Relationship Id="rId71" Type="http://schemas.openxmlformats.org/officeDocument/2006/relationships/image" Target="../media/image70.jpeg"/><Relationship Id="rId92" Type="http://schemas.microsoft.com/office/2007/relationships/hdphoto" Target="../media/hdphoto3.wdp"/><Relationship Id="rId162" Type="http://schemas.openxmlformats.org/officeDocument/2006/relationships/image" Target="../media/image155.jpeg"/><Relationship Id="rId183" Type="http://schemas.openxmlformats.org/officeDocument/2006/relationships/image" Target="../media/image174.jpeg"/><Relationship Id="rId213" Type="http://schemas.openxmlformats.org/officeDocument/2006/relationships/image" Target="../media/image204.jpeg"/><Relationship Id="rId218" Type="http://schemas.openxmlformats.org/officeDocument/2006/relationships/image" Target="../media/image209.jpeg"/><Relationship Id="rId234" Type="http://schemas.openxmlformats.org/officeDocument/2006/relationships/image" Target="../media/image221.jpeg"/><Relationship Id="rId239" Type="http://schemas.openxmlformats.org/officeDocument/2006/relationships/image" Target="../media/image224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50" Type="http://schemas.openxmlformats.org/officeDocument/2006/relationships/image" Target="../media/image234.png"/><Relationship Id="rId255" Type="http://schemas.microsoft.com/office/2007/relationships/hdphoto" Target="../media/hdphoto17.wdp"/><Relationship Id="rId271" Type="http://schemas.openxmlformats.org/officeDocument/2006/relationships/image" Target="../media/image250.png"/><Relationship Id="rId276" Type="http://schemas.openxmlformats.org/officeDocument/2006/relationships/image" Target="../media/image255.pn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5.png"/><Relationship Id="rId87" Type="http://schemas.openxmlformats.org/officeDocument/2006/relationships/image" Target="../media/image85.png"/><Relationship Id="rId110" Type="http://schemas.openxmlformats.org/officeDocument/2006/relationships/image" Target="../media/image107.png"/><Relationship Id="rId115" Type="http://schemas.openxmlformats.org/officeDocument/2006/relationships/image" Target="../media/image112.jpeg"/><Relationship Id="rId131" Type="http://schemas.openxmlformats.org/officeDocument/2006/relationships/image" Target="../media/image127.jpeg"/><Relationship Id="rId136" Type="http://schemas.openxmlformats.org/officeDocument/2006/relationships/image" Target="../media/image131.jpeg"/><Relationship Id="rId157" Type="http://schemas.microsoft.com/office/2007/relationships/hdphoto" Target="../media/hdphoto5.wdp"/><Relationship Id="rId178" Type="http://schemas.openxmlformats.org/officeDocument/2006/relationships/image" Target="../media/image169.tiff"/><Relationship Id="rId61" Type="http://schemas.openxmlformats.org/officeDocument/2006/relationships/image" Target="../media/image60.jpeg"/><Relationship Id="rId82" Type="http://schemas.openxmlformats.org/officeDocument/2006/relationships/image" Target="../media/image81.png"/><Relationship Id="rId152" Type="http://schemas.openxmlformats.org/officeDocument/2006/relationships/image" Target="../media/image147.jpeg"/><Relationship Id="rId173" Type="http://schemas.openxmlformats.org/officeDocument/2006/relationships/image" Target="../media/image164.jpeg"/><Relationship Id="rId194" Type="http://schemas.openxmlformats.org/officeDocument/2006/relationships/image" Target="../media/image185.jpeg"/><Relationship Id="rId199" Type="http://schemas.openxmlformats.org/officeDocument/2006/relationships/image" Target="../media/image190.jpeg"/><Relationship Id="rId203" Type="http://schemas.openxmlformats.org/officeDocument/2006/relationships/image" Target="../media/image194.jpeg"/><Relationship Id="rId208" Type="http://schemas.openxmlformats.org/officeDocument/2006/relationships/image" Target="../media/image199.jpeg"/><Relationship Id="rId229" Type="http://schemas.microsoft.com/office/2007/relationships/hdphoto" Target="../media/hdphoto11.wdp"/><Relationship Id="rId19" Type="http://schemas.openxmlformats.org/officeDocument/2006/relationships/image" Target="../media/image19.jpeg"/><Relationship Id="rId224" Type="http://schemas.microsoft.com/office/2007/relationships/hdphoto" Target="../media/hdphoto9.wdp"/><Relationship Id="rId240" Type="http://schemas.openxmlformats.org/officeDocument/2006/relationships/image" Target="../media/image225.png"/><Relationship Id="rId245" Type="http://schemas.openxmlformats.org/officeDocument/2006/relationships/image" Target="../media/image229.tiff"/><Relationship Id="rId261" Type="http://schemas.openxmlformats.org/officeDocument/2006/relationships/image" Target="../media/image241.jpeg"/><Relationship Id="rId266" Type="http://schemas.openxmlformats.org/officeDocument/2006/relationships/image" Target="../media/image245.pn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5.jpeg"/><Relationship Id="rId77" Type="http://schemas.openxmlformats.org/officeDocument/2006/relationships/image" Target="../media/image76.png"/><Relationship Id="rId100" Type="http://schemas.openxmlformats.org/officeDocument/2006/relationships/image" Target="../media/image97.jpeg"/><Relationship Id="rId105" Type="http://schemas.openxmlformats.org/officeDocument/2006/relationships/image" Target="../media/image102.png"/><Relationship Id="rId126" Type="http://schemas.openxmlformats.org/officeDocument/2006/relationships/image" Target="../media/image122.tiff"/><Relationship Id="rId147" Type="http://schemas.openxmlformats.org/officeDocument/2006/relationships/image" Target="../media/image142.jpeg"/><Relationship Id="rId168" Type="http://schemas.openxmlformats.org/officeDocument/2006/relationships/image" Target="../media/image160.jpeg"/><Relationship Id="rId8" Type="http://schemas.openxmlformats.org/officeDocument/2006/relationships/image" Target="../media/image8.jpeg"/><Relationship Id="rId51" Type="http://schemas.openxmlformats.org/officeDocument/2006/relationships/image" Target="../media/image50.jpeg"/><Relationship Id="rId72" Type="http://schemas.openxmlformats.org/officeDocument/2006/relationships/image" Target="../media/image71.png"/><Relationship Id="rId93" Type="http://schemas.openxmlformats.org/officeDocument/2006/relationships/image" Target="../media/image90.png"/><Relationship Id="rId98" Type="http://schemas.openxmlformats.org/officeDocument/2006/relationships/image" Target="../media/image95.jpeg"/><Relationship Id="rId121" Type="http://schemas.openxmlformats.org/officeDocument/2006/relationships/image" Target="cid:image001.jpg@01D4B6F9.63909A40" TargetMode="External"/><Relationship Id="rId142" Type="http://schemas.openxmlformats.org/officeDocument/2006/relationships/image" Target="../media/image137.tiff"/><Relationship Id="rId163" Type="http://schemas.openxmlformats.org/officeDocument/2006/relationships/image" Target="../media/image156.jpeg"/><Relationship Id="rId184" Type="http://schemas.openxmlformats.org/officeDocument/2006/relationships/image" Target="../media/image175.jpeg"/><Relationship Id="rId189" Type="http://schemas.openxmlformats.org/officeDocument/2006/relationships/image" Target="../media/image180.png"/><Relationship Id="rId219" Type="http://schemas.openxmlformats.org/officeDocument/2006/relationships/image" Target="../media/image210.png"/><Relationship Id="rId3" Type="http://schemas.openxmlformats.org/officeDocument/2006/relationships/image" Target="../media/image3.jpeg"/><Relationship Id="rId214" Type="http://schemas.openxmlformats.org/officeDocument/2006/relationships/image" Target="../media/image205.jpeg"/><Relationship Id="rId230" Type="http://schemas.openxmlformats.org/officeDocument/2006/relationships/image" Target="../media/image218.jpeg"/><Relationship Id="rId235" Type="http://schemas.openxmlformats.org/officeDocument/2006/relationships/image" Target="../media/image222.png"/><Relationship Id="rId251" Type="http://schemas.microsoft.com/office/2007/relationships/hdphoto" Target="../media/hdphoto16.wdp"/><Relationship Id="rId256" Type="http://schemas.openxmlformats.org/officeDocument/2006/relationships/image" Target="../media/image238.tiff"/><Relationship Id="rId277" Type="http://schemas.openxmlformats.org/officeDocument/2006/relationships/image" Target="../media/image256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6.jpeg"/><Relationship Id="rId116" Type="http://schemas.openxmlformats.org/officeDocument/2006/relationships/image" Target="../media/image113.jpeg"/><Relationship Id="rId137" Type="http://schemas.openxmlformats.org/officeDocument/2006/relationships/image" Target="../media/image132.jpeg"/><Relationship Id="rId158" Type="http://schemas.openxmlformats.org/officeDocument/2006/relationships/image" Target="../media/image152.jpeg"/><Relationship Id="rId272" Type="http://schemas.openxmlformats.org/officeDocument/2006/relationships/image" Target="../media/image251.png"/><Relationship Id="rId20" Type="http://schemas.openxmlformats.org/officeDocument/2006/relationships/image" Target="../media/image20.jpeg"/><Relationship Id="rId41" Type="http://schemas.openxmlformats.org/officeDocument/2006/relationships/image" Target="../media/image41.tiff"/><Relationship Id="rId62" Type="http://schemas.openxmlformats.org/officeDocument/2006/relationships/image" Target="../media/image61.jpeg"/><Relationship Id="rId83" Type="http://schemas.openxmlformats.org/officeDocument/2006/relationships/image" Target="../media/image82.png"/><Relationship Id="rId88" Type="http://schemas.openxmlformats.org/officeDocument/2006/relationships/image" Target="../media/image86.png"/><Relationship Id="rId111" Type="http://schemas.openxmlformats.org/officeDocument/2006/relationships/image" Target="../media/image108.jpeg"/><Relationship Id="rId132" Type="http://schemas.openxmlformats.org/officeDocument/2006/relationships/image" Target="../media/image128.png"/><Relationship Id="rId153" Type="http://schemas.openxmlformats.org/officeDocument/2006/relationships/image" Target="../media/image148.jpeg"/><Relationship Id="rId174" Type="http://schemas.openxmlformats.org/officeDocument/2006/relationships/image" Target="../media/image165.jpeg"/><Relationship Id="rId179" Type="http://schemas.openxmlformats.org/officeDocument/2006/relationships/image" Target="../media/image170.jpeg"/><Relationship Id="rId195" Type="http://schemas.openxmlformats.org/officeDocument/2006/relationships/image" Target="../media/image186.jpeg"/><Relationship Id="rId209" Type="http://schemas.openxmlformats.org/officeDocument/2006/relationships/image" Target="../media/image200.jpeg"/><Relationship Id="rId190" Type="http://schemas.openxmlformats.org/officeDocument/2006/relationships/image" Target="../media/image181.jpeg"/><Relationship Id="rId204" Type="http://schemas.openxmlformats.org/officeDocument/2006/relationships/image" Target="../media/image195.jpeg"/><Relationship Id="rId220" Type="http://schemas.openxmlformats.org/officeDocument/2006/relationships/image" Target="../media/image211.jpeg"/><Relationship Id="rId225" Type="http://schemas.openxmlformats.org/officeDocument/2006/relationships/image" Target="../media/image215.png"/><Relationship Id="rId241" Type="http://schemas.microsoft.com/office/2007/relationships/hdphoto" Target="../media/hdphoto15.wdp"/><Relationship Id="rId246" Type="http://schemas.openxmlformats.org/officeDocument/2006/relationships/image" Target="../media/image230.tiff"/><Relationship Id="rId267" Type="http://schemas.openxmlformats.org/officeDocument/2006/relationships/image" Target="../media/image246.pn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6.tiff"/><Relationship Id="rId106" Type="http://schemas.openxmlformats.org/officeDocument/2006/relationships/image" Target="../media/image103.png"/><Relationship Id="rId127" Type="http://schemas.openxmlformats.org/officeDocument/2006/relationships/image" Target="../media/image123.jpeg"/><Relationship Id="rId262" Type="http://schemas.openxmlformats.org/officeDocument/2006/relationships/image" Target="../media/image242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1.jpeg"/><Relationship Id="rId73" Type="http://schemas.openxmlformats.org/officeDocument/2006/relationships/image" Target="../media/image72.png"/><Relationship Id="rId78" Type="http://schemas.openxmlformats.org/officeDocument/2006/relationships/image" Target="../media/image77.png"/><Relationship Id="rId94" Type="http://schemas.openxmlformats.org/officeDocument/2006/relationships/image" Target="../media/image91.png"/><Relationship Id="rId99" Type="http://schemas.openxmlformats.org/officeDocument/2006/relationships/image" Target="../media/image96.jpeg"/><Relationship Id="rId101" Type="http://schemas.openxmlformats.org/officeDocument/2006/relationships/image" Target="../media/image98.png"/><Relationship Id="rId122" Type="http://schemas.openxmlformats.org/officeDocument/2006/relationships/image" Target="../media/image118.jpeg"/><Relationship Id="rId143" Type="http://schemas.openxmlformats.org/officeDocument/2006/relationships/image" Target="../media/image138.tiff"/><Relationship Id="rId148" Type="http://schemas.openxmlformats.org/officeDocument/2006/relationships/image" Target="../media/image143.jpeg"/><Relationship Id="rId164" Type="http://schemas.openxmlformats.org/officeDocument/2006/relationships/image" Target="../media/image157.jpeg"/><Relationship Id="rId169" Type="http://schemas.openxmlformats.org/officeDocument/2006/relationships/image" Target="../media/image161.png"/><Relationship Id="rId185" Type="http://schemas.openxmlformats.org/officeDocument/2006/relationships/image" Target="../media/image176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80" Type="http://schemas.openxmlformats.org/officeDocument/2006/relationships/image" Target="../media/image171.jpeg"/><Relationship Id="rId210" Type="http://schemas.openxmlformats.org/officeDocument/2006/relationships/image" Target="../media/image201.jpeg"/><Relationship Id="rId215" Type="http://schemas.openxmlformats.org/officeDocument/2006/relationships/image" Target="../media/image206.jpeg"/><Relationship Id="rId236" Type="http://schemas.microsoft.com/office/2007/relationships/hdphoto" Target="../media/hdphoto13.wdp"/><Relationship Id="rId257" Type="http://schemas.openxmlformats.org/officeDocument/2006/relationships/image" Target="../media/image239.png"/><Relationship Id="rId26" Type="http://schemas.openxmlformats.org/officeDocument/2006/relationships/image" Target="../media/image26.jpeg"/><Relationship Id="rId231" Type="http://schemas.openxmlformats.org/officeDocument/2006/relationships/image" Target="../media/image219.jpeg"/><Relationship Id="rId252" Type="http://schemas.openxmlformats.org/officeDocument/2006/relationships/image" Target="../media/image235.jpeg"/><Relationship Id="rId273" Type="http://schemas.openxmlformats.org/officeDocument/2006/relationships/image" Target="../media/image252.png"/><Relationship Id="rId47" Type="http://schemas.openxmlformats.org/officeDocument/2006/relationships/image" Target="../media/image47.jpeg"/><Relationship Id="rId68" Type="http://schemas.openxmlformats.org/officeDocument/2006/relationships/image" Target="../media/image67.jpeg"/><Relationship Id="rId89" Type="http://schemas.openxmlformats.org/officeDocument/2006/relationships/image" Target="../media/image87.png"/><Relationship Id="rId112" Type="http://schemas.openxmlformats.org/officeDocument/2006/relationships/image" Target="../media/image109.jpeg"/><Relationship Id="rId133" Type="http://schemas.microsoft.com/office/2007/relationships/hdphoto" Target="../media/hdphoto4.wdp"/><Relationship Id="rId154" Type="http://schemas.openxmlformats.org/officeDocument/2006/relationships/image" Target="../media/image149.jpeg"/><Relationship Id="rId175" Type="http://schemas.openxmlformats.org/officeDocument/2006/relationships/image" Target="../media/image166.jpeg"/><Relationship Id="rId196" Type="http://schemas.openxmlformats.org/officeDocument/2006/relationships/image" Target="../media/image187.jpeg"/><Relationship Id="rId200" Type="http://schemas.openxmlformats.org/officeDocument/2006/relationships/image" Target="../media/image191.jpeg"/><Relationship Id="rId16" Type="http://schemas.openxmlformats.org/officeDocument/2006/relationships/image" Target="../media/image16.jpeg"/><Relationship Id="rId221" Type="http://schemas.openxmlformats.org/officeDocument/2006/relationships/image" Target="../media/image212.jpeg"/><Relationship Id="rId242" Type="http://schemas.openxmlformats.org/officeDocument/2006/relationships/image" Target="../media/image226.jpeg"/><Relationship Id="rId263" Type="http://schemas.microsoft.com/office/2007/relationships/hdphoto" Target="../media/hdphoto20.wdp"/><Relationship Id="rId37" Type="http://schemas.openxmlformats.org/officeDocument/2006/relationships/image" Target="../media/image37.jpeg"/><Relationship Id="rId58" Type="http://schemas.openxmlformats.org/officeDocument/2006/relationships/image" Target="../media/image57.jpeg"/><Relationship Id="rId79" Type="http://schemas.openxmlformats.org/officeDocument/2006/relationships/image" Target="../media/image78.png"/><Relationship Id="rId102" Type="http://schemas.openxmlformats.org/officeDocument/2006/relationships/image" Target="../media/image99.png"/><Relationship Id="rId123" Type="http://schemas.openxmlformats.org/officeDocument/2006/relationships/image" Target="../media/image119.jpeg"/><Relationship Id="rId144" Type="http://schemas.openxmlformats.org/officeDocument/2006/relationships/image" Target="../media/image139.jpeg"/><Relationship Id="rId90" Type="http://schemas.openxmlformats.org/officeDocument/2006/relationships/image" Target="../media/image88.png"/><Relationship Id="rId165" Type="http://schemas.openxmlformats.org/officeDocument/2006/relationships/image" Target="../media/image158.png"/><Relationship Id="rId186" Type="http://schemas.openxmlformats.org/officeDocument/2006/relationships/image" Target="../media/image177.jpeg"/><Relationship Id="rId211" Type="http://schemas.openxmlformats.org/officeDocument/2006/relationships/image" Target="../media/image202.jpeg"/><Relationship Id="rId232" Type="http://schemas.openxmlformats.org/officeDocument/2006/relationships/image" Target="../media/image220.png"/><Relationship Id="rId253" Type="http://schemas.openxmlformats.org/officeDocument/2006/relationships/image" Target="../media/image236.jpeg"/><Relationship Id="rId274" Type="http://schemas.openxmlformats.org/officeDocument/2006/relationships/image" Target="../media/image253.pn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8.jpeg"/><Relationship Id="rId113" Type="http://schemas.openxmlformats.org/officeDocument/2006/relationships/image" Target="../media/image110.png"/><Relationship Id="rId134" Type="http://schemas.openxmlformats.org/officeDocument/2006/relationships/image" Target="../media/image129.jpg"/><Relationship Id="rId80" Type="http://schemas.openxmlformats.org/officeDocument/2006/relationships/image" Target="../media/image79.jpeg"/><Relationship Id="rId155" Type="http://schemas.openxmlformats.org/officeDocument/2006/relationships/image" Target="../media/image150.jpeg"/><Relationship Id="rId176" Type="http://schemas.openxmlformats.org/officeDocument/2006/relationships/image" Target="../media/image167.jpeg"/><Relationship Id="rId197" Type="http://schemas.openxmlformats.org/officeDocument/2006/relationships/image" Target="../media/image188.jpeg"/><Relationship Id="rId201" Type="http://schemas.openxmlformats.org/officeDocument/2006/relationships/image" Target="../media/image192.jpeg"/><Relationship Id="rId222" Type="http://schemas.openxmlformats.org/officeDocument/2006/relationships/image" Target="../media/image213.jpeg"/><Relationship Id="rId243" Type="http://schemas.openxmlformats.org/officeDocument/2006/relationships/image" Target="../media/image227.jpg"/><Relationship Id="rId264" Type="http://schemas.openxmlformats.org/officeDocument/2006/relationships/image" Target="../media/image243.png"/><Relationship Id="rId17" Type="http://schemas.openxmlformats.org/officeDocument/2006/relationships/image" Target="../media/image17.jpeg"/><Relationship Id="rId38" Type="http://schemas.openxmlformats.org/officeDocument/2006/relationships/image" Target="../media/image38.jpeg"/><Relationship Id="rId59" Type="http://schemas.openxmlformats.org/officeDocument/2006/relationships/image" Target="../media/image58.jpeg"/><Relationship Id="rId103" Type="http://schemas.openxmlformats.org/officeDocument/2006/relationships/image" Target="../media/image100.jpeg"/><Relationship Id="rId124" Type="http://schemas.openxmlformats.org/officeDocument/2006/relationships/image" Target="../media/image120.jpeg"/><Relationship Id="rId70" Type="http://schemas.openxmlformats.org/officeDocument/2006/relationships/image" Target="../media/image69.jpeg"/><Relationship Id="rId91" Type="http://schemas.openxmlformats.org/officeDocument/2006/relationships/image" Target="../media/image89.png"/><Relationship Id="rId145" Type="http://schemas.openxmlformats.org/officeDocument/2006/relationships/image" Target="../media/image140.jpeg"/><Relationship Id="rId166" Type="http://schemas.microsoft.com/office/2007/relationships/hdphoto" Target="../media/hdphoto7.wdp"/><Relationship Id="rId187" Type="http://schemas.openxmlformats.org/officeDocument/2006/relationships/image" Target="../media/image178.jpeg"/><Relationship Id="rId1" Type="http://schemas.openxmlformats.org/officeDocument/2006/relationships/image" Target="../media/image1.jpeg"/><Relationship Id="rId212" Type="http://schemas.openxmlformats.org/officeDocument/2006/relationships/image" Target="../media/image203.jpeg"/><Relationship Id="rId233" Type="http://schemas.microsoft.com/office/2007/relationships/hdphoto" Target="../media/hdphoto12.wdp"/><Relationship Id="rId254" Type="http://schemas.openxmlformats.org/officeDocument/2006/relationships/image" Target="../media/image237.png"/><Relationship Id="rId28" Type="http://schemas.openxmlformats.org/officeDocument/2006/relationships/image" Target="../media/image28.jpeg"/><Relationship Id="rId49" Type="http://schemas.openxmlformats.org/officeDocument/2006/relationships/image" Target="../media/image49.png"/><Relationship Id="rId114" Type="http://schemas.openxmlformats.org/officeDocument/2006/relationships/image" Target="../media/image111.jpeg"/><Relationship Id="rId275" Type="http://schemas.openxmlformats.org/officeDocument/2006/relationships/image" Target="../media/image254.png"/><Relationship Id="rId60" Type="http://schemas.openxmlformats.org/officeDocument/2006/relationships/image" Target="../media/image59.jpeg"/><Relationship Id="rId81" Type="http://schemas.openxmlformats.org/officeDocument/2006/relationships/image" Target="../media/image80.jpeg"/><Relationship Id="rId135" Type="http://schemas.openxmlformats.org/officeDocument/2006/relationships/image" Target="../media/image130.jpeg"/><Relationship Id="rId156" Type="http://schemas.openxmlformats.org/officeDocument/2006/relationships/image" Target="../media/image151.png"/><Relationship Id="rId177" Type="http://schemas.openxmlformats.org/officeDocument/2006/relationships/image" Target="../media/image168.jpeg"/><Relationship Id="rId198" Type="http://schemas.openxmlformats.org/officeDocument/2006/relationships/image" Target="../media/image18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4.png"/><Relationship Id="rId13" Type="http://schemas.openxmlformats.org/officeDocument/2006/relationships/image" Target="../media/image93.png"/><Relationship Id="rId3" Type="http://schemas.openxmlformats.org/officeDocument/2006/relationships/image" Target="../media/image259.png"/><Relationship Id="rId7" Type="http://schemas.openxmlformats.org/officeDocument/2006/relationships/image" Target="../media/image263.png"/><Relationship Id="rId12" Type="http://schemas.openxmlformats.org/officeDocument/2006/relationships/image" Target="../media/image268.png"/><Relationship Id="rId2" Type="http://schemas.openxmlformats.org/officeDocument/2006/relationships/image" Target="../media/image258.png"/><Relationship Id="rId1" Type="http://schemas.openxmlformats.org/officeDocument/2006/relationships/image" Target="../media/image257.png"/><Relationship Id="rId6" Type="http://schemas.openxmlformats.org/officeDocument/2006/relationships/image" Target="../media/image262.png"/><Relationship Id="rId11" Type="http://schemas.openxmlformats.org/officeDocument/2006/relationships/image" Target="../media/image267.png"/><Relationship Id="rId5" Type="http://schemas.openxmlformats.org/officeDocument/2006/relationships/image" Target="../media/image261.png"/><Relationship Id="rId10" Type="http://schemas.openxmlformats.org/officeDocument/2006/relationships/image" Target="../media/image266.png"/><Relationship Id="rId4" Type="http://schemas.openxmlformats.org/officeDocument/2006/relationships/image" Target="../media/image260.png"/><Relationship Id="rId9" Type="http://schemas.openxmlformats.org/officeDocument/2006/relationships/image" Target="../media/image2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61</xdr:row>
      <xdr:rowOff>1088571</xdr:rowOff>
    </xdr:from>
    <xdr:to>
      <xdr:col>41</xdr:col>
      <xdr:colOff>410124</xdr:colOff>
      <xdr:row>63</xdr:row>
      <xdr:rowOff>1102178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574660" y="15593785"/>
          <a:ext cx="8570589" cy="239485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twoCellAnchor>
  <xdr:twoCellAnchor>
    <xdr:from>
      <xdr:col>1</xdr:col>
      <xdr:colOff>335643</xdr:colOff>
      <xdr:row>63</xdr:row>
      <xdr:rowOff>113393</xdr:rowOff>
    </xdr:from>
    <xdr:to>
      <xdr:col>1</xdr:col>
      <xdr:colOff>1179586</xdr:colOff>
      <xdr:row>63</xdr:row>
      <xdr:rowOff>816429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992C2A8-6C8D-4249-B72F-53A9B125C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35643" y="131708072"/>
          <a:ext cx="843943" cy="703036"/>
        </a:xfrm>
        <a:prstGeom prst="rect">
          <a:avLst/>
        </a:prstGeom>
      </xdr:spPr>
    </xdr:pic>
    <xdr:clientData/>
  </xdr:twoCellAnchor>
  <xdr:twoCellAnchor>
    <xdr:from>
      <xdr:col>1</xdr:col>
      <xdr:colOff>299356</xdr:colOff>
      <xdr:row>133</xdr:row>
      <xdr:rowOff>113392</xdr:rowOff>
    </xdr:from>
    <xdr:to>
      <xdr:col>1</xdr:col>
      <xdr:colOff>1102827</xdr:colOff>
      <xdr:row>133</xdr:row>
      <xdr:rowOff>816429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9F8DC3AA-58EB-4DA6-A793-4A3F024358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99356" y="135518071"/>
          <a:ext cx="803471" cy="703037"/>
        </a:xfrm>
        <a:prstGeom prst="rect">
          <a:avLst/>
        </a:prstGeom>
      </xdr:spPr>
    </xdr:pic>
    <xdr:clientData/>
  </xdr:twoCellAnchor>
  <xdr:twoCellAnchor>
    <xdr:from>
      <xdr:col>1</xdr:col>
      <xdr:colOff>272146</xdr:colOff>
      <xdr:row>49</xdr:row>
      <xdr:rowOff>56697</xdr:rowOff>
    </xdr:from>
    <xdr:to>
      <xdr:col>1</xdr:col>
      <xdr:colOff>1061357</xdr:colOff>
      <xdr:row>49</xdr:row>
      <xdr:rowOff>845907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1C8F1EBF-C86C-48AA-9226-60556BC71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72146" y="100218876"/>
          <a:ext cx="789211" cy="789210"/>
        </a:xfrm>
        <a:prstGeom prst="rect">
          <a:avLst/>
        </a:prstGeom>
      </xdr:spPr>
    </xdr:pic>
    <xdr:clientData/>
  </xdr:twoCellAnchor>
  <xdr:twoCellAnchor>
    <xdr:from>
      <xdr:col>1</xdr:col>
      <xdr:colOff>119149</xdr:colOff>
      <xdr:row>78</xdr:row>
      <xdr:rowOff>172357</xdr:rowOff>
    </xdr:from>
    <xdr:to>
      <xdr:col>1</xdr:col>
      <xdr:colOff>1089444</xdr:colOff>
      <xdr:row>78</xdr:row>
      <xdr:rowOff>784679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342C77D-0588-45CC-ADD4-EAA157ABBF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3692"/>
        <a:stretch/>
      </xdr:blipFill>
      <xdr:spPr>
        <a:xfrm>
          <a:off x="119149" y="109859536"/>
          <a:ext cx="970295" cy="612322"/>
        </a:xfrm>
        <a:prstGeom prst="rect">
          <a:avLst/>
        </a:prstGeom>
      </xdr:spPr>
    </xdr:pic>
    <xdr:clientData/>
  </xdr:twoCellAnchor>
  <xdr:twoCellAnchor>
    <xdr:from>
      <xdr:col>1</xdr:col>
      <xdr:colOff>405947</xdr:colOff>
      <xdr:row>149</xdr:row>
      <xdr:rowOff>86179</xdr:rowOff>
    </xdr:from>
    <xdr:to>
      <xdr:col>1</xdr:col>
      <xdr:colOff>925285</xdr:colOff>
      <xdr:row>149</xdr:row>
      <xdr:rowOff>926918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703D1E0E-0CEA-43C1-B737-5A6084AF52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05947" y="125013358"/>
          <a:ext cx="519338" cy="840739"/>
        </a:xfrm>
        <a:prstGeom prst="rect">
          <a:avLst/>
        </a:prstGeom>
      </xdr:spPr>
    </xdr:pic>
    <xdr:clientData/>
  </xdr:twoCellAnchor>
  <xdr:twoCellAnchor>
    <xdr:from>
      <xdr:col>1</xdr:col>
      <xdr:colOff>390073</xdr:colOff>
      <xdr:row>52</xdr:row>
      <xdr:rowOff>124733</xdr:rowOff>
    </xdr:from>
    <xdr:to>
      <xdr:col>1</xdr:col>
      <xdr:colOff>898072</xdr:colOff>
      <xdr:row>52</xdr:row>
      <xdr:rowOff>816789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71567679-459E-4236-96CB-BBAC3BF53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90073" y="92666912"/>
          <a:ext cx="507999" cy="692056"/>
        </a:xfrm>
        <a:prstGeom prst="rect">
          <a:avLst/>
        </a:prstGeom>
      </xdr:spPr>
    </xdr:pic>
    <xdr:clientData/>
  </xdr:twoCellAnchor>
  <xdr:twoCellAnchor>
    <xdr:from>
      <xdr:col>1</xdr:col>
      <xdr:colOff>346982</xdr:colOff>
      <xdr:row>151</xdr:row>
      <xdr:rowOff>63500</xdr:rowOff>
    </xdr:from>
    <xdr:to>
      <xdr:col>1</xdr:col>
      <xdr:colOff>1021483</xdr:colOff>
      <xdr:row>151</xdr:row>
      <xdr:rowOff>870857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B3A06174-97F5-4F1A-9262-70056558BF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6982" y="94510679"/>
          <a:ext cx="674501" cy="807357"/>
        </a:xfrm>
        <a:prstGeom prst="rect">
          <a:avLst/>
        </a:prstGeom>
      </xdr:spPr>
    </xdr:pic>
    <xdr:clientData/>
  </xdr:twoCellAnchor>
  <xdr:twoCellAnchor>
    <xdr:from>
      <xdr:col>1</xdr:col>
      <xdr:colOff>374195</xdr:colOff>
      <xdr:row>56</xdr:row>
      <xdr:rowOff>127001</xdr:rowOff>
    </xdr:from>
    <xdr:to>
      <xdr:col>1</xdr:col>
      <xdr:colOff>1047526</xdr:colOff>
      <xdr:row>56</xdr:row>
      <xdr:rowOff>830037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E1592C44-69CE-4CB4-893A-49C7329729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74195" y="106956680"/>
          <a:ext cx="673331" cy="703036"/>
        </a:xfrm>
        <a:prstGeom prst="rect">
          <a:avLst/>
        </a:prstGeom>
      </xdr:spPr>
    </xdr:pic>
    <xdr:clientData/>
  </xdr:twoCellAnchor>
  <xdr:twoCellAnchor>
    <xdr:from>
      <xdr:col>1</xdr:col>
      <xdr:colOff>446770</xdr:colOff>
      <xdr:row>77</xdr:row>
      <xdr:rowOff>47625</xdr:rowOff>
    </xdr:from>
    <xdr:to>
      <xdr:col>1</xdr:col>
      <xdr:colOff>898072</xdr:colOff>
      <xdr:row>77</xdr:row>
      <xdr:rowOff>938020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5DDF082D-418E-44E5-9F5D-104877F09F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46770" y="97352304"/>
          <a:ext cx="451302" cy="890395"/>
        </a:xfrm>
        <a:prstGeom prst="rect">
          <a:avLst/>
        </a:prstGeom>
      </xdr:spPr>
    </xdr:pic>
    <xdr:clientData/>
  </xdr:twoCellAnchor>
  <xdr:twoCellAnchor>
    <xdr:from>
      <xdr:col>1</xdr:col>
      <xdr:colOff>190503</xdr:colOff>
      <xdr:row>183</xdr:row>
      <xdr:rowOff>133805</xdr:rowOff>
    </xdr:from>
    <xdr:to>
      <xdr:col>1</xdr:col>
      <xdr:colOff>1188359</xdr:colOff>
      <xdr:row>183</xdr:row>
      <xdr:rowOff>773000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E31F93DC-50CB-41EF-B835-A52702CB7C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3" y="89818484"/>
          <a:ext cx="997856" cy="639195"/>
        </a:xfrm>
        <a:prstGeom prst="rect">
          <a:avLst/>
        </a:prstGeom>
      </xdr:spPr>
    </xdr:pic>
    <xdr:clientData/>
  </xdr:twoCellAnchor>
  <xdr:twoCellAnchor>
    <xdr:from>
      <xdr:col>1</xdr:col>
      <xdr:colOff>294825</xdr:colOff>
      <xdr:row>65</xdr:row>
      <xdr:rowOff>86178</xdr:rowOff>
    </xdr:from>
    <xdr:to>
      <xdr:col>1</xdr:col>
      <xdr:colOff>1015971</xdr:colOff>
      <xdr:row>65</xdr:row>
      <xdr:rowOff>857250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7BE3CCF5-6B16-4500-9312-9745C00B59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94825" y="128823357"/>
          <a:ext cx="721146" cy="771072"/>
        </a:xfrm>
        <a:prstGeom prst="rect">
          <a:avLst/>
        </a:prstGeom>
      </xdr:spPr>
    </xdr:pic>
    <xdr:clientData/>
  </xdr:twoCellAnchor>
  <xdr:twoCellAnchor>
    <xdr:from>
      <xdr:col>1</xdr:col>
      <xdr:colOff>281216</xdr:colOff>
      <xdr:row>29</xdr:row>
      <xdr:rowOff>61232</xdr:rowOff>
    </xdr:from>
    <xdr:to>
      <xdr:col>1</xdr:col>
      <xdr:colOff>1083639</xdr:colOff>
      <xdr:row>29</xdr:row>
      <xdr:rowOff>802821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2AAD397-56EE-4017-9DBE-7C0E85AA95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81216" y="104985911"/>
          <a:ext cx="802423" cy="741589"/>
        </a:xfrm>
        <a:prstGeom prst="rect">
          <a:avLst/>
        </a:prstGeom>
      </xdr:spPr>
    </xdr:pic>
    <xdr:clientData/>
  </xdr:twoCellAnchor>
  <xdr:twoCellAnchor>
    <xdr:from>
      <xdr:col>1</xdr:col>
      <xdr:colOff>294822</xdr:colOff>
      <xdr:row>93</xdr:row>
      <xdr:rowOff>81643</xdr:rowOff>
    </xdr:from>
    <xdr:to>
      <xdr:col>1</xdr:col>
      <xdr:colOff>1111249</xdr:colOff>
      <xdr:row>93</xdr:row>
      <xdr:rowOff>898070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549F64C-FDCC-469D-89C7-5F9B89D5C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4822" y="98338822"/>
          <a:ext cx="816427" cy="816427"/>
        </a:xfrm>
        <a:prstGeom prst="rect">
          <a:avLst/>
        </a:prstGeom>
      </xdr:spPr>
    </xdr:pic>
    <xdr:clientData/>
  </xdr:twoCellAnchor>
  <xdr:twoCellAnchor>
    <xdr:from>
      <xdr:col>1</xdr:col>
      <xdr:colOff>210912</xdr:colOff>
      <xdr:row>94</xdr:row>
      <xdr:rowOff>43090</xdr:rowOff>
    </xdr:from>
    <xdr:to>
      <xdr:col>1</xdr:col>
      <xdr:colOff>1115786</xdr:colOff>
      <xdr:row>94</xdr:row>
      <xdr:rowOff>833215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4AC079D-AD69-45F6-A78E-F1F61A23A5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10912" y="99252769"/>
          <a:ext cx="904874" cy="790125"/>
        </a:xfrm>
        <a:prstGeom prst="rect">
          <a:avLst/>
        </a:prstGeom>
      </xdr:spPr>
    </xdr:pic>
    <xdr:clientData/>
  </xdr:twoCellAnchor>
  <xdr:twoCellAnchor>
    <xdr:from>
      <xdr:col>1</xdr:col>
      <xdr:colOff>365125</xdr:colOff>
      <xdr:row>31</xdr:row>
      <xdr:rowOff>102052</xdr:rowOff>
    </xdr:from>
    <xdr:to>
      <xdr:col>1</xdr:col>
      <xdr:colOff>1057050</xdr:colOff>
      <xdr:row>31</xdr:row>
      <xdr:rowOff>870857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914C2EC-6AED-4D25-AC16-C685C1A974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65125" y="129791731"/>
          <a:ext cx="691925" cy="768805"/>
        </a:xfrm>
        <a:prstGeom prst="rect">
          <a:avLst/>
        </a:prstGeom>
      </xdr:spPr>
    </xdr:pic>
    <xdr:clientData/>
  </xdr:twoCellAnchor>
  <xdr:twoCellAnchor>
    <xdr:from>
      <xdr:col>1</xdr:col>
      <xdr:colOff>192769</xdr:colOff>
      <xdr:row>96</xdr:row>
      <xdr:rowOff>74839</xdr:rowOff>
    </xdr:from>
    <xdr:to>
      <xdr:col>1</xdr:col>
      <xdr:colOff>1165595</xdr:colOff>
      <xdr:row>96</xdr:row>
      <xdr:rowOff>911678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6F1017A3-FC1B-4E1B-9563-0F02AC16A7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2769" y="95474518"/>
          <a:ext cx="972826" cy="836839"/>
        </a:xfrm>
        <a:prstGeom prst="rect">
          <a:avLst/>
        </a:prstGeom>
      </xdr:spPr>
    </xdr:pic>
    <xdr:clientData/>
  </xdr:twoCellAnchor>
  <xdr:twoCellAnchor>
    <xdr:from>
      <xdr:col>1</xdr:col>
      <xdr:colOff>396878</xdr:colOff>
      <xdr:row>173</xdr:row>
      <xdr:rowOff>99784</xdr:rowOff>
    </xdr:from>
    <xdr:to>
      <xdr:col>1</xdr:col>
      <xdr:colOff>938894</xdr:colOff>
      <xdr:row>173</xdr:row>
      <xdr:rowOff>780691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A0C66869-E262-47BC-A463-4B52A3D867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96878" y="105976963"/>
          <a:ext cx="542016" cy="680907"/>
        </a:xfrm>
        <a:prstGeom prst="rect">
          <a:avLst/>
        </a:prstGeom>
      </xdr:spPr>
    </xdr:pic>
    <xdr:clientData/>
  </xdr:twoCellAnchor>
  <xdr:twoCellAnchor>
    <xdr:from>
      <xdr:col>1</xdr:col>
      <xdr:colOff>133227</xdr:colOff>
      <xdr:row>132</xdr:row>
      <xdr:rowOff>315232</xdr:rowOff>
    </xdr:from>
    <xdr:to>
      <xdr:col>1</xdr:col>
      <xdr:colOff>1212171</xdr:colOff>
      <xdr:row>132</xdr:row>
      <xdr:rowOff>693963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CA70CF94-6EC6-418E-8C51-E5597BEC9D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2104" r="-1003"/>
        <a:stretch/>
      </xdr:blipFill>
      <xdr:spPr>
        <a:xfrm>
          <a:off x="133227" y="101429911"/>
          <a:ext cx="1078944" cy="378731"/>
        </a:xfrm>
        <a:prstGeom prst="rect">
          <a:avLst/>
        </a:prstGeom>
      </xdr:spPr>
    </xdr:pic>
    <xdr:clientData/>
  </xdr:twoCellAnchor>
  <xdr:twoCellAnchor>
    <xdr:from>
      <xdr:col>1</xdr:col>
      <xdr:colOff>229374</xdr:colOff>
      <xdr:row>46</xdr:row>
      <xdr:rowOff>93304</xdr:rowOff>
    </xdr:from>
    <xdr:to>
      <xdr:col>1</xdr:col>
      <xdr:colOff>1034141</xdr:colOff>
      <xdr:row>46</xdr:row>
      <xdr:rowOff>898071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DC82BB5D-C491-4F98-990F-506D59B93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9374" y="137402983"/>
          <a:ext cx="804767" cy="804767"/>
        </a:xfrm>
        <a:prstGeom prst="rect">
          <a:avLst/>
        </a:prstGeom>
      </xdr:spPr>
    </xdr:pic>
    <xdr:clientData/>
  </xdr:twoCellAnchor>
  <xdr:twoCellAnchor>
    <xdr:from>
      <xdr:col>1</xdr:col>
      <xdr:colOff>242660</xdr:colOff>
      <xdr:row>99</xdr:row>
      <xdr:rowOff>43089</xdr:rowOff>
    </xdr:from>
    <xdr:to>
      <xdr:col>1</xdr:col>
      <xdr:colOff>1070428</xdr:colOff>
      <xdr:row>99</xdr:row>
      <xdr:rowOff>870857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3F8A74C4-BDD7-4F90-83E6-AC5C581AB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2660" y="127827768"/>
          <a:ext cx="827768" cy="827768"/>
        </a:xfrm>
        <a:prstGeom prst="rect">
          <a:avLst/>
        </a:prstGeom>
      </xdr:spPr>
    </xdr:pic>
    <xdr:clientData/>
  </xdr:twoCellAnchor>
  <xdr:twoCellAnchor>
    <xdr:from>
      <xdr:col>1</xdr:col>
      <xdr:colOff>267607</xdr:colOff>
      <xdr:row>140</xdr:row>
      <xdr:rowOff>113393</xdr:rowOff>
    </xdr:from>
    <xdr:to>
      <xdr:col>1</xdr:col>
      <xdr:colOff>1038678</xdr:colOff>
      <xdr:row>140</xdr:row>
      <xdr:rowOff>884464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30E71E89-E083-4B78-8214-D10F71BA4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7607" y="110753072"/>
          <a:ext cx="771071" cy="771071"/>
        </a:xfrm>
        <a:prstGeom prst="rect">
          <a:avLst/>
        </a:prstGeom>
      </xdr:spPr>
    </xdr:pic>
    <xdr:clientData/>
  </xdr:twoCellAnchor>
  <xdr:twoCellAnchor>
    <xdr:from>
      <xdr:col>1</xdr:col>
      <xdr:colOff>337911</xdr:colOff>
      <xdr:row>182</xdr:row>
      <xdr:rowOff>111125</xdr:rowOff>
    </xdr:from>
    <xdr:to>
      <xdr:col>1</xdr:col>
      <xdr:colOff>1074965</xdr:colOff>
      <xdr:row>182</xdr:row>
      <xdr:rowOff>848179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D5E2DB66-B566-4E26-8DF3-05966BCAD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7911" y="130753304"/>
          <a:ext cx="737054" cy="737054"/>
        </a:xfrm>
        <a:prstGeom prst="rect">
          <a:avLst/>
        </a:prstGeom>
      </xdr:spPr>
    </xdr:pic>
    <xdr:clientData/>
  </xdr:twoCellAnchor>
  <xdr:twoCellAnchor>
    <xdr:from>
      <xdr:col>1</xdr:col>
      <xdr:colOff>215446</xdr:colOff>
      <xdr:row>87</xdr:row>
      <xdr:rowOff>102053</xdr:rowOff>
    </xdr:from>
    <xdr:to>
      <xdr:col>1</xdr:col>
      <xdr:colOff>870857</xdr:colOff>
      <xdr:row>87</xdr:row>
      <xdr:rowOff>757464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2BDB23C7-9757-4B49-B4D1-BC6727970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5446" y="85976732"/>
          <a:ext cx="655411" cy="655411"/>
        </a:xfrm>
        <a:prstGeom prst="rect">
          <a:avLst/>
        </a:prstGeom>
      </xdr:spPr>
    </xdr:pic>
    <xdr:clientData/>
  </xdr:twoCellAnchor>
  <xdr:twoCellAnchor>
    <xdr:from>
      <xdr:col>1</xdr:col>
      <xdr:colOff>204107</xdr:colOff>
      <xdr:row>147</xdr:row>
      <xdr:rowOff>192768</xdr:rowOff>
    </xdr:from>
    <xdr:to>
      <xdr:col>1</xdr:col>
      <xdr:colOff>1201964</xdr:colOff>
      <xdr:row>147</xdr:row>
      <xdr:rowOff>918482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989F9FF-1AEA-43A5-BE9E-90FFB72413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786007" y="63991218"/>
          <a:ext cx="997857" cy="725714"/>
        </a:xfrm>
        <a:prstGeom prst="rect">
          <a:avLst/>
        </a:prstGeom>
      </xdr:spPr>
    </xdr:pic>
    <xdr:clientData/>
  </xdr:twoCellAnchor>
  <xdr:twoCellAnchor>
    <xdr:from>
      <xdr:col>1</xdr:col>
      <xdr:colOff>247197</xdr:colOff>
      <xdr:row>162</xdr:row>
      <xdr:rowOff>79375</xdr:rowOff>
    </xdr:from>
    <xdr:to>
      <xdr:col>1</xdr:col>
      <xdr:colOff>1047750</xdr:colOff>
      <xdr:row>162</xdr:row>
      <xdr:rowOff>879928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E62E950B-1553-45B0-8CF6-9774D33D4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7197" y="91669054"/>
          <a:ext cx="800553" cy="800553"/>
        </a:xfrm>
        <a:prstGeom prst="rect">
          <a:avLst/>
        </a:prstGeom>
      </xdr:spPr>
    </xdr:pic>
    <xdr:clientData/>
  </xdr:twoCellAnchor>
  <xdr:twoCellAnchor>
    <xdr:from>
      <xdr:col>1</xdr:col>
      <xdr:colOff>501197</xdr:colOff>
      <xdr:row>171</xdr:row>
      <xdr:rowOff>81643</xdr:rowOff>
    </xdr:from>
    <xdr:to>
      <xdr:col>1</xdr:col>
      <xdr:colOff>979714</xdr:colOff>
      <xdr:row>171</xdr:row>
      <xdr:rowOff>808987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9EB809DF-16FA-4B9E-9D8D-5DCA8EA28D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1197" y="103101322"/>
          <a:ext cx="478517" cy="727344"/>
        </a:xfrm>
        <a:prstGeom prst="rect">
          <a:avLst/>
        </a:prstGeom>
      </xdr:spPr>
    </xdr:pic>
    <xdr:clientData/>
  </xdr:twoCellAnchor>
  <xdr:twoCellAnchor>
    <xdr:from>
      <xdr:col>1</xdr:col>
      <xdr:colOff>408215</xdr:colOff>
      <xdr:row>172</xdr:row>
      <xdr:rowOff>149679</xdr:rowOff>
    </xdr:from>
    <xdr:to>
      <xdr:col>1</xdr:col>
      <xdr:colOff>961821</xdr:colOff>
      <xdr:row>172</xdr:row>
      <xdr:rowOff>884464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43EE5BED-6CB8-44D6-B8D6-65C7A225B0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08215" y="90786858"/>
          <a:ext cx="553606" cy="734785"/>
        </a:xfrm>
        <a:prstGeom prst="rect">
          <a:avLst/>
        </a:prstGeom>
      </xdr:spPr>
    </xdr:pic>
    <xdr:clientData/>
  </xdr:twoCellAnchor>
  <xdr:twoCellAnchor>
    <xdr:from>
      <xdr:col>1</xdr:col>
      <xdr:colOff>294823</xdr:colOff>
      <xdr:row>37</xdr:row>
      <xdr:rowOff>170090</xdr:rowOff>
    </xdr:from>
    <xdr:to>
      <xdr:col>1</xdr:col>
      <xdr:colOff>927554</xdr:colOff>
      <xdr:row>37</xdr:row>
      <xdr:rowOff>802821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4502F784-1ED2-4362-B45D-6415D0DBE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4823" y="87949769"/>
          <a:ext cx="632731" cy="632731"/>
        </a:xfrm>
        <a:prstGeom prst="rect">
          <a:avLst/>
        </a:prstGeom>
      </xdr:spPr>
    </xdr:pic>
    <xdr:clientData/>
  </xdr:twoCellAnchor>
  <xdr:twoCellAnchor>
    <xdr:from>
      <xdr:col>1</xdr:col>
      <xdr:colOff>421821</xdr:colOff>
      <xdr:row>155</xdr:row>
      <xdr:rowOff>108856</xdr:rowOff>
    </xdr:from>
    <xdr:to>
      <xdr:col>1</xdr:col>
      <xdr:colOff>988610</xdr:colOff>
      <xdr:row>155</xdr:row>
      <xdr:rowOff>884463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B3C7DAA9-841E-4A04-A96A-DC4AA70B1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1821" y="138371035"/>
          <a:ext cx="566789" cy="775607"/>
        </a:xfrm>
        <a:prstGeom prst="rect">
          <a:avLst/>
        </a:prstGeom>
      </xdr:spPr>
    </xdr:pic>
    <xdr:clientData/>
  </xdr:twoCellAnchor>
  <xdr:twoCellAnchor>
    <xdr:from>
      <xdr:col>1</xdr:col>
      <xdr:colOff>419554</xdr:colOff>
      <xdr:row>156</xdr:row>
      <xdr:rowOff>92981</xdr:rowOff>
    </xdr:from>
    <xdr:to>
      <xdr:col>1</xdr:col>
      <xdr:colOff>929822</xdr:colOff>
      <xdr:row>156</xdr:row>
      <xdr:rowOff>864053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540C7F46-B752-440D-9D5E-167CD365C3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9554" y="93587660"/>
          <a:ext cx="510268" cy="771072"/>
        </a:xfrm>
        <a:prstGeom prst="rect">
          <a:avLst/>
        </a:prstGeom>
      </xdr:spPr>
    </xdr:pic>
    <xdr:clientData/>
  </xdr:twoCellAnchor>
  <xdr:twoCellAnchor>
    <xdr:from>
      <xdr:col>1</xdr:col>
      <xdr:colOff>149679</xdr:colOff>
      <xdr:row>146</xdr:row>
      <xdr:rowOff>174626</xdr:rowOff>
    </xdr:from>
    <xdr:to>
      <xdr:col>1</xdr:col>
      <xdr:colOff>1197429</xdr:colOff>
      <xdr:row>146</xdr:row>
      <xdr:rowOff>698502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754945E-970E-43C1-A614-4F8B6807ED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r="-4209"/>
        <a:stretch/>
      </xdr:blipFill>
      <xdr:spPr>
        <a:xfrm>
          <a:off x="149679" y="108909305"/>
          <a:ext cx="1047750" cy="523876"/>
        </a:xfrm>
        <a:prstGeom prst="rect">
          <a:avLst/>
        </a:prstGeom>
      </xdr:spPr>
    </xdr:pic>
    <xdr:clientData/>
  </xdr:twoCellAnchor>
  <xdr:twoCellAnchor>
    <xdr:from>
      <xdr:col>1</xdr:col>
      <xdr:colOff>385537</xdr:colOff>
      <xdr:row>161</xdr:row>
      <xdr:rowOff>192768</xdr:rowOff>
    </xdr:from>
    <xdr:to>
      <xdr:col>1</xdr:col>
      <xdr:colOff>786919</xdr:colOff>
      <xdr:row>161</xdr:row>
      <xdr:rowOff>762000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800946BB-8B25-41F9-8509-DFE2FD4F62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85537" y="87019947"/>
          <a:ext cx="401382" cy="569232"/>
        </a:xfrm>
        <a:prstGeom prst="rect">
          <a:avLst/>
        </a:prstGeom>
      </xdr:spPr>
    </xdr:pic>
    <xdr:clientData/>
  </xdr:twoCellAnchor>
  <xdr:twoCellAnchor>
    <xdr:from>
      <xdr:col>1</xdr:col>
      <xdr:colOff>195036</xdr:colOff>
      <xdr:row>18</xdr:row>
      <xdr:rowOff>136072</xdr:rowOff>
    </xdr:from>
    <xdr:to>
      <xdr:col>1</xdr:col>
      <xdr:colOff>1115337</xdr:colOff>
      <xdr:row>18</xdr:row>
      <xdr:rowOff>802821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AE417212-E96F-4A7C-880D-888C3A4D0F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r="-205"/>
        <a:stretch/>
      </xdr:blipFill>
      <xdr:spPr>
        <a:xfrm>
          <a:off x="195036" y="117443251"/>
          <a:ext cx="920301" cy="666749"/>
        </a:xfrm>
        <a:prstGeom prst="rect">
          <a:avLst/>
        </a:prstGeom>
      </xdr:spPr>
    </xdr:pic>
    <xdr:clientData/>
  </xdr:twoCellAnchor>
  <xdr:twoCellAnchor>
    <xdr:from>
      <xdr:col>1</xdr:col>
      <xdr:colOff>210911</xdr:colOff>
      <xdr:row>42</xdr:row>
      <xdr:rowOff>65766</xdr:rowOff>
    </xdr:from>
    <xdr:to>
      <xdr:col>1</xdr:col>
      <xdr:colOff>1120574</xdr:colOff>
      <xdr:row>42</xdr:row>
      <xdr:rowOff>884463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E23A0799-B576-46B4-9461-B6D6806885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00768" y="1834695"/>
          <a:ext cx="909663" cy="818697"/>
        </a:xfrm>
        <a:prstGeom prst="rect">
          <a:avLst/>
        </a:prstGeom>
      </xdr:spPr>
    </xdr:pic>
    <xdr:clientData/>
  </xdr:twoCellAnchor>
  <xdr:twoCellAnchor>
    <xdr:from>
      <xdr:col>1</xdr:col>
      <xdr:colOff>145143</xdr:colOff>
      <xdr:row>24</xdr:row>
      <xdr:rowOff>222250</xdr:rowOff>
    </xdr:from>
    <xdr:to>
      <xdr:col>1</xdr:col>
      <xdr:colOff>1175532</xdr:colOff>
      <xdr:row>24</xdr:row>
      <xdr:rowOff>775608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8A7C26B3-3B13-4704-A6F6-0A1DD2027C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2976" r="-4167"/>
        <a:stretch/>
      </xdr:blipFill>
      <xdr:spPr>
        <a:xfrm>
          <a:off x="145143" y="102289429"/>
          <a:ext cx="1030389" cy="553358"/>
        </a:xfrm>
        <a:prstGeom prst="rect">
          <a:avLst/>
        </a:prstGeom>
      </xdr:spPr>
    </xdr:pic>
    <xdr:clientData/>
  </xdr:twoCellAnchor>
  <xdr:twoCellAnchor>
    <xdr:from>
      <xdr:col>1</xdr:col>
      <xdr:colOff>124732</xdr:colOff>
      <xdr:row>128</xdr:row>
      <xdr:rowOff>158750</xdr:rowOff>
    </xdr:from>
    <xdr:to>
      <xdr:col>1</xdr:col>
      <xdr:colOff>1131659</xdr:colOff>
      <xdr:row>128</xdr:row>
      <xdr:rowOff>830035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28BC94B0-93CE-4775-83C6-7F50047DA1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6944" r="-198"/>
        <a:stretch/>
      </xdr:blipFill>
      <xdr:spPr>
        <a:xfrm>
          <a:off x="124732" y="107940929"/>
          <a:ext cx="1006927" cy="671285"/>
        </a:xfrm>
        <a:prstGeom prst="rect">
          <a:avLst/>
        </a:prstGeom>
      </xdr:spPr>
    </xdr:pic>
    <xdr:clientData/>
  </xdr:twoCellAnchor>
  <xdr:twoCellAnchor>
    <xdr:from>
      <xdr:col>1</xdr:col>
      <xdr:colOff>161018</xdr:colOff>
      <xdr:row>36</xdr:row>
      <xdr:rowOff>163288</xdr:rowOff>
    </xdr:from>
    <xdr:to>
      <xdr:col>1</xdr:col>
      <xdr:colOff>1143000</xdr:colOff>
      <xdr:row>36</xdr:row>
      <xdr:rowOff>826789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91C80E21-4B40-4BFD-9E4E-5F8E5D7272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7171" r="-2947"/>
        <a:stretch/>
      </xdr:blipFill>
      <xdr:spPr>
        <a:xfrm>
          <a:off x="161018" y="104135467"/>
          <a:ext cx="981982" cy="663501"/>
        </a:xfrm>
        <a:prstGeom prst="rect">
          <a:avLst/>
        </a:prstGeom>
      </xdr:spPr>
    </xdr:pic>
    <xdr:clientData/>
  </xdr:twoCellAnchor>
  <xdr:twoCellAnchor>
    <xdr:from>
      <xdr:col>1</xdr:col>
      <xdr:colOff>79375</xdr:colOff>
      <xdr:row>50</xdr:row>
      <xdr:rowOff>154214</xdr:rowOff>
    </xdr:from>
    <xdr:to>
      <xdr:col>1</xdr:col>
      <xdr:colOff>1258661</xdr:colOff>
      <xdr:row>50</xdr:row>
      <xdr:rowOff>777874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82297A12-340E-42DE-88BC-559444BA69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1" r="-3174"/>
        <a:stretch/>
      </xdr:blipFill>
      <xdr:spPr>
        <a:xfrm>
          <a:off x="79375" y="139368893"/>
          <a:ext cx="1179286" cy="623660"/>
        </a:xfrm>
        <a:prstGeom prst="rect">
          <a:avLst/>
        </a:prstGeom>
      </xdr:spPr>
    </xdr:pic>
    <xdr:clientData/>
  </xdr:twoCellAnchor>
  <xdr:twoCellAnchor>
    <xdr:from>
      <xdr:col>1</xdr:col>
      <xdr:colOff>195035</xdr:colOff>
      <xdr:row>152</xdr:row>
      <xdr:rowOff>145143</xdr:rowOff>
    </xdr:from>
    <xdr:to>
      <xdr:col>1</xdr:col>
      <xdr:colOff>1170214</xdr:colOff>
      <xdr:row>152</xdr:row>
      <xdr:rowOff>791482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D1947DE7-63F2-4690-9D23-C97A28479D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5035" y="88877322"/>
          <a:ext cx="975179" cy="646339"/>
        </a:xfrm>
        <a:prstGeom prst="rect">
          <a:avLst/>
        </a:prstGeom>
      </xdr:spPr>
    </xdr:pic>
    <xdr:clientData/>
  </xdr:twoCellAnchor>
  <xdr:twoCellAnchor>
    <xdr:from>
      <xdr:col>1</xdr:col>
      <xdr:colOff>188232</xdr:colOff>
      <xdr:row>153</xdr:row>
      <xdr:rowOff>122464</xdr:rowOff>
    </xdr:from>
    <xdr:to>
      <xdr:col>1</xdr:col>
      <xdr:colOff>1156607</xdr:colOff>
      <xdr:row>153</xdr:row>
      <xdr:rowOff>851465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6012BBA6-29A4-4BA2-AF42-3D2922DA0A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8232" y="96474643"/>
          <a:ext cx="968375" cy="729001"/>
        </a:xfrm>
        <a:prstGeom prst="rect">
          <a:avLst/>
        </a:prstGeom>
      </xdr:spPr>
    </xdr:pic>
    <xdr:clientData/>
  </xdr:twoCellAnchor>
  <xdr:twoCellAnchor>
    <xdr:from>
      <xdr:col>1</xdr:col>
      <xdr:colOff>204107</xdr:colOff>
      <xdr:row>181</xdr:row>
      <xdr:rowOff>95250</xdr:rowOff>
    </xdr:from>
    <xdr:to>
      <xdr:col>1</xdr:col>
      <xdr:colOff>1044319</xdr:colOff>
      <xdr:row>181</xdr:row>
      <xdr:rowOff>798285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5C04D62F-7FFF-4116-B5E7-1F397F6CBC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1240"/>
        <a:stretch/>
      </xdr:blipFill>
      <xdr:spPr>
        <a:xfrm>
          <a:off x="204107" y="112639929"/>
          <a:ext cx="840212" cy="703035"/>
        </a:xfrm>
        <a:prstGeom prst="rect">
          <a:avLst/>
        </a:prstGeom>
      </xdr:spPr>
    </xdr:pic>
    <xdr:clientData/>
  </xdr:twoCellAnchor>
  <xdr:twoCellAnchor>
    <xdr:from>
      <xdr:col>1</xdr:col>
      <xdr:colOff>340178</xdr:colOff>
      <xdr:row>75</xdr:row>
      <xdr:rowOff>95250</xdr:rowOff>
    </xdr:from>
    <xdr:to>
      <xdr:col>1</xdr:col>
      <xdr:colOff>1179285</xdr:colOff>
      <xdr:row>75</xdr:row>
      <xdr:rowOff>786946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34050AE2-2EF4-4E17-9C04-8C3ED0889B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0178" y="111687429"/>
          <a:ext cx="839107" cy="691696"/>
        </a:xfrm>
        <a:prstGeom prst="rect">
          <a:avLst/>
        </a:prstGeom>
      </xdr:spPr>
    </xdr:pic>
    <xdr:clientData/>
  </xdr:twoCellAnchor>
  <xdr:twoCellAnchor>
    <xdr:from>
      <xdr:col>1</xdr:col>
      <xdr:colOff>122464</xdr:colOff>
      <xdr:row>55</xdr:row>
      <xdr:rowOff>136071</xdr:rowOff>
    </xdr:from>
    <xdr:to>
      <xdr:col>1</xdr:col>
      <xdr:colOff>1203080</xdr:colOff>
      <xdr:row>55</xdr:row>
      <xdr:rowOff>578303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B4321C32-64A1-416B-B34A-7F0F07F640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1000"/>
        <a:stretch/>
      </xdr:blipFill>
      <xdr:spPr>
        <a:xfrm>
          <a:off x="122464" y="114585750"/>
          <a:ext cx="1080616" cy="442232"/>
        </a:xfrm>
        <a:prstGeom prst="rect">
          <a:avLst/>
        </a:prstGeom>
      </xdr:spPr>
    </xdr:pic>
    <xdr:clientData/>
  </xdr:twoCellAnchor>
  <xdr:twoCellAnchor>
    <xdr:from>
      <xdr:col>1</xdr:col>
      <xdr:colOff>421822</xdr:colOff>
      <xdr:row>76</xdr:row>
      <xdr:rowOff>108857</xdr:rowOff>
    </xdr:from>
    <xdr:to>
      <xdr:col>1</xdr:col>
      <xdr:colOff>962707</xdr:colOff>
      <xdr:row>76</xdr:row>
      <xdr:rowOff>830035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A451CA0C-EDE0-4816-A99D-79680E47CB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1822" y="115511036"/>
          <a:ext cx="540885" cy="721178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73</xdr:row>
      <xdr:rowOff>54428</xdr:rowOff>
    </xdr:from>
    <xdr:to>
      <xdr:col>1</xdr:col>
      <xdr:colOff>978325</xdr:colOff>
      <xdr:row>73</xdr:row>
      <xdr:rowOff>845909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7DDD55CB-122A-4481-B75E-C2F4FC741B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94607" y="116409107"/>
          <a:ext cx="583718" cy="791481"/>
        </a:xfrm>
        <a:prstGeom prst="rect">
          <a:avLst/>
        </a:prstGeom>
      </xdr:spPr>
    </xdr:pic>
    <xdr:clientData/>
  </xdr:twoCellAnchor>
  <xdr:twoCellAnchor>
    <xdr:from>
      <xdr:col>1</xdr:col>
      <xdr:colOff>136071</xdr:colOff>
      <xdr:row>57</xdr:row>
      <xdr:rowOff>54428</xdr:rowOff>
    </xdr:from>
    <xdr:to>
      <xdr:col>1</xdr:col>
      <xdr:colOff>1235983</xdr:colOff>
      <xdr:row>57</xdr:row>
      <xdr:rowOff>870857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3A85BCB4-0E3C-4898-9ADD-F4FBD3C943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6071" y="113551607"/>
          <a:ext cx="1099912" cy="816429"/>
        </a:xfrm>
        <a:prstGeom prst="rect">
          <a:avLst/>
        </a:prstGeom>
      </xdr:spPr>
    </xdr:pic>
    <xdr:clientData/>
  </xdr:twoCellAnchor>
  <xdr:twoCellAnchor>
    <xdr:from>
      <xdr:col>1</xdr:col>
      <xdr:colOff>108857</xdr:colOff>
      <xdr:row>139</xdr:row>
      <xdr:rowOff>272143</xdr:rowOff>
    </xdr:from>
    <xdr:to>
      <xdr:col>1</xdr:col>
      <xdr:colOff>1145514</xdr:colOff>
      <xdr:row>139</xdr:row>
      <xdr:rowOff>759732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9CD3FA12-089D-4B5B-B878-D70670BAC7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08857" y="118531822"/>
          <a:ext cx="1036657" cy="487589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54</xdr:row>
      <xdr:rowOff>149679</xdr:rowOff>
    </xdr:from>
    <xdr:to>
      <xdr:col>1</xdr:col>
      <xdr:colOff>1128899</xdr:colOff>
      <xdr:row>54</xdr:row>
      <xdr:rowOff>923017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CF2A6F7-DC2A-4D30-9CF9-AAE1AB698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0" y="119361858"/>
          <a:ext cx="747899" cy="773338"/>
        </a:xfrm>
        <a:prstGeom prst="rect">
          <a:avLst/>
        </a:prstGeom>
      </xdr:spPr>
    </xdr:pic>
    <xdr:clientData/>
  </xdr:twoCellAnchor>
  <xdr:twoCellAnchor>
    <xdr:from>
      <xdr:col>1</xdr:col>
      <xdr:colOff>122464</xdr:colOff>
      <xdr:row>129</xdr:row>
      <xdr:rowOff>149679</xdr:rowOff>
    </xdr:from>
    <xdr:to>
      <xdr:col>1</xdr:col>
      <xdr:colOff>1211035</xdr:colOff>
      <xdr:row>129</xdr:row>
      <xdr:rowOff>885200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34EC3C28-22EF-492B-9292-8BD644D2D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9" cstate="screen">
          <a:extLst>
            <a:ext uri="{BEBA8EAE-BF5A-486C-A8C5-ECC9F3942E4B}">
              <a14:imgProps xmlns:a14="http://schemas.microsoft.com/office/drawing/2010/main">
                <a14:imgLayer r:embed="rId50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l="-7171" t="19615" r="-2947" b="5980"/>
        <a:stretch/>
      </xdr:blipFill>
      <xdr:spPr>
        <a:xfrm>
          <a:off x="122464" y="120314358"/>
          <a:ext cx="1088571" cy="7355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40</xdr:row>
      <xdr:rowOff>122464</xdr:rowOff>
    </xdr:from>
    <xdr:to>
      <xdr:col>1</xdr:col>
      <xdr:colOff>1158875</xdr:colOff>
      <xdr:row>40</xdr:row>
      <xdr:rowOff>928156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C5FCC705-B359-4A21-8DFD-0C878FB70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85750" y="121239643"/>
          <a:ext cx="873125" cy="805692"/>
        </a:xfrm>
        <a:prstGeom prst="rect">
          <a:avLst/>
        </a:prstGeom>
      </xdr:spPr>
    </xdr:pic>
    <xdr:clientData/>
  </xdr:twoCellAnchor>
  <xdr:twoCellAnchor>
    <xdr:from>
      <xdr:col>1</xdr:col>
      <xdr:colOff>176893</xdr:colOff>
      <xdr:row>45</xdr:row>
      <xdr:rowOff>27214</xdr:rowOff>
    </xdr:from>
    <xdr:to>
      <xdr:col>1</xdr:col>
      <xdr:colOff>1006929</xdr:colOff>
      <xdr:row>45</xdr:row>
      <xdr:rowOff>857250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7CC4EAA7-482F-4459-AE7B-A86215158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6750" y="2748643"/>
          <a:ext cx="830036" cy="830036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47</xdr:row>
      <xdr:rowOff>217714</xdr:rowOff>
    </xdr:from>
    <xdr:to>
      <xdr:col>1</xdr:col>
      <xdr:colOff>1165680</xdr:colOff>
      <xdr:row>47</xdr:row>
      <xdr:rowOff>660979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1F218AB6-609A-4952-952F-8E3874C1EC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0" y="123239893"/>
          <a:ext cx="975180" cy="443265"/>
        </a:xfrm>
        <a:prstGeom prst="rect">
          <a:avLst/>
        </a:prstGeom>
      </xdr:spPr>
    </xdr:pic>
    <xdr:clientData/>
  </xdr:twoCellAnchor>
  <xdr:twoCellAnchor>
    <xdr:from>
      <xdr:col>1</xdr:col>
      <xdr:colOff>367393</xdr:colOff>
      <xdr:row>175</xdr:row>
      <xdr:rowOff>68036</xdr:rowOff>
    </xdr:from>
    <xdr:to>
      <xdr:col>1</xdr:col>
      <xdr:colOff>968230</xdr:colOff>
      <xdr:row>175</xdr:row>
      <xdr:rowOff>870857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BB460148-29E1-4C46-965E-4C8F7D8F3B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b="-2"/>
        <a:stretch/>
      </xdr:blipFill>
      <xdr:spPr>
        <a:xfrm>
          <a:off x="367393" y="124042715"/>
          <a:ext cx="600837" cy="802821"/>
        </a:xfrm>
        <a:prstGeom prst="rect">
          <a:avLst/>
        </a:prstGeom>
      </xdr:spPr>
    </xdr:pic>
    <xdr:clientData/>
  </xdr:twoCellAnchor>
  <xdr:twoCellAnchor>
    <xdr:from>
      <xdr:col>1</xdr:col>
      <xdr:colOff>367393</xdr:colOff>
      <xdr:row>72</xdr:row>
      <xdr:rowOff>68036</xdr:rowOff>
    </xdr:from>
    <xdr:to>
      <xdr:col>1</xdr:col>
      <xdr:colOff>1019433</xdr:colOff>
      <xdr:row>72</xdr:row>
      <xdr:rowOff>929822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AA792DE-9E86-4F9A-966C-AAE9CA33DB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67393" y="126900215"/>
          <a:ext cx="652040" cy="861786"/>
        </a:xfrm>
        <a:prstGeom prst="rect">
          <a:avLst/>
        </a:prstGeom>
      </xdr:spPr>
    </xdr:pic>
    <xdr:clientData/>
  </xdr:twoCellAnchor>
  <xdr:twoCellAnchor>
    <xdr:from>
      <xdr:col>1</xdr:col>
      <xdr:colOff>326571</xdr:colOff>
      <xdr:row>166</xdr:row>
      <xdr:rowOff>81643</xdr:rowOff>
    </xdr:from>
    <xdr:to>
      <xdr:col>1</xdr:col>
      <xdr:colOff>1108983</xdr:colOff>
      <xdr:row>166</xdr:row>
      <xdr:rowOff>890135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29768FE3-562C-4FF1-B98A-7870593766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26571" y="125961322"/>
          <a:ext cx="782412" cy="808492"/>
        </a:xfrm>
        <a:prstGeom prst="rect">
          <a:avLst/>
        </a:prstGeom>
      </xdr:spPr>
    </xdr:pic>
    <xdr:clientData/>
  </xdr:twoCellAnchor>
  <xdr:twoCellAnchor>
    <xdr:from>
      <xdr:col>1</xdr:col>
      <xdr:colOff>163285</xdr:colOff>
      <xdr:row>53</xdr:row>
      <xdr:rowOff>204108</xdr:rowOff>
    </xdr:from>
    <xdr:to>
      <xdr:col>1</xdr:col>
      <xdr:colOff>1149932</xdr:colOff>
      <xdr:row>53</xdr:row>
      <xdr:rowOff>567717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1C9977FE-FD3C-4964-870A-A466C23697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842" r="-793"/>
        <a:stretch/>
      </xdr:blipFill>
      <xdr:spPr>
        <a:xfrm>
          <a:off x="163285" y="132751287"/>
          <a:ext cx="986647" cy="363609"/>
        </a:xfrm>
        <a:prstGeom prst="rect">
          <a:avLst/>
        </a:prstGeom>
      </xdr:spPr>
    </xdr:pic>
    <xdr:clientData/>
  </xdr:twoCellAnchor>
  <xdr:twoCellAnchor>
    <xdr:from>
      <xdr:col>1</xdr:col>
      <xdr:colOff>503465</xdr:colOff>
      <xdr:row>176</xdr:row>
      <xdr:rowOff>95250</xdr:rowOff>
    </xdr:from>
    <xdr:to>
      <xdr:col>1</xdr:col>
      <xdr:colOff>983358</xdr:colOff>
      <xdr:row>176</xdr:row>
      <xdr:rowOff>805091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DCBF4870-D17B-4574-A29E-C45112BC82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03465" y="133594929"/>
          <a:ext cx="479893" cy="709841"/>
        </a:xfrm>
        <a:prstGeom prst="rect">
          <a:avLst/>
        </a:prstGeom>
      </xdr:spPr>
    </xdr:pic>
    <xdr:clientData/>
  </xdr:twoCellAnchor>
  <xdr:twoCellAnchor>
    <xdr:from>
      <xdr:col>1</xdr:col>
      <xdr:colOff>272143</xdr:colOff>
      <xdr:row>4</xdr:row>
      <xdr:rowOff>136072</xdr:rowOff>
    </xdr:from>
    <xdr:to>
      <xdr:col>1</xdr:col>
      <xdr:colOff>1057004</xdr:colOff>
      <xdr:row>4</xdr:row>
      <xdr:rowOff>825725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D536EBB3-7B67-45DE-8E42-263828677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143" y="952501"/>
          <a:ext cx="784861" cy="689653"/>
        </a:xfrm>
        <a:prstGeom prst="rect">
          <a:avLst/>
        </a:prstGeom>
      </xdr:spPr>
    </xdr:pic>
    <xdr:clientData/>
  </xdr:twoCellAnchor>
  <xdr:twoCellAnchor>
    <xdr:from>
      <xdr:col>1</xdr:col>
      <xdr:colOff>258536</xdr:colOff>
      <xdr:row>209</xdr:row>
      <xdr:rowOff>68036</xdr:rowOff>
    </xdr:from>
    <xdr:to>
      <xdr:col>1</xdr:col>
      <xdr:colOff>974815</xdr:colOff>
      <xdr:row>209</xdr:row>
      <xdr:rowOff>881203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EAB125F6-8B08-4B1A-B973-7F90D4713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8536" y="1836965"/>
          <a:ext cx="716279" cy="813167"/>
        </a:xfrm>
        <a:prstGeom prst="rect">
          <a:avLst/>
        </a:prstGeom>
      </xdr:spPr>
    </xdr:pic>
    <xdr:clientData/>
  </xdr:twoCellAnchor>
  <xdr:twoCellAnchor>
    <xdr:from>
      <xdr:col>1</xdr:col>
      <xdr:colOff>244928</xdr:colOff>
      <xdr:row>210</xdr:row>
      <xdr:rowOff>68036</xdr:rowOff>
    </xdr:from>
    <xdr:to>
      <xdr:col>1</xdr:col>
      <xdr:colOff>1021656</xdr:colOff>
      <xdr:row>210</xdr:row>
      <xdr:rowOff>844764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9B1E4451-30C8-47F1-AA0A-BE93A533F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4928" y="2789465"/>
          <a:ext cx="776728" cy="776728"/>
        </a:xfrm>
        <a:prstGeom prst="rect">
          <a:avLst/>
        </a:prstGeom>
      </xdr:spPr>
    </xdr:pic>
    <xdr:clientData/>
  </xdr:twoCellAnchor>
  <xdr:twoCellAnchor>
    <xdr:from>
      <xdr:col>1</xdr:col>
      <xdr:colOff>326572</xdr:colOff>
      <xdr:row>211</xdr:row>
      <xdr:rowOff>95250</xdr:rowOff>
    </xdr:from>
    <xdr:to>
      <xdr:col>1</xdr:col>
      <xdr:colOff>1057085</xdr:colOff>
      <xdr:row>211</xdr:row>
      <xdr:rowOff>825763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AEF71042-EC47-4F66-9598-45240CACB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6572" y="3769179"/>
          <a:ext cx="730513" cy="730513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8</xdr:row>
      <xdr:rowOff>68036</xdr:rowOff>
    </xdr:from>
    <xdr:to>
      <xdr:col>1</xdr:col>
      <xdr:colOff>1093919</xdr:colOff>
      <xdr:row>8</xdr:row>
      <xdr:rowOff>876205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CC0F7ABE-2590-4DED-AB33-BC67AC0EC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4694465"/>
          <a:ext cx="808169" cy="808169"/>
        </a:xfrm>
        <a:prstGeom prst="rect">
          <a:avLst/>
        </a:prstGeom>
      </xdr:spPr>
    </xdr:pic>
    <xdr:clientData/>
  </xdr:twoCellAnchor>
  <xdr:twoCellAnchor>
    <xdr:from>
      <xdr:col>1</xdr:col>
      <xdr:colOff>163285</xdr:colOff>
      <xdr:row>9</xdr:row>
      <xdr:rowOff>190501</xdr:rowOff>
    </xdr:from>
    <xdr:to>
      <xdr:col>1</xdr:col>
      <xdr:colOff>1233863</xdr:colOff>
      <xdr:row>9</xdr:row>
      <xdr:rowOff>895749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F40F0055-F61D-4FDA-B94D-7607CD08CA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63285" y="5769430"/>
          <a:ext cx="1070578" cy="705248"/>
        </a:xfrm>
        <a:prstGeom prst="rect">
          <a:avLst/>
        </a:prstGeom>
      </xdr:spPr>
    </xdr:pic>
    <xdr:clientData/>
  </xdr:twoCellAnchor>
  <xdr:twoCellAnchor>
    <xdr:from>
      <xdr:col>1</xdr:col>
      <xdr:colOff>149679</xdr:colOff>
      <xdr:row>10</xdr:row>
      <xdr:rowOff>149678</xdr:rowOff>
    </xdr:from>
    <xdr:to>
      <xdr:col>1</xdr:col>
      <xdr:colOff>1191436</xdr:colOff>
      <xdr:row>10</xdr:row>
      <xdr:rowOff>823513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82B5AE71-2452-4DC0-AF13-C90595627B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9679" y="6681107"/>
          <a:ext cx="1041757" cy="673835"/>
        </a:xfrm>
        <a:prstGeom prst="rect">
          <a:avLst/>
        </a:prstGeom>
      </xdr:spPr>
    </xdr:pic>
    <xdr:clientData/>
  </xdr:twoCellAnchor>
  <xdr:twoCellAnchor>
    <xdr:from>
      <xdr:col>1</xdr:col>
      <xdr:colOff>136071</xdr:colOff>
      <xdr:row>154</xdr:row>
      <xdr:rowOff>136072</xdr:rowOff>
    </xdr:from>
    <xdr:to>
      <xdr:col>1</xdr:col>
      <xdr:colOff>1203581</xdr:colOff>
      <xdr:row>154</xdr:row>
      <xdr:rowOff>829491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AF7A9656-A3A9-483A-B6A7-073C32228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r="-2173"/>
        <a:stretch/>
      </xdr:blipFill>
      <xdr:spPr>
        <a:xfrm>
          <a:off x="136071" y="7620001"/>
          <a:ext cx="1067510" cy="693419"/>
        </a:xfrm>
        <a:prstGeom prst="rect">
          <a:avLst/>
        </a:prstGeom>
      </xdr:spPr>
    </xdr:pic>
    <xdr:clientData/>
  </xdr:twoCellAnchor>
  <xdr:twoCellAnchor>
    <xdr:from>
      <xdr:col>1</xdr:col>
      <xdr:colOff>204107</xdr:colOff>
      <xdr:row>203</xdr:row>
      <xdr:rowOff>95250</xdr:rowOff>
    </xdr:from>
    <xdr:to>
      <xdr:col>1</xdr:col>
      <xdr:colOff>1143218</xdr:colOff>
      <xdr:row>203</xdr:row>
      <xdr:rowOff>884451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CB5AB695-AE26-4A34-A6CA-32B9B528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4107" y="8531679"/>
          <a:ext cx="939111" cy="789201"/>
        </a:xfrm>
        <a:prstGeom prst="rect">
          <a:avLst/>
        </a:prstGeom>
      </xdr:spPr>
    </xdr:pic>
    <xdr:clientData/>
  </xdr:twoCellAnchor>
  <xdr:twoCellAnchor>
    <xdr:from>
      <xdr:col>1</xdr:col>
      <xdr:colOff>176893</xdr:colOff>
      <xdr:row>204</xdr:row>
      <xdr:rowOff>95250</xdr:rowOff>
    </xdr:from>
    <xdr:to>
      <xdr:col>1</xdr:col>
      <xdr:colOff>1154092</xdr:colOff>
      <xdr:row>204</xdr:row>
      <xdr:rowOff>859236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A875AAF-64D6-41FB-B191-4F8F748DE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6893" y="9484179"/>
          <a:ext cx="977199" cy="763986"/>
        </a:xfrm>
        <a:prstGeom prst="rect">
          <a:avLst/>
        </a:prstGeom>
      </xdr:spPr>
    </xdr:pic>
    <xdr:clientData/>
  </xdr:twoCellAnchor>
  <xdr:twoCellAnchor>
    <xdr:from>
      <xdr:col>1</xdr:col>
      <xdr:colOff>244929</xdr:colOff>
      <xdr:row>112</xdr:row>
      <xdr:rowOff>81643</xdr:rowOff>
    </xdr:from>
    <xdr:to>
      <xdr:col>1</xdr:col>
      <xdr:colOff>1121578</xdr:colOff>
      <xdr:row>112</xdr:row>
      <xdr:rowOff>806615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D64D4A90-0A6A-4552-AB9D-E90AEDF37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4929" y="10423072"/>
          <a:ext cx="876649" cy="724972"/>
        </a:xfrm>
        <a:prstGeom prst="rect">
          <a:avLst/>
        </a:prstGeom>
      </xdr:spPr>
    </xdr:pic>
    <xdr:clientData/>
  </xdr:twoCellAnchor>
  <xdr:twoCellAnchor>
    <xdr:from>
      <xdr:col>1</xdr:col>
      <xdr:colOff>217714</xdr:colOff>
      <xdr:row>202</xdr:row>
      <xdr:rowOff>68035</xdr:rowOff>
    </xdr:from>
    <xdr:to>
      <xdr:col>1</xdr:col>
      <xdr:colOff>1207179</xdr:colOff>
      <xdr:row>202</xdr:row>
      <xdr:rowOff>901290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73474D55-CD66-46F5-BE81-582CE2EE1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7714" y="11361964"/>
          <a:ext cx="989465" cy="833255"/>
        </a:xfrm>
        <a:prstGeom prst="rect">
          <a:avLst/>
        </a:prstGeom>
      </xdr:spPr>
    </xdr:pic>
    <xdr:clientData/>
  </xdr:twoCellAnchor>
  <xdr:twoCellAnchor>
    <xdr:from>
      <xdr:col>1</xdr:col>
      <xdr:colOff>204107</xdr:colOff>
      <xdr:row>2</xdr:row>
      <xdr:rowOff>27214</xdr:rowOff>
    </xdr:from>
    <xdr:to>
      <xdr:col>1</xdr:col>
      <xdr:colOff>1197031</xdr:colOff>
      <xdr:row>2</xdr:row>
      <xdr:rowOff>848688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270AB7C7-4CBC-424A-8980-416C1229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4107" y="12273643"/>
          <a:ext cx="992924" cy="821474"/>
        </a:xfrm>
        <a:prstGeom prst="rect">
          <a:avLst/>
        </a:prstGeom>
      </xdr:spPr>
    </xdr:pic>
    <xdr:clientData/>
  </xdr:twoCellAnchor>
  <xdr:twoCellAnchor>
    <xdr:from>
      <xdr:col>1</xdr:col>
      <xdr:colOff>122464</xdr:colOff>
      <xdr:row>230</xdr:row>
      <xdr:rowOff>190500</xdr:rowOff>
    </xdr:from>
    <xdr:to>
      <xdr:col>1</xdr:col>
      <xdr:colOff>1227973</xdr:colOff>
      <xdr:row>230</xdr:row>
      <xdr:rowOff>842010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37A7FC16-362E-46BC-B05F-BB5873671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2464" y="13389429"/>
          <a:ext cx="1105509" cy="651510"/>
        </a:xfrm>
        <a:prstGeom prst="rect">
          <a:avLst/>
        </a:prstGeom>
      </xdr:spPr>
    </xdr:pic>
    <xdr:clientData/>
  </xdr:twoCellAnchor>
  <xdr:twoCellAnchor>
    <xdr:from>
      <xdr:col>1</xdr:col>
      <xdr:colOff>149679</xdr:colOff>
      <xdr:row>224</xdr:row>
      <xdr:rowOff>149679</xdr:rowOff>
    </xdr:from>
    <xdr:to>
      <xdr:col>1</xdr:col>
      <xdr:colOff>1258004</xdr:colOff>
      <xdr:row>224</xdr:row>
      <xdr:rowOff>824048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46F611B2-C75E-41AF-881D-A4EF97005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9679" y="14301108"/>
          <a:ext cx="1108325" cy="674369"/>
        </a:xfrm>
        <a:prstGeom prst="rect">
          <a:avLst/>
        </a:prstGeom>
      </xdr:spPr>
    </xdr:pic>
    <xdr:clientData/>
  </xdr:twoCellAnchor>
  <xdr:twoCellAnchor>
    <xdr:from>
      <xdr:col>1</xdr:col>
      <xdr:colOff>258535</xdr:colOff>
      <xdr:row>105</xdr:row>
      <xdr:rowOff>95250</xdr:rowOff>
    </xdr:from>
    <xdr:to>
      <xdr:col>1</xdr:col>
      <xdr:colOff>1208601</xdr:colOff>
      <xdr:row>105</xdr:row>
      <xdr:rowOff>843348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AC847CED-C53C-433F-9446-EE229179A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8535" y="15199179"/>
          <a:ext cx="950066" cy="748098"/>
        </a:xfrm>
        <a:prstGeom prst="rect">
          <a:avLst/>
        </a:prstGeom>
      </xdr:spPr>
    </xdr:pic>
    <xdr:clientData/>
  </xdr:twoCellAnchor>
  <xdr:twoCellAnchor>
    <xdr:from>
      <xdr:col>1</xdr:col>
      <xdr:colOff>299357</xdr:colOff>
      <xdr:row>116</xdr:row>
      <xdr:rowOff>190500</xdr:rowOff>
    </xdr:from>
    <xdr:to>
      <xdr:col>1</xdr:col>
      <xdr:colOff>1232549</xdr:colOff>
      <xdr:row>116</xdr:row>
      <xdr:rowOff>877503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57330EC0-3C89-4019-B362-2CE7695B8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9357" y="16246929"/>
          <a:ext cx="933192" cy="687003"/>
        </a:xfrm>
        <a:prstGeom prst="rect">
          <a:avLst/>
        </a:prstGeom>
      </xdr:spPr>
    </xdr:pic>
    <xdr:clientData/>
  </xdr:twoCellAnchor>
  <xdr:twoCellAnchor>
    <xdr:from>
      <xdr:col>1</xdr:col>
      <xdr:colOff>299357</xdr:colOff>
      <xdr:row>251</xdr:row>
      <xdr:rowOff>149678</xdr:rowOff>
    </xdr:from>
    <xdr:to>
      <xdr:col>1</xdr:col>
      <xdr:colOff>1119328</xdr:colOff>
      <xdr:row>251</xdr:row>
      <xdr:rowOff>836681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2E09562B-EFD2-4545-BD98-74E63C868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9357" y="17158607"/>
          <a:ext cx="819971" cy="687003"/>
        </a:xfrm>
        <a:prstGeom prst="rect">
          <a:avLst/>
        </a:prstGeom>
      </xdr:spPr>
    </xdr:pic>
    <xdr:clientData/>
  </xdr:twoCellAnchor>
  <xdr:twoCellAnchor>
    <xdr:from>
      <xdr:col>1</xdr:col>
      <xdr:colOff>244929</xdr:colOff>
      <xdr:row>5</xdr:row>
      <xdr:rowOff>149679</xdr:rowOff>
    </xdr:from>
    <xdr:to>
      <xdr:col>1</xdr:col>
      <xdr:colOff>1206404</xdr:colOff>
      <xdr:row>5</xdr:row>
      <xdr:rowOff>854529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9150FA-D278-4353-A28D-D0A454663C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44929" y="18111108"/>
          <a:ext cx="961475" cy="704850"/>
        </a:xfrm>
        <a:prstGeom prst="rect">
          <a:avLst/>
        </a:prstGeom>
      </xdr:spPr>
    </xdr:pic>
    <xdr:clientData/>
  </xdr:twoCellAnchor>
  <xdr:twoCellAnchor>
    <xdr:from>
      <xdr:col>1</xdr:col>
      <xdr:colOff>244928</xdr:colOff>
      <xdr:row>108</xdr:row>
      <xdr:rowOff>108857</xdr:rowOff>
    </xdr:from>
    <xdr:to>
      <xdr:col>1</xdr:col>
      <xdr:colOff>1166818</xdr:colOff>
      <xdr:row>108</xdr:row>
      <xdr:rowOff>836052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AE6085E3-ADD0-4F95-9D22-78C6623E9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4928" y="19022786"/>
          <a:ext cx="921890" cy="727195"/>
        </a:xfrm>
        <a:prstGeom prst="rect">
          <a:avLst/>
        </a:prstGeom>
      </xdr:spPr>
    </xdr:pic>
    <xdr:clientData/>
  </xdr:twoCellAnchor>
  <xdr:twoCellAnchor>
    <xdr:from>
      <xdr:col>1</xdr:col>
      <xdr:colOff>204107</xdr:colOff>
      <xdr:row>252</xdr:row>
      <xdr:rowOff>81643</xdr:rowOff>
    </xdr:from>
    <xdr:to>
      <xdr:col>1</xdr:col>
      <xdr:colOff>1103362</xdr:colOff>
      <xdr:row>252</xdr:row>
      <xdr:rowOff>866788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D38DCD03-3EBD-49F2-9829-49E313DA6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4107" y="19948072"/>
          <a:ext cx="899255" cy="785145"/>
        </a:xfrm>
        <a:prstGeom prst="rect">
          <a:avLst/>
        </a:prstGeom>
      </xdr:spPr>
    </xdr:pic>
    <xdr:clientData/>
  </xdr:twoCellAnchor>
  <xdr:twoCellAnchor>
    <xdr:from>
      <xdr:col>1</xdr:col>
      <xdr:colOff>272143</xdr:colOff>
      <xdr:row>104</xdr:row>
      <xdr:rowOff>68036</xdr:rowOff>
    </xdr:from>
    <xdr:to>
      <xdr:col>1</xdr:col>
      <xdr:colOff>1082101</xdr:colOff>
      <xdr:row>104</xdr:row>
      <xdr:rowOff>877994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974F7FCD-0C9C-466D-B7CD-E81E0FDB5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143" y="20886965"/>
          <a:ext cx="809958" cy="809958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103</xdr:row>
      <xdr:rowOff>40822</xdr:rowOff>
    </xdr:from>
    <xdr:to>
      <xdr:col>1</xdr:col>
      <xdr:colOff>1093566</xdr:colOff>
      <xdr:row>103</xdr:row>
      <xdr:rowOff>848638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1911408B-08D1-4C3E-9462-C01726348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1812251"/>
          <a:ext cx="807816" cy="807816"/>
        </a:xfrm>
        <a:prstGeom prst="rect">
          <a:avLst/>
        </a:prstGeom>
      </xdr:spPr>
    </xdr:pic>
    <xdr:clientData/>
  </xdr:twoCellAnchor>
  <xdr:twoCellAnchor>
    <xdr:from>
      <xdr:col>1</xdr:col>
      <xdr:colOff>272143</xdr:colOff>
      <xdr:row>107</xdr:row>
      <xdr:rowOff>95250</xdr:rowOff>
    </xdr:from>
    <xdr:to>
      <xdr:col>1</xdr:col>
      <xdr:colOff>1138275</xdr:colOff>
      <xdr:row>107</xdr:row>
      <xdr:rowOff>929639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CFB60406-BD9A-4EC0-B994-F13DC9179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72143" y="22819179"/>
          <a:ext cx="866132" cy="834389"/>
        </a:xfrm>
        <a:prstGeom prst="rect">
          <a:avLst/>
        </a:prstGeom>
      </xdr:spPr>
    </xdr:pic>
    <xdr:clientData/>
  </xdr:twoCellAnchor>
  <xdr:twoCellAnchor>
    <xdr:from>
      <xdr:col>1</xdr:col>
      <xdr:colOff>272143</xdr:colOff>
      <xdr:row>118</xdr:row>
      <xdr:rowOff>54428</xdr:rowOff>
    </xdr:from>
    <xdr:to>
      <xdr:col>1</xdr:col>
      <xdr:colOff>1060139</xdr:colOff>
      <xdr:row>118</xdr:row>
      <xdr:rowOff>885701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BAD9D1E-8A45-4739-85CE-1330F3C8F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143" y="23730857"/>
          <a:ext cx="787996" cy="831273"/>
        </a:xfrm>
        <a:prstGeom prst="rect">
          <a:avLst/>
        </a:prstGeom>
      </xdr:spPr>
    </xdr:pic>
    <xdr:clientData/>
  </xdr:twoCellAnchor>
  <xdr:twoCellAnchor>
    <xdr:from>
      <xdr:col>1</xdr:col>
      <xdr:colOff>163286</xdr:colOff>
      <xdr:row>114</xdr:row>
      <xdr:rowOff>68036</xdr:rowOff>
    </xdr:from>
    <xdr:to>
      <xdr:col>1</xdr:col>
      <xdr:colOff>1057671</xdr:colOff>
      <xdr:row>114</xdr:row>
      <xdr:rowOff>899309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E99E998-1AF6-41AF-A487-E0C037868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286" y="24696965"/>
          <a:ext cx="894385" cy="831273"/>
        </a:xfrm>
        <a:prstGeom prst="rect">
          <a:avLst/>
        </a:prstGeom>
      </xdr:spPr>
    </xdr:pic>
    <xdr:clientData/>
  </xdr:twoCellAnchor>
  <xdr:twoCellAnchor>
    <xdr:from>
      <xdr:col>1</xdr:col>
      <xdr:colOff>176892</xdr:colOff>
      <xdr:row>221</xdr:row>
      <xdr:rowOff>136071</xdr:rowOff>
    </xdr:from>
    <xdr:to>
      <xdr:col>1</xdr:col>
      <xdr:colOff>1247597</xdr:colOff>
      <xdr:row>221</xdr:row>
      <xdr:rowOff>905396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876335A7-EE19-48A8-9178-FDF417E9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email">
          <a:extLst>
            <a:ext uri="{BEBA8EAE-BF5A-486C-A8C5-ECC9F3942E4B}">
              <a14:imgProps xmlns:a14="http://schemas.microsoft.com/office/drawing/2010/main">
                <a14:imgLayer r:embed="rId86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6892" y="25717500"/>
          <a:ext cx="1070705" cy="769325"/>
        </a:xfrm>
        <a:prstGeom prst="rect">
          <a:avLst/>
        </a:prstGeom>
      </xdr:spPr>
    </xdr:pic>
    <xdr:clientData/>
  </xdr:twoCellAnchor>
  <xdr:twoCellAnchor>
    <xdr:from>
      <xdr:col>1</xdr:col>
      <xdr:colOff>176892</xdr:colOff>
      <xdr:row>242</xdr:row>
      <xdr:rowOff>68036</xdr:rowOff>
    </xdr:from>
    <xdr:to>
      <xdr:col>1</xdr:col>
      <xdr:colOff>1083672</xdr:colOff>
      <xdr:row>242</xdr:row>
      <xdr:rowOff>889701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424DA642-D4CC-4A67-9A3E-C98C1CC4C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6892" y="26601965"/>
          <a:ext cx="906780" cy="821665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123</xdr:row>
      <xdr:rowOff>81643</xdr:rowOff>
    </xdr:from>
    <xdr:to>
      <xdr:col>1</xdr:col>
      <xdr:colOff>1072940</xdr:colOff>
      <xdr:row>123</xdr:row>
      <xdr:rowOff>837346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4874863A-463F-488D-9305-6EE0BDFFC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7568072"/>
          <a:ext cx="787190" cy="755703"/>
        </a:xfrm>
        <a:prstGeom prst="rect">
          <a:avLst/>
        </a:prstGeom>
      </xdr:spPr>
    </xdr:pic>
    <xdr:clientData/>
  </xdr:twoCellAnchor>
  <xdr:twoCellAnchor>
    <xdr:from>
      <xdr:col>1</xdr:col>
      <xdr:colOff>272143</xdr:colOff>
      <xdr:row>131</xdr:row>
      <xdr:rowOff>122464</xdr:rowOff>
    </xdr:from>
    <xdr:to>
      <xdr:col>1</xdr:col>
      <xdr:colOff>1143845</xdr:colOff>
      <xdr:row>131</xdr:row>
      <xdr:rowOff>878167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257257F1-2500-42E5-9CEB-047A2C7FD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143" y="28561393"/>
          <a:ext cx="871702" cy="755703"/>
        </a:xfrm>
        <a:prstGeom prst="rect">
          <a:avLst/>
        </a:prstGeom>
      </xdr:spPr>
    </xdr:pic>
    <xdr:clientData/>
  </xdr:twoCellAnchor>
  <xdr:twoCellAnchor>
    <xdr:from>
      <xdr:col>1</xdr:col>
      <xdr:colOff>326571</xdr:colOff>
      <xdr:row>39</xdr:row>
      <xdr:rowOff>122464</xdr:rowOff>
    </xdr:from>
    <xdr:to>
      <xdr:col>1</xdr:col>
      <xdr:colOff>1043038</xdr:colOff>
      <xdr:row>39</xdr:row>
      <xdr:rowOff>878167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F247AB82-0D8A-4EBA-8996-D8A5FCF11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6571" y="29513893"/>
          <a:ext cx="716467" cy="755703"/>
        </a:xfrm>
        <a:prstGeom prst="rect">
          <a:avLst/>
        </a:prstGeom>
      </xdr:spPr>
    </xdr:pic>
    <xdr:clientData/>
  </xdr:twoCellAnchor>
  <xdr:twoCellAnchor>
    <xdr:from>
      <xdr:col>1</xdr:col>
      <xdr:colOff>272142</xdr:colOff>
      <xdr:row>16</xdr:row>
      <xdr:rowOff>95250</xdr:rowOff>
    </xdr:from>
    <xdr:to>
      <xdr:col>1</xdr:col>
      <xdr:colOff>1094739</xdr:colOff>
      <xdr:row>16</xdr:row>
      <xdr:rowOff>907815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D5FB70EC-003D-461B-8CC4-C81F595BF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email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142" y="30439179"/>
          <a:ext cx="822597" cy="812565"/>
        </a:xfrm>
        <a:prstGeom prst="rect">
          <a:avLst/>
        </a:prstGeom>
      </xdr:spPr>
    </xdr:pic>
    <xdr:clientData/>
  </xdr:twoCellAnchor>
  <xdr:twoCellAnchor>
    <xdr:from>
      <xdr:col>1</xdr:col>
      <xdr:colOff>204108</xdr:colOff>
      <xdr:row>257</xdr:row>
      <xdr:rowOff>136071</xdr:rowOff>
    </xdr:from>
    <xdr:to>
      <xdr:col>1</xdr:col>
      <xdr:colOff>1120163</xdr:colOff>
      <xdr:row>257</xdr:row>
      <xdr:rowOff>891774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DAAA174C-D231-43D6-A26B-68AC0026D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4108" y="31432500"/>
          <a:ext cx="916055" cy="755703"/>
        </a:xfrm>
        <a:prstGeom prst="rect">
          <a:avLst/>
        </a:prstGeom>
      </xdr:spPr>
    </xdr:pic>
    <xdr:clientData/>
  </xdr:twoCellAnchor>
  <xdr:twoCellAnchor>
    <xdr:from>
      <xdr:col>1</xdr:col>
      <xdr:colOff>231321</xdr:colOff>
      <xdr:row>15</xdr:row>
      <xdr:rowOff>68036</xdr:rowOff>
    </xdr:from>
    <xdr:to>
      <xdr:col>1</xdr:col>
      <xdr:colOff>1120321</xdr:colOff>
      <xdr:row>15</xdr:row>
      <xdr:rowOff>899309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3BDE7BF1-7248-4411-A3B3-58FBA3AB5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1321" y="32316965"/>
          <a:ext cx="889000" cy="831273"/>
        </a:xfrm>
        <a:prstGeom prst="rect">
          <a:avLst/>
        </a:prstGeom>
      </xdr:spPr>
    </xdr:pic>
    <xdr:clientData/>
  </xdr:twoCellAnchor>
  <xdr:twoCellAnchor>
    <xdr:from>
      <xdr:col>1</xdr:col>
      <xdr:colOff>312964</xdr:colOff>
      <xdr:row>111</xdr:row>
      <xdr:rowOff>149678</xdr:rowOff>
    </xdr:from>
    <xdr:to>
      <xdr:col>1</xdr:col>
      <xdr:colOff>1105892</xdr:colOff>
      <xdr:row>111</xdr:row>
      <xdr:rowOff>836681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978E5D0E-EAB1-41F6-B9F8-4FAF2A554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964" y="33351107"/>
          <a:ext cx="792928" cy="687003"/>
        </a:xfrm>
        <a:prstGeom prst="rect">
          <a:avLst/>
        </a:prstGeom>
      </xdr:spPr>
    </xdr:pic>
    <xdr:clientData/>
  </xdr:twoCellAnchor>
  <xdr:twoCellAnchor>
    <xdr:from>
      <xdr:col>1</xdr:col>
      <xdr:colOff>136071</xdr:colOff>
      <xdr:row>222</xdr:row>
      <xdr:rowOff>108857</xdr:rowOff>
    </xdr:from>
    <xdr:to>
      <xdr:col>1</xdr:col>
      <xdr:colOff>1217381</xdr:colOff>
      <xdr:row>222</xdr:row>
      <xdr:rowOff>885802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B9DD30EE-30F6-4224-9104-A27EB7A45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email">
          <a:extLst>
            <a:ext uri="{BEBA8EAE-BF5A-486C-A8C5-ECC9F3942E4B}">
              <a14:imgProps xmlns:a14="http://schemas.microsoft.com/office/drawing/2010/main">
                <a14:imgLayer r:embed="rId86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071" y="34262786"/>
          <a:ext cx="1081310" cy="776945"/>
        </a:xfrm>
        <a:prstGeom prst="rect">
          <a:avLst/>
        </a:prstGeom>
      </xdr:spPr>
    </xdr:pic>
    <xdr:clientData/>
  </xdr:twoCellAnchor>
  <xdr:twoCellAnchor>
    <xdr:from>
      <xdr:col>1</xdr:col>
      <xdr:colOff>163286</xdr:colOff>
      <xdr:row>223</xdr:row>
      <xdr:rowOff>136071</xdr:rowOff>
    </xdr:from>
    <xdr:to>
      <xdr:col>1</xdr:col>
      <xdr:colOff>1213538</xdr:colOff>
      <xdr:row>223</xdr:row>
      <xdr:rowOff>890700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785FF7B-A18F-47B8-9933-567E0A5C6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286" y="35242500"/>
          <a:ext cx="1050252" cy="754629"/>
        </a:xfrm>
        <a:prstGeom prst="rect">
          <a:avLst/>
        </a:prstGeom>
      </xdr:spPr>
    </xdr:pic>
    <xdr:clientData/>
  </xdr:twoCellAnchor>
  <xdr:twoCellAnchor>
    <xdr:from>
      <xdr:col>1</xdr:col>
      <xdr:colOff>272143</xdr:colOff>
      <xdr:row>25</xdr:row>
      <xdr:rowOff>68036</xdr:rowOff>
    </xdr:from>
    <xdr:to>
      <xdr:col>1</xdr:col>
      <xdr:colOff>1075204</xdr:colOff>
      <xdr:row>25</xdr:row>
      <xdr:rowOff>871097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8882F1DE-99F5-4BFE-9B27-601671F5A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143" y="36126965"/>
          <a:ext cx="803061" cy="803061"/>
        </a:xfrm>
        <a:prstGeom prst="rect">
          <a:avLst/>
        </a:prstGeom>
      </xdr:spPr>
    </xdr:pic>
    <xdr:clientData/>
  </xdr:twoCellAnchor>
  <xdr:twoCellAnchor>
    <xdr:from>
      <xdr:col>1</xdr:col>
      <xdr:colOff>81643</xdr:colOff>
      <xdr:row>26</xdr:row>
      <xdr:rowOff>136071</xdr:rowOff>
    </xdr:from>
    <xdr:to>
      <xdr:col>1</xdr:col>
      <xdr:colOff>1316083</xdr:colOff>
      <xdr:row>26</xdr:row>
      <xdr:rowOff>879994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9AF4D72C-1A0C-41D9-B82E-0D5D60D2E6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1643" y="37147500"/>
          <a:ext cx="1234440" cy="743923"/>
        </a:xfrm>
        <a:prstGeom prst="rect">
          <a:avLst/>
        </a:prstGeom>
      </xdr:spPr>
    </xdr:pic>
    <xdr:clientData/>
  </xdr:twoCellAnchor>
  <xdr:twoCellAnchor>
    <xdr:from>
      <xdr:col>1</xdr:col>
      <xdr:colOff>244928</xdr:colOff>
      <xdr:row>27</xdr:row>
      <xdr:rowOff>176893</xdr:rowOff>
    </xdr:from>
    <xdr:to>
      <xdr:col>1</xdr:col>
      <xdr:colOff>1221043</xdr:colOff>
      <xdr:row>27</xdr:row>
      <xdr:rowOff>802136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8118236-1136-4FBB-8259-437FB363B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4928" y="39093322"/>
          <a:ext cx="976115" cy="625243"/>
        </a:xfrm>
        <a:prstGeom prst="rect">
          <a:avLst/>
        </a:prstGeom>
      </xdr:spPr>
    </xdr:pic>
    <xdr:clientData/>
  </xdr:twoCellAnchor>
  <xdr:twoCellAnchor>
    <xdr:from>
      <xdr:col>1</xdr:col>
      <xdr:colOff>54429</xdr:colOff>
      <xdr:row>30</xdr:row>
      <xdr:rowOff>68035</xdr:rowOff>
    </xdr:from>
    <xdr:to>
      <xdr:col>1</xdr:col>
      <xdr:colOff>1245054</xdr:colOff>
      <xdr:row>30</xdr:row>
      <xdr:rowOff>925286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7A63B266-BAEB-45C1-A6FB-B6026529A0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4429" y="39936964"/>
          <a:ext cx="1190625" cy="857251"/>
        </a:xfrm>
        <a:prstGeom prst="rect">
          <a:avLst/>
        </a:prstGeom>
      </xdr:spPr>
    </xdr:pic>
    <xdr:clientData/>
  </xdr:twoCellAnchor>
  <xdr:twoCellAnchor>
    <xdr:from>
      <xdr:col>1</xdr:col>
      <xdr:colOff>136072</xdr:colOff>
      <xdr:row>138</xdr:row>
      <xdr:rowOff>136071</xdr:rowOff>
    </xdr:from>
    <xdr:to>
      <xdr:col>1</xdr:col>
      <xdr:colOff>1308379</xdr:colOff>
      <xdr:row>138</xdr:row>
      <xdr:rowOff>891774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AADC0D9-9124-44BE-AF7E-00213A6B9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072" y="40957500"/>
          <a:ext cx="1172307" cy="755703"/>
        </a:xfrm>
        <a:prstGeom prst="rect">
          <a:avLst/>
        </a:prstGeom>
      </xdr:spPr>
    </xdr:pic>
    <xdr:clientData/>
  </xdr:twoCellAnchor>
  <xdr:twoCellAnchor>
    <xdr:from>
      <xdr:col>1</xdr:col>
      <xdr:colOff>272143</xdr:colOff>
      <xdr:row>237</xdr:row>
      <xdr:rowOff>54428</xdr:rowOff>
    </xdr:from>
    <xdr:to>
      <xdr:col>1</xdr:col>
      <xdr:colOff>1133644</xdr:colOff>
      <xdr:row>237</xdr:row>
      <xdr:rowOff>885701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9F058D20-2CA7-490C-B248-44BCDFD5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143" y="41828357"/>
          <a:ext cx="861501" cy="831273"/>
        </a:xfrm>
        <a:prstGeom prst="rect">
          <a:avLst/>
        </a:prstGeom>
      </xdr:spPr>
    </xdr:pic>
    <xdr:clientData/>
  </xdr:twoCellAnchor>
  <xdr:twoCellAnchor>
    <xdr:from>
      <xdr:col>1</xdr:col>
      <xdr:colOff>108857</xdr:colOff>
      <xdr:row>23</xdr:row>
      <xdr:rowOff>54428</xdr:rowOff>
    </xdr:from>
    <xdr:to>
      <xdr:col>1</xdr:col>
      <xdr:colOff>1103598</xdr:colOff>
      <xdr:row>23</xdr:row>
      <xdr:rowOff>790753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24EBA624-0713-4119-918D-551DB35A9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857" y="42780857"/>
          <a:ext cx="994741" cy="736325"/>
        </a:xfrm>
        <a:prstGeom prst="rect">
          <a:avLst/>
        </a:prstGeom>
      </xdr:spPr>
    </xdr:pic>
    <xdr:clientData/>
  </xdr:twoCellAnchor>
  <xdr:twoCellAnchor>
    <xdr:from>
      <xdr:col>1</xdr:col>
      <xdr:colOff>136072</xdr:colOff>
      <xdr:row>38</xdr:row>
      <xdr:rowOff>95250</xdr:rowOff>
    </xdr:from>
    <xdr:to>
      <xdr:col>1</xdr:col>
      <xdr:colOff>1191569</xdr:colOff>
      <xdr:row>38</xdr:row>
      <xdr:rowOff>926523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971AB437-1B33-41FF-8961-E30A1A8C2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072" y="43774179"/>
          <a:ext cx="1055497" cy="831273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157</xdr:row>
      <xdr:rowOff>108857</xdr:rowOff>
    </xdr:from>
    <xdr:to>
      <xdr:col>1</xdr:col>
      <xdr:colOff>1191817</xdr:colOff>
      <xdr:row>157</xdr:row>
      <xdr:rowOff>828947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74E0A288-889D-4F97-B7D5-C8A6B9FBC1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44740286"/>
          <a:ext cx="1096567" cy="720090"/>
        </a:xfrm>
        <a:prstGeom prst="rect">
          <a:avLst/>
        </a:prstGeom>
      </xdr:spPr>
    </xdr:pic>
    <xdr:clientData/>
  </xdr:twoCellAnchor>
  <xdr:twoCellAnchor>
    <xdr:from>
      <xdr:col>1</xdr:col>
      <xdr:colOff>204107</xdr:colOff>
      <xdr:row>246</xdr:row>
      <xdr:rowOff>95250</xdr:rowOff>
    </xdr:from>
    <xdr:to>
      <xdr:col>1</xdr:col>
      <xdr:colOff>1184582</xdr:colOff>
      <xdr:row>246</xdr:row>
      <xdr:rowOff>926523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FCDBE2A1-DE42-45F5-8C20-501F2749D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4107" y="45679179"/>
          <a:ext cx="980475" cy="831273"/>
        </a:xfrm>
        <a:prstGeom prst="rect">
          <a:avLst/>
        </a:prstGeom>
      </xdr:spPr>
    </xdr:pic>
    <xdr:clientData/>
  </xdr:twoCellAnchor>
  <xdr:twoCellAnchor>
    <xdr:from>
      <xdr:col>1</xdr:col>
      <xdr:colOff>108857</xdr:colOff>
      <xdr:row>254</xdr:row>
      <xdr:rowOff>108857</xdr:rowOff>
    </xdr:from>
    <xdr:to>
      <xdr:col>1</xdr:col>
      <xdr:colOff>1207424</xdr:colOff>
      <xdr:row>254</xdr:row>
      <xdr:rowOff>864560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462AF787-4486-4A35-A36C-D124A0BAA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857" y="46645286"/>
          <a:ext cx="1098567" cy="755703"/>
        </a:xfrm>
        <a:prstGeom prst="rect">
          <a:avLst/>
        </a:prstGeom>
      </xdr:spPr>
    </xdr:pic>
    <xdr:clientData/>
  </xdr:twoCellAnchor>
  <xdr:twoCellAnchor>
    <xdr:from>
      <xdr:col>1</xdr:col>
      <xdr:colOff>231322</xdr:colOff>
      <xdr:row>71</xdr:row>
      <xdr:rowOff>40821</xdr:rowOff>
    </xdr:from>
    <xdr:to>
      <xdr:col>1</xdr:col>
      <xdr:colOff>1095846</xdr:colOff>
      <xdr:row>71</xdr:row>
      <xdr:rowOff>872094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AA3CBB72-8B4F-4BE7-BA73-34FD40A47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1322" y="4667250"/>
          <a:ext cx="864524" cy="831273"/>
        </a:xfrm>
        <a:prstGeom prst="rect">
          <a:avLst/>
        </a:prstGeom>
      </xdr:spPr>
    </xdr:pic>
    <xdr:clientData/>
  </xdr:twoCellAnchor>
  <xdr:twoCellAnchor>
    <xdr:from>
      <xdr:col>1</xdr:col>
      <xdr:colOff>122464</xdr:colOff>
      <xdr:row>74</xdr:row>
      <xdr:rowOff>68036</xdr:rowOff>
    </xdr:from>
    <xdr:to>
      <xdr:col>1</xdr:col>
      <xdr:colOff>1161555</xdr:colOff>
      <xdr:row>74</xdr:row>
      <xdr:rowOff>899309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FE270E6-F5BB-4EDE-8811-6B8785F9B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464" y="5646965"/>
          <a:ext cx="1039091" cy="831273"/>
        </a:xfrm>
        <a:prstGeom prst="rect">
          <a:avLst/>
        </a:prstGeom>
      </xdr:spPr>
    </xdr:pic>
    <xdr:clientData/>
  </xdr:twoCellAnchor>
  <xdr:twoCellAnchor>
    <xdr:from>
      <xdr:col>1</xdr:col>
      <xdr:colOff>163285</xdr:colOff>
      <xdr:row>150</xdr:row>
      <xdr:rowOff>81643</xdr:rowOff>
    </xdr:from>
    <xdr:to>
      <xdr:col>1</xdr:col>
      <xdr:colOff>1164637</xdr:colOff>
      <xdr:row>150</xdr:row>
      <xdr:rowOff>881744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ECAE83C0-9A6B-4412-BF79-57536BB5A1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63285" y="49475572"/>
          <a:ext cx="1001352" cy="800101"/>
        </a:xfrm>
        <a:prstGeom prst="rect">
          <a:avLst/>
        </a:prstGeom>
      </xdr:spPr>
    </xdr:pic>
    <xdr:clientData/>
  </xdr:twoCellAnchor>
  <xdr:twoCellAnchor>
    <xdr:from>
      <xdr:col>1</xdr:col>
      <xdr:colOff>367393</xdr:colOff>
      <xdr:row>61</xdr:row>
      <xdr:rowOff>68036</xdr:rowOff>
    </xdr:from>
    <xdr:to>
      <xdr:col>1</xdr:col>
      <xdr:colOff>1003359</xdr:colOff>
      <xdr:row>61</xdr:row>
      <xdr:rowOff>845009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E2FAFFA1-3FBF-4896-AC19-755A739EF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7393" y="50414465"/>
          <a:ext cx="635966" cy="776973"/>
        </a:xfrm>
        <a:prstGeom prst="rect">
          <a:avLst/>
        </a:prstGeom>
      </xdr:spPr>
    </xdr:pic>
    <xdr:clientData/>
  </xdr:twoCellAnchor>
  <xdr:twoCellAnchor>
    <xdr:from>
      <xdr:col>1</xdr:col>
      <xdr:colOff>204107</xdr:colOff>
      <xdr:row>185</xdr:row>
      <xdr:rowOff>122464</xdr:rowOff>
    </xdr:from>
    <xdr:to>
      <xdr:col>1</xdr:col>
      <xdr:colOff>1156608</xdr:colOff>
      <xdr:row>185</xdr:row>
      <xdr:rowOff>906530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609345FD-687E-457C-81B9-506C8E043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4107" y="51421393"/>
          <a:ext cx="952501" cy="784066"/>
        </a:xfrm>
        <a:prstGeom prst="rect">
          <a:avLst/>
        </a:prstGeom>
      </xdr:spPr>
    </xdr:pic>
    <xdr:clientData/>
  </xdr:twoCellAnchor>
  <xdr:twoCellAnchor>
    <xdr:from>
      <xdr:col>1</xdr:col>
      <xdr:colOff>163285</xdr:colOff>
      <xdr:row>62</xdr:row>
      <xdr:rowOff>95250</xdr:rowOff>
    </xdr:from>
    <xdr:to>
      <xdr:col>1</xdr:col>
      <xdr:colOff>1140546</xdr:colOff>
      <xdr:row>62</xdr:row>
      <xdr:rowOff>926523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5E5D62C0-3817-4625-A087-FF26CEA29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285" y="52346679"/>
          <a:ext cx="977261" cy="831273"/>
        </a:xfrm>
        <a:prstGeom prst="rect">
          <a:avLst/>
        </a:prstGeom>
      </xdr:spPr>
    </xdr:pic>
    <xdr:clientData/>
  </xdr:twoCellAnchor>
  <xdr:twoCellAnchor>
    <xdr:from>
      <xdr:col>1</xdr:col>
      <xdr:colOff>326572</xdr:colOff>
      <xdr:row>245</xdr:row>
      <xdr:rowOff>108857</xdr:rowOff>
    </xdr:from>
    <xdr:to>
      <xdr:col>1</xdr:col>
      <xdr:colOff>1109049</xdr:colOff>
      <xdr:row>245</xdr:row>
      <xdr:rowOff>891334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6AB1FC77-69B8-460A-A896-D7F81AE03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6572" y="53312786"/>
          <a:ext cx="782477" cy="782477"/>
        </a:xfrm>
        <a:prstGeom prst="rect">
          <a:avLst/>
        </a:prstGeom>
      </xdr:spPr>
    </xdr:pic>
    <xdr:clientData/>
  </xdr:twoCellAnchor>
  <xdr:twoCellAnchor>
    <xdr:from>
      <xdr:col>1</xdr:col>
      <xdr:colOff>258536</xdr:colOff>
      <xdr:row>60</xdr:row>
      <xdr:rowOff>68035</xdr:rowOff>
    </xdr:from>
    <xdr:to>
      <xdr:col>1</xdr:col>
      <xdr:colOff>1066256</xdr:colOff>
      <xdr:row>60</xdr:row>
      <xdr:rowOff>875755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FF649D5C-A542-4C54-913F-D8A1798F6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8536" y="54224464"/>
          <a:ext cx="807720" cy="807720"/>
        </a:xfrm>
        <a:prstGeom prst="rect">
          <a:avLst/>
        </a:prstGeom>
      </xdr:spPr>
    </xdr:pic>
    <xdr:clientData/>
  </xdr:twoCellAnchor>
  <xdr:twoCellAnchor>
    <xdr:from>
      <xdr:col>1</xdr:col>
      <xdr:colOff>244929</xdr:colOff>
      <xdr:row>21</xdr:row>
      <xdr:rowOff>136071</xdr:rowOff>
    </xdr:from>
    <xdr:to>
      <xdr:col>1</xdr:col>
      <xdr:colOff>1083129</xdr:colOff>
      <xdr:row>21</xdr:row>
      <xdr:rowOff>974271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D9BB832D-B576-4159-835C-185B8A6E0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4929" y="55245000"/>
          <a:ext cx="838200" cy="838200"/>
        </a:xfrm>
        <a:prstGeom prst="rect">
          <a:avLst/>
        </a:prstGeom>
      </xdr:spPr>
    </xdr:pic>
    <xdr:clientData/>
  </xdr:twoCellAnchor>
  <xdr:twoCellAnchor>
    <xdr:from>
      <xdr:col>1</xdr:col>
      <xdr:colOff>258536</xdr:colOff>
      <xdr:row>70</xdr:row>
      <xdr:rowOff>108857</xdr:rowOff>
    </xdr:from>
    <xdr:to>
      <xdr:col>1</xdr:col>
      <xdr:colOff>1204040</xdr:colOff>
      <xdr:row>70</xdr:row>
      <xdr:rowOff>1054361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C2E31641-CB0B-45E2-8856-9C5FFCE6F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8536" y="56347178"/>
          <a:ext cx="945504" cy="945504"/>
        </a:xfrm>
        <a:prstGeom prst="rect">
          <a:avLst/>
        </a:prstGeom>
      </xdr:spPr>
    </xdr:pic>
    <xdr:clientData/>
  </xdr:twoCellAnchor>
  <xdr:twoCellAnchor>
    <xdr:from>
      <xdr:col>1</xdr:col>
      <xdr:colOff>217714</xdr:colOff>
      <xdr:row>67</xdr:row>
      <xdr:rowOff>176893</xdr:rowOff>
    </xdr:from>
    <xdr:to>
      <xdr:col>1</xdr:col>
      <xdr:colOff>1129393</xdr:colOff>
      <xdr:row>67</xdr:row>
      <xdr:rowOff>1088572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7F79F27E-01E9-4711-8A7E-4E79829CA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7714" y="57544607"/>
          <a:ext cx="911679" cy="911679"/>
        </a:xfrm>
        <a:prstGeom prst="rect">
          <a:avLst/>
        </a:prstGeom>
      </xdr:spPr>
    </xdr:pic>
    <xdr:clientData/>
  </xdr:twoCellAnchor>
  <xdr:twoCellAnchor>
    <xdr:from>
      <xdr:col>1</xdr:col>
      <xdr:colOff>163286</xdr:colOff>
      <xdr:row>68</xdr:row>
      <xdr:rowOff>54429</xdr:rowOff>
    </xdr:from>
    <xdr:to>
      <xdr:col>1</xdr:col>
      <xdr:colOff>1197429</xdr:colOff>
      <xdr:row>68</xdr:row>
      <xdr:rowOff>1088572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5DDEB378-6B36-4740-AFA2-A912BB287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286" y="58646786"/>
          <a:ext cx="1034143" cy="1034143"/>
        </a:xfrm>
        <a:prstGeom prst="rect">
          <a:avLst/>
        </a:prstGeom>
      </xdr:spPr>
    </xdr:pic>
    <xdr:clientData/>
  </xdr:twoCellAnchor>
  <xdr:twoCellAnchor>
    <xdr:from>
      <xdr:col>1</xdr:col>
      <xdr:colOff>272143</xdr:colOff>
      <xdr:row>69</xdr:row>
      <xdr:rowOff>95250</xdr:rowOff>
    </xdr:from>
    <xdr:to>
      <xdr:col>1</xdr:col>
      <xdr:colOff>1129393</xdr:colOff>
      <xdr:row>69</xdr:row>
      <xdr:rowOff>1138090</xdr:rowOff>
    </xdr:to>
    <xdr:pic>
      <xdr:nvPicPr>
        <xdr:cNvPr id="294" name="Picture 3" descr="cid:image001.jpg@01D4B6F9.63909A40">
          <a:extLst>
            <a:ext uri="{FF2B5EF4-FFF2-40B4-BE49-F238E27FC236}">
              <a16:creationId xmlns:a16="http://schemas.microsoft.com/office/drawing/2014/main" id="{01051829-9003-4AE2-B8A8-A3C0A3688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r:link="rId12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2143" y="59844214"/>
          <a:ext cx="857250" cy="104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204107</xdr:colOff>
      <xdr:row>20</xdr:row>
      <xdr:rowOff>204107</xdr:rowOff>
    </xdr:from>
    <xdr:to>
      <xdr:col>1</xdr:col>
      <xdr:colOff>1034687</xdr:colOff>
      <xdr:row>20</xdr:row>
      <xdr:rowOff>850114</xdr:rowOff>
    </xdr:to>
    <xdr:pic>
      <xdr:nvPicPr>
        <xdr:cNvPr id="295" name="5474CA8B-1A38-46D1-9B82-3F0A26D8653E" descr="5474CA8B-1A38-46D1-9B82-3F0A26D8653E">
          <a:extLst>
            <a:ext uri="{FF2B5EF4-FFF2-40B4-BE49-F238E27FC236}">
              <a16:creationId xmlns:a16="http://schemas.microsoft.com/office/drawing/2014/main" id="{51D9D88B-78E2-4C49-A834-A91AC5FF5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04107" y="61109678"/>
          <a:ext cx="830580" cy="6460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217714</xdr:colOff>
      <xdr:row>66</xdr:row>
      <xdr:rowOff>68036</xdr:rowOff>
    </xdr:from>
    <xdr:to>
      <xdr:col>1</xdr:col>
      <xdr:colOff>1094014</xdr:colOff>
      <xdr:row>66</xdr:row>
      <xdr:rowOff>854636</xdr:rowOff>
    </xdr:to>
    <xdr:pic>
      <xdr:nvPicPr>
        <xdr:cNvPr id="296" name="2C37BCBF-5C58-4F15-824A-46C49F882FE0" descr="2C37BCBF-5C58-4F15-824A-46C49F882FE0">
          <a:extLst>
            <a:ext uri="{FF2B5EF4-FFF2-40B4-BE49-F238E27FC236}">
              <a16:creationId xmlns:a16="http://schemas.microsoft.com/office/drawing/2014/main" id="{0B52E7F9-29A7-46B3-B09B-4D3CB8A21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7714" y="62130215"/>
          <a:ext cx="876300" cy="78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258536</xdr:colOff>
      <xdr:row>194</xdr:row>
      <xdr:rowOff>108857</xdr:rowOff>
    </xdr:from>
    <xdr:to>
      <xdr:col>1</xdr:col>
      <xdr:colOff>1005296</xdr:colOff>
      <xdr:row>194</xdr:row>
      <xdr:rowOff>855617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EDAC8B8B-903F-43C8-B33E-D099B1808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8536" y="63123536"/>
          <a:ext cx="746760" cy="746760"/>
        </a:xfrm>
        <a:prstGeom prst="rect">
          <a:avLst/>
        </a:prstGeom>
      </xdr:spPr>
    </xdr:pic>
    <xdr:clientData/>
  </xdr:twoCellAnchor>
  <xdr:twoCellAnchor>
    <xdr:from>
      <xdr:col>1</xdr:col>
      <xdr:colOff>217714</xdr:colOff>
      <xdr:row>79</xdr:row>
      <xdr:rowOff>149679</xdr:rowOff>
    </xdr:from>
    <xdr:to>
      <xdr:col>1</xdr:col>
      <xdr:colOff>1151926</xdr:colOff>
      <xdr:row>79</xdr:row>
      <xdr:rowOff>886564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14E16659-A065-4AE8-9AF7-AED137ABD9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17714" y="64116858"/>
          <a:ext cx="934212" cy="736885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196</xdr:row>
      <xdr:rowOff>108857</xdr:rowOff>
    </xdr:from>
    <xdr:to>
      <xdr:col>1</xdr:col>
      <xdr:colOff>1185672</xdr:colOff>
      <xdr:row>196</xdr:row>
      <xdr:rowOff>929779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958CFBCD-DD08-44B0-B57C-2E3920BC7D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0" y="65028536"/>
          <a:ext cx="995172" cy="820922"/>
        </a:xfrm>
        <a:prstGeom prst="rect">
          <a:avLst/>
        </a:prstGeom>
      </xdr:spPr>
    </xdr:pic>
    <xdr:clientData/>
  </xdr:twoCellAnchor>
  <xdr:twoCellAnchor>
    <xdr:from>
      <xdr:col>1</xdr:col>
      <xdr:colOff>408214</xdr:colOff>
      <xdr:row>80</xdr:row>
      <xdr:rowOff>95250</xdr:rowOff>
    </xdr:from>
    <xdr:to>
      <xdr:col>1</xdr:col>
      <xdr:colOff>924620</xdr:colOff>
      <xdr:row>80</xdr:row>
      <xdr:rowOff>847726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15A17125-7E73-4772-A27F-12FB27A09A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08214" y="65967429"/>
          <a:ext cx="516406" cy="752476"/>
        </a:xfrm>
        <a:prstGeom prst="rect">
          <a:avLst/>
        </a:prstGeom>
      </xdr:spPr>
    </xdr:pic>
    <xdr:clientData/>
  </xdr:twoCellAnchor>
  <xdr:twoCellAnchor>
    <xdr:from>
      <xdr:col>1</xdr:col>
      <xdr:colOff>340179</xdr:colOff>
      <xdr:row>106</xdr:row>
      <xdr:rowOff>122464</xdr:rowOff>
    </xdr:from>
    <xdr:to>
      <xdr:col>1</xdr:col>
      <xdr:colOff>966924</xdr:colOff>
      <xdr:row>106</xdr:row>
      <xdr:rowOff>929307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691760C7-FF72-4A48-91E7-11CB4B49C3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0179" y="66947143"/>
          <a:ext cx="626745" cy="806843"/>
        </a:xfrm>
        <a:prstGeom prst="rect">
          <a:avLst/>
        </a:prstGeom>
      </xdr:spPr>
    </xdr:pic>
    <xdr:clientData/>
  </xdr:twoCellAnchor>
  <xdr:twoCellAnchor>
    <xdr:from>
      <xdr:col>1</xdr:col>
      <xdr:colOff>408214</xdr:colOff>
      <xdr:row>198</xdr:row>
      <xdr:rowOff>136071</xdr:rowOff>
    </xdr:from>
    <xdr:to>
      <xdr:col>1</xdr:col>
      <xdr:colOff>837401</xdr:colOff>
      <xdr:row>198</xdr:row>
      <xdr:rowOff>799011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87C46E2-8DFE-46C5-BEDA-5A06C75F2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08214" y="67913250"/>
          <a:ext cx="429187" cy="662940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81</xdr:row>
      <xdr:rowOff>54429</xdr:rowOff>
    </xdr:from>
    <xdr:to>
      <xdr:col>1</xdr:col>
      <xdr:colOff>1062989</xdr:colOff>
      <xdr:row>81</xdr:row>
      <xdr:rowOff>887628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9099D6F8-5C5C-4C05-A073-C997D58D2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0" y="68784108"/>
          <a:ext cx="681989" cy="833199"/>
        </a:xfrm>
        <a:prstGeom prst="rect">
          <a:avLst/>
        </a:prstGeom>
      </xdr:spPr>
    </xdr:pic>
    <xdr:clientData/>
  </xdr:twoCellAnchor>
  <xdr:twoCellAnchor>
    <xdr:from>
      <xdr:col>1</xdr:col>
      <xdr:colOff>367393</xdr:colOff>
      <xdr:row>200</xdr:row>
      <xdr:rowOff>95250</xdr:rowOff>
    </xdr:from>
    <xdr:to>
      <xdr:col>1</xdr:col>
      <xdr:colOff>994596</xdr:colOff>
      <xdr:row>200</xdr:row>
      <xdr:rowOff>861517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E4CE0633-AA52-4B57-8321-E7948C957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7393" y="69777429"/>
          <a:ext cx="627203" cy="766267"/>
        </a:xfrm>
        <a:prstGeom prst="rect">
          <a:avLst/>
        </a:prstGeom>
      </xdr:spPr>
    </xdr:pic>
    <xdr:clientData/>
  </xdr:twoCellAnchor>
  <xdr:twoCellAnchor>
    <xdr:from>
      <xdr:col>1</xdr:col>
      <xdr:colOff>136071</xdr:colOff>
      <xdr:row>141</xdr:row>
      <xdr:rowOff>217714</xdr:rowOff>
    </xdr:from>
    <xdr:to>
      <xdr:col>1</xdr:col>
      <xdr:colOff>1126671</xdr:colOff>
      <xdr:row>141</xdr:row>
      <xdr:rowOff>655864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12CA2A56-FC33-4DCE-9D65-C245FC7FF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BEBA8EAE-BF5A-486C-A8C5-ECC9F3942E4B}">
              <a14:imgProps xmlns:a14="http://schemas.microsoft.com/office/drawing/2010/main">
                <a14:imgLayer r:embed="rId13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071" y="70852393"/>
          <a:ext cx="990600" cy="438150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130</xdr:row>
      <xdr:rowOff>231322</xdr:rowOff>
    </xdr:from>
    <xdr:to>
      <xdr:col>1</xdr:col>
      <xdr:colOff>1181100</xdr:colOff>
      <xdr:row>130</xdr:row>
      <xdr:rowOff>669472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625F83D2-3B81-4E82-A504-874B775C5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0" y="71818501"/>
          <a:ext cx="990600" cy="438150"/>
        </a:xfrm>
        <a:prstGeom prst="rect">
          <a:avLst/>
        </a:prstGeom>
      </xdr:spPr>
    </xdr:pic>
    <xdr:clientData/>
  </xdr:twoCellAnchor>
  <xdr:twoCellAnchor>
    <xdr:from>
      <xdr:col>1</xdr:col>
      <xdr:colOff>299357</xdr:colOff>
      <xdr:row>121</xdr:row>
      <xdr:rowOff>176893</xdr:rowOff>
    </xdr:from>
    <xdr:to>
      <xdr:col>1</xdr:col>
      <xdr:colOff>979714</xdr:colOff>
      <xdr:row>121</xdr:row>
      <xdr:rowOff>857250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AE27F582-F5F9-4EB6-A208-3E5FDEA52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9357" y="72716572"/>
          <a:ext cx="680357" cy="680357"/>
        </a:xfrm>
        <a:prstGeom prst="rect">
          <a:avLst/>
        </a:prstGeom>
      </xdr:spPr>
    </xdr:pic>
    <xdr:clientData/>
  </xdr:twoCellAnchor>
  <xdr:twoCellAnchor>
    <xdr:from>
      <xdr:col>1</xdr:col>
      <xdr:colOff>258536</xdr:colOff>
      <xdr:row>127</xdr:row>
      <xdr:rowOff>108857</xdr:rowOff>
    </xdr:from>
    <xdr:to>
      <xdr:col>1</xdr:col>
      <xdr:colOff>911678</xdr:colOff>
      <xdr:row>127</xdr:row>
      <xdr:rowOff>762000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E27778E8-4BA4-4730-8BA6-4561E73E2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8536" y="73601036"/>
          <a:ext cx="653142" cy="653143"/>
        </a:xfrm>
        <a:prstGeom prst="rect">
          <a:avLst/>
        </a:prstGeom>
      </xdr:spPr>
    </xdr:pic>
    <xdr:clientData/>
  </xdr:twoCellAnchor>
  <xdr:twoCellAnchor>
    <xdr:from>
      <xdr:col>1</xdr:col>
      <xdr:colOff>312964</xdr:colOff>
      <xdr:row>22</xdr:row>
      <xdr:rowOff>95250</xdr:rowOff>
    </xdr:from>
    <xdr:to>
      <xdr:col>1</xdr:col>
      <xdr:colOff>952499</xdr:colOff>
      <xdr:row>22</xdr:row>
      <xdr:rowOff>876583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295C2171-2E81-4EF7-B38F-D67152994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964" y="74539929"/>
          <a:ext cx="639535" cy="781333"/>
        </a:xfrm>
        <a:prstGeom prst="rect">
          <a:avLst/>
        </a:prstGeom>
      </xdr:spPr>
    </xdr:pic>
    <xdr:clientData/>
  </xdr:twoCellAnchor>
  <xdr:twoCellAnchor>
    <xdr:from>
      <xdr:col>1</xdr:col>
      <xdr:colOff>54429</xdr:colOff>
      <xdr:row>12</xdr:row>
      <xdr:rowOff>299357</xdr:rowOff>
    </xdr:from>
    <xdr:to>
      <xdr:col>1</xdr:col>
      <xdr:colOff>1249165</xdr:colOff>
      <xdr:row>12</xdr:row>
      <xdr:rowOff>761999</xdr:rowOff>
    </xdr:to>
    <xdr:pic>
      <xdr:nvPicPr>
        <xdr:cNvPr id="310" name="Picture 9">
          <a:extLst>
            <a:ext uri="{FF2B5EF4-FFF2-40B4-BE49-F238E27FC236}">
              <a16:creationId xmlns:a16="http://schemas.microsoft.com/office/drawing/2014/main" id="{0DE12680-42C3-4859-A70D-3C0901A2C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r="-927"/>
        <a:stretch>
          <a:fillRect/>
        </a:stretch>
      </xdr:blipFill>
      <xdr:spPr bwMode="auto">
        <a:xfrm>
          <a:off x="54429" y="75696536"/>
          <a:ext cx="1194736" cy="462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149678</xdr:colOff>
      <xdr:row>19</xdr:row>
      <xdr:rowOff>217714</xdr:rowOff>
    </xdr:from>
    <xdr:to>
      <xdr:col>1</xdr:col>
      <xdr:colOff>1251856</xdr:colOff>
      <xdr:row>19</xdr:row>
      <xdr:rowOff>644514</xdr:rowOff>
    </xdr:to>
    <xdr:pic>
      <xdr:nvPicPr>
        <xdr:cNvPr id="311" name="Picture 9">
          <a:extLst>
            <a:ext uri="{FF2B5EF4-FFF2-40B4-BE49-F238E27FC236}">
              <a16:creationId xmlns:a16="http://schemas.microsoft.com/office/drawing/2014/main" id="{98DF31BC-F6D8-49F8-BA6B-A93EA7081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r="-927"/>
        <a:stretch>
          <a:fillRect/>
        </a:stretch>
      </xdr:blipFill>
      <xdr:spPr bwMode="auto">
        <a:xfrm>
          <a:off x="149678" y="76567393"/>
          <a:ext cx="1102178" cy="42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367392</xdr:colOff>
      <xdr:row>239</xdr:row>
      <xdr:rowOff>68036</xdr:rowOff>
    </xdr:from>
    <xdr:to>
      <xdr:col>1</xdr:col>
      <xdr:colOff>1041000</xdr:colOff>
      <xdr:row>239</xdr:row>
      <xdr:rowOff>890996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C2993829-24DE-4EB2-823C-64735B1E7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7392" y="77370215"/>
          <a:ext cx="673608" cy="822960"/>
        </a:xfrm>
        <a:prstGeom prst="rect">
          <a:avLst/>
        </a:prstGeom>
      </xdr:spPr>
    </xdr:pic>
    <xdr:clientData/>
  </xdr:twoCellAnchor>
  <xdr:twoCellAnchor>
    <xdr:from>
      <xdr:col>1</xdr:col>
      <xdr:colOff>244928</xdr:colOff>
      <xdr:row>238</xdr:row>
      <xdr:rowOff>68035</xdr:rowOff>
    </xdr:from>
    <xdr:to>
      <xdr:col>1</xdr:col>
      <xdr:colOff>918536</xdr:colOff>
      <xdr:row>238</xdr:row>
      <xdr:rowOff>890995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457AD1C5-E9BD-4397-9EC3-F451887F1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4928" y="78322714"/>
          <a:ext cx="673608" cy="822960"/>
        </a:xfrm>
        <a:prstGeom prst="rect">
          <a:avLst/>
        </a:prstGeom>
      </xdr:spPr>
    </xdr:pic>
    <xdr:clientData/>
  </xdr:twoCellAnchor>
  <xdr:twoCellAnchor>
    <xdr:from>
      <xdr:col>1</xdr:col>
      <xdr:colOff>299357</xdr:colOff>
      <xdr:row>11</xdr:row>
      <xdr:rowOff>40821</xdr:rowOff>
    </xdr:from>
    <xdr:to>
      <xdr:col>1</xdr:col>
      <xdr:colOff>972965</xdr:colOff>
      <xdr:row>11</xdr:row>
      <xdr:rowOff>863781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27DF0228-15CB-4DF6-8C97-370E4F359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9357" y="79248000"/>
          <a:ext cx="673608" cy="822960"/>
        </a:xfrm>
        <a:prstGeom prst="rect">
          <a:avLst/>
        </a:prstGeom>
      </xdr:spPr>
    </xdr:pic>
    <xdr:clientData/>
  </xdr:twoCellAnchor>
  <xdr:twoCellAnchor>
    <xdr:from>
      <xdr:col>1</xdr:col>
      <xdr:colOff>353786</xdr:colOff>
      <xdr:row>124</xdr:row>
      <xdr:rowOff>68036</xdr:rowOff>
    </xdr:from>
    <xdr:to>
      <xdr:col>1</xdr:col>
      <xdr:colOff>1027394</xdr:colOff>
      <xdr:row>124</xdr:row>
      <xdr:rowOff>890996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18249359-63A4-477D-8FE6-4FA21FB18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3786" y="80227715"/>
          <a:ext cx="673608" cy="822960"/>
        </a:xfrm>
        <a:prstGeom prst="rect">
          <a:avLst/>
        </a:prstGeom>
      </xdr:spPr>
    </xdr:pic>
    <xdr:clientData/>
  </xdr:twoCellAnchor>
  <xdr:twoCellAnchor>
    <xdr:from>
      <xdr:col>1</xdr:col>
      <xdr:colOff>312964</xdr:colOff>
      <xdr:row>240</xdr:row>
      <xdr:rowOff>81643</xdr:rowOff>
    </xdr:from>
    <xdr:to>
      <xdr:col>1</xdr:col>
      <xdr:colOff>1047750</xdr:colOff>
      <xdr:row>240</xdr:row>
      <xdr:rowOff>805556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29EBBF52-2D96-4826-8C7D-4231087F1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964" y="81193822"/>
          <a:ext cx="734786" cy="723913"/>
        </a:xfrm>
        <a:prstGeom prst="rect">
          <a:avLst/>
        </a:prstGeom>
      </xdr:spPr>
    </xdr:pic>
    <xdr:clientData/>
  </xdr:twoCellAnchor>
  <xdr:twoCellAnchor>
    <xdr:from>
      <xdr:col>1</xdr:col>
      <xdr:colOff>299357</xdr:colOff>
      <xdr:row>64</xdr:row>
      <xdr:rowOff>108857</xdr:rowOff>
    </xdr:from>
    <xdr:to>
      <xdr:col>1</xdr:col>
      <xdr:colOff>1065568</xdr:colOff>
      <xdr:row>64</xdr:row>
      <xdr:rowOff>857249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CE5A5525-8234-4294-8E36-DA221ED910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99357" y="82173536"/>
          <a:ext cx="766211" cy="748392"/>
        </a:xfrm>
        <a:prstGeom prst="rect">
          <a:avLst/>
        </a:prstGeom>
      </xdr:spPr>
    </xdr:pic>
    <xdr:clientData/>
  </xdr:twoCellAnchor>
  <xdr:twoCellAnchor>
    <xdr:from>
      <xdr:col>1</xdr:col>
      <xdr:colOff>244928</xdr:colOff>
      <xdr:row>158</xdr:row>
      <xdr:rowOff>95250</xdr:rowOff>
    </xdr:from>
    <xdr:to>
      <xdr:col>1</xdr:col>
      <xdr:colOff>1020518</xdr:colOff>
      <xdr:row>158</xdr:row>
      <xdr:rowOff>870840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3AA3508E-E23A-4134-AD42-4C18AF93B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4928" y="83112429"/>
          <a:ext cx="775590" cy="775590"/>
        </a:xfrm>
        <a:prstGeom prst="rect">
          <a:avLst/>
        </a:prstGeom>
      </xdr:spPr>
    </xdr:pic>
    <xdr:clientData/>
  </xdr:twoCellAnchor>
  <xdr:twoCellAnchor>
    <xdr:from>
      <xdr:col>1</xdr:col>
      <xdr:colOff>231321</xdr:colOff>
      <xdr:row>231</xdr:row>
      <xdr:rowOff>95250</xdr:rowOff>
    </xdr:from>
    <xdr:to>
      <xdr:col>1</xdr:col>
      <xdr:colOff>1034142</xdr:colOff>
      <xdr:row>231</xdr:row>
      <xdr:rowOff>898071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B2360A7-CE82-4C14-BF52-D02F8718E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1321" y="84064929"/>
          <a:ext cx="802821" cy="802821"/>
        </a:xfrm>
        <a:prstGeom prst="rect">
          <a:avLst/>
        </a:prstGeom>
      </xdr:spPr>
    </xdr:pic>
    <xdr:clientData/>
  </xdr:twoCellAnchor>
  <xdr:twoCellAnchor>
    <xdr:from>
      <xdr:col>1</xdr:col>
      <xdr:colOff>231322</xdr:colOff>
      <xdr:row>148</xdr:row>
      <xdr:rowOff>68036</xdr:rowOff>
    </xdr:from>
    <xdr:to>
      <xdr:col>1</xdr:col>
      <xdr:colOff>1074964</xdr:colOff>
      <xdr:row>148</xdr:row>
      <xdr:rowOff>911678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B02EAD8E-CA43-44B2-8B98-C26DE0B12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1322" y="84990215"/>
          <a:ext cx="843642" cy="843642"/>
        </a:xfrm>
        <a:prstGeom prst="rect">
          <a:avLst/>
        </a:prstGeom>
      </xdr:spPr>
    </xdr:pic>
    <xdr:clientData/>
  </xdr:twoCellAnchor>
  <xdr:twoCellAnchor>
    <xdr:from>
      <xdr:col>1</xdr:col>
      <xdr:colOff>163286</xdr:colOff>
      <xdr:row>17</xdr:row>
      <xdr:rowOff>136072</xdr:rowOff>
    </xdr:from>
    <xdr:to>
      <xdr:col>1</xdr:col>
      <xdr:colOff>1144361</xdr:colOff>
      <xdr:row>17</xdr:row>
      <xdr:rowOff>667488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790473F4-9E6A-4FA7-BD3B-1117843D8C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63286" y="140303251"/>
          <a:ext cx="981075" cy="531416"/>
        </a:xfrm>
        <a:prstGeom prst="rect">
          <a:avLst/>
        </a:prstGeom>
      </xdr:spPr>
    </xdr:pic>
    <xdr:clientData/>
  </xdr:twoCellAnchor>
  <xdr:twoCellAnchor>
    <xdr:from>
      <xdr:col>1</xdr:col>
      <xdr:colOff>163286</xdr:colOff>
      <xdr:row>6</xdr:row>
      <xdr:rowOff>95250</xdr:rowOff>
    </xdr:from>
    <xdr:to>
      <xdr:col>1</xdr:col>
      <xdr:colOff>1153886</xdr:colOff>
      <xdr:row>6</xdr:row>
      <xdr:rowOff>658091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A14B09E9-9933-4826-95FC-3717574C93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63286" y="141214929"/>
          <a:ext cx="990600" cy="562841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7</xdr:row>
      <xdr:rowOff>217714</xdr:rowOff>
    </xdr:from>
    <xdr:to>
      <xdr:col>1</xdr:col>
      <xdr:colOff>1102979</xdr:colOff>
      <xdr:row>7</xdr:row>
      <xdr:rowOff>693964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CCD0E641-DE5F-4999-865E-45C2F9BAB7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0" y="142289893"/>
          <a:ext cx="912479" cy="476250"/>
        </a:xfrm>
        <a:prstGeom prst="rect">
          <a:avLst/>
        </a:prstGeom>
      </xdr:spPr>
    </xdr:pic>
    <xdr:clientData/>
  </xdr:twoCellAnchor>
  <xdr:twoCellAnchor>
    <xdr:from>
      <xdr:col>1</xdr:col>
      <xdr:colOff>149679</xdr:colOff>
      <xdr:row>14</xdr:row>
      <xdr:rowOff>176893</xdr:rowOff>
    </xdr:from>
    <xdr:to>
      <xdr:col>1</xdr:col>
      <xdr:colOff>1121230</xdr:colOff>
      <xdr:row>14</xdr:row>
      <xdr:rowOff>728911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93FDF4FA-3002-484C-AAB4-9C2EA8D507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9679" y="143201572"/>
          <a:ext cx="971551" cy="552018"/>
        </a:xfrm>
        <a:prstGeom prst="rect">
          <a:avLst/>
        </a:prstGeom>
      </xdr:spPr>
    </xdr:pic>
    <xdr:clientData/>
  </xdr:twoCellAnchor>
  <xdr:twoCellAnchor>
    <xdr:from>
      <xdr:col>1</xdr:col>
      <xdr:colOff>149678</xdr:colOff>
      <xdr:row>100</xdr:row>
      <xdr:rowOff>176892</xdr:rowOff>
    </xdr:from>
    <xdr:to>
      <xdr:col>1</xdr:col>
      <xdr:colOff>1093447</xdr:colOff>
      <xdr:row>100</xdr:row>
      <xdr:rowOff>729342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CFE3C209-4A13-4B1C-82EA-9784371392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9678" y="144154071"/>
          <a:ext cx="943769" cy="552450"/>
        </a:xfrm>
        <a:prstGeom prst="rect">
          <a:avLst/>
        </a:prstGeom>
      </xdr:spPr>
    </xdr:pic>
    <xdr:clientData/>
  </xdr:twoCellAnchor>
  <xdr:twoCellAnchor>
    <xdr:from>
      <xdr:col>1</xdr:col>
      <xdr:colOff>149679</xdr:colOff>
      <xdr:row>13</xdr:row>
      <xdr:rowOff>176893</xdr:rowOff>
    </xdr:from>
    <xdr:to>
      <xdr:col>1</xdr:col>
      <xdr:colOff>1092655</xdr:colOff>
      <xdr:row>13</xdr:row>
      <xdr:rowOff>743585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F07C1ADD-0FC1-4517-8503-6028D453F2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9679" y="145106572"/>
          <a:ext cx="942976" cy="566692"/>
        </a:xfrm>
        <a:prstGeom prst="rect">
          <a:avLst/>
        </a:prstGeom>
      </xdr:spPr>
    </xdr:pic>
    <xdr:clientData/>
  </xdr:twoCellAnchor>
  <xdr:twoCellAnchor>
    <xdr:from>
      <xdr:col>1</xdr:col>
      <xdr:colOff>122464</xdr:colOff>
      <xdr:row>253</xdr:row>
      <xdr:rowOff>149678</xdr:rowOff>
    </xdr:from>
    <xdr:to>
      <xdr:col>1</xdr:col>
      <xdr:colOff>1119267</xdr:colOff>
      <xdr:row>253</xdr:row>
      <xdr:rowOff>736684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6A979EA-4725-4B69-BBF7-6F81CACE15DD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1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2464" y="146031857"/>
          <a:ext cx="996803" cy="587006"/>
        </a:xfrm>
        <a:prstGeom prst="rect">
          <a:avLst/>
        </a:prstGeom>
      </xdr:spPr>
    </xdr:pic>
    <xdr:clientData/>
  </xdr:twoCellAnchor>
  <xdr:twoCellAnchor>
    <xdr:from>
      <xdr:col>1</xdr:col>
      <xdr:colOff>217713</xdr:colOff>
      <xdr:row>110</xdr:row>
      <xdr:rowOff>54428</xdr:rowOff>
    </xdr:from>
    <xdr:to>
      <xdr:col>1</xdr:col>
      <xdr:colOff>1018784</xdr:colOff>
      <xdr:row>110</xdr:row>
      <xdr:rowOff>816428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272A4305-0CFD-48DF-97E8-B772951B3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 cstate="screen">
          <a:extLst>
            <a:ext uri="{BEBA8EAE-BF5A-486C-A8C5-ECC9F3942E4B}">
              <a14:imgProps xmlns:a14="http://schemas.microsoft.com/office/drawing/2010/main">
                <a14:imgLayer r:embed="rId157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7713" y="146889107"/>
          <a:ext cx="801071" cy="762000"/>
        </a:xfrm>
        <a:prstGeom prst="rect">
          <a:avLst/>
        </a:prstGeom>
      </xdr:spPr>
    </xdr:pic>
    <xdr:clientData/>
  </xdr:twoCellAnchor>
  <xdr:twoCellAnchor>
    <xdr:from>
      <xdr:col>1</xdr:col>
      <xdr:colOff>244929</xdr:colOff>
      <xdr:row>59</xdr:row>
      <xdr:rowOff>122463</xdr:rowOff>
    </xdr:from>
    <xdr:to>
      <xdr:col>1</xdr:col>
      <xdr:colOff>952500</xdr:colOff>
      <xdr:row>59</xdr:row>
      <xdr:rowOff>816556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981EA3C-F753-40A8-B455-91E7B7901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4929" y="147909642"/>
          <a:ext cx="707571" cy="694093"/>
        </a:xfrm>
        <a:prstGeom prst="rect">
          <a:avLst/>
        </a:prstGeom>
      </xdr:spPr>
    </xdr:pic>
    <xdr:clientData/>
  </xdr:twoCellAnchor>
  <xdr:twoCellAnchor>
    <xdr:from>
      <xdr:col>1</xdr:col>
      <xdr:colOff>231322</xdr:colOff>
      <xdr:row>51</xdr:row>
      <xdr:rowOff>68035</xdr:rowOff>
    </xdr:from>
    <xdr:to>
      <xdr:col>1</xdr:col>
      <xdr:colOff>979714</xdr:colOff>
      <xdr:row>51</xdr:row>
      <xdr:rowOff>826542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93DD7A39-7C8D-4CEA-9E90-C24D61D2B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1322" y="148807714"/>
          <a:ext cx="748392" cy="758507"/>
        </a:xfrm>
        <a:prstGeom prst="rect">
          <a:avLst/>
        </a:prstGeom>
      </xdr:spPr>
    </xdr:pic>
    <xdr:clientData/>
  </xdr:twoCellAnchor>
  <xdr:twoCellAnchor>
    <xdr:from>
      <xdr:col>1</xdr:col>
      <xdr:colOff>299357</xdr:colOff>
      <xdr:row>58</xdr:row>
      <xdr:rowOff>95250</xdr:rowOff>
    </xdr:from>
    <xdr:to>
      <xdr:col>1</xdr:col>
      <xdr:colOff>916635</xdr:colOff>
      <xdr:row>58</xdr:row>
      <xdr:rowOff>859464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2FD0537-2A1D-4990-B76D-76B4B5254A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0" cstate="screen">
          <a:extLst>
            <a:ext uri="{BEBA8EAE-BF5A-486C-A8C5-ECC9F3942E4B}">
              <a14:imgProps xmlns:a14="http://schemas.microsoft.com/office/drawing/2010/main">
                <a14:imgLayer r:embed="rId161">
                  <a14:imgEffect>
                    <a14:sharpenSoften amount="12000"/>
                  </a14:imgEffect>
                  <a14:imgEffect>
                    <a14:brightnessContrast bright="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99357" y="149787429"/>
          <a:ext cx="617278" cy="764214"/>
        </a:xfrm>
        <a:prstGeom prst="rect">
          <a:avLst/>
        </a:prstGeom>
      </xdr:spPr>
    </xdr:pic>
    <xdr:clientData/>
  </xdr:twoCellAnchor>
  <xdr:twoCellAnchor>
    <xdr:from>
      <xdr:col>1</xdr:col>
      <xdr:colOff>136072</xdr:colOff>
      <xdr:row>109</xdr:row>
      <xdr:rowOff>285750</xdr:rowOff>
    </xdr:from>
    <xdr:to>
      <xdr:col>1</xdr:col>
      <xdr:colOff>1174297</xdr:colOff>
      <xdr:row>109</xdr:row>
      <xdr:rowOff>553546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E8CABC7-F549-4144-A12D-A1CC513610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6072" y="150930429"/>
          <a:ext cx="1038225" cy="267796"/>
        </a:xfrm>
        <a:prstGeom prst="rect">
          <a:avLst/>
        </a:prstGeom>
      </xdr:spPr>
    </xdr:pic>
    <xdr:clientData/>
  </xdr:twoCellAnchor>
  <xdr:twoCellAnchor>
    <xdr:from>
      <xdr:col>1</xdr:col>
      <xdr:colOff>136072</xdr:colOff>
      <xdr:row>95</xdr:row>
      <xdr:rowOff>326572</xdr:rowOff>
    </xdr:from>
    <xdr:to>
      <xdr:col>1</xdr:col>
      <xdr:colOff>1231447</xdr:colOff>
      <xdr:row>95</xdr:row>
      <xdr:rowOff>620132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9F360180-4D2F-4E45-8009-654BF83F0B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6072" y="151923751"/>
          <a:ext cx="1095375" cy="293560"/>
        </a:xfrm>
        <a:prstGeom prst="rect">
          <a:avLst/>
        </a:prstGeom>
      </xdr:spPr>
    </xdr:pic>
    <xdr:clientData/>
  </xdr:twoCellAnchor>
  <xdr:twoCellAnchor>
    <xdr:from>
      <xdr:col>1</xdr:col>
      <xdr:colOff>54428</xdr:colOff>
      <xdr:row>113</xdr:row>
      <xdr:rowOff>299357</xdr:rowOff>
    </xdr:from>
    <xdr:to>
      <xdr:col>1</xdr:col>
      <xdr:colOff>1273628</xdr:colOff>
      <xdr:row>113</xdr:row>
      <xdr:rowOff>661583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7BDC83E8-0126-4F81-A7B8-C369C64C3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428" y="152849036"/>
          <a:ext cx="1219200" cy="362226"/>
        </a:xfrm>
        <a:prstGeom prst="rect">
          <a:avLst/>
        </a:prstGeom>
      </xdr:spPr>
    </xdr:pic>
    <xdr:clientData/>
  </xdr:twoCellAnchor>
  <xdr:twoCellAnchor>
    <xdr:from>
      <xdr:col>1</xdr:col>
      <xdr:colOff>122465</xdr:colOff>
      <xdr:row>115</xdr:row>
      <xdr:rowOff>217715</xdr:rowOff>
    </xdr:from>
    <xdr:to>
      <xdr:col>1</xdr:col>
      <xdr:colOff>1230098</xdr:colOff>
      <xdr:row>115</xdr:row>
      <xdr:rowOff>817790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13A5A07C-040E-4ED5-BC6E-C129262D9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 cstate="screen">
          <a:extLst>
            <a:ext uri="{BEBA8EAE-BF5A-486C-A8C5-ECC9F3942E4B}">
              <a14:imgProps xmlns:a14="http://schemas.microsoft.com/office/drawing/2010/main">
                <a14:imgLayer r:embed="rId166">
                  <a14:imgEffect>
                    <a14:sharpenSoften amount="-9000"/>
                  </a14:imgEffect>
                  <a14:imgEffect>
                    <a14:colorTemperature colorTemp="6481"/>
                  </a14:imgEffect>
                  <a14:imgEffect>
                    <a14:brightnessContrast bright="1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465" y="153719894"/>
          <a:ext cx="1107633" cy="600075"/>
        </a:xfrm>
        <a:prstGeom prst="rect">
          <a:avLst/>
        </a:prstGeom>
      </xdr:spPr>
    </xdr:pic>
    <xdr:clientData/>
  </xdr:twoCellAnchor>
  <xdr:twoCellAnchor>
    <xdr:from>
      <xdr:col>1</xdr:col>
      <xdr:colOff>517072</xdr:colOff>
      <xdr:row>91</xdr:row>
      <xdr:rowOff>68036</xdr:rowOff>
    </xdr:from>
    <xdr:to>
      <xdr:col>1</xdr:col>
      <xdr:colOff>771809</xdr:colOff>
      <xdr:row>91</xdr:row>
      <xdr:rowOff>799026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3C469776-1AA5-4D36-A413-943A55CFF04E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16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17072" y="154522715"/>
          <a:ext cx="254737" cy="730990"/>
        </a:xfrm>
        <a:prstGeom prst="rect">
          <a:avLst/>
        </a:prstGeom>
      </xdr:spPr>
    </xdr:pic>
    <xdr:clientData/>
  </xdr:twoCellAnchor>
  <xdr:twoCellAnchor>
    <xdr:from>
      <xdr:col>1</xdr:col>
      <xdr:colOff>326571</xdr:colOff>
      <xdr:row>90</xdr:row>
      <xdr:rowOff>40822</xdr:rowOff>
    </xdr:from>
    <xdr:to>
      <xdr:col>1</xdr:col>
      <xdr:colOff>897808</xdr:colOff>
      <xdr:row>90</xdr:row>
      <xdr:rowOff>782886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73A126C9-8469-47C5-A8F8-4FB78C026F3D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16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26571" y="155448001"/>
          <a:ext cx="571237" cy="742064"/>
        </a:xfrm>
        <a:prstGeom prst="rect">
          <a:avLst/>
        </a:prstGeom>
      </xdr:spPr>
    </xdr:pic>
    <xdr:clientData/>
  </xdr:twoCellAnchor>
  <xdr:twoCellAnchor>
    <xdr:from>
      <xdr:col>1</xdr:col>
      <xdr:colOff>476250</xdr:colOff>
      <xdr:row>48</xdr:row>
      <xdr:rowOff>54429</xdr:rowOff>
    </xdr:from>
    <xdr:to>
      <xdr:col>1</xdr:col>
      <xdr:colOff>719913</xdr:colOff>
      <xdr:row>48</xdr:row>
      <xdr:rowOff>885098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35373CE2-609B-4A0D-AFCE-DE65CE9D91F0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169" cstate="screen">
          <a:extLst>
            <a:ext uri="{BEBA8EAE-BF5A-486C-A8C5-ECC9F3942E4B}">
              <a14:imgProps xmlns:a14="http://schemas.microsoft.com/office/drawing/2010/main">
                <a14:imgLayer r:embed="rId170">
                  <a14:imgEffect>
                    <a14:saturation sat="58000"/>
                  </a14:imgEffect>
                  <a14:imgEffect>
                    <a14:brightnessContrast bright="1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250" y="156414108"/>
          <a:ext cx="243663" cy="830669"/>
        </a:xfrm>
        <a:prstGeom prst="rect">
          <a:avLst/>
        </a:prstGeom>
      </xdr:spPr>
    </xdr:pic>
    <xdr:clientData/>
  </xdr:twoCellAnchor>
  <xdr:twoCellAnchor>
    <xdr:from>
      <xdr:col>1</xdr:col>
      <xdr:colOff>312965</xdr:colOff>
      <xdr:row>92</xdr:row>
      <xdr:rowOff>122465</xdr:rowOff>
    </xdr:from>
    <xdr:to>
      <xdr:col>1</xdr:col>
      <xdr:colOff>1019237</xdr:colOff>
      <xdr:row>92</xdr:row>
      <xdr:rowOff>779690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22F19B75-D5DD-4892-903D-3EED1BAD24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12965" y="157434644"/>
          <a:ext cx="706272" cy="657225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201</xdr:row>
      <xdr:rowOff>95250</xdr:rowOff>
    </xdr:from>
    <xdr:to>
      <xdr:col>1</xdr:col>
      <xdr:colOff>898071</xdr:colOff>
      <xdr:row>201</xdr:row>
      <xdr:rowOff>797045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4662ACB1-4CBC-427B-9BC4-657EFFC8C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0" y="177409929"/>
          <a:ext cx="707571" cy="701795"/>
        </a:xfrm>
        <a:prstGeom prst="rect">
          <a:avLst/>
        </a:prstGeom>
      </xdr:spPr>
    </xdr:pic>
    <xdr:clientData/>
  </xdr:twoCellAnchor>
  <xdr:twoCellAnchor>
    <xdr:from>
      <xdr:col>1</xdr:col>
      <xdr:colOff>326572</xdr:colOff>
      <xdr:row>43</xdr:row>
      <xdr:rowOff>136071</xdr:rowOff>
    </xdr:from>
    <xdr:to>
      <xdr:col>1</xdr:col>
      <xdr:colOff>737702</xdr:colOff>
      <xdr:row>43</xdr:row>
      <xdr:rowOff>789213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38F3388B-6440-4447-B0A6-5B86544D69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26572" y="176498250"/>
          <a:ext cx="411130" cy="653142"/>
        </a:xfrm>
        <a:prstGeom prst="rect">
          <a:avLst/>
        </a:prstGeom>
      </xdr:spPr>
    </xdr:pic>
    <xdr:clientData/>
  </xdr:twoCellAnchor>
  <xdr:twoCellAnchor>
    <xdr:from>
      <xdr:col>1</xdr:col>
      <xdr:colOff>312965</xdr:colOff>
      <xdr:row>244</xdr:row>
      <xdr:rowOff>54429</xdr:rowOff>
    </xdr:from>
    <xdr:to>
      <xdr:col>1</xdr:col>
      <xdr:colOff>1062317</xdr:colOff>
      <xdr:row>244</xdr:row>
      <xdr:rowOff>816429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30F34063-CE17-4E0F-BEC7-D9B3B1CEDB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12965" y="175464108"/>
          <a:ext cx="749352" cy="762000"/>
        </a:xfrm>
        <a:prstGeom prst="rect">
          <a:avLst/>
        </a:prstGeom>
      </xdr:spPr>
    </xdr:pic>
    <xdr:clientData/>
  </xdr:twoCellAnchor>
  <xdr:twoCellAnchor>
    <xdr:from>
      <xdr:col>1</xdr:col>
      <xdr:colOff>272142</xdr:colOff>
      <xdr:row>258</xdr:row>
      <xdr:rowOff>68035</xdr:rowOff>
    </xdr:from>
    <xdr:to>
      <xdr:col>1</xdr:col>
      <xdr:colOff>993321</xdr:colOff>
      <xdr:row>258</xdr:row>
      <xdr:rowOff>806454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741DFD55-9835-456C-BB4C-CA75A71BCF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72142" y="174525214"/>
          <a:ext cx="721179" cy="738419"/>
        </a:xfrm>
        <a:prstGeom prst="rect">
          <a:avLst/>
        </a:prstGeom>
      </xdr:spPr>
    </xdr:pic>
    <xdr:clientData/>
  </xdr:twoCellAnchor>
  <xdr:twoCellAnchor>
    <xdr:from>
      <xdr:col>1</xdr:col>
      <xdr:colOff>217714</xdr:colOff>
      <xdr:row>213</xdr:row>
      <xdr:rowOff>54429</xdr:rowOff>
    </xdr:from>
    <xdr:to>
      <xdr:col>1</xdr:col>
      <xdr:colOff>1048098</xdr:colOff>
      <xdr:row>213</xdr:row>
      <xdr:rowOff>816429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513AB5C5-0AC4-40CF-A0BC-6CFF00455A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17714" y="173559108"/>
          <a:ext cx="830384" cy="762000"/>
        </a:xfrm>
        <a:prstGeom prst="rect">
          <a:avLst/>
        </a:prstGeom>
      </xdr:spPr>
    </xdr:pic>
    <xdr:clientData/>
  </xdr:twoCellAnchor>
  <xdr:twoCellAnchor>
    <xdr:from>
      <xdr:col>1</xdr:col>
      <xdr:colOff>163285</xdr:colOff>
      <xdr:row>228</xdr:row>
      <xdr:rowOff>95250</xdr:rowOff>
    </xdr:from>
    <xdr:to>
      <xdr:col>1</xdr:col>
      <xdr:colOff>911678</xdr:colOff>
      <xdr:row>228</xdr:row>
      <xdr:rowOff>847442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329D0251-8D56-43B0-8888-C1EBF8ABDA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63285" y="172647429"/>
          <a:ext cx="748393" cy="752192"/>
        </a:xfrm>
        <a:prstGeom prst="rect">
          <a:avLst/>
        </a:prstGeom>
      </xdr:spPr>
    </xdr:pic>
    <xdr:clientData/>
  </xdr:twoCellAnchor>
  <xdr:twoCellAnchor>
    <xdr:from>
      <xdr:col>1</xdr:col>
      <xdr:colOff>40823</xdr:colOff>
      <xdr:row>102</xdr:row>
      <xdr:rowOff>163286</xdr:rowOff>
    </xdr:from>
    <xdr:to>
      <xdr:col>1</xdr:col>
      <xdr:colOff>1221051</xdr:colOff>
      <xdr:row>102</xdr:row>
      <xdr:rowOff>693964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B85C32C5-EFF7-432B-991D-8F986BA2A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2204"/>
        <a:stretch/>
      </xdr:blipFill>
      <xdr:spPr>
        <a:xfrm>
          <a:off x="40823" y="171762965"/>
          <a:ext cx="1180228" cy="530678"/>
        </a:xfrm>
        <a:prstGeom prst="rect">
          <a:avLst/>
        </a:prstGeom>
      </xdr:spPr>
    </xdr:pic>
    <xdr:clientData/>
  </xdr:twoCellAnchor>
  <xdr:twoCellAnchor>
    <xdr:from>
      <xdr:col>1</xdr:col>
      <xdr:colOff>244929</xdr:colOff>
      <xdr:row>101</xdr:row>
      <xdr:rowOff>217714</xdr:rowOff>
    </xdr:from>
    <xdr:to>
      <xdr:col>1</xdr:col>
      <xdr:colOff>1074965</xdr:colOff>
      <xdr:row>101</xdr:row>
      <xdr:rowOff>757492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F86DAB11-61E4-4133-A325-D7EC1361C3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44929" y="170864893"/>
          <a:ext cx="830036" cy="539778"/>
        </a:xfrm>
        <a:prstGeom prst="rect">
          <a:avLst/>
        </a:prstGeom>
      </xdr:spPr>
    </xdr:pic>
    <xdr:clientData/>
  </xdr:twoCellAnchor>
  <xdr:twoCellAnchor>
    <xdr:from>
      <xdr:col>1</xdr:col>
      <xdr:colOff>81643</xdr:colOff>
      <xdr:row>98</xdr:row>
      <xdr:rowOff>81643</xdr:rowOff>
    </xdr:from>
    <xdr:to>
      <xdr:col>1</xdr:col>
      <xdr:colOff>1047750</xdr:colOff>
      <xdr:row>98</xdr:row>
      <xdr:rowOff>776230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3BFBFC26-9B42-45AC-A35D-38C8F5B636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1643" y="169776322"/>
          <a:ext cx="966107" cy="694587"/>
        </a:xfrm>
        <a:prstGeom prst="rect">
          <a:avLst/>
        </a:prstGeom>
      </xdr:spPr>
    </xdr:pic>
    <xdr:clientData/>
  </xdr:twoCellAnchor>
  <xdr:twoCellAnchor>
    <xdr:from>
      <xdr:col>1</xdr:col>
      <xdr:colOff>435429</xdr:colOff>
      <xdr:row>41</xdr:row>
      <xdr:rowOff>149678</xdr:rowOff>
    </xdr:from>
    <xdr:to>
      <xdr:col>1</xdr:col>
      <xdr:colOff>753487</xdr:colOff>
      <xdr:row>41</xdr:row>
      <xdr:rowOff>870856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AEA001A9-2625-41ED-AA3B-1D92ECBDF5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35429" y="168891857"/>
          <a:ext cx="318058" cy="721178"/>
        </a:xfrm>
        <a:prstGeom prst="rect">
          <a:avLst/>
        </a:prstGeom>
      </xdr:spPr>
    </xdr:pic>
    <xdr:clientData/>
  </xdr:twoCellAnchor>
  <xdr:twoCellAnchor>
    <xdr:from>
      <xdr:col>1</xdr:col>
      <xdr:colOff>176893</xdr:colOff>
      <xdr:row>97</xdr:row>
      <xdr:rowOff>176893</xdr:rowOff>
    </xdr:from>
    <xdr:to>
      <xdr:col>1</xdr:col>
      <xdr:colOff>1107622</xdr:colOff>
      <xdr:row>97</xdr:row>
      <xdr:rowOff>666750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8480771A-7844-48E4-BBE7-ECF296E1F4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6893" y="167966572"/>
          <a:ext cx="930729" cy="489857"/>
        </a:xfrm>
        <a:prstGeom prst="rect">
          <a:avLst/>
        </a:prstGeom>
      </xdr:spPr>
    </xdr:pic>
    <xdr:clientData/>
  </xdr:twoCellAnchor>
  <xdr:twoCellAnchor>
    <xdr:from>
      <xdr:col>1</xdr:col>
      <xdr:colOff>122466</xdr:colOff>
      <xdr:row>32</xdr:row>
      <xdr:rowOff>81643</xdr:rowOff>
    </xdr:from>
    <xdr:to>
      <xdr:col>1</xdr:col>
      <xdr:colOff>1121484</xdr:colOff>
      <xdr:row>32</xdr:row>
      <xdr:rowOff>707571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3389E491-0624-4242-9E37-682F3564C2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2466" y="166918822"/>
          <a:ext cx="999018" cy="625928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199</xdr:row>
      <xdr:rowOff>136072</xdr:rowOff>
    </xdr:from>
    <xdr:to>
      <xdr:col>1</xdr:col>
      <xdr:colOff>1210741</xdr:colOff>
      <xdr:row>199</xdr:row>
      <xdr:rowOff>721179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776F7E06-C886-4D04-BD55-317DBB1B0F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166020751"/>
          <a:ext cx="1115491" cy="585107"/>
        </a:xfrm>
        <a:prstGeom prst="rect">
          <a:avLst/>
        </a:prstGeom>
      </xdr:spPr>
    </xdr:pic>
    <xdr:clientData/>
  </xdr:twoCellAnchor>
  <xdr:twoCellAnchor>
    <xdr:from>
      <xdr:col>1</xdr:col>
      <xdr:colOff>176893</xdr:colOff>
      <xdr:row>33</xdr:row>
      <xdr:rowOff>163285</xdr:rowOff>
    </xdr:from>
    <xdr:to>
      <xdr:col>1</xdr:col>
      <xdr:colOff>1279072</xdr:colOff>
      <xdr:row>33</xdr:row>
      <xdr:rowOff>633332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115E3F5E-49B1-4D51-92F9-8970A941A3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6893" y="165095464"/>
          <a:ext cx="1102179" cy="470047"/>
        </a:xfrm>
        <a:prstGeom prst="rect">
          <a:avLst/>
        </a:prstGeom>
      </xdr:spPr>
    </xdr:pic>
    <xdr:clientData/>
  </xdr:twoCellAnchor>
  <xdr:twoCellAnchor>
    <xdr:from>
      <xdr:col>1</xdr:col>
      <xdr:colOff>462644</xdr:colOff>
      <xdr:row>44</xdr:row>
      <xdr:rowOff>40821</xdr:rowOff>
    </xdr:from>
    <xdr:to>
      <xdr:col>1</xdr:col>
      <xdr:colOff>911679</xdr:colOff>
      <xdr:row>44</xdr:row>
      <xdr:rowOff>852330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1924D44B-0FCD-4AD8-973B-763550B9D1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2644" y="164020500"/>
          <a:ext cx="449035" cy="811509"/>
        </a:xfrm>
        <a:prstGeom prst="rect">
          <a:avLst/>
        </a:prstGeom>
      </xdr:spPr>
    </xdr:pic>
    <xdr:clientData/>
  </xdr:twoCellAnchor>
  <xdr:twoCellAnchor>
    <xdr:from>
      <xdr:col>1</xdr:col>
      <xdr:colOff>136071</xdr:colOff>
      <xdr:row>28</xdr:row>
      <xdr:rowOff>122465</xdr:rowOff>
    </xdr:from>
    <xdr:to>
      <xdr:col>1</xdr:col>
      <xdr:colOff>1196148</xdr:colOff>
      <xdr:row>28</xdr:row>
      <xdr:rowOff>707572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971A2E17-0678-4709-B08D-6BF762AC3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6071" y="163149644"/>
          <a:ext cx="1060077" cy="585107"/>
        </a:xfrm>
        <a:prstGeom prst="rect">
          <a:avLst/>
        </a:prstGeom>
      </xdr:spPr>
    </xdr:pic>
    <xdr:clientData/>
  </xdr:twoCellAnchor>
  <xdr:twoCellAnchor>
    <xdr:from>
      <xdr:col>1</xdr:col>
      <xdr:colOff>462643</xdr:colOff>
      <xdr:row>35</xdr:row>
      <xdr:rowOff>27214</xdr:rowOff>
    </xdr:from>
    <xdr:to>
      <xdr:col>1</xdr:col>
      <xdr:colOff>1020536</xdr:colOff>
      <xdr:row>35</xdr:row>
      <xdr:rowOff>820468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5AF4E403-317C-42A5-BA11-DB5C100027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2643" y="15131143"/>
          <a:ext cx="557893" cy="793254"/>
        </a:xfrm>
        <a:prstGeom prst="rect">
          <a:avLst/>
        </a:prstGeom>
      </xdr:spPr>
    </xdr:pic>
    <xdr:clientData/>
  </xdr:twoCellAnchor>
  <xdr:twoCellAnchor>
    <xdr:from>
      <xdr:col>1</xdr:col>
      <xdr:colOff>122464</xdr:colOff>
      <xdr:row>159</xdr:row>
      <xdr:rowOff>244928</xdr:rowOff>
    </xdr:from>
    <xdr:to>
      <xdr:col>1</xdr:col>
      <xdr:colOff>1288324</xdr:colOff>
      <xdr:row>159</xdr:row>
      <xdr:rowOff>686498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384C48E-9052-4F32-8E4C-8C54D7D94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0800000">
          <a:off x="122464" y="161367107"/>
          <a:ext cx="1165860" cy="441570"/>
        </a:xfrm>
        <a:prstGeom prst="rect">
          <a:avLst/>
        </a:prstGeom>
      </xdr:spPr>
    </xdr:pic>
    <xdr:clientData/>
  </xdr:twoCellAnchor>
  <xdr:twoCellAnchor>
    <xdr:from>
      <xdr:col>1</xdr:col>
      <xdr:colOff>326572</xdr:colOff>
      <xdr:row>217</xdr:row>
      <xdr:rowOff>136072</xdr:rowOff>
    </xdr:from>
    <xdr:to>
      <xdr:col>1</xdr:col>
      <xdr:colOff>1019332</xdr:colOff>
      <xdr:row>217</xdr:row>
      <xdr:rowOff>830036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A079519-1203-4A6C-91C9-D8788FA0A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6572" y="160305751"/>
          <a:ext cx="692760" cy="693964"/>
        </a:xfrm>
        <a:prstGeom prst="rect">
          <a:avLst/>
        </a:prstGeom>
      </xdr:spPr>
    </xdr:pic>
    <xdr:clientData/>
  </xdr:twoCellAnchor>
  <xdr:twoCellAnchor>
    <xdr:from>
      <xdr:col>1</xdr:col>
      <xdr:colOff>299357</xdr:colOff>
      <xdr:row>144</xdr:row>
      <xdr:rowOff>54429</xdr:rowOff>
    </xdr:from>
    <xdr:to>
      <xdr:col>1</xdr:col>
      <xdr:colOff>1030346</xdr:colOff>
      <xdr:row>144</xdr:row>
      <xdr:rowOff>785418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E3AFACE4-65B6-45A4-B9E5-52599B8F9A9C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19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99357" y="159271608"/>
          <a:ext cx="730989" cy="730989"/>
        </a:xfrm>
        <a:prstGeom prst="rect">
          <a:avLst/>
        </a:prstGeom>
      </xdr:spPr>
    </xdr:pic>
    <xdr:clientData/>
  </xdr:twoCellAnchor>
  <xdr:twoCellAnchor>
    <xdr:from>
      <xdr:col>1</xdr:col>
      <xdr:colOff>149679</xdr:colOff>
      <xdr:row>197</xdr:row>
      <xdr:rowOff>272144</xdr:rowOff>
    </xdr:from>
    <xdr:to>
      <xdr:col>1</xdr:col>
      <xdr:colOff>1088572</xdr:colOff>
      <xdr:row>197</xdr:row>
      <xdr:rowOff>830538</xdr:rowOff>
    </xdr:to>
    <xdr:pic>
      <xdr:nvPicPr>
        <xdr:cNvPr id="329" name="Picture 17" descr="image005">
          <a:extLst>
            <a:ext uri="{FF2B5EF4-FFF2-40B4-BE49-F238E27FC236}">
              <a16:creationId xmlns:a16="http://schemas.microsoft.com/office/drawing/2014/main" id="{DD457669-E218-4AAF-A06B-F124534C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9679" y="158536823"/>
          <a:ext cx="938893" cy="558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149679</xdr:colOff>
      <xdr:row>145</xdr:row>
      <xdr:rowOff>68036</xdr:rowOff>
    </xdr:from>
    <xdr:to>
      <xdr:col>1</xdr:col>
      <xdr:colOff>1187904</xdr:colOff>
      <xdr:row>145</xdr:row>
      <xdr:rowOff>826739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3116369-0B30-42C9-BBF4-B548A101AD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9679" y="178335215"/>
          <a:ext cx="1038225" cy="758703"/>
        </a:xfrm>
        <a:prstGeom prst="rect">
          <a:avLst/>
        </a:prstGeom>
      </xdr:spPr>
    </xdr:pic>
    <xdr:clientData/>
  </xdr:twoCellAnchor>
  <xdr:twoCellAnchor>
    <xdr:from>
      <xdr:col>1</xdr:col>
      <xdr:colOff>421822</xdr:colOff>
      <xdr:row>174</xdr:row>
      <xdr:rowOff>95250</xdr:rowOff>
    </xdr:from>
    <xdr:to>
      <xdr:col>1</xdr:col>
      <xdr:colOff>843643</xdr:colOff>
      <xdr:row>174</xdr:row>
      <xdr:rowOff>931760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123BFC36-A83E-46C4-86DD-BBBCBB4F4D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1822" y="179314929"/>
          <a:ext cx="421821" cy="836510"/>
        </a:xfrm>
        <a:prstGeom prst="rect">
          <a:avLst/>
        </a:prstGeom>
      </xdr:spPr>
    </xdr:pic>
    <xdr:clientData/>
  </xdr:twoCellAnchor>
  <xdr:twoCellAnchor>
    <xdr:from>
      <xdr:col>1</xdr:col>
      <xdr:colOff>176893</xdr:colOff>
      <xdr:row>205</xdr:row>
      <xdr:rowOff>95250</xdr:rowOff>
    </xdr:from>
    <xdr:to>
      <xdr:col>1</xdr:col>
      <xdr:colOff>1156607</xdr:colOff>
      <xdr:row>205</xdr:row>
      <xdr:rowOff>767054</xdr:rowOff>
    </xdr:to>
    <xdr:pic>
      <xdr:nvPicPr>
        <xdr:cNvPr id="334" name="Picture 55">
          <a:extLst>
            <a:ext uri="{FF2B5EF4-FFF2-40B4-BE49-F238E27FC236}">
              <a16:creationId xmlns:a16="http://schemas.microsoft.com/office/drawing/2014/main" id="{CA241E96-AFC6-4452-8CB9-CEB581BD1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6893" y="180267429"/>
          <a:ext cx="979714" cy="67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204107</xdr:colOff>
      <xdr:row>208</xdr:row>
      <xdr:rowOff>122465</xdr:rowOff>
    </xdr:from>
    <xdr:to>
      <xdr:col>1</xdr:col>
      <xdr:colOff>1074964</xdr:colOff>
      <xdr:row>208</xdr:row>
      <xdr:rowOff>830959</xdr:rowOff>
    </xdr:to>
    <xdr:pic>
      <xdr:nvPicPr>
        <xdr:cNvPr id="335" name="Picture 127">
          <a:extLst>
            <a:ext uri="{FF2B5EF4-FFF2-40B4-BE49-F238E27FC236}">
              <a16:creationId xmlns:a16="http://schemas.microsoft.com/office/drawing/2014/main" id="{5DB30067-4C45-446B-B484-D8C2B1732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04107" y="181247144"/>
          <a:ext cx="870857" cy="708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204107</xdr:colOff>
      <xdr:row>164</xdr:row>
      <xdr:rowOff>108858</xdr:rowOff>
    </xdr:from>
    <xdr:to>
      <xdr:col>1</xdr:col>
      <xdr:colOff>1086162</xdr:colOff>
      <xdr:row>164</xdr:row>
      <xdr:rowOff>775608</xdr:rowOff>
    </xdr:to>
    <xdr:pic>
      <xdr:nvPicPr>
        <xdr:cNvPr id="336" name="Picture 91">
          <a:extLst>
            <a:ext uri="{FF2B5EF4-FFF2-40B4-BE49-F238E27FC236}">
              <a16:creationId xmlns:a16="http://schemas.microsoft.com/office/drawing/2014/main" id="{B89C7239-FF37-4D88-B6EA-24CA3A894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04107" y="182186037"/>
          <a:ext cx="88205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176893</xdr:colOff>
      <xdr:row>236</xdr:row>
      <xdr:rowOff>81644</xdr:rowOff>
    </xdr:from>
    <xdr:to>
      <xdr:col>1</xdr:col>
      <xdr:colOff>1072412</xdr:colOff>
      <xdr:row>236</xdr:row>
      <xdr:rowOff>816429</xdr:rowOff>
    </xdr:to>
    <xdr:pic>
      <xdr:nvPicPr>
        <xdr:cNvPr id="337" name="Picture 98">
          <a:extLst>
            <a:ext uri="{FF2B5EF4-FFF2-40B4-BE49-F238E27FC236}">
              <a16:creationId xmlns:a16="http://schemas.microsoft.com/office/drawing/2014/main" id="{C4F4A6D2-9895-452A-8DB1-99FA006A3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6893" y="183111323"/>
          <a:ext cx="895519" cy="734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136072</xdr:colOff>
      <xdr:row>207</xdr:row>
      <xdr:rowOff>149679</xdr:rowOff>
    </xdr:from>
    <xdr:to>
      <xdr:col>1</xdr:col>
      <xdr:colOff>1054554</xdr:colOff>
      <xdr:row>207</xdr:row>
      <xdr:rowOff>762000</xdr:rowOff>
    </xdr:to>
    <xdr:pic>
      <xdr:nvPicPr>
        <xdr:cNvPr id="338" name="Picture 113">
          <a:extLst>
            <a:ext uri="{FF2B5EF4-FFF2-40B4-BE49-F238E27FC236}">
              <a16:creationId xmlns:a16="http://schemas.microsoft.com/office/drawing/2014/main" id="{CE6423AE-D00F-469E-9D72-808935E9D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6072" y="184131858"/>
          <a:ext cx="918482" cy="612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149679</xdr:colOff>
      <xdr:row>167</xdr:row>
      <xdr:rowOff>149680</xdr:rowOff>
    </xdr:from>
    <xdr:to>
      <xdr:col>1</xdr:col>
      <xdr:colOff>1088572</xdr:colOff>
      <xdr:row>167</xdr:row>
      <xdr:rowOff>743008</xdr:rowOff>
    </xdr:to>
    <xdr:pic>
      <xdr:nvPicPr>
        <xdr:cNvPr id="339" name="Picture 82">
          <a:extLst>
            <a:ext uri="{FF2B5EF4-FFF2-40B4-BE49-F238E27FC236}">
              <a16:creationId xmlns:a16="http://schemas.microsoft.com/office/drawing/2014/main" id="{D4C31166-B701-44EF-A7AD-7A00F182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9679" y="185084359"/>
          <a:ext cx="938893" cy="5933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212</xdr:row>
      <xdr:rowOff>95250</xdr:rowOff>
    </xdr:from>
    <xdr:to>
      <xdr:col>1</xdr:col>
      <xdr:colOff>1176045</xdr:colOff>
      <xdr:row>212</xdr:row>
      <xdr:rowOff>802821</xdr:rowOff>
    </xdr:to>
    <xdr:pic>
      <xdr:nvPicPr>
        <xdr:cNvPr id="340" name="Picture 80">
          <a:extLst>
            <a:ext uri="{FF2B5EF4-FFF2-40B4-BE49-F238E27FC236}">
              <a16:creationId xmlns:a16="http://schemas.microsoft.com/office/drawing/2014/main" id="{F688361F-8EFE-4DFF-9203-950BE02C5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5250" y="185982429"/>
          <a:ext cx="1080795" cy="707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285750</xdr:colOff>
      <xdr:row>214</xdr:row>
      <xdr:rowOff>95250</xdr:rowOff>
    </xdr:from>
    <xdr:to>
      <xdr:col>1</xdr:col>
      <xdr:colOff>1009196</xdr:colOff>
      <xdr:row>214</xdr:row>
      <xdr:rowOff>884464</xdr:rowOff>
    </xdr:to>
    <xdr:pic>
      <xdr:nvPicPr>
        <xdr:cNvPr id="341" name="Picture 30">
          <a:extLst>
            <a:ext uri="{FF2B5EF4-FFF2-40B4-BE49-F238E27FC236}">
              <a16:creationId xmlns:a16="http://schemas.microsoft.com/office/drawing/2014/main" id="{18B286EC-65A3-474B-A9B9-252243439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5750" y="186934929"/>
          <a:ext cx="723446" cy="78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204107</xdr:colOff>
      <xdr:row>243</xdr:row>
      <xdr:rowOff>217714</xdr:rowOff>
    </xdr:from>
    <xdr:to>
      <xdr:col>1</xdr:col>
      <xdr:colOff>1183821</xdr:colOff>
      <xdr:row>243</xdr:row>
      <xdr:rowOff>635107</xdr:rowOff>
    </xdr:to>
    <xdr:pic>
      <xdr:nvPicPr>
        <xdr:cNvPr id="342" name="Picture 42">
          <a:extLst>
            <a:ext uri="{FF2B5EF4-FFF2-40B4-BE49-F238E27FC236}">
              <a16:creationId xmlns:a16="http://schemas.microsoft.com/office/drawing/2014/main" id="{860BE7B1-1A36-47EF-B5B5-C593A4E72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04107" y="188009893"/>
          <a:ext cx="979714" cy="41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190500</xdr:colOff>
      <xdr:row>255</xdr:row>
      <xdr:rowOff>244929</xdr:rowOff>
    </xdr:from>
    <xdr:to>
      <xdr:col>1</xdr:col>
      <xdr:colOff>1174749</xdr:colOff>
      <xdr:row>255</xdr:row>
      <xdr:rowOff>666750</xdr:rowOff>
    </xdr:to>
    <xdr:pic>
      <xdr:nvPicPr>
        <xdr:cNvPr id="343" name="Picture 44">
          <a:extLst>
            <a:ext uri="{FF2B5EF4-FFF2-40B4-BE49-F238E27FC236}">
              <a16:creationId xmlns:a16="http://schemas.microsoft.com/office/drawing/2014/main" id="{E042396C-A192-42DA-9A76-38B98483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90500" y="188989608"/>
          <a:ext cx="984249" cy="421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244929</xdr:colOff>
      <xdr:row>195</xdr:row>
      <xdr:rowOff>95250</xdr:rowOff>
    </xdr:from>
    <xdr:to>
      <xdr:col>1</xdr:col>
      <xdr:colOff>1094524</xdr:colOff>
      <xdr:row>195</xdr:row>
      <xdr:rowOff>830035</xdr:rowOff>
    </xdr:to>
    <xdr:pic>
      <xdr:nvPicPr>
        <xdr:cNvPr id="344" name="Picture 34">
          <a:extLst>
            <a:ext uri="{FF2B5EF4-FFF2-40B4-BE49-F238E27FC236}">
              <a16:creationId xmlns:a16="http://schemas.microsoft.com/office/drawing/2014/main" id="{BB1E858D-10BD-47ED-9255-7DA3F3D50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4929" y="189792429"/>
          <a:ext cx="849595" cy="734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244930</xdr:colOff>
      <xdr:row>169</xdr:row>
      <xdr:rowOff>108857</xdr:rowOff>
    </xdr:from>
    <xdr:to>
      <xdr:col>1</xdr:col>
      <xdr:colOff>1074966</xdr:colOff>
      <xdr:row>169</xdr:row>
      <xdr:rowOff>853562</xdr:rowOff>
    </xdr:to>
    <xdr:pic>
      <xdr:nvPicPr>
        <xdr:cNvPr id="345" name="Picture 36">
          <a:extLst>
            <a:ext uri="{FF2B5EF4-FFF2-40B4-BE49-F238E27FC236}">
              <a16:creationId xmlns:a16="http://schemas.microsoft.com/office/drawing/2014/main" id="{98E48C84-C0B6-4B01-A3A2-567801BBA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4930" y="190758536"/>
          <a:ext cx="830036" cy="744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190500</xdr:colOff>
      <xdr:row>218</xdr:row>
      <xdr:rowOff>68035</xdr:rowOff>
    </xdr:from>
    <xdr:to>
      <xdr:col>1</xdr:col>
      <xdr:colOff>1057955</xdr:colOff>
      <xdr:row>218</xdr:row>
      <xdr:rowOff>884463</xdr:rowOff>
    </xdr:to>
    <xdr:pic>
      <xdr:nvPicPr>
        <xdr:cNvPr id="346" name="Picture 38">
          <a:extLst>
            <a:ext uri="{FF2B5EF4-FFF2-40B4-BE49-F238E27FC236}">
              <a16:creationId xmlns:a16="http://schemas.microsoft.com/office/drawing/2014/main" id="{16E44AF6-FD9E-46C1-9AF6-F4135905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90500" y="191670214"/>
          <a:ext cx="867455" cy="816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149678</xdr:colOff>
      <xdr:row>184</xdr:row>
      <xdr:rowOff>122464</xdr:rowOff>
    </xdr:from>
    <xdr:to>
      <xdr:col>1</xdr:col>
      <xdr:colOff>1102178</xdr:colOff>
      <xdr:row>184</xdr:row>
      <xdr:rowOff>836839</xdr:rowOff>
    </xdr:to>
    <xdr:pic>
      <xdr:nvPicPr>
        <xdr:cNvPr id="347" name="Picture 63">
          <a:extLst>
            <a:ext uri="{FF2B5EF4-FFF2-40B4-BE49-F238E27FC236}">
              <a16:creationId xmlns:a16="http://schemas.microsoft.com/office/drawing/2014/main" id="{138973EA-8D1D-4B2B-BB1E-FC4E65F32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9678" y="192677143"/>
          <a:ext cx="9525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176893</xdr:colOff>
      <xdr:row>234</xdr:row>
      <xdr:rowOff>95250</xdr:rowOff>
    </xdr:from>
    <xdr:to>
      <xdr:col>1</xdr:col>
      <xdr:colOff>1159158</xdr:colOff>
      <xdr:row>234</xdr:row>
      <xdr:rowOff>843642</xdr:rowOff>
    </xdr:to>
    <xdr:pic>
      <xdr:nvPicPr>
        <xdr:cNvPr id="348" name="Picture 104">
          <a:extLst>
            <a:ext uri="{FF2B5EF4-FFF2-40B4-BE49-F238E27FC236}">
              <a16:creationId xmlns:a16="http://schemas.microsoft.com/office/drawing/2014/main" id="{34CBD528-9DC3-4248-8FB4-18BE9818B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6893" y="193602429"/>
          <a:ext cx="982265" cy="748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217714</xdr:colOff>
      <xdr:row>235</xdr:row>
      <xdr:rowOff>108857</xdr:rowOff>
    </xdr:from>
    <xdr:to>
      <xdr:col>1</xdr:col>
      <xdr:colOff>1032725</xdr:colOff>
      <xdr:row>235</xdr:row>
      <xdr:rowOff>789214</xdr:rowOff>
    </xdr:to>
    <xdr:pic>
      <xdr:nvPicPr>
        <xdr:cNvPr id="349" name="Picture 106">
          <a:extLst>
            <a:ext uri="{FF2B5EF4-FFF2-40B4-BE49-F238E27FC236}">
              <a16:creationId xmlns:a16="http://schemas.microsoft.com/office/drawing/2014/main" id="{D94C4359-F11D-4932-AC08-92B5C0B98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7714" y="194568536"/>
          <a:ext cx="815011" cy="6803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258536</xdr:colOff>
      <xdr:row>215</xdr:row>
      <xdr:rowOff>149678</xdr:rowOff>
    </xdr:from>
    <xdr:to>
      <xdr:col>1</xdr:col>
      <xdr:colOff>1052286</xdr:colOff>
      <xdr:row>215</xdr:row>
      <xdr:rowOff>830035</xdr:rowOff>
    </xdr:to>
    <xdr:pic>
      <xdr:nvPicPr>
        <xdr:cNvPr id="350" name="Picture 110">
          <a:extLst>
            <a:ext uri="{FF2B5EF4-FFF2-40B4-BE49-F238E27FC236}">
              <a16:creationId xmlns:a16="http://schemas.microsoft.com/office/drawing/2014/main" id="{F74198BA-795C-4B22-93A4-D0AC4FFAA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58536" y="195561857"/>
          <a:ext cx="793750" cy="6803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231322</xdr:colOff>
      <xdr:row>248</xdr:row>
      <xdr:rowOff>122465</xdr:rowOff>
    </xdr:from>
    <xdr:to>
      <xdr:col>1</xdr:col>
      <xdr:colOff>1053420</xdr:colOff>
      <xdr:row>248</xdr:row>
      <xdr:rowOff>802822</xdr:rowOff>
    </xdr:to>
    <xdr:pic>
      <xdr:nvPicPr>
        <xdr:cNvPr id="351" name="Picture 28">
          <a:extLst>
            <a:ext uri="{FF2B5EF4-FFF2-40B4-BE49-F238E27FC236}">
              <a16:creationId xmlns:a16="http://schemas.microsoft.com/office/drawing/2014/main" id="{AEA383DE-9723-4D9A-837B-F137F4CBC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322" y="196487144"/>
          <a:ext cx="822098" cy="6803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190500</xdr:colOff>
      <xdr:row>247</xdr:row>
      <xdr:rowOff>68036</xdr:rowOff>
    </xdr:from>
    <xdr:to>
      <xdr:col>1</xdr:col>
      <xdr:colOff>1143850</xdr:colOff>
      <xdr:row>247</xdr:row>
      <xdr:rowOff>843643</xdr:rowOff>
    </xdr:to>
    <xdr:pic>
      <xdr:nvPicPr>
        <xdr:cNvPr id="352" name="Picture 22">
          <a:extLst>
            <a:ext uri="{FF2B5EF4-FFF2-40B4-BE49-F238E27FC236}">
              <a16:creationId xmlns:a16="http://schemas.microsoft.com/office/drawing/2014/main" id="{9B7EBCD8-99AC-4379-80E2-D4DD88B87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90500" y="197385215"/>
          <a:ext cx="953350" cy="77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163287</xdr:colOff>
      <xdr:row>241</xdr:row>
      <xdr:rowOff>217715</xdr:rowOff>
    </xdr:from>
    <xdr:to>
      <xdr:col>1</xdr:col>
      <xdr:colOff>1115787</xdr:colOff>
      <xdr:row>241</xdr:row>
      <xdr:rowOff>685410</xdr:rowOff>
    </xdr:to>
    <xdr:pic>
      <xdr:nvPicPr>
        <xdr:cNvPr id="353" name="Picture 25">
          <a:extLst>
            <a:ext uri="{FF2B5EF4-FFF2-40B4-BE49-F238E27FC236}">
              <a16:creationId xmlns:a16="http://schemas.microsoft.com/office/drawing/2014/main" id="{80541D55-6710-4076-B40C-418B87338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3287" y="198487394"/>
          <a:ext cx="952500" cy="46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54430</xdr:colOff>
      <xdr:row>186</xdr:row>
      <xdr:rowOff>163285</xdr:rowOff>
    </xdr:from>
    <xdr:to>
      <xdr:col>1</xdr:col>
      <xdr:colOff>1163412</xdr:colOff>
      <xdr:row>186</xdr:row>
      <xdr:rowOff>653142</xdr:rowOff>
    </xdr:to>
    <xdr:pic>
      <xdr:nvPicPr>
        <xdr:cNvPr id="354" name="Picture 9">
          <a:extLst>
            <a:ext uri="{FF2B5EF4-FFF2-40B4-BE49-F238E27FC236}">
              <a16:creationId xmlns:a16="http://schemas.microsoft.com/office/drawing/2014/main" id="{545AB8A7-861D-4875-8836-3B73E2B49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4430" y="199385464"/>
          <a:ext cx="1108982" cy="489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81643</xdr:colOff>
      <xdr:row>229</xdr:row>
      <xdr:rowOff>136071</xdr:rowOff>
    </xdr:from>
    <xdr:to>
      <xdr:col>1</xdr:col>
      <xdr:colOff>1137047</xdr:colOff>
      <xdr:row>229</xdr:row>
      <xdr:rowOff>830035</xdr:rowOff>
    </xdr:to>
    <xdr:pic>
      <xdr:nvPicPr>
        <xdr:cNvPr id="355" name="Picture 21">
          <a:extLst>
            <a:ext uri="{FF2B5EF4-FFF2-40B4-BE49-F238E27FC236}">
              <a16:creationId xmlns:a16="http://schemas.microsoft.com/office/drawing/2014/main" id="{33BF9DA5-D961-4397-8A65-D0DD37D73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1643" y="200310750"/>
          <a:ext cx="1055404" cy="693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462642</xdr:colOff>
      <xdr:row>165</xdr:row>
      <xdr:rowOff>163285</xdr:rowOff>
    </xdr:from>
    <xdr:to>
      <xdr:col>1</xdr:col>
      <xdr:colOff>775181</xdr:colOff>
      <xdr:row>165</xdr:row>
      <xdr:rowOff>775606</xdr:rowOff>
    </xdr:to>
    <xdr:pic>
      <xdr:nvPicPr>
        <xdr:cNvPr id="356" name="Picture 18">
          <a:extLst>
            <a:ext uri="{FF2B5EF4-FFF2-40B4-BE49-F238E27FC236}">
              <a16:creationId xmlns:a16="http://schemas.microsoft.com/office/drawing/2014/main" id="{D995E9FD-69BA-4F51-ACDA-3D05500D0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2642" y="201290464"/>
          <a:ext cx="312539" cy="612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408214</xdr:colOff>
      <xdr:row>232</xdr:row>
      <xdr:rowOff>190500</xdr:rowOff>
    </xdr:from>
    <xdr:to>
      <xdr:col>1</xdr:col>
      <xdr:colOff>925285</xdr:colOff>
      <xdr:row>232</xdr:row>
      <xdr:rowOff>861295</xdr:rowOff>
    </xdr:to>
    <xdr:pic>
      <xdr:nvPicPr>
        <xdr:cNvPr id="357" name="Picture 35">
          <a:extLst>
            <a:ext uri="{FF2B5EF4-FFF2-40B4-BE49-F238E27FC236}">
              <a16:creationId xmlns:a16="http://schemas.microsoft.com/office/drawing/2014/main" id="{F3DA5E71-748B-471F-AC52-8A21084E4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4" y="202270179"/>
          <a:ext cx="517071" cy="6707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187</xdr:row>
      <xdr:rowOff>190500</xdr:rowOff>
    </xdr:from>
    <xdr:to>
      <xdr:col>1</xdr:col>
      <xdr:colOff>981075</xdr:colOff>
      <xdr:row>187</xdr:row>
      <xdr:rowOff>816428</xdr:rowOff>
    </xdr:to>
    <xdr:pic>
      <xdr:nvPicPr>
        <xdr:cNvPr id="332" name="Picture 116">
          <a:extLst>
            <a:ext uri="{FF2B5EF4-FFF2-40B4-BE49-F238E27FC236}">
              <a16:creationId xmlns:a16="http://schemas.microsoft.com/office/drawing/2014/main" id="{B0D2961F-36FD-48E2-AEF5-6E796E25B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81000" y="203222679"/>
          <a:ext cx="600075" cy="625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178</xdr:row>
      <xdr:rowOff>217715</xdr:rowOff>
    </xdr:from>
    <xdr:to>
      <xdr:col>1</xdr:col>
      <xdr:colOff>1213782</xdr:colOff>
      <xdr:row>178</xdr:row>
      <xdr:rowOff>693965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C798FF5D-0867-43DB-8BD1-3773A8677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" y="204202394"/>
          <a:ext cx="1118532" cy="476250"/>
        </a:xfrm>
        <a:prstGeom prst="rect">
          <a:avLst/>
        </a:prstGeom>
      </xdr:spPr>
    </xdr:pic>
    <xdr:clientData/>
  </xdr:twoCellAnchor>
  <xdr:twoCellAnchor>
    <xdr:from>
      <xdr:col>1</xdr:col>
      <xdr:colOff>13608</xdr:colOff>
      <xdr:row>170</xdr:row>
      <xdr:rowOff>136071</xdr:rowOff>
    </xdr:from>
    <xdr:to>
      <xdr:col>1</xdr:col>
      <xdr:colOff>1276014</xdr:colOff>
      <xdr:row>170</xdr:row>
      <xdr:rowOff>666749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BD232A56-F1CA-41C7-9194-633A9201E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08" y="205073250"/>
          <a:ext cx="1262406" cy="530678"/>
        </a:xfrm>
        <a:prstGeom prst="rect">
          <a:avLst/>
        </a:prstGeom>
      </xdr:spPr>
    </xdr:pic>
    <xdr:clientData/>
  </xdr:twoCellAnchor>
  <xdr:twoCellAnchor>
    <xdr:from>
      <xdr:col>1</xdr:col>
      <xdr:colOff>40822</xdr:colOff>
      <xdr:row>168</xdr:row>
      <xdr:rowOff>136071</xdr:rowOff>
    </xdr:from>
    <xdr:to>
      <xdr:col>1</xdr:col>
      <xdr:colOff>1191312</xdr:colOff>
      <xdr:row>168</xdr:row>
      <xdr:rowOff>625928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66FB4A9A-E7D2-40E8-BD21-20FF77406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822" y="206025750"/>
          <a:ext cx="1150490" cy="489857"/>
        </a:xfrm>
        <a:prstGeom prst="rect">
          <a:avLst/>
        </a:prstGeom>
      </xdr:spPr>
    </xdr:pic>
    <xdr:clientData/>
  </xdr:twoCellAnchor>
  <xdr:twoCellAnchor>
    <xdr:from>
      <xdr:col>1</xdr:col>
      <xdr:colOff>149678</xdr:colOff>
      <xdr:row>135</xdr:row>
      <xdr:rowOff>231323</xdr:rowOff>
    </xdr:from>
    <xdr:to>
      <xdr:col>1</xdr:col>
      <xdr:colOff>1155827</xdr:colOff>
      <xdr:row>135</xdr:row>
      <xdr:rowOff>666751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B734C884-9CB8-4141-A1CE-B08AD9F61C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3" cstate="print">
          <a:extLst>
            <a:ext uri="{BEBA8EAE-BF5A-486C-A8C5-ECC9F3942E4B}">
              <a14:imgProps xmlns:a14="http://schemas.microsoft.com/office/drawing/2010/main">
                <a14:imgLayer r:embed="rId22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9678" y="207073502"/>
          <a:ext cx="1006149" cy="435428"/>
        </a:xfrm>
        <a:prstGeom prst="rect">
          <a:avLst/>
        </a:prstGeom>
      </xdr:spPr>
    </xdr:pic>
    <xdr:clientData/>
  </xdr:twoCellAnchor>
  <xdr:twoCellAnchor>
    <xdr:from>
      <xdr:col>1</xdr:col>
      <xdr:colOff>13607</xdr:colOff>
      <xdr:row>219</xdr:row>
      <xdr:rowOff>217716</xdr:rowOff>
    </xdr:from>
    <xdr:to>
      <xdr:col>1</xdr:col>
      <xdr:colOff>1239849</xdr:colOff>
      <xdr:row>219</xdr:row>
      <xdr:rowOff>748393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C2B24E1-7E65-48E6-B2BA-1472957ECF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5" cstate="print">
          <a:extLst>
            <a:ext uri="{BEBA8EAE-BF5A-486C-A8C5-ECC9F3942E4B}">
              <a14:imgProps xmlns:a14="http://schemas.microsoft.com/office/drawing/2010/main">
                <a14:imgLayer r:embed="rId226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607" y="208012395"/>
          <a:ext cx="1226242" cy="530677"/>
        </a:xfrm>
        <a:prstGeom prst="rect">
          <a:avLst/>
        </a:prstGeom>
      </xdr:spPr>
    </xdr:pic>
    <xdr:clientData/>
  </xdr:twoCellAnchor>
  <xdr:twoCellAnchor>
    <xdr:from>
      <xdr:col>1</xdr:col>
      <xdr:colOff>68036</xdr:colOff>
      <xdr:row>117</xdr:row>
      <xdr:rowOff>190500</xdr:rowOff>
    </xdr:from>
    <xdr:to>
      <xdr:col>1</xdr:col>
      <xdr:colOff>1170215</xdr:colOff>
      <xdr:row>117</xdr:row>
      <xdr:rowOff>731446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369D294B-4A02-4F29-801B-9D9E358BC5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7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036" y="209890179"/>
          <a:ext cx="1102179" cy="540946"/>
        </a:xfrm>
        <a:prstGeom prst="rect">
          <a:avLst/>
        </a:prstGeom>
      </xdr:spPr>
    </xdr:pic>
    <xdr:clientData/>
  </xdr:twoCellAnchor>
  <xdr:twoCellAnchor>
    <xdr:from>
      <xdr:col>1</xdr:col>
      <xdr:colOff>68036</xdr:colOff>
      <xdr:row>120</xdr:row>
      <xdr:rowOff>190500</xdr:rowOff>
    </xdr:from>
    <xdr:to>
      <xdr:col>1</xdr:col>
      <xdr:colOff>1170215</xdr:colOff>
      <xdr:row>120</xdr:row>
      <xdr:rowOff>731446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2A6B73C6-CA1A-4D00-ACDA-0B16B66306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8" cstate="print">
          <a:extLst>
            <a:ext uri="{BEBA8EAE-BF5A-486C-A8C5-ECC9F3942E4B}">
              <a14:imgProps xmlns:a14="http://schemas.microsoft.com/office/drawing/2010/main">
                <a14:imgLayer r:embed="rId22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036" y="209890179"/>
          <a:ext cx="1102179" cy="540946"/>
        </a:xfrm>
        <a:prstGeom prst="rect">
          <a:avLst/>
        </a:prstGeom>
      </xdr:spPr>
    </xdr:pic>
    <xdr:clientData/>
  </xdr:twoCellAnchor>
  <xdr:twoCellAnchor>
    <xdr:from>
      <xdr:col>1</xdr:col>
      <xdr:colOff>81642</xdr:colOff>
      <xdr:row>34</xdr:row>
      <xdr:rowOff>217715</xdr:rowOff>
    </xdr:from>
    <xdr:to>
      <xdr:col>1</xdr:col>
      <xdr:colOff>1191984</xdr:colOff>
      <xdr:row>34</xdr:row>
      <xdr:rowOff>734786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432A6EA2-2129-4DFD-8DF9-BCF8CE3922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0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1642" y="210869894"/>
          <a:ext cx="1110342" cy="517071"/>
        </a:xfrm>
        <a:prstGeom prst="rect">
          <a:avLst/>
        </a:prstGeom>
      </xdr:spPr>
    </xdr:pic>
    <xdr:clientData/>
  </xdr:twoCellAnchor>
  <xdr:twoCellAnchor>
    <xdr:from>
      <xdr:col>1</xdr:col>
      <xdr:colOff>68035</xdr:colOff>
      <xdr:row>122</xdr:row>
      <xdr:rowOff>136072</xdr:rowOff>
    </xdr:from>
    <xdr:to>
      <xdr:col>1</xdr:col>
      <xdr:colOff>1251060</xdr:colOff>
      <xdr:row>122</xdr:row>
      <xdr:rowOff>693964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8F3F895E-E02E-4CF3-95F3-2253CD778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035" y="212693251"/>
          <a:ext cx="1183025" cy="557892"/>
        </a:xfrm>
        <a:prstGeom prst="rect">
          <a:avLst/>
        </a:prstGeom>
      </xdr:spPr>
    </xdr:pic>
    <xdr:clientData/>
  </xdr:twoCellAnchor>
  <xdr:twoCellAnchor>
    <xdr:from>
      <xdr:col>1</xdr:col>
      <xdr:colOff>68035</xdr:colOff>
      <xdr:row>134</xdr:row>
      <xdr:rowOff>136072</xdr:rowOff>
    </xdr:from>
    <xdr:to>
      <xdr:col>1</xdr:col>
      <xdr:colOff>1251060</xdr:colOff>
      <xdr:row>134</xdr:row>
      <xdr:rowOff>693964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CCD3DFCE-1E02-4F15-8E5B-52FC48D382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2" cstate="print">
          <a:extLst>
            <a:ext uri="{BEBA8EAE-BF5A-486C-A8C5-ECC9F3942E4B}">
              <a14:imgProps xmlns:a14="http://schemas.microsoft.com/office/drawing/2010/main">
                <a14:imgLayer r:embed="rId23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035" y="212693251"/>
          <a:ext cx="1183025" cy="557892"/>
        </a:xfrm>
        <a:prstGeom prst="rect">
          <a:avLst/>
        </a:prstGeom>
      </xdr:spPr>
    </xdr:pic>
    <xdr:clientData/>
  </xdr:twoCellAnchor>
  <xdr:twoCellAnchor>
    <xdr:from>
      <xdr:col>1</xdr:col>
      <xdr:colOff>258537</xdr:colOff>
      <xdr:row>119</xdr:row>
      <xdr:rowOff>122465</xdr:rowOff>
    </xdr:from>
    <xdr:to>
      <xdr:col>1</xdr:col>
      <xdr:colOff>1006929</xdr:colOff>
      <xdr:row>119</xdr:row>
      <xdr:rowOff>870857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9A1491DC-06CA-4459-9E74-05CD6F5FD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8537" y="213632144"/>
          <a:ext cx="748392" cy="748392"/>
        </a:xfrm>
        <a:prstGeom prst="rect">
          <a:avLst/>
        </a:prstGeom>
      </xdr:spPr>
    </xdr:pic>
    <xdr:clientData/>
  </xdr:twoCellAnchor>
  <xdr:twoCellAnchor>
    <xdr:from>
      <xdr:col>1</xdr:col>
      <xdr:colOff>204107</xdr:colOff>
      <xdr:row>190</xdr:row>
      <xdr:rowOff>68035</xdr:rowOff>
    </xdr:from>
    <xdr:to>
      <xdr:col>1</xdr:col>
      <xdr:colOff>1047750</xdr:colOff>
      <xdr:row>190</xdr:row>
      <xdr:rowOff>911678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4B2A3CC7-D022-48B7-B5DB-12CF5FB70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 cstate="print">
          <a:extLst>
            <a:ext uri="{BEBA8EAE-BF5A-486C-A8C5-ECC9F3942E4B}">
              <a14:imgProps xmlns:a14="http://schemas.microsoft.com/office/drawing/2010/main">
                <a14:imgLayer r:embed="rId236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4107" y="214530214"/>
          <a:ext cx="843643" cy="843643"/>
        </a:xfrm>
        <a:prstGeom prst="rect">
          <a:avLst/>
        </a:prstGeom>
      </xdr:spPr>
    </xdr:pic>
    <xdr:clientData/>
  </xdr:twoCellAnchor>
  <xdr:twoCellAnchor>
    <xdr:from>
      <xdr:col>1</xdr:col>
      <xdr:colOff>272143</xdr:colOff>
      <xdr:row>250</xdr:row>
      <xdr:rowOff>108857</xdr:rowOff>
    </xdr:from>
    <xdr:to>
      <xdr:col>1</xdr:col>
      <xdr:colOff>966107</xdr:colOff>
      <xdr:row>250</xdr:row>
      <xdr:rowOff>802821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CA7AD4FF-08EC-41C7-9B9E-CCBD6E98E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 cstate="print">
          <a:extLst>
            <a:ext uri="{BEBA8EAE-BF5A-486C-A8C5-ECC9F3942E4B}">
              <a14:imgProps xmlns:a14="http://schemas.microsoft.com/office/drawing/2010/main">
                <a14:imgLayer r:embed="rId238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143" y="215523536"/>
          <a:ext cx="693964" cy="693964"/>
        </a:xfrm>
        <a:prstGeom prst="rect">
          <a:avLst/>
        </a:prstGeom>
      </xdr:spPr>
    </xdr:pic>
    <xdr:clientData/>
  </xdr:twoCellAnchor>
  <xdr:twoCellAnchor>
    <xdr:from>
      <xdr:col>1</xdr:col>
      <xdr:colOff>204107</xdr:colOff>
      <xdr:row>192</xdr:row>
      <xdr:rowOff>95250</xdr:rowOff>
    </xdr:from>
    <xdr:to>
      <xdr:col>1</xdr:col>
      <xdr:colOff>979714</xdr:colOff>
      <xdr:row>192</xdr:row>
      <xdr:rowOff>870857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4F43C62-49B4-422F-A946-BC94A5F43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4107" y="216462429"/>
          <a:ext cx="775607" cy="775607"/>
        </a:xfrm>
        <a:prstGeom prst="rect">
          <a:avLst/>
        </a:prstGeom>
      </xdr:spPr>
    </xdr:pic>
    <xdr:clientData/>
  </xdr:twoCellAnchor>
  <xdr:twoCellAnchor>
    <xdr:from>
      <xdr:col>1</xdr:col>
      <xdr:colOff>204107</xdr:colOff>
      <xdr:row>179</xdr:row>
      <xdr:rowOff>95250</xdr:rowOff>
    </xdr:from>
    <xdr:to>
      <xdr:col>1</xdr:col>
      <xdr:colOff>979714</xdr:colOff>
      <xdr:row>179</xdr:row>
      <xdr:rowOff>870857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CDB190C4-8639-4CD4-A302-414471955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 cstate="print">
          <a:extLst>
            <a:ext uri="{BEBA8EAE-BF5A-486C-A8C5-ECC9F3942E4B}">
              <a14:imgProps xmlns:a14="http://schemas.microsoft.com/office/drawing/2010/main">
                <a14:imgLayer r:embed="rId241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4107" y="216462429"/>
          <a:ext cx="775607" cy="775607"/>
        </a:xfrm>
        <a:prstGeom prst="rect">
          <a:avLst/>
        </a:prstGeom>
      </xdr:spPr>
    </xdr:pic>
    <xdr:clientData/>
  </xdr:twoCellAnchor>
  <xdr:twoCellAnchor>
    <xdr:from>
      <xdr:col>1</xdr:col>
      <xdr:colOff>217715</xdr:colOff>
      <xdr:row>125</xdr:row>
      <xdr:rowOff>108857</xdr:rowOff>
    </xdr:from>
    <xdr:to>
      <xdr:col>1</xdr:col>
      <xdr:colOff>993322</xdr:colOff>
      <xdr:row>125</xdr:row>
      <xdr:rowOff>884464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14E8B41B-5FDB-4B7F-B3F1-0194036BD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7715" y="218381036"/>
          <a:ext cx="775607" cy="775607"/>
        </a:xfrm>
        <a:prstGeom prst="rect">
          <a:avLst/>
        </a:prstGeom>
      </xdr:spPr>
    </xdr:pic>
    <xdr:clientData/>
  </xdr:twoCellAnchor>
  <xdr:twoCellAnchor>
    <xdr:from>
      <xdr:col>1</xdr:col>
      <xdr:colOff>81643</xdr:colOff>
      <xdr:row>142</xdr:row>
      <xdr:rowOff>136072</xdr:rowOff>
    </xdr:from>
    <xdr:to>
      <xdr:col>1</xdr:col>
      <xdr:colOff>1224643</xdr:colOff>
      <xdr:row>142</xdr:row>
      <xdr:rowOff>813897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5DFF0709-8031-40D9-AC52-21C43E21F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43" y="219360751"/>
          <a:ext cx="1143000" cy="677825"/>
        </a:xfrm>
        <a:prstGeom prst="rect">
          <a:avLst/>
        </a:prstGeom>
      </xdr:spPr>
    </xdr:pic>
    <xdr:clientData/>
  </xdr:twoCellAnchor>
  <xdr:twoCellAnchor>
    <xdr:from>
      <xdr:col>1</xdr:col>
      <xdr:colOff>326573</xdr:colOff>
      <xdr:row>177</xdr:row>
      <xdr:rowOff>95251</xdr:rowOff>
    </xdr:from>
    <xdr:to>
      <xdr:col>1</xdr:col>
      <xdr:colOff>916871</xdr:colOff>
      <xdr:row>177</xdr:row>
      <xdr:rowOff>816429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994CC5DA-D8A1-4DFC-B1E2-C753FEB6D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6573" y="220272430"/>
          <a:ext cx="590298" cy="721178"/>
        </a:xfrm>
        <a:prstGeom prst="rect">
          <a:avLst/>
        </a:prstGeom>
      </xdr:spPr>
    </xdr:pic>
    <xdr:clientData/>
  </xdr:twoCellAnchor>
  <xdr:twoCellAnchor>
    <xdr:from>
      <xdr:col>1</xdr:col>
      <xdr:colOff>353786</xdr:colOff>
      <xdr:row>189</xdr:row>
      <xdr:rowOff>95250</xdr:rowOff>
    </xdr:from>
    <xdr:to>
      <xdr:col>1</xdr:col>
      <xdr:colOff>955221</xdr:colOff>
      <xdr:row>189</xdr:row>
      <xdr:rowOff>830035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170DC42D-6EA4-407E-A29F-E94571651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3786" y="221224929"/>
          <a:ext cx="601435" cy="734785"/>
        </a:xfrm>
        <a:prstGeom prst="rect">
          <a:avLst/>
        </a:prstGeom>
      </xdr:spPr>
    </xdr:pic>
    <xdr:clientData/>
  </xdr:twoCellAnchor>
  <xdr:twoCellAnchor>
    <xdr:from>
      <xdr:col>1</xdr:col>
      <xdr:colOff>326571</xdr:colOff>
      <xdr:row>126</xdr:row>
      <xdr:rowOff>95250</xdr:rowOff>
    </xdr:from>
    <xdr:to>
      <xdr:col>1</xdr:col>
      <xdr:colOff>979714</xdr:colOff>
      <xdr:row>126</xdr:row>
      <xdr:rowOff>893208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4ADC7E58-2A97-43FF-B5B2-BDE15CA22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6571" y="222177429"/>
          <a:ext cx="653143" cy="797958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188</xdr:row>
      <xdr:rowOff>95250</xdr:rowOff>
    </xdr:from>
    <xdr:to>
      <xdr:col>1</xdr:col>
      <xdr:colOff>979714</xdr:colOff>
      <xdr:row>188</xdr:row>
      <xdr:rowOff>826711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E6A6460F-43DE-414F-9343-7ED3F64B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0" y="223129929"/>
          <a:ext cx="598714" cy="731461"/>
        </a:xfrm>
        <a:prstGeom prst="rect">
          <a:avLst/>
        </a:prstGeom>
      </xdr:spPr>
    </xdr:pic>
    <xdr:clientData/>
  </xdr:twoCellAnchor>
  <xdr:twoCellAnchor>
    <xdr:from>
      <xdr:col>1</xdr:col>
      <xdr:colOff>231321</xdr:colOff>
      <xdr:row>163</xdr:row>
      <xdr:rowOff>81643</xdr:rowOff>
    </xdr:from>
    <xdr:to>
      <xdr:col>1</xdr:col>
      <xdr:colOff>1115785</xdr:colOff>
      <xdr:row>163</xdr:row>
      <xdr:rowOff>871489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9B12D50E-2DF8-4130-8103-D028EDF93B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8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31321" y="224068822"/>
          <a:ext cx="884464" cy="789846"/>
        </a:xfrm>
        <a:prstGeom prst="rect">
          <a:avLst/>
        </a:prstGeom>
      </xdr:spPr>
    </xdr:pic>
    <xdr:clientData/>
  </xdr:twoCellAnchor>
  <xdr:twoCellAnchor>
    <xdr:from>
      <xdr:col>1</xdr:col>
      <xdr:colOff>27215</xdr:colOff>
      <xdr:row>191</xdr:row>
      <xdr:rowOff>136071</xdr:rowOff>
    </xdr:from>
    <xdr:to>
      <xdr:col>1</xdr:col>
      <xdr:colOff>1298909</xdr:colOff>
      <xdr:row>191</xdr:row>
      <xdr:rowOff>680356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73AA5052-C57B-4936-BB39-B32E755005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9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7215" y="225075750"/>
          <a:ext cx="1271694" cy="544285"/>
        </a:xfrm>
        <a:prstGeom prst="rect">
          <a:avLst/>
        </a:prstGeom>
      </xdr:spPr>
    </xdr:pic>
    <xdr:clientData/>
  </xdr:twoCellAnchor>
  <xdr:twoCellAnchor>
    <xdr:from>
      <xdr:col>1</xdr:col>
      <xdr:colOff>136072</xdr:colOff>
      <xdr:row>143</xdr:row>
      <xdr:rowOff>231321</xdr:rowOff>
    </xdr:from>
    <xdr:to>
      <xdr:col>1</xdr:col>
      <xdr:colOff>1255167</xdr:colOff>
      <xdr:row>143</xdr:row>
      <xdr:rowOff>693963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D4C4A926-E420-4BCC-BBA4-9E78A4E76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0" cstate="print">
          <a:extLst>
            <a:ext uri="{BEBA8EAE-BF5A-486C-A8C5-ECC9F3942E4B}">
              <a14:imgProps xmlns:a14="http://schemas.microsoft.com/office/drawing/2010/main">
                <a14:imgLayer r:embed="rId251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t="33520" b="25140"/>
        <a:stretch/>
      </xdr:blipFill>
      <xdr:spPr>
        <a:xfrm>
          <a:off x="136072" y="226123500"/>
          <a:ext cx="1119095" cy="462642"/>
        </a:xfrm>
        <a:prstGeom prst="rect">
          <a:avLst/>
        </a:prstGeom>
      </xdr:spPr>
    </xdr:pic>
    <xdr:clientData/>
  </xdr:twoCellAnchor>
  <xdr:twoCellAnchor>
    <xdr:from>
      <xdr:col>1</xdr:col>
      <xdr:colOff>176893</xdr:colOff>
      <xdr:row>160</xdr:row>
      <xdr:rowOff>190500</xdr:rowOff>
    </xdr:from>
    <xdr:to>
      <xdr:col>1</xdr:col>
      <xdr:colOff>1215722</xdr:colOff>
      <xdr:row>160</xdr:row>
      <xdr:rowOff>830035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67AE847F-274E-4BEB-A9B3-2F102AB1E8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76893" y="227035179"/>
          <a:ext cx="1038829" cy="639535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216</xdr:row>
      <xdr:rowOff>81642</xdr:rowOff>
    </xdr:from>
    <xdr:to>
      <xdr:col>1</xdr:col>
      <xdr:colOff>1238250</xdr:colOff>
      <xdr:row>216</xdr:row>
      <xdr:rowOff>729005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7CE72C1E-2D51-4B48-BC41-4921E21A33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227878821"/>
          <a:ext cx="1143000" cy="647363"/>
        </a:xfrm>
        <a:prstGeom prst="rect">
          <a:avLst/>
        </a:prstGeom>
      </xdr:spPr>
    </xdr:pic>
    <xdr:clientData/>
  </xdr:twoCellAnchor>
  <xdr:twoCellAnchor>
    <xdr:from>
      <xdr:col>1</xdr:col>
      <xdr:colOff>108857</xdr:colOff>
      <xdr:row>206</xdr:row>
      <xdr:rowOff>176894</xdr:rowOff>
    </xdr:from>
    <xdr:to>
      <xdr:col>1</xdr:col>
      <xdr:colOff>1257460</xdr:colOff>
      <xdr:row>206</xdr:row>
      <xdr:rowOff>653144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56825CFF-A7D4-4B2F-BFFF-046C51978F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4" cstate="print">
          <a:extLst>
            <a:ext uri="{BEBA8EAE-BF5A-486C-A8C5-ECC9F3942E4B}">
              <a14:imgProps xmlns:a14="http://schemas.microsoft.com/office/drawing/2010/main">
                <a14:imgLayer r:embed="rId255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l="6061" t="31602" r="5195" b="31601"/>
        <a:stretch/>
      </xdr:blipFill>
      <xdr:spPr>
        <a:xfrm>
          <a:off x="108857" y="228926573"/>
          <a:ext cx="1148603" cy="476250"/>
        </a:xfrm>
        <a:prstGeom prst="rect">
          <a:avLst/>
        </a:prstGeom>
      </xdr:spPr>
    </xdr:pic>
    <xdr:clientData/>
  </xdr:twoCellAnchor>
  <xdr:twoCellAnchor>
    <xdr:from>
      <xdr:col>1</xdr:col>
      <xdr:colOff>95251</xdr:colOff>
      <xdr:row>220</xdr:row>
      <xdr:rowOff>149679</xdr:rowOff>
    </xdr:from>
    <xdr:to>
      <xdr:col>1</xdr:col>
      <xdr:colOff>1227217</xdr:colOff>
      <xdr:row>220</xdr:row>
      <xdr:rowOff>666750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9FC7FC7A-EFCC-4700-8BD7-64920AFBB4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6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1" y="229851858"/>
          <a:ext cx="1131966" cy="517071"/>
        </a:xfrm>
        <a:prstGeom prst="rect">
          <a:avLst/>
        </a:prstGeom>
      </xdr:spPr>
    </xdr:pic>
    <xdr:clientData/>
  </xdr:twoCellAnchor>
  <xdr:twoCellAnchor>
    <xdr:from>
      <xdr:col>1</xdr:col>
      <xdr:colOff>54429</xdr:colOff>
      <xdr:row>193</xdr:row>
      <xdr:rowOff>122465</xdr:rowOff>
    </xdr:from>
    <xdr:to>
      <xdr:col>1</xdr:col>
      <xdr:colOff>1279072</xdr:colOff>
      <xdr:row>193</xdr:row>
      <xdr:rowOff>667963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A94F34F5-BE7E-45C8-948F-C08538A7C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 cstate="print">
          <a:extLst>
            <a:ext uri="{BEBA8EAE-BF5A-486C-A8C5-ECC9F3942E4B}">
              <a14:imgProps xmlns:a14="http://schemas.microsoft.com/office/drawing/2010/main">
                <a14:imgLayer r:embed="rId258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429" y="230777144"/>
          <a:ext cx="1224643" cy="545498"/>
        </a:xfrm>
        <a:prstGeom prst="rect">
          <a:avLst/>
        </a:prstGeom>
      </xdr:spPr>
    </xdr:pic>
    <xdr:clientData/>
  </xdr:twoCellAnchor>
  <xdr:twoCellAnchor>
    <xdr:from>
      <xdr:col>1</xdr:col>
      <xdr:colOff>54428</xdr:colOff>
      <xdr:row>233</xdr:row>
      <xdr:rowOff>136071</xdr:rowOff>
    </xdr:from>
    <xdr:to>
      <xdr:col>1</xdr:col>
      <xdr:colOff>1306285</xdr:colOff>
      <xdr:row>233</xdr:row>
      <xdr:rowOff>612204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FD5F6C34-3ACD-439B-BA6E-F4EE8EE733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9" cstate="print">
          <a:extLst>
            <a:ext uri="{BEBA8EAE-BF5A-486C-A8C5-ECC9F3942E4B}">
              <a14:imgProps xmlns:a14="http://schemas.microsoft.com/office/drawing/2010/main">
                <a14:imgLayer r:embed="rId260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t="32906" b="29060"/>
        <a:stretch/>
      </xdr:blipFill>
      <xdr:spPr>
        <a:xfrm>
          <a:off x="54428" y="231743250"/>
          <a:ext cx="1251857" cy="476133"/>
        </a:xfrm>
        <a:prstGeom prst="rect">
          <a:avLst/>
        </a:prstGeom>
      </xdr:spPr>
    </xdr:pic>
    <xdr:clientData/>
  </xdr:twoCellAnchor>
  <xdr:twoCellAnchor>
    <xdr:from>
      <xdr:col>1</xdr:col>
      <xdr:colOff>231321</xdr:colOff>
      <xdr:row>180</xdr:row>
      <xdr:rowOff>54428</xdr:rowOff>
    </xdr:from>
    <xdr:to>
      <xdr:col>1</xdr:col>
      <xdr:colOff>1074964</xdr:colOff>
      <xdr:row>180</xdr:row>
      <xdr:rowOff>857414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652D15E6-25D5-4AC0-A7F7-F19CF9DD46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31321" y="232614107"/>
          <a:ext cx="843643" cy="802986"/>
        </a:xfrm>
        <a:prstGeom prst="rect">
          <a:avLst/>
        </a:prstGeom>
      </xdr:spPr>
    </xdr:pic>
    <xdr:clientData/>
  </xdr:twoCellAnchor>
  <xdr:twoCellAnchor>
    <xdr:from>
      <xdr:col>1</xdr:col>
      <xdr:colOff>54430</xdr:colOff>
      <xdr:row>137</xdr:row>
      <xdr:rowOff>285749</xdr:rowOff>
    </xdr:from>
    <xdr:to>
      <xdr:col>1</xdr:col>
      <xdr:colOff>1294026</xdr:colOff>
      <xdr:row>137</xdr:row>
      <xdr:rowOff>707570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25CD3E59-A86B-4F05-ACD6-9F47A4B3FC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2" cstate="print">
          <a:extLst>
            <a:ext uri="{BEBA8EAE-BF5A-486C-A8C5-ECC9F3942E4B}">
              <a14:imgProps xmlns:a14="http://schemas.microsoft.com/office/drawing/2010/main">
                <a14:imgLayer r:embed="rId26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l="5478" t="32728" r="4700" b="36707"/>
        <a:stretch/>
      </xdr:blipFill>
      <xdr:spPr>
        <a:xfrm>
          <a:off x="544287" y="233797928"/>
          <a:ext cx="1239596" cy="421821"/>
        </a:xfrm>
        <a:prstGeom prst="rect">
          <a:avLst/>
        </a:prstGeom>
      </xdr:spPr>
    </xdr:pic>
    <xdr:clientData/>
  </xdr:twoCellAnchor>
  <xdr:twoCellAnchor>
    <xdr:from>
      <xdr:col>1</xdr:col>
      <xdr:colOff>54428</xdr:colOff>
      <xdr:row>136</xdr:row>
      <xdr:rowOff>163287</xdr:rowOff>
    </xdr:from>
    <xdr:to>
      <xdr:col>1</xdr:col>
      <xdr:colOff>1284178</xdr:colOff>
      <xdr:row>136</xdr:row>
      <xdr:rowOff>748393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9D3EAD3F-E019-4443-A3B3-F12917676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4285" y="979716"/>
          <a:ext cx="1229750" cy="585106"/>
        </a:xfrm>
        <a:prstGeom prst="rect">
          <a:avLst/>
        </a:prstGeom>
      </xdr:spPr>
    </xdr:pic>
    <xdr:clientData/>
  </xdr:twoCellAnchor>
  <xdr:twoCellAnchor>
    <xdr:from>
      <xdr:col>1</xdr:col>
      <xdr:colOff>344182</xdr:colOff>
      <xdr:row>249</xdr:row>
      <xdr:rowOff>242526</xdr:rowOff>
    </xdr:from>
    <xdr:to>
      <xdr:col>1</xdr:col>
      <xdr:colOff>908644</xdr:colOff>
      <xdr:row>249</xdr:row>
      <xdr:rowOff>884463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111BF30-F8D5-4879-B79B-00BE2A44B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4039" y="234707205"/>
          <a:ext cx="564462" cy="641937"/>
        </a:xfrm>
        <a:prstGeom prst="rect">
          <a:avLst/>
        </a:prstGeom>
      </xdr:spPr>
    </xdr:pic>
    <xdr:clientData/>
  </xdr:twoCellAnchor>
  <xdr:twoCellAnchor>
    <xdr:from>
      <xdr:col>1</xdr:col>
      <xdr:colOff>244929</xdr:colOff>
      <xdr:row>3</xdr:row>
      <xdr:rowOff>108857</xdr:rowOff>
    </xdr:from>
    <xdr:to>
      <xdr:col>1</xdr:col>
      <xdr:colOff>1017452</xdr:colOff>
      <xdr:row>3</xdr:row>
      <xdr:rowOff>884464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931756E6-B079-44D9-8A09-BD11E72C0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4786" y="235526036"/>
          <a:ext cx="772523" cy="775607"/>
        </a:xfrm>
        <a:prstGeom prst="rect">
          <a:avLst/>
        </a:prstGeom>
      </xdr:spPr>
    </xdr:pic>
    <xdr:clientData/>
  </xdr:twoCellAnchor>
  <xdr:twoCellAnchor>
    <xdr:from>
      <xdr:col>1</xdr:col>
      <xdr:colOff>340180</xdr:colOff>
      <xdr:row>82</xdr:row>
      <xdr:rowOff>81643</xdr:rowOff>
    </xdr:from>
    <xdr:to>
      <xdr:col>1</xdr:col>
      <xdr:colOff>816430</xdr:colOff>
      <xdr:row>82</xdr:row>
      <xdr:rowOff>917285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CE814EAF-BC3A-4EC8-8635-D1010768E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037" y="236451322"/>
          <a:ext cx="476250" cy="835642"/>
        </a:xfrm>
        <a:prstGeom prst="rect">
          <a:avLst/>
        </a:prstGeom>
      </xdr:spPr>
    </xdr:pic>
    <xdr:clientData/>
  </xdr:twoCellAnchor>
  <xdr:twoCellAnchor>
    <xdr:from>
      <xdr:col>1</xdr:col>
      <xdr:colOff>81644</xdr:colOff>
      <xdr:row>83</xdr:row>
      <xdr:rowOff>112939</xdr:rowOff>
    </xdr:from>
    <xdr:to>
      <xdr:col>1</xdr:col>
      <xdr:colOff>1224644</xdr:colOff>
      <xdr:row>83</xdr:row>
      <xdr:rowOff>888066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0AAD643-BFCB-45FE-A53C-891CF2241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501" y="237435118"/>
          <a:ext cx="1143000" cy="775127"/>
        </a:xfrm>
        <a:prstGeom prst="rect">
          <a:avLst/>
        </a:prstGeom>
      </xdr:spPr>
    </xdr:pic>
    <xdr:clientData/>
  </xdr:twoCellAnchor>
  <xdr:twoCellAnchor>
    <xdr:from>
      <xdr:col>1</xdr:col>
      <xdr:colOff>84364</xdr:colOff>
      <xdr:row>84</xdr:row>
      <xdr:rowOff>103414</xdr:rowOff>
    </xdr:from>
    <xdr:to>
      <xdr:col>1</xdr:col>
      <xdr:colOff>1265464</xdr:colOff>
      <xdr:row>84</xdr:row>
      <xdr:rowOff>883952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B59D8AB4-1EA5-499B-85D0-24B0AC7C1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4221" y="238378093"/>
          <a:ext cx="1181100" cy="780538"/>
        </a:xfrm>
        <a:prstGeom prst="rect">
          <a:avLst/>
        </a:prstGeom>
      </xdr:spPr>
    </xdr:pic>
    <xdr:clientData/>
  </xdr:twoCellAnchor>
  <xdr:twoCellAnchor>
    <xdr:from>
      <xdr:col>1</xdr:col>
      <xdr:colOff>76201</xdr:colOff>
      <xdr:row>225</xdr:row>
      <xdr:rowOff>50347</xdr:rowOff>
    </xdr:from>
    <xdr:to>
      <xdr:col>1</xdr:col>
      <xdr:colOff>1238251</xdr:colOff>
      <xdr:row>225</xdr:row>
      <xdr:rowOff>896734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F2343FF7-75E6-4A91-9014-D5DE51614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6058" y="239277526"/>
          <a:ext cx="1162050" cy="846387"/>
        </a:xfrm>
        <a:prstGeom prst="rect">
          <a:avLst/>
        </a:prstGeom>
      </xdr:spPr>
    </xdr:pic>
    <xdr:clientData/>
  </xdr:twoCellAnchor>
  <xdr:twoCellAnchor>
    <xdr:from>
      <xdr:col>1</xdr:col>
      <xdr:colOff>81643</xdr:colOff>
      <xdr:row>226</xdr:row>
      <xdr:rowOff>77560</xdr:rowOff>
    </xdr:from>
    <xdr:to>
      <xdr:col>1</xdr:col>
      <xdr:colOff>1224643</xdr:colOff>
      <xdr:row>226</xdr:row>
      <xdr:rowOff>925835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CB69F473-8B43-438B-98F8-14A2B8DCF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500" y="240257239"/>
          <a:ext cx="1143000" cy="848275"/>
        </a:xfrm>
        <a:prstGeom prst="rect">
          <a:avLst/>
        </a:prstGeom>
      </xdr:spPr>
    </xdr:pic>
    <xdr:clientData/>
  </xdr:twoCellAnchor>
  <xdr:twoCellAnchor>
    <xdr:from>
      <xdr:col>1</xdr:col>
      <xdr:colOff>159205</xdr:colOff>
      <xdr:row>85</xdr:row>
      <xdr:rowOff>51707</xdr:rowOff>
    </xdr:from>
    <xdr:to>
      <xdr:col>1</xdr:col>
      <xdr:colOff>1197430</xdr:colOff>
      <xdr:row>85</xdr:row>
      <xdr:rowOff>869676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6AFB042B-43F0-495E-BC70-554953A44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9062" y="241183886"/>
          <a:ext cx="1038225" cy="817969"/>
        </a:xfrm>
        <a:prstGeom prst="rect">
          <a:avLst/>
        </a:prstGeom>
      </xdr:spPr>
    </xdr:pic>
    <xdr:clientData/>
  </xdr:twoCellAnchor>
  <xdr:twoCellAnchor>
    <xdr:from>
      <xdr:col>1</xdr:col>
      <xdr:colOff>136072</xdr:colOff>
      <xdr:row>86</xdr:row>
      <xdr:rowOff>40823</xdr:rowOff>
    </xdr:from>
    <xdr:to>
      <xdr:col>1</xdr:col>
      <xdr:colOff>1228810</xdr:colOff>
      <xdr:row>86</xdr:row>
      <xdr:rowOff>816428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6A3E7D6D-9B82-469D-9D6E-014296B0F4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2073"/>
        <a:stretch/>
      </xdr:blipFill>
      <xdr:spPr>
        <a:xfrm>
          <a:off x="625929" y="242125502"/>
          <a:ext cx="1092738" cy="775605"/>
        </a:xfrm>
        <a:prstGeom prst="rect">
          <a:avLst/>
        </a:prstGeom>
      </xdr:spPr>
    </xdr:pic>
    <xdr:clientData/>
  </xdr:twoCellAnchor>
  <xdr:twoCellAnchor>
    <xdr:from>
      <xdr:col>1</xdr:col>
      <xdr:colOff>472168</xdr:colOff>
      <xdr:row>88</xdr:row>
      <xdr:rowOff>140154</xdr:rowOff>
    </xdr:from>
    <xdr:to>
      <xdr:col>1</xdr:col>
      <xdr:colOff>924684</xdr:colOff>
      <xdr:row>88</xdr:row>
      <xdr:rowOff>830036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CC6EB045-7C78-45E1-86F4-2FB477EF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2025" y="243177333"/>
          <a:ext cx="452516" cy="689882"/>
        </a:xfrm>
        <a:prstGeom prst="rect">
          <a:avLst/>
        </a:prstGeom>
      </xdr:spPr>
    </xdr:pic>
    <xdr:clientData/>
  </xdr:twoCellAnchor>
  <xdr:twoCellAnchor>
    <xdr:from>
      <xdr:col>1</xdr:col>
      <xdr:colOff>330654</xdr:colOff>
      <xdr:row>89</xdr:row>
      <xdr:rowOff>149678</xdr:rowOff>
    </xdr:from>
    <xdr:to>
      <xdr:col>1</xdr:col>
      <xdr:colOff>1020536</xdr:colOff>
      <xdr:row>89</xdr:row>
      <xdr:rowOff>830648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C917CFE1-42E0-4A25-AFD5-64FADD22F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0511" y="244139357"/>
          <a:ext cx="689882" cy="680970"/>
        </a:xfrm>
        <a:prstGeom prst="rect">
          <a:avLst/>
        </a:prstGeom>
      </xdr:spPr>
    </xdr:pic>
    <xdr:clientData/>
  </xdr:twoCellAnchor>
  <xdr:twoCellAnchor>
    <xdr:from>
      <xdr:col>1</xdr:col>
      <xdr:colOff>574222</xdr:colOff>
      <xdr:row>227</xdr:row>
      <xdr:rowOff>126546</xdr:rowOff>
    </xdr:from>
    <xdr:to>
      <xdr:col>1</xdr:col>
      <xdr:colOff>829878</xdr:colOff>
      <xdr:row>227</xdr:row>
      <xdr:rowOff>830035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1AB5D675-717E-4453-88D1-FF148649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4079" y="245068725"/>
          <a:ext cx="255656" cy="703489"/>
        </a:xfrm>
        <a:prstGeom prst="rect">
          <a:avLst/>
        </a:prstGeom>
      </xdr:spPr>
    </xdr:pic>
    <xdr:clientData/>
  </xdr:twoCellAnchor>
  <xdr:twoCellAnchor>
    <xdr:from>
      <xdr:col>1</xdr:col>
      <xdr:colOff>159204</xdr:colOff>
      <xdr:row>256</xdr:row>
      <xdr:rowOff>168730</xdr:rowOff>
    </xdr:from>
    <xdr:to>
      <xdr:col>1</xdr:col>
      <xdr:colOff>1238250</xdr:colOff>
      <xdr:row>256</xdr:row>
      <xdr:rowOff>704838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9DD27C5E-4940-4020-812F-7DE43EF0C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7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-349"/>
        <a:stretch/>
      </xdr:blipFill>
      <xdr:spPr>
        <a:xfrm>
          <a:off x="649061" y="246063409"/>
          <a:ext cx="1079046" cy="536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11</xdr:row>
      <xdr:rowOff>95118</xdr:rowOff>
    </xdr:from>
    <xdr:to>
      <xdr:col>0</xdr:col>
      <xdr:colOff>1020536</xdr:colOff>
      <xdr:row>11</xdr:row>
      <xdr:rowOff>898071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428" y="9429618"/>
          <a:ext cx="966108" cy="802953"/>
        </a:xfrm>
        <a:prstGeom prst="rect">
          <a:avLst/>
        </a:prstGeom>
      </xdr:spPr>
    </xdr:pic>
    <xdr:clientData/>
  </xdr:twoCellAnchor>
  <xdr:twoCellAnchor>
    <xdr:from>
      <xdr:col>0</xdr:col>
      <xdr:colOff>228235</xdr:colOff>
      <xdr:row>7</xdr:row>
      <xdr:rowOff>47566</xdr:rowOff>
    </xdr:from>
    <xdr:to>
      <xdr:col>0</xdr:col>
      <xdr:colOff>951638</xdr:colOff>
      <xdr:row>7</xdr:row>
      <xdr:rowOff>911771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235" y="5626495"/>
          <a:ext cx="723403" cy="864205"/>
        </a:xfrm>
        <a:prstGeom prst="rect">
          <a:avLst/>
        </a:prstGeom>
      </xdr:spPr>
    </xdr:pic>
    <xdr:clientData/>
  </xdr:twoCellAnchor>
  <xdr:twoCellAnchor>
    <xdr:from>
      <xdr:col>0</xdr:col>
      <xdr:colOff>176891</xdr:colOff>
      <xdr:row>6</xdr:row>
      <xdr:rowOff>127123</xdr:rowOff>
    </xdr:from>
    <xdr:to>
      <xdr:col>0</xdr:col>
      <xdr:colOff>963494</xdr:colOff>
      <xdr:row>6</xdr:row>
      <xdr:rowOff>881600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6891" y="4753552"/>
          <a:ext cx="786603" cy="754477"/>
        </a:xfrm>
        <a:prstGeom prst="rect">
          <a:avLst/>
        </a:prstGeom>
      </xdr:spPr>
    </xdr:pic>
    <xdr:clientData/>
  </xdr:twoCellAnchor>
  <xdr:twoCellAnchor>
    <xdr:from>
      <xdr:col>0</xdr:col>
      <xdr:colOff>200589</xdr:colOff>
      <xdr:row>4</xdr:row>
      <xdr:rowOff>72843</xdr:rowOff>
    </xdr:from>
    <xdr:to>
      <xdr:col>0</xdr:col>
      <xdr:colOff>1047750</xdr:colOff>
      <xdr:row>4</xdr:row>
      <xdr:rowOff>904116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0589" y="2794272"/>
          <a:ext cx="847161" cy="831273"/>
        </a:xfrm>
        <a:prstGeom prst="rect">
          <a:avLst/>
        </a:prstGeom>
      </xdr:spPr>
    </xdr:pic>
    <xdr:clientData/>
  </xdr:twoCellAnchor>
  <xdr:twoCellAnchor>
    <xdr:from>
      <xdr:col>0</xdr:col>
      <xdr:colOff>54428</xdr:colOff>
      <xdr:row>5</xdr:row>
      <xdr:rowOff>175068</xdr:rowOff>
    </xdr:from>
    <xdr:to>
      <xdr:col>0</xdr:col>
      <xdr:colOff>1115786</xdr:colOff>
      <xdr:row>5</xdr:row>
      <xdr:rowOff>766000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-308"/>
        <a:stretch/>
      </xdr:blipFill>
      <xdr:spPr>
        <a:xfrm>
          <a:off x="54428" y="3848997"/>
          <a:ext cx="1061358" cy="590932"/>
        </a:xfrm>
        <a:prstGeom prst="rect">
          <a:avLst/>
        </a:prstGeom>
      </xdr:spPr>
    </xdr:pic>
    <xdr:clientData/>
  </xdr:twoCellAnchor>
  <xdr:twoCellAnchor>
    <xdr:from>
      <xdr:col>0</xdr:col>
      <xdr:colOff>237977</xdr:colOff>
      <xdr:row>14</xdr:row>
      <xdr:rowOff>26174</xdr:rowOff>
    </xdr:from>
    <xdr:to>
      <xdr:col>0</xdr:col>
      <xdr:colOff>997255</xdr:colOff>
      <xdr:row>14</xdr:row>
      <xdr:rowOff>940574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7977" y="12272603"/>
          <a:ext cx="759278" cy="914400"/>
        </a:xfrm>
        <a:prstGeom prst="rect">
          <a:avLst/>
        </a:prstGeom>
      </xdr:spPr>
    </xdr:pic>
    <xdr:clientData/>
  </xdr:twoCellAnchor>
  <xdr:twoCellAnchor>
    <xdr:from>
      <xdr:col>0</xdr:col>
      <xdr:colOff>187091</xdr:colOff>
      <xdr:row>12</xdr:row>
      <xdr:rowOff>62935</xdr:rowOff>
    </xdr:from>
    <xdr:to>
      <xdr:col>0</xdr:col>
      <xdr:colOff>935353</xdr:colOff>
      <xdr:row>12</xdr:row>
      <xdr:rowOff>894208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091" y="10404364"/>
          <a:ext cx="748262" cy="831273"/>
        </a:xfrm>
        <a:prstGeom prst="rect">
          <a:avLst/>
        </a:prstGeom>
      </xdr:spPr>
    </xdr:pic>
    <xdr:clientData/>
  </xdr:twoCellAnchor>
  <xdr:twoCellAnchor>
    <xdr:from>
      <xdr:col>0</xdr:col>
      <xdr:colOff>188026</xdr:colOff>
      <xdr:row>3</xdr:row>
      <xdr:rowOff>71820</xdr:rowOff>
    </xdr:from>
    <xdr:to>
      <xdr:col>0</xdr:col>
      <xdr:colOff>903136</xdr:colOff>
      <xdr:row>3</xdr:row>
      <xdr:rowOff>903093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8026" y="1840749"/>
          <a:ext cx="715110" cy="831273"/>
        </a:xfrm>
        <a:prstGeom prst="rect">
          <a:avLst/>
        </a:prstGeom>
      </xdr:spPr>
    </xdr:pic>
    <xdr:clientData/>
  </xdr:twoCellAnchor>
  <xdr:twoCellAnchor>
    <xdr:from>
      <xdr:col>0</xdr:col>
      <xdr:colOff>249290</xdr:colOff>
      <xdr:row>2</xdr:row>
      <xdr:rowOff>119930</xdr:rowOff>
    </xdr:from>
    <xdr:to>
      <xdr:col>0</xdr:col>
      <xdr:colOff>934936</xdr:colOff>
      <xdr:row>2</xdr:row>
      <xdr:rowOff>875633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9290" y="936359"/>
          <a:ext cx="685646" cy="755703"/>
        </a:xfrm>
        <a:prstGeom prst="rect">
          <a:avLst/>
        </a:prstGeom>
      </xdr:spPr>
    </xdr:pic>
    <xdr:clientData/>
  </xdr:twoCellAnchor>
  <xdr:twoCellAnchor>
    <xdr:from>
      <xdr:col>0</xdr:col>
      <xdr:colOff>183946</xdr:colOff>
      <xdr:row>13</xdr:row>
      <xdr:rowOff>79823</xdr:rowOff>
    </xdr:from>
    <xdr:to>
      <xdr:col>0</xdr:col>
      <xdr:colOff>1020536</xdr:colOff>
      <xdr:row>13</xdr:row>
      <xdr:rowOff>911096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3946" y="11373752"/>
          <a:ext cx="836590" cy="831273"/>
        </a:xfrm>
        <a:prstGeom prst="rect">
          <a:avLst/>
        </a:prstGeom>
      </xdr:spPr>
    </xdr:pic>
    <xdr:clientData/>
  </xdr:twoCellAnchor>
  <xdr:twoCellAnchor>
    <xdr:from>
      <xdr:col>0</xdr:col>
      <xdr:colOff>225351</xdr:colOff>
      <xdr:row>9</xdr:row>
      <xdr:rowOff>53026</xdr:rowOff>
    </xdr:from>
    <xdr:to>
      <xdr:col>0</xdr:col>
      <xdr:colOff>880838</xdr:colOff>
      <xdr:row>9</xdr:row>
      <xdr:rowOff>884299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5351" y="7536955"/>
          <a:ext cx="655487" cy="831273"/>
        </a:xfrm>
        <a:prstGeom prst="rect">
          <a:avLst/>
        </a:prstGeom>
      </xdr:spPr>
    </xdr:pic>
    <xdr:clientData/>
  </xdr:twoCellAnchor>
  <xdr:twoCellAnchor>
    <xdr:from>
      <xdr:col>0</xdr:col>
      <xdr:colOff>214389</xdr:colOff>
      <xdr:row>10</xdr:row>
      <xdr:rowOff>37666</xdr:rowOff>
    </xdr:from>
    <xdr:to>
      <xdr:col>0</xdr:col>
      <xdr:colOff>964357</xdr:colOff>
      <xdr:row>10</xdr:row>
      <xdr:rowOff>915720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4389" y="8474095"/>
          <a:ext cx="749968" cy="878054"/>
        </a:xfrm>
        <a:prstGeom prst="rect">
          <a:avLst/>
        </a:prstGeom>
      </xdr:spPr>
    </xdr:pic>
    <xdr:clientData/>
  </xdr:twoCellAnchor>
  <xdr:twoCellAnchor>
    <xdr:from>
      <xdr:col>0</xdr:col>
      <xdr:colOff>176891</xdr:colOff>
      <xdr:row>8</xdr:row>
      <xdr:rowOff>121611</xdr:rowOff>
    </xdr:from>
    <xdr:to>
      <xdr:col>0</xdr:col>
      <xdr:colOff>964717</xdr:colOff>
      <xdr:row>8</xdr:row>
      <xdr:rowOff>877314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6891" y="6653040"/>
          <a:ext cx="787826" cy="755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I260"/>
  <sheetViews>
    <sheetView tabSelected="1" zoomScale="70" zoomScaleNormal="70" workbookViewId="0">
      <selection activeCell="CU161" sqref="A161:CU161"/>
    </sheetView>
  </sheetViews>
  <sheetFormatPr defaultColWidth="9.140625" defaultRowHeight="18.75" x14ac:dyDescent="0.25"/>
  <cols>
    <col min="1" max="1" width="7.42578125" style="16" customWidth="1"/>
    <col min="2" max="2" width="20" style="16" customWidth="1"/>
    <col min="3" max="3" width="16.85546875" style="15" customWidth="1"/>
    <col min="4" max="4" width="22.5703125" style="16" customWidth="1"/>
    <col min="5" max="5" width="11.28515625" style="16" customWidth="1"/>
    <col min="6" max="6" width="21.42578125" style="17" customWidth="1"/>
    <col min="7" max="7" width="13.42578125" style="17" hidden="1" customWidth="1"/>
    <col min="8" max="8" width="19.85546875" style="16" customWidth="1"/>
    <col min="9" max="9" width="10.42578125" style="200" hidden="1" customWidth="1"/>
    <col min="10" max="10" width="12.140625" style="16" hidden="1" customWidth="1"/>
    <col min="11" max="11" width="15.85546875" style="150" customWidth="1"/>
    <col min="12" max="13" width="14.28515625" style="25" customWidth="1"/>
    <col min="14" max="14" width="13.140625" style="11" customWidth="1"/>
    <col min="15" max="15" width="13.140625" style="19" customWidth="1"/>
    <col min="16" max="16" width="10.85546875" style="4" hidden="1" customWidth="1"/>
    <col min="17" max="17" width="10.7109375" style="4" hidden="1" customWidth="1"/>
    <col min="18" max="18" width="14.42578125" style="4" hidden="1" customWidth="1"/>
    <col min="19" max="19" width="12.7109375" style="4" hidden="1" customWidth="1"/>
    <col min="20" max="20" width="11.7109375" style="4" hidden="1" customWidth="1"/>
    <col min="21" max="21" width="12.28515625" style="4" hidden="1" customWidth="1"/>
    <col min="22" max="22" width="11.7109375" style="4" hidden="1" customWidth="1"/>
    <col min="23" max="23" width="11.5703125" style="4" hidden="1" customWidth="1"/>
    <col min="24" max="24" width="11.85546875" style="4" hidden="1" customWidth="1"/>
    <col min="25" max="25" width="11.140625" style="4" hidden="1" customWidth="1"/>
    <col min="26" max="26" width="11.5703125" style="4" hidden="1" customWidth="1"/>
    <col min="27" max="28" width="11.140625" style="4" hidden="1" customWidth="1"/>
    <col min="29" max="29" width="13.140625" style="1" hidden="1" customWidth="1"/>
    <col min="30" max="41" width="9.140625" style="3" hidden="1" customWidth="1"/>
    <col min="42" max="42" width="10.85546875" style="16" hidden="1" customWidth="1"/>
    <col min="43" max="44" width="9.140625" style="17" hidden="1" customWidth="1"/>
    <col min="45" max="45" width="13.42578125" style="23" hidden="1" customWidth="1"/>
    <col min="46" max="46" width="12.85546875" style="8" hidden="1" customWidth="1"/>
    <col min="47" max="58" width="10.7109375" style="6" hidden="1" customWidth="1"/>
    <col min="59" max="59" width="9.140625" style="6" hidden="1" customWidth="1"/>
    <col min="60" max="60" width="9.42578125" style="6" hidden="1" customWidth="1"/>
    <col min="61" max="61" width="9.85546875" style="6" hidden="1" customWidth="1"/>
    <col min="62" max="62" width="10.140625" style="8" hidden="1" customWidth="1"/>
    <col min="63" max="63" width="12.42578125" style="8" hidden="1" customWidth="1"/>
    <col min="64" max="75" width="10.7109375" style="8" hidden="1" customWidth="1"/>
    <col min="76" max="76" width="9.140625" style="8" hidden="1" customWidth="1"/>
    <col min="77" max="77" width="9.42578125" style="8" hidden="1" customWidth="1"/>
    <col min="78" max="78" width="9.85546875" style="8" hidden="1" customWidth="1"/>
    <col min="79" max="79" width="18.28515625" style="8" hidden="1" customWidth="1"/>
    <col min="80" max="80" width="10.140625" style="8" hidden="1" customWidth="1"/>
    <col min="81" max="81" width="12.42578125" style="237" hidden="1" customWidth="1"/>
    <col min="82" max="82" width="18.28515625" style="8" hidden="1" customWidth="1"/>
    <col min="83" max="94" width="10.7109375" style="173" hidden="1" customWidth="1"/>
    <col min="95" max="95" width="9.140625" style="173" hidden="1" customWidth="1"/>
    <col min="96" max="96" width="9.42578125" style="173" hidden="1" customWidth="1"/>
    <col min="97" max="97" width="9.85546875" style="173" hidden="1" customWidth="1"/>
    <col min="98" max="98" width="18.28515625" style="8" customWidth="1"/>
    <col min="99" max="99" width="10.140625" style="176" customWidth="1"/>
    <col min="100" max="100" width="12.42578125" style="173" customWidth="1"/>
    <col min="101" max="103" width="10.7109375" style="173" customWidth="1"/>
    <col min="104" max="104" width="9.140625" style="173" customWidth="1"/>
    <col min="105" max="105" width="9.42578125" style="173" customWidth="1"/>
    <col min="106" max="106" width="9.85546875" style="173" customWidth="1"/>
    <col min="107" max="107" width="18.28515625" style="263" customWidth="1"/>
    <col min="108" max="108" width="10.140625" style="173" customWidth="1"/>
    <col min="109" max="109" width="12.42578125" style="173" customWidth="1"/>
    <col min="110" max="110" width="20.5703125" style="8" customWidth="1"/>
    <col min="111" max="111" width="48.42578125" style="280" customWidth="1"/>
    <col min="112" max="113" width="19.28515625" style="213" bestFit="1" customWidth="1"/>
    <col min="114" max="16384" width="9.140625" style="16"/>
  </cols>
  <sheetData>
    <row r="1" spans="1:113" ht="18.75" customHeight="1" x14ac:dyDescent="0.25">
      <c r="A1" s="224"/>
      <c r="B1" s="12"/>
      <c r="C1" s="12"/>
      <c r="D1" s="12"/>
      <c r="E1" s="12"/>
      <c r="F1" s="13"/>
      <c r="G1" s="13"/>
      <c r="H1" s="12"/>
      <c r="I1" s="198"/>
      <c r="J1" s="12"/>
      <c r="K1" s="148"/>
      <c r="L1" s="12"/>
      <c r="M1" s="12"/>
      <c r="N1" s="9"/>
      <c r="O1" s="27"/>
      <c r="P1" s="288">
        <v>2017</v>
      </c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90"/>
      <c r="AB1" s="65"/>
      <c r="AC1" s="57"/>
      <c r="AD1" s="291">
        <v>2018</v>
      </c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3"/>
      <c r="AP1" s="44">
        <f>SUBTOTAL(9,AP3:AP61)</f>
        <v>475</v>
      </c>
      <c r="AQ1" s="29">
        <f>SUBTOTAL(9,AQ3:AQ61)</f>
        <v>487</v>
      </c>
      <c r="AR1" s="29">
        <f>SUBTOTAL(9,AR3:AR61)</f>
        <v>77</v>
      </c>
      <c r="AS1" s="45"/>
      <c r="AT1" s="46"/>
      <c r="AU1" s="294">
        <v>2019</v>
      </c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6"/>
      <c r="BG1" s="33">
        <f>SUBTOTAL(9,BG3:BG81)</f>
        <v>355</v>
      </c>
      <c r="BH1" s="34">
        <f>SUBTOTAL(9,BH3:BH79)</f>
        <v>396</v>
      </c>
      <c r="BI1" s="34">
        <f>SUBTOTAL(9,BI3:BI81)</f>
        <v>668</v>
      </c>
      <c r="BJ1" s="35"/>
      <c r="BK1" s="36"/>
      <c r="BL1" s="297">
        <v>2020</v>
      </c>
      <c r="BM1" s="298"/>
      <c r="BN1" s="298"/>
      <c r="BO1" s="298"/>
      <c r="BP1" s="298"/>
      <c r="BQ1" s="298"/>
      <c r="BR1" s="298"/>
      <c r="BS1" s="298"/>
      <c r="BT1" s="298"/>
      <c r="BU1" s="298"/>
      <c r="BV1" s="298"/>
      <c r="BW1" s="299"/>
      <c r="BX1" s="41"/>
      <c r="BY1" s="42"/>
      <c r="BZ1" s="42"/>
      <c r="CA1" s="154">
        <f>SUBTOTAL(9,CA3:CA147)</f>
        <v>1489141.3100000003</v>
      </c>
      <c r="CB1" s="42"/>
      <c r="CC1" s="234"/>
      <c r="CD1" s="168">
        <f>SUBTOTAL(9,CD3:CD147)</f>
        <v>2870881.8600000003</v>
      </c>
      <c r="CE1" s="300">
        <v>2021</v>
      </c>
      <c r="CF1" s="301"/>
      <c r="CG1" s="301"/>
      <c r="CH1" s="301"/>
      <c r="CI1" s="301"/>
      <c r="CJ1" s="301"/>
      <c r="CK1" s="301"/>
      <c r="CL1" s="301"/>
      <c r="CM1" s="301"/>
      <c r="CN1" s="301"/>
      <c r="CO1" s="301"/>
      <c r="CP1" s="302"/>
      <c r="CQ1" s="171"/>
      <c r="CR1" s="32"/>
      <c r="CS1" s="32"/>
      <c r="CT1" s="154">
        <f>SUBTOTAL(9,CT3:CT147)</f>
        <v>2708390.54</v>
      </c>
      <c r="CU1" s="175"/>
      <c r="CV1" s="181"/>
      <c r="CW1" s="285">
        <v>2022</v>
      </c>
      <c r="CX1" s="286"/>
      <c r="CY1" s="287"/>
      <c r="CZ1" s="249"/>
      <c r="DA1" s="250"/>
      <c r="DB1" s="250"/>
      <c r="DC1" s="262"/>
      <c r="DD1" s="250"/>
      <c r="DE1" s="251"/>
      <c r="DF1" s="245">
        <f>SUBTOTAL(9,DF3:DF147)</f>
        <v>2685200.36</v>
      </c>
      <c r="DG1" s="273"/>
      <c r="DH1" s="211"/>
      <c r="DI1" s="211"/>
    </row>
    <row r="2" spans="1:113" s="24" customFormat="1" ht="45" x14ac:dyDescent="0.25">
      <c r="A2" s="133" t="s">
        <v>577</v>
      </c>
      <c r="B2" s="217" t="s">
        <v>0</v>
      </c>
      <c r="C2" s="7" t="s">
        <v>146</v>
      </c>
      <c r="D2" s="7" t="s">
        <v>1</v>
      </c>
      <c r="E2" s="7" t="s">
        <v>130</v>
      </c>
      <c r="F2" s="14" t="s">
        <v>13</v>
      </c>
      <c r="G2" s="14" t="s">
        <v>576</v>
      </c>
      <c r="H2" s="7" t="s">
        <v>10</v>
      </c>
      <c r="I2" s="199" t="s">
        <v>442</v>
      </c>
      <c r="J2" s="7" t="s">
        <v>441</v>
      </c>
      <c r="K2" s="7" t="s">
        <v>355</v>
      </c>
      <c r="L2" s="7" t="s">
        <v>11</v>
      </c>
      <c r="M2" s="7" t="s">
        <v>169</v>
      </c>
      <c r="N2" s="10" t="s">
        <v>12</v>
      </c>
      <c r="O2" s="27" t="s">
        <v>147</v>
      </c>
      <c r="P2" s="66" t="s">
        <v>2</v>
      </c>
      <c r="Q2" s="67" t="s">
        <v>3</v>
      </c>
      <c r="R2" s="67" t="s">
        <v>4</v>
      </c>
      <c r="S2" s="67" t="s">
        <v>5</v>
      </c>
      <c r="T2" s="68" t="s">
        <v>6</v>
      </c>
      <c r="U2" s="68" t="s">
        <v>7</v>
      </c>
      <c r="V2" s="68" t="s">
        <v>8</v>
      </c>
      <c r="W2" s="68" t="s">
        <v>9</v>
      </c>
      <c r="X2" s="68" t="s">
        <v>151</v>
      </c>
      <c r="Y2" s="68" t="s">
        <v>152</v>
      </c>
      <c r="Z2" s="68" t="s">
        <v>153</v>
      </c>
      <c r="AA2" s="69" t="s">
        <v>154</v>
      </c>
      <c r="AB2" s="41" t="s">
        <v>207</v>
      </c>
      <c r="AC2" s="57" t="s">
        <v>148</v>
      </c>
      <c r="AD2" s="70" t="s">
        <v>2</v>
      </c>
      <c r="AE2" s="71" t="s">
        <v>3</v>
      </c>
      <c r="AF2" s="71" t="s">
        <v>4</v>
      </c>
      <c r="AG2" s="71" t="s">
        <v>5</v>
      </c>
      <c r="AH2" s="71" t="s">
        <v>6</v>
      </c>
      <c r="AI2" s="71" t="s">
        <v>7</v>
      </c>
      <c r="AJ2" s="71" t="s">
        <v>8</v>
      </c>
      <c r="AK2" s="71" t="s">
        <v>9</v>
      </c>
      <c r="AL2" s="71" t="s">
        <v>141</v>
      </c>
      <c r="AM2" s="71" t="s">
        <v>152</v>
      </c>
      <c r="AN2" s="71" t="s">
        <v>153</v>
      </c>
      <c r="AO2" s="72" t="s">
        <v>154</v>
      </c>
      <c r="AP2" s="47" t="s">
        <v>149</v>
      </c>
      <c r="AQ2" s="32" t="s">
        <v>144</v>
      </c>
      <c r="AR2" s="32" t="s">
        <v>150</v>
      </c>
      <c r="AS2" s="48" t="s">
        <v>14</v>
      </c>
      <c r="AT2" s="49" t="s">
        <v>156</v>
      </c>
      <c r="AU2" s="28" t="s">
        <v>2</v>
      </c>
      <c r="AV2" s="5" t="s">
        <v>3</v>
      </c>
      <c r="AW2" s="5" t="s">
        <v>157</v>
      </c>
      <c r="AX2" s="5" t="s">
        <v>168</v>
      </c>
      <c r="AY2" s="5" t="s">
        <v>6</v>
      </c>
      <c r="AZ2" s="5" t="s">
        <v>7</v>
      </c>
      <c r="BA2" s="5" t="s">
        <v>8</v>
      </c>
      <c r="BB2" s="5" t="s">
        <v>9</v>
      </c>
      <c r="BC2" s="5" t="s">
        <v>151</v>
      </c>
      <c r="BD2" s="5" t="s">
        <v>152</v>
      </c>
      <c r="BE2" s="5" t="s">
        <v>153</v>
      </c>
      <c r="BF2" s="26" t="s">
        <v>154</v>
      </c>
      <c r="BG2" s="37" t="s">
        <v>167</v>
      </c>
      <c r="BH2" s="38" t="s">
        <v>165</v>
      </c>
      <c r="BI2" s="38" t="s">
        <v>166</v>
      </c>
      <c r="BJ2" s="39" t="s">
        <v>14</v>
      </c>
      <c r="BK2" s="40" t="s">
        <v>201</v>
      </c>
      <c r="BL2" s="58" t="s">
        <v>2</v>
      </c>
      <c r="BM2" s="130" t="s">
        <v>3</v>
      </c>
      <c r="BN2" s="130" t="s">
        <v>157</v>
      </c>
      <c r="BO2" s="130" t="s">
        <v>168</v>
      </c>
      <c r="BP2" s="130" t="s">
        <v>6</v>
      </c>
      <c r="BQ2" s="130" t="s">
        <v>212</v>
      </c>
      <c r="BR2" s="130" t="s">
        <v>213</v>
      </c>
      <c r="BS2" s="130" t="s">
        <v>9</v>
      </c>
      <c r="BT2" s="130" t="s">
        <v>151</v>
      </c>
      <c r="BU2" s="130" t="s">
        <v>152</v>
      </c>
      <c r="BV2" s="130" t="s">
        <v>153</v>
      </c>
      <c r="BW2" s="158" t="s">
        <v>154</v>
      </c>
      <c r="BX2" s="41" t="s">
        <v>204</v>
      </c>
      <c r="BY2" s="42" t="s">
        <v>205</v>
      </c>
      <c r="BZ2" s="42" t="s">
        <v>206</v>
      </c>
      <c r="CA2" s="152" t="s">
        <v>361</v>
      </c>
      <c r="CB2" s="43" t="s">
        <v>14</v>
      </c>
      <c r="CC2" s="235" t="s">
        <v>362</v>
      </c>
      <c r="CD2" s="169" t="s">
        <v>360</v>
      </c>
      <c r="CE2" s="202" t="s">
        <v>2</v>
      </c>
      <c r="CF2" s="204" t="s">
        <v>3</v>
      </c>
      <c r="CG2" s="204" t="s">
        <v>157</v>
      </c>
      <c r="CH2" s="204" t="s">
        <v>168</v>
      </c>
      <c r="CI2" s="204" t="s">
        <v>6</v>
      </c>
      <c r="CJ2" s="204" t="s">
        <v>212</v>
      </c>
      <c r="CK2" s="204" t="s">
        <v>213</v>
      </c>
      <c r="CL2" s="204" t="s">
        <v>9</v>
      </c>
      <c r="CM2" s="204" t="s">
        <v>151</v>
      </c>
      <c r="CN2" s="204" t="s">
        <v>152</v>
      </c>
      <c r="CO2" s="204" t="s">
        <v>153</v>
      </c>
      <c r="CP2" s="172" t="s">
        <v>154</v>
      </c>
      <c r="CQ2" s="171" t="s">
        <v>397</v>
      </c>
      <c r="CR2" s="32" t="s">
        <v>398</v>
      </c>
      <c r="CS2" s="32" t="s">
        <v>399</v>
      </c>
      <c r="CT2" s="152" t="s">
        <v>361</v>
      </c>
      <c r="CU2" s="175" t="s">
        <v>14</v>
      </c>
      <c r="CV2" s="182" t="s">
        <v>602</v>
      </c>
      <c r="CW2" s="261" t="s">
        <v>2</v>
      </c>
      <c r="CX2" s="283" t="s">
        <v>3</v>
      </c>
      <c r="CY2" s="248" t="s">
        <v>157</v>
      </c>
      <c r="CZ2" s="252" t="s">
        <v>635</v>
      </c>
      <c r="DA2" s="253" t="s">
        <v>636</v>
      </c>
      <c r="DB2" s="253" t="s">
        <v>637</v>
      </c>
      <c r="DC2" s="154" t="s">
        <v>361</v>
      </c>
      <c r="DD2" s="255" t="s">
        <v>14</v>
      </c>
      <c r="DE2" s="256" t="s">
        <v>668</v>
      </c>
      <c r="DF2" s="246" t="s">
        <v>360</v>
      </c>
      <c r="DG2" s="273" t="s">
        <v>155</v>
      </c>
      <c r="DH2" s="215" t="s">
        <v>513</v>
      </c>
      <c r="DI2" s="215" t="s">
        <v>514</v>
      </c>
    </row>
    <row r="3" spans="1:113" s="2" customFormat="1" ht="75" customHeight="1" x14ac:dyDescent="0.25">
      <c r="A3" s="220"/>
      <c r="B3" s="218"/>
      <c r="C3" s="59" t="s">
        <v>142</v>
      </c>
      <c r="D3" s="74" t="s">
        <v>135</v>
      </c>
      <c r="E3" s="74">
        <v>97772</v>
      </c>
      <c r="F3" s="101">
        <v>804382029693</v>
      </c>
      <c r="G3" s="101"/>
      <c r="H3" s="59" t="s">
        <v>140</v>
      </c>
      <c r="I3" s="196">
        <v>0.625</v>
      </c>
      <c r="J3" s="59" t="s">
        <v>445</v>
      </c>
      <c r="K3" s="149" t="s">
        <v>173</v>
      </c>
      <c r="L3" s="76" t="s">
        <v>39</v>
      </c>
      <c r="M3" s="76"/>
      <c r="N3" s="77">
        <v>43237</v>
      </c>
      <c r="O3" s="78">
        <v>565</v>
      </c>
      <c r="P3" s="79"/>
      <c r="Q3" s="59"/>
      <c r="R3" s="59"/>
      <c r="S3" s="59"/>
      <c r="T3" s="59"/>
      <c r="U3" s="59"/>
      <c r="V3" s="59"/>
      <c r="W3" s="59"/>
      <c r="X3" s="59"/>
      <c r="Y3" s="59"/>
      <c r="Z3" s="59"/>
      <c r="AA3" s="80"/>
      <c r="AB3" s="81">
        <f t="shared" ref="AB3" si="0">SUM(P3:AA3)</f>
        <v>0</v>
      </c>
      <c r="AC3" s="82">
        <v>0</v>
      </c>
      <c r="AD3" s="230"/>
      <c r="AE3" s="231"/>
      <c r="AF3" s="231"/>
      <c r="AG3" s="231"/>
      <c r="AH3" s="231"/>
      <c r="AI3" s="231"/>
      <c r="AJ3" s="84">
        <v>0</v>
      </c>
      <c r="AK3" s="84">
        <v>2</v>
      </c>
      <c r="AL3" s="84">
        <v>0</v>
      </c>
      <c r="AM3" s="84">
        <v>1</v>
      </c>
      <c r="AN3" s="84">
        <v>0</v>
      </c>
      <c r="AO3" s="85">
        <v>2</v>
      </c>
      <c r="AP3" s="86">
        <f t="shared" ref="AP3" si="1">SUM(AD3:AN3)</f>
        <v>3</v>
      </c>
      <c r="AQ3" s="87">
        <v>79</v>
      </c>
      <c r="AR3" s="87">
        <v>0</v>
      </c>
      <c r="AS3" s="88">
        <f t="shared" ref="AS3" si="2">AP3/(AQ3+AC3-AR3)</f>
        <v>3.7974683544303799E-2</v>
      </c>
      <c r="AT3" s="89">
        <v>74</v>
      </c>
      <c r="AU3" s="90">
        <v>0</v>
      </c>
      <c r="AV3" s="91">
        <v>0</v>
      </c>
      <c r="AW3" s="91">
        <v>0</v>
      </c>
      <c r="AX3" s="91">
        <v>1</v>
      </c>
      <c r="AY3" s="91">
        <v>1</v>
      </c>
      <c r="AZ3" s="91">
        <v>0</v>
      </c>
      <c r="BA3" s="91">
        <v>0</v>
      </c>
      <c r="BB3" s="91">
        <v>0</v>
      </c>
      <c r="BC3" s="91">
        <v>0</v>
      </c>
      <c r="BD3" s="91">
        <v>0</v>
      </c>
      <c r="BE3" s="91">
        <v>0</v>
      </c>
      <c r="BF3" s="92">
        <v>0</v>
      </c>
      <c r="BG3" s="93">
        <f t="shared" ref="BG3" si="3">+SUM(AU3:BF3)</f>
        <v>2</v>
      </c>
      <c r="BH3" s="91">
        <v>0</v>
      </c>
      <c r="BI3" s="91">
        <v>69</v>
      </c>
      <c r="BJ3" s="94">
        <f t="shared" ref="BJ3" si="4">+BG3/(BH3+AT3-BI3)</f>
        <v>0.4</v>
      </c>
      <c r="BK3" s="95">
        <v>1</v>
      </c>
      <c r="BL3" s="96">
        <v>0</v>
      </c>
      <c r="BM3" s="98">
        <v>0</v>
      </c>
      <c r="BN3" s="98">
        <v>0</v>
      </c>
      <c r="BO3" s="98">
        <v>0</v>
      </c>
      <c r="BP3" s="98">
        <v>0</v>
      </c>
      <c r="BQ3" s="98">
        <v>0</v>
      </c>
      <c r="BR3" s="98">
        <v>0</v>
      </c>
      <c r="BS3" s="98">
        <v>0</v>
      </c>
      <c r="BT3" s="98">
        <v>0</v>
      </c>
      <c r="BU3" s="98">
        <v>0</v>
      </c>
      <c r="BV3" s="98">
        <v>0</v>
      </c>
      <c r="BW3" s="129">
        <v>0</v>
      </c>
      <c r="BX3" s="97">
        <f t="shared" ref="BX3" si="5">SUM(BL3:BW3)</f>
        <v>0</v>
      </c>
      <c r="BY3" s="98">
        <v>0</v>
      </c>
      <c r="BZ3" s="98">
        <v>0</v>
      </c>
      <c r="CA3" s="151">
        <f t="shared" ref="CA3" si="6">O3*BX3</f>
        <v>0</v>
      </c>
      <c r="CB3" s="99">
        <f t="shared" ref="CB3" si="7">BX3/(BY3+BK3-BZ3)</f>
        <v>0</v>
      </c>
      <c r="CC3" s="236">
        <v>1</v>
      </c>
      <c r="CD3" s="170">
        <f t="shared" ref="CD3" si="8">CC3*O3</f>
        <v>565</v>
      </c>
      <c r="CE3" s="203">
        <v>0</v>
      </c>
      <c r="CF3" s="98">
        <v>0</v>
      </c>
      <c r="CG3" s="98">
        <v>0</v>
      </c>
      <c r="CH3" s="98">
        <v>0</v>
      </c>
      <c r="CI3" s="98">
        <v>0</v>
      </c>
      <c r="CJ3" s="98">
        <v>0</v>
      </c>
      <c r="CK3" s="98">
        <v>0</v>
      </c>
      <c r="CL3" s="98">
        <v>0</v>
      </c>
      <c r="CM3" s="98">
        <v>0</v>
      </c>
      <c r="CN3" s="98">
        <v>0</v>
      </c>
      <c r="CO3" s="98">
        <v>0</v>
      </c>
      <c r="CP3" s="129">
        <v>0</v>
      </c>
      <c r="CQ3" s="174">
        <f t="shared" ref="CQ3:CQ20" si="9">SUM(CE3:CP3)</f>
        <v>0</v>
      </c>
      <c r="CR3" s="98">
        <v>0</v>
      </c>
      <c r="CS3" s="98">
        <v>1</v>
      </c>
      <c r="CT3" s="151">
        <f t="shared" ref="CT3" si="10">CQ3*O3</f>
        <v>0</v>
      </c>
      <c r="CU3" s="88" t="e">
        <f t="shared" ref="CU3" si="11">CQ3/(CC3+CR3-CS3)</f>
        <v>#DIV/0!</v>
      </c>
      <c r="CV3" s="95">
        <v>0</v>
      </c>
      <c r="CW3" s="96">
        <v>0</v>
      </c>
      <c r="CX3" s="98">
        <v>0</v>
      </c>
      <c r="CY3" s="129">
        <v>0</v>
      </c>
      <c r="CZ3" s="257">
        <f>SUM(CW3:CY3)</f>
        <v>0</v>
      </c>
      <c r="DA3" s="98">
        <v>0</v>
      </c>
      <c r="DB3" s="98">
        <v>0</v>
      </c>
      <c r="DC3" s="98">
        <f t="shared" ref="DC3:DC66" si="12">CZ3*O3</f>
        <v>0</v>
      </c>
      <c r="DD3" s="258" t="e">
        <f t="shared" ref="DD3:DD66" si="13">CZ3/(CV3+DA3-DB3)</f>
        <v>#DIV/0!</v>
      </c>
      <c r="DE3" s="95">
        <v>0</v>
      </c>
      <c r="DF3" s="247">
        <f t="shared" ref="DF3:DF66" si="14">DE3*O3</f>
        <v>0</v>
      </c>
      <c r="DG3" s="274" t="s">
        <v>456</v>
      </c>
      <c r="DH3" s="212"/>
      <c r="DI3" s="212"/>
    </row>
    <row r="4" spans="1:113" s="2" customFormat="1" ht="75" customHeight="1" x14ac:dyDescent="0.25">
      <c r="A4" s="220"/>
      <c r="B4" s="218"/>
      <c r="C4" s="73" t="s">
        <v>354</v>
      </c>
      <c r="D4" s="74" t="s">
        <v>604</v>
      </c>
      <c r="E4" s="74">
        <v>2449</v>
      </c>
      <c r="F4" s="101">
        <v>804382063031</v>
      </c>
      <c r="G4" s="101"/>
      <c r="H4" s="59" t="s">
        <v>617</v>
      </c>
      <c r="I4" s="196">
        <v>0.14285714285714285</v>
      </c>
      <c r="J4" s="59" t="s">
        <v>443</v>
      </c>
      <c r="K4" s="149" t="s">
        <v>358</v>
      </c>
      <c r="L4" s="105" t="s">
        <v>39</v>
      </c>
      <c r="M4" s="105"/>
      <c r="N4" s="77">
        <v>44551</v>
      </c>
      <c r="O4" s="78">
        <v>80</v>
      </c>
      <c r="P4" s="79"/>
      <c r="Q4" s="59"/>
      <c r="R4" s="59"/>
      <c r="S4" s="59"/>
      <c r="T4" s="102"/>
      <c r="U4" s="102"/>
      <c r="V4" s="102"/>
      <c r="W4" s="102"/>
      <c r="X4" s="102"/>
      <c r="Y4" s="102"/>
      <c r="Z4" s="102"/>
      <c r="AA4" s="80"/>
      <c r="AB4" s="81"/>
      <c r="AC4" s="82"/>
      <c r="AD4" s="83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5"/>
      <c r="AP4" s="86"/>
      <c r="AQ4" s="87"/>
      <c r="AR4" s="87"/>
      <c r="AS4" s="88"/>
      <c r="AT4" s="89"/>
      <c r="AU4" s="90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2"/>
      <c r="BG4" s="93"/>
      <c r="BH4" s="91"/>
      <c r="BI4" s="91"/>
      <c r="BJ4" s="94"/>
      <c r="BK4" s="95"/>
      <c r="BL4" s="96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129"/>
      <c r="BX4" s="97"/>
      <c r="BY4" s="98"/>
      <c r="BZ4" s="98"/>
      <c r="CA4" s="151"/>
      <c r="CB4" s="99"/>
      <c r="CC4" s="236"/>
      <c r="CD4" s="170"/>
      <c r="CE4" s="203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129">
        <v>0</v>
      </c>
      <c r="CQ4" s="174">
        <f t="shared" si="9"/>
        <v>0</v>
      </c>
      <c r="CR4" s="98">
        <v>574</v>
      </c>
      <c r="CS4" s="98">
        <v>0</v>
      </c>
      <c r="CT4" s="151">
        <f t="shared" ref="CT4:CT20" si="15">CQ4*O4</f>
        <v>0</v>
      </c>
      <c r="CU4" s="88">
        <f t="shared" ref="CU4:CU20" si="16">CQ4/(CC4+CR4-CS4)</f>
        <v>0</v>
      </c>
      <c r="CV4" s="95">
        <v>496</v>
      </c>
      <c r="CW4" s="96">
        <v>2</v>
      </c>
      <c r="CX4" s="98">
        <v>5</v>
      </c>
      <c r="CY4" s="129">
        <v>9</v>
      </c>
      <c r="CZ4" s="257">
        <f t="shared" ref="CZ4:CZ67" si="17">SUM(CW4:CY4)</f>
        <v>16</v>
      </c>
      <c r="DA4" s="98">
        <v>0</v>
      </c>
      <c r="DB4" s="98">
        <v>0</v>
      </c>
      <c r="DC4" s="98">
        <f t="shared" si="12"/>
        <v>1280</v>
      </c>
      <c r="DD4" s="258">
        <f t="shared" si="13"/>
        <v>3.2258064516129031E-2</v>
      </c>
      <c r="DE4" s="95">
        <v>485</v>
      </c>
      <c r="DF4" s="247">
        <f t="shared" si="14"/>
        <v>38800</v>
      </c>
      <c r="DG4" s="275"/>
      <c r="DH4" s="212"/>
      <c r="DI4" s="212"/>
    </row>
    <row r="5" spans="1:113" s="2" customFormat="1" ht="75" customHeight="1" x14ac:dyDescent="0.25">
      <c r="A5" s="220"/>
      <c r="B5" s="218"/>
      <c r="C5" s="73" t="s">
        <v>15</v>
      </c>
      <c r="D5" s="59" t="s">
        <v>31</v>
      </c>
      <c r="E5" s="74">
        <v>69451</v>
      </c>
      <c r="F5" s="75">
        <v>804382028870</v>
      </c>
      <c r="G5" s="75"/>
      <c r="H5" s="59" t="s">
        <v>96</v>
      </c>
      <c r="I5" s="196">
        <v>1.2</v>
      </c>
      <c r="J5" s="59" t="s">
        <v>445</v>
      </c>
      <c r="K5" s="149" t="s">
        <v>173</v>
      </c>
      <c r="L5" s="76" t="s">
        <v>39</v>
      </c>
      <c r="M5" s="76"/>
      <c r="N5" s="77">
        <v>43059</v>
      </c>
      <c r="O5" s="78">
        <v>1035</v>
      </c>
      <c r="P5" s="79">
        <v>0</v>
      </c>
      <c r="Q5" s="59">
        <v>0</v>
      </c>
      <c r="R5" s="59">
        <v>0</v>
      </c>
      <c r="S5" s="59">
        <v>0</v>
      </c>
      <c r="T5" s="59">
        <v>0</v>
      </c>
      <c r="U5" s="59">
        <v>0</v>
      </c>
      <c r="V5" s="59">
        <v>0</v>
      </c>
      <c r="W5" s="59">
        <v>0</v>
      </c>
      <c r="X5" s="59">
        <v>0</v>
      </c>
      <c r="Y5" s="59">
        <v>0</v>
      </c>
      <c r="Z5" s="59">
        <v>0</v>
      </c>
      <c r="AA5" s="80">
        <v>1</v>
      </c>
      <c r="AB5" s="81">
        <f>SUM(P5:AA5)</f>
        <v>1</v>
      </c>
      <c r="AC5" s="82">
        <v>23</v>
      </c>
      <c r="AD5" s="83">
        <v>1</v>
      </c>
      <c r="AE5" s="84">
        <v>2</v>
      </c>
      <c r="AF5" s="84">
        <v>0</v>
      </c>
      <c r="AG5" s="84">
        <v>0</v>
      </c>
      <c r="AH5" s="84">
        <v>1</v>
      </c>
      <c r="AI5" s="84">
        <v>2</v>
      </c>
      <c r="AJ5" s="84">
        <v>0</v>
      </c>
      <c r="AK5" s="84">
        <v>0</v>
      </c>
      <c r="AL5" s="84">
        <v>0</v>
      </c>
      <c r="AM5" s="84">
        <v>0</v>
      </c>
      <c r="AN5" s="84">
        <v>3</v>
      </c>
      <c r="AO5" s="85">
        <v>0</v>
      </c>
      <c r="AP5" s="86">
        <f>SUM(AD5:AN5)</f>
        <v>9</v>
      </c>
      <c r="AQ5" s="87">
        <v>0</v>
      </c>
      <c r="AR5" s="87">
        <v>0</v>
      </c>
      <c r="AS5" s="88">
        <f>AP5/(AQ5+AC5-AR5)</f>
        <v>0.39130434782608697</v>
      </c>
      <c r="AT5" s="89">
        <v>14</v>
      </c>
      <c r="AU5" s="90">
        <v>0</v>
      </c>
      <c r="AV5" s="91">
        <v>2</v>
      </c>
      <c r="AW5" s="91">
        <v>0</v>
      </c>
      <c r="AX5" s="91">
        <v>0</v>
      </c>
      <c r="AY5" s="91">
        <v>0</v>
      </c>
      <c r="AZ5" s="91">
        <v>0</v>
      </c>
      <c r="BA5" s="91">
        <v>0</v>
      </c>
      <c r="BB5" s="91">
        <v>0</v>
      </c>
      <c r="BC5" s="91">
        <v>0</v>
      </c>
      <c r="BD5" s="91">
        <v>0</v>
      </c>
      <c r="BE5" s="91">
        <v>0</v>
      </c>
      <c r="BF5" s="92">
        <v>0</v>
      </c>
      <c r="BG5" s="93">
        <f>+SUM(AU5:BF5)</f>
        <v>2</v>
      </c>
      <c r="BH5" s="91">
        <v>0</v>
      </c>
      <c r="BI5" s="91">
        <v>10</v>
      </c>
      <c r="BJ5" s="94">
        <f>+BG5/(BH5+AT5-BI5)</f>
        <v>0.5</v>
      </c>
      <c r="BK5" s="95">
        <v>2</v>
      </c>
      <c r="BL5" s="96">
        <v>0</v>
      </c>
      <c r="BM5" s="98">
        <v>0</v>
      </c>
      <c r="BN5" s="98">
        <v>0</v>
      </c>
      <c r="BO5" s="98">
        <v>0</v>
      </c>
      <c r="BP5" s="98">
        <v>0</v>
      </c>
      <c r="BQ5" s="98">
        <v>0</v>
      </c>
      <c r="BR5" s="98">
        <v>1</v>
      </c>
      <c r="BS5" s="98">
        <v>0</v>
      </c>
      <c r="BT5" s="98">
        <v>0</v>
      </c>
      <c r="BU5" s="98">
        <v>0</v>
      </c>
      <c r="BV5" s="98">
        <v>0</v>
      </c>
      <c r="BW5" s="129">
        <v>0</v>
      </c>
      <c r="BX5" s="97">
        <f>SUM(BL5:BW5)</f>
        <v>1</v>
      </c>
      <c r="BY5" s="98">
        <v>0</v>
      </c>
      <c r="BZ5" s="98">
        <v>0</v>
      </c>
      <c r="CA5" s="151">
        <f>O5*BX5</f>
        <v>1035</v>
      </c>
      <c r="CB5" s="99">
        <f>BX5/(BY5+BK5-BZ5)</f>
        <v>0.5</v>
      </c>
      <c r="CC5" s="236">
        <v>1</v>
      </c>
      <c r="CD5" s="170">
        <f>CC5*O5</f>
        <v>1035</v>
      </c>
      <c r="CE5" s="203">
        <v>0</v>
      </c>
      <c r="CF5" s="98">
        <v>0</v>
      </c>
      <c r="CG5" s="98">
        <v>0</v>
      </c>
      <c r="CH5" s="98">
        <v>0</v>
      </c>
      <c r="CI5" s="98">
        <v>0</v>
      </c>
      <c r="CJ5" s="98">
        <v>0</v>
      </c>
      <c r="CK5" s="98">
        <v>0</v>
      </c>
      <c r="CL5" s="98">
        <v>0</v>
      </c>
      <c r="CM5" s="98">
        <v>0</v>
      </c>
      <c r="CN5" s="98">
        <v>0</v>
      </c>
      <c r="CO5" s="98">
        <v>0</v>
      </c>
      <c r="CP5" s="129">
        <v>0</v>
      </c>
      <c r="CQ5" s="174">
        <f t="shared" si="9"/>
        <v>0</v>
      </c>
      <c r="CR5" s="98">
        <v>0</v>
      </c>
      <c r="CS5" s="98">
        <v>1</v>
      </c>
      <c r="CT5" s="151">
        <f t="shared" si="15"/>
        <v>0</v>
      </c>
      <c r="CU5" s="88" t="e">
        <f t="shared" si="16"/>
        <v>#DIV/0!</v>
      </c>
      <c r="CV5" s="95">
        <v>0</v>
      </c>
      <c r="CW5" s="96">
        <v>0</v>
      </c>
      <c r="CX5" s="98">
        <v>0</v>
      </c>
      <c r="CY5" s="129">
        <v>0</v>
      </c>
      <c r="CZ5" s="257">
        <f t="shared" si="17"/>
        <v>0</v>
      </c>
      <c r="DA5" s="98">
        <v>0</v>
      </c>
      <c r="DB5" s="98">
        <v>0</v>
      </c>
      <c r="DC5" s="98">
        <f t="shared" si="12"/>
        <v>0</v>
      </c>
      <c r="DD5" s="258" t="e">
        <f t="shared" si="13"/>
        <v>#DIV/0!</v>
      </c>
      <c r="DE5" s="95">
        <v>0</v>
      </c>
      <c r="DF5" s="247">
        <f t="shared" si="14"/>
        <v>0</v>
      </c>
      <c r="DG5" s="233" t="s">
        <v>452</v>
      </c>
      <c r="DH5" s="212"/>
      <c r="DI5" s="212"/>
    </row>
    <row r="6" spans="1:113" s="2" customFormat="1" ht="75" customHeight="1" x14ac:dyDescent="0.25">
      <c r="A6" s="221"/>
      <c r="B6" s="218"/>
      <c r="C6" s="73" t="s">
        <v>18</v>
      </c>
      <c r="D6" s="74" t="s">
        <v>43</v>
      </c>
      <c r="E6" s="74">
        <v>80003</v>
      </c>
      <c r="F6" s="101">
        <v>804382012831</v>
      </c>
      <c r="G6" s="101"/>
      <c r="H6" s="59" t="s">
        <v>81</v>
      </c>
      <c r="I6" s="196">
        <v>0.2</v>
      </c>
      <c r="J6" s="59" t="s">
        <v>445</v>
      </c>
      <c r="K6" s="149" t="s">
        <v>173</v>
      </c>
      <c r="L6" s="103" t="s">
        <v>40</v>
      </c>
      <c r="M6" s="133"/>
      <c r="N6" s="77">
        <v>42268</v>
      </c>
      <c r="O6" s="78">
        <v>120</v>
      </c>
      <c r="P6" s="79">
        <v>0</v>
      </c>
      <c r="Q6" s="59">
        <v>20</v>
      </c>
      <c r="R6" s="59">
        <v>10</v>
      </c>
      <c r="S6" s="59">
        <v>4</v>
      </c>
      <c r="T6" s="102">
        <v>3</v>
      </c>
      <c r="U6" s="102">
        <v>4</v>
      </c>
      <c r="V6" s="102">
        <v>14</v>
      </c>
      <c r="W6" s="102">
        <v>8</v>
      </c>
      <c r="X6" s="102">
        <v>9</v>
      </c>
      <c r="Y6" s="102">
        <v>16</v>
      </c>
      <c r="Z6" s="102">
        <v>9</v>
      </c>
      <c r="AA6" s="80">
        <v>24</v>
      </c>
      <c r="AB6" s="81">
        <f>SUM(P6:AA6)</f>
        <v>121</v>
      </c>
      <c r="AC6" s="82">
        <v>403</v>
      </c>
      <c r="AD6" s="83">
        <v>2</v>
      </c>
      <c r="AE6" s="84">
        <v>9</v>
      </c>
      <c r="AF6" s="84">
        <v>4</v>
      </c>
      <c r="AG6" s="84">
        <v>5</v>
      </c>
      <c r="AH6" s="84">
        <v>4</v>
      </c>
      <c r="AI6" s="84">
        <v>3</v>
      </c>
      <c r="AJ6" s="84">
        <v>11</v>
      </c>
      <c r="AK6" s="84">
        <v>7</v>
      </c>
      <c r="AL6" s="84">
        <v>5</v>
      </c>
      <c r="AM6" s="84">
        <v>7</v>
      </c>
      <c r="AN6" s="84">
        <v>6</v>
      </c>
      <c r="AO6" s="85">
        <v>17</v>
      </c>
      <c r="AP6" s="86">
        <f>SUM(AD6:AN6)</f>
        <v>63</v>
      </c>
      <c r="AQ6" s="87">
        <v>30</v>
      </c>
      <c r="AR6" s="87">
        <v>3</v>
      </c>
      <c r="AS6" s="88">
        <f>AP6/(AQ6+AC6-AR6)</f>
        <v>0.14651162790697675</v>
      </c>
      <c r="AT6" s="89">
        <v>338</v>
      </c>
      <c r="AU6" s="90">
        <v>1</v>
      </c>
      <c r="AV6" s="91">
        <v>0</v>
      </c>
      <c r="AW6" s="91">
        <v>0</v>
      </c>
      <c r="AX6" s="91">
        <v>0</v>
      </c>
      <c r="AY6" s="91">
        <v>0</v>
      </c>
      <c r="AZ6" s="91">
        <v>0</v>
      </c>
      <c r="BA6" s="91">
        <v>0</v>
      </c>
      <c r="BB6" s="91">
        <v>0</v>
      </c>
      <c r="BC6" s="91">
        <v>0</v>
      </c>
      <c r="BD6" s="91">
        <v>-1</v>
      </c>
      <c r="BE6" s="91">
        <v>0</v>
      </c>
      <c r="BF6" s="92">
        <v>0</v>
      </c>
      <c r="BG6" s="93">
        <f>+SUM(AU6:BF6)</f>
        <v>0</v>
      </c>
      <c r="BH6" s="91">
        <v>0</v>
      </c>
      <c r="BI6" s="91">
        <v>228</v>
      </c>
      <c r="BJ6" s="94">
        <f>+BG6/(BH6+AT6-BI6)</f>
        <v>0</v>
      </c>
      <c r="BK6" s="95">
        <v>0</v>
      </c>
      <c r="BL6" s="96">
        <v>0</v>
      </c>
      <c r="BM6" s="98">
        <v>0</v>
      </c>
      <c r="BN6" s="98">
        <v>0</v>
      </c>
      <c r="BO6" s="98">
        <v>0</v>
      </c>
      <c r="BP6" s="98">
        <v>0</v>
      </c>
      <c r="BQ6" s="98">
        <v>0</v>
      </c>
      <c r="BR6" s="98">
        <v>0</v>
      </c>
      <c r="BS6" s="98">
        <v>0</v>
      </c>
      <c r="BT6" s="98">
        <v>0</v>
      </c>
      <c r="BU6" s="98">
        <v>0</v>
      </c>
      <c r="BV6" s="98">
        <v>0</v>
      </c>
      <c r="BW6" s="129">
        <v>0</v>
      </c>
      <c r="BX6" s="97">
        <f>SUM(BL6:BW6)</f>
        <v>0</v>
      </c>
      <c r="BY6" s="98">
        <v>0</v>
      </c>
      <c r="BZ6" s="98">
        <v>4</v>
      </c>
      <c r="CA6" s="151">
        <f>O6*BX6</f>
        <v>0</v>
      </c>
      <c r="CB6" s="99">
        <f>BX6/(BY6+BK6-BZ6)</f>
        <v>0</v>
      </c>
      <c r="CC6" s="236">
        <v>0</v>
      </c>
      <c r="CD6" s="170">
        <f>CC6*O6</f>
        <v>0</v>
      </c>
      <c r="CE6" s="203">
        <v>0</v>
      </c>
      <c r="CF6" s="98">
        <v>0</v>
      </c>
      <c r="CG6" s="98">
        <v>0</v>
      </c>
      <c r="CH6" s="98">
        <v>0</v>
      </c>
      <c r="CI6" s="98">
        <v>0</v>
      </c>
      <c r="CJ6" s="98">
        <v>0</v>
      </c>
      <c r="CK6" s="98">
        <v>0</v>
      </c>
      <c r="CL6" s="98">
        <v>0</v>
      </c>
      <c r="CM6" s="98">
        <v>0</v>
      </c>
      <c r="CN6" s="98">
        <v>0</v>
      </c>
      <c r="CO6" s="98">
        <v>0</v>
      </c>
      <c r="CP6" s="129">
        <v>0</v>
      </c>
      <c r="CQ6" s="174">
        <f>SUM(CE6:CP6)</f>
        <v>0</v>
      </c>
      <c r="CR6" s="98">
        <v>0</v>
      </c>
      <c r="CS6" s="98">
        <v>0</v>
      </c>
      <c r="CT6" s="151">
        <f>CQ6*O6</f>
        <v>0</v>
      </c>
      <c r="CU6" s="88" t="e">
        <f>CQ6/(CC6+CR6-CS6)</f>
        <v>#DIV/0!</v>
      </c>
      <c r="CV6" s="95">
        <v>1</v>
      </c>
      <c r="CW6" s="96">
        <v>0</v>
      </c>
      <c r="CX6" s="98">
        <v>0</v>
      </c>
      <c r="CY6" s="129">
        <v>0</v>
      </c>
      <c r="CZ6" s="257">
        <f>SUM(CW6:CY6)</f>
        <v>0</v>
      </c>
      <c r="DA6" s="98">
        <v>0</v>
      </c>
      <c r="DB6" s="98">
        <v>0</v>
      </c>
      <c r="DC6" s="98">
        <f>CZ6*O6</f>
        <v>0</v>
      </c>
      <c r="DD6" s="258">
        <f>CZ6/(CV6+DA6-DB6)</f>
        <v>0</v>
      </c>
      <c r="DE6" s="95">
        <v>0</v>
      </c>
      <c r="DF6" s="247">
        <f>DE6*O6</f>
        <v>0</v>
      </c>
      <c r="DG6" s="207"/>
      <c r="DH6" s="211">
        <v>600</v>
      </c>
      <c r="DI6" s="211">
        <v>0</v>
      </c>
    </row>
    <row r="7" spans="1:113" s="2" customFormat="1" ht="75" customHeight="1" x14ac:dyDescent="0.25">
      <c r="A7" s="221"/>
      <c r="B7" s="222"/>
      <c r="C7" s="73" t="s">
        <v>18</v>
      </c>
      <c r="D7" s="106" t="s">
        <v>364</v>
      </c>
      <c r="E7" s="74">
        <v>11347</v>
      </c>
      <c r="F7" s="101">
        <v>804382047505</v>
      </c>
      <c r="G7" s="101"/>
      <c r="H7" s="59" t="s">
        <v>383</v>
      </c>
      <c r="I7" s="196">
        <v>0.2</v>
      </c>
      <c r="J7" s="59" t="s">
        <v>445</v>
      </c>
      <c r="K7" s="149" t="s">
        <v>173</v>
      </c>
      <c r="L7" s="74" t="s">
        <v>40</v>
      </c>
      <c r="M7" s="74"/>
      <c r="N7" s="107">
        <v>44187</v>
      </c>
      <c r="O7" s="78">
        <v>135</v>
      </c>
      <c r="P7" s="60"/>
      <c r="Q7" s="61"/>
      <c r="R7" s="61"/>
      <c r="S7" s="61"/>
      <c r="T7" s="61"/>
      <c r="U7" s="61"/>
      <c r="V7" s="61"/>
      <c r="W7" s="61"/>
      <c r="X7" s="61"/>
      <c r="Y7" s="61"/>
      <c r="Z7" s="61"/>
      <c r="AA7" s="62"/>
      <c r="AB7" s="63"/>
      <c r="AC7" s="64"/>
      <c r="AD7" s="108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109"/>
      <c r="AP7" s="110"/>
      <c r="AQ7" s="101"/>
      <c r="AR7" s="101"/>
      <c r="AS7" s="111"/>
      <c r="AT7" s="112"/>
      <c r="AU7" s="113"/>
      <c r="AV7" s="114"/>
      <c r="AW7" s="114"/>
      <c r="AX7" s="114"/>
      <c r="AY7" s="114"/>
      <c r="AZ7" s="114"/>
      <c r="BA7" s="91"/>
      <c r="BB7" s="91"/>
      <c r="BC7" s="91"/>
      <c r="BD7" s="91"/>
      <c r="BE7" s="91"/>
      <c r="BF7" s="92"/>
      <c r="BG7" s="93"/>
      <c r="BH7" s="114"/>
      <c r="BI7" s="114"/>
      <c r="BJ7" s="94"/>
      <c r="BK7" s="95">
        <v>0</v>
      </c>
      <c r="BL7" s="96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129">
        <v>0</v>
      </c>
      <c r="BX7" s="97">
        <f>SUM(BL7:BW7)</f>
        <v>0</v>
      </c>
      <c r="BY7" s="98">
        <v>150</v>
      </c>
      <c r="BZ7" s="98">
        <v>0</v>
      </c>
      <c r="CA7" s="151">
        <f>O7*BX7</f>
        <v>0</v>
      </c>
      <c r="CB7" s="99">
        <f>BX7/(BY7+BK7-BZ7)</f>
        <v>0</v>
      </c>
      <c r="CC7" s="236">
        <v>4</v>
      </c>
      <c r="CD7" s="170">
        <f>CC7*O7</f>
        <v>540</v>
      </c>
      <c r="CE7" s="203">
        <v>0</v>
      </c>
      <c r="CF7" s="98">
        <v>12</v>
      </c>
      <c r="CG7" s="98">
        <v>3</v>
      </c>
      <c r="CH7" s="98">
        <v>13</v>
      </c>
      <c r="CI7" s="98">
        <v>5</v>
      </c>
      <c r="CJ7" s="98">
        <v>2</v>
      </c>
      <c r="CK7" s="98">
        <v>5</v>
      </c>
      <c r="CL7" s="98">
        <v>2</v>
      </c>
      <c r="CM7" s="98">
        <v>4</v>
      </c>
      <c r="CN7" s="98">
        <v>4</v>
      </c>
      <c r="CO7" s="98">
        <v>8</v>
      </c>
      <c r="CP7" s="129">
        <v>9</v>
      </c>
      <c r="CQ7" s="174">
        <f>SUM(CE7:CP7)</f>
        <v>67</v>
      </c>
      <c r="CR7" s="98">
        <v>0</v>
      </c>
      <c r="CS7" s="98">
        <v>3</v>
      </c>
      <c r="CT7" s="151">
        <f>CQ7*O7</f>
        <v>9045</v>
      </c>
      <c r="CU7" s="88">
        <f>CQ7/(CC7+CR7-CS7)</f>
        <v>67</v>
      </c>
      <c r="CV7" s="95">
        <v>43</v>
      </c>
      <c r="CW7" s="96">
        <v>1</v>
      </c>
      <c r="CX7" s="98">
        <v>2</v>
      </c>
      <c r="CY7" s="129">
        <v>1</v>
      </c>
      <c r="CZ7" s="257">
        <f>SUM(CW7:CY7)</f>
        <v>4</v>
      </c>
      <c r="DA7" s="98">
        <v>0</v>
      </c>
      <c r="DB7" s="98">
        <v>28</v>
      </c>
      <c r="DC7" s="98">
        <f>CZ7*O7</f>
        <v>540</v>
      </c>
      <c r="DD7" s="258">
        <f>CZ7/(CV7+DA7-DB7)</f>
        <v>0.26666666666666666</v>
      </c>
      <c r="DE7" s="95">
        <v>2</v>
      </c>
      <c r="DF7" s="247">
        <f>DE7*O7</f>
        <v>270</v>
      </c>
      <c r="DG7" s="307" t="s">
        <v>628</v>
      </c>
      <c r="DH7" s="212">
        <v>700</v>
      </c>
      <c r="DI7" s="212">
        <v>204.93</v>
      </c>
    </row>
    <row r="8" spans="1:113" s="2" customFormat="1" ht="75" customHeight="1" x14ac:dyDescent="0.25">
      <c r="A8" s="221"/>
      <c r="B8" s="222"/>
      <c r="C8" s="73" t="s">
        <v>18</v>
      </c>
      <c r="D8" s="106" t="s">
        <v>365</v>
      </c>
      <c r="E8" s="74">
        <v>11461</v>
      </c>
      <c r="F8" s="101">
        <v>804382047529</v>
      </c>
      <c r="G8" s="101"/>
      <c r="H8" s="59" t="s">
        <v>382</v>
      </c>
      <c r="I8" s="196">
        <v>0.2</v>
      </c>
      <c r="J8" s="59" t="s">
        <v>445</v>
      </c>
      <c r="K8" s="149" t="s">
        <v>173</v>
      </c>
      <c r="L8" s="74" t="s">
        <v>40</v>
      </c>
      <c r="M8" s="74"/>
      <c r="N8" s="107">
        <v>44181</v>
      </c>
      <c r="O8" s="78">
        <v>125</v>
      </c>
      <c r="P8" s="60"/>
      <c r="Q8" s="61"/>
      <c r="R8" s="61"/>
      <c r="S8" s="61"/>
      <c r="T8" s="61"/>
      <c r="U8" s="61"/>
      <c r="V8" s="61"/>
      <c r="W8" s="61"/>
      <c r="X8" s="61"/>
      <c r="Y8" s="61"/>
      <c r="Z8" s="61"/>
      <c r="AA8" s="62"/>
      <c r="AB8" s="63"/>
      <c r="AC8" s="64"/>
      <c r="AD8" s="108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109"/>
      <c r="AP8" s="110"/>
      <c r="AQ8" s="101"/>
      <c r="AR8" s="101"/>
      <c r="AS8" s="111"/>
      <c r="AT8" s="112"/>
      <c r="AU8" s="113"/>
      <c r="AV8" s="114"/>
      <c r="AW8" s="114"/>
      <c r="AX8" s="114"/>
      <c r="AY8" s="114"/>
      <c r="AZ8" s="114"/>
      <c r="BA8" s="91"/>
      <c r="BB8" s="91"/>
      <c r="BC8" s="91"/>
      <c r="BD8" s="91"/>
      <c r="BE8" s="91"/>
      <c r="BF8" s="92"/>
      <c r="BG8" s="93"/>
      <c r="BH8" s="114"/>
      <c r="BI8" s="114"/>
      <c r="BJ8" s="94"/>
      <c r="BK8" s="95">
        <v>0</v>
      </c>
      <c r="BL8" s="96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129">
        <v>0</v>
      </c>
      <c r="BX8" s="97">
        <f>SUM(BL8:BW8)</f>
        <v>0</v>
      </c>
      <c r="BY8" s="98">
        <v>150</v>
      </c>
      <c r="BZ8" s="98">
        <v>0</v>
      </c>
      <c r="CA8" s="151">
        <f>O8*BX8</f>
        <v>0</v>
      </c>
      <c r="CB8" s="99">
        <f>BX8/(BY8+BK8-BZ8)</f>
        <v>0</v>
      </c>
      <c r="CC8" s="236">
        <v>4</v>
      </c>
      <c r="CD8" s="170">
        <f>CC8*O8</f>
        <v>500</v>
      </c>
      <c r="CE8" s="203">
        <v>1</v>
      </c>
      <c r="CF8" s="98">
        <v>3</v>
      </c>
      <c r="CG8" s="98">
        <v>2</v>
      </c>
      <c r="CH8" s="98">
        <v>9</v>
      </c>
      <c r="CI8" s="98">
        <v>3</v>
      </c>
      <c r="CJ8" s="98">
        <v>5</v>
      </c>
      <c r="CK8" s="98">
        <v>5</v>
      </c>
      <c r="CL8" s="98">
        <v>6</v>
      </c>
      <c r="CM8" s="98">
        <v>4</v>
      </c>
      <c r="CN8" s="98">
        <v>1</v>
      </c>
      <c r="CO8" s="98">
        <v>22</v>
      </c>
      <c r="CP8" s="129">
        <v>3</v>
      </c>
      <c r="CQ8" s="174">
        <f>SUM(CE8:CP8)</f>
        <v>64</v>
      </c>
      <c r="CR8" s="98">
        <v>0</v>
      </c>
      <c r="CS8" s="98">
        <v>2</v>
      </c>
      <c r="CT8" s="151">
        <f>CQ8*O8</f>
        <v>8000</v>
      </c>
      <c r="CU8" s="88">
        <f>CQ8/(CC8+CR8-CS8)</f>
        <v>32</v>
      </c>
      <c r="CV8" s="95">
        <v>51</v>
      </c>
      <c r="CW8" s="96">
        <v>0</v>
      </c>
      <c r="CX8" s="98">
        <v>0</v>
      </c>
      <c r="CY8" s="129">
        <v>0</v>
      </c>
      <c r="CZ8" s="257">
        <f>SUM(CW8:CY8)</f>
        <v>0</v>
      </c>
      <c r="DA8" s="98">
        <v>0</v>
      </c>
      <c r="DB8" s="98">
        <v>72</v>
      </c>
      <c r="DC8" s="98">
        <f>CZ8*O8</f>
        <v>0</v>
      </c>
      <c r="DD8" s="258">
        <f>CZ8/(CV8+DA8-DB8)</f>
        <v>0</v>
      </c>
      <c r="DE8" s="95">
        <v>3</v>
      </c>
      <c r="DF8" s="247">
        <f>DE8*O8</f>
        <v>375</v>
      </c>
      <c r="DG8" s="240" t="s">
        <v>628</v>
      </c>
      <c r="DH8" s="212">
        <v>700</v>
      </c>
      <c r="DI8" s="212">
        <v>209.77</v>
      </c>
    </row>
    <row r="9" spans="1:113" s="2" customFormat="1" ht="75" customHeight="1" x14ac:dyDescent="0.25">
      <c r="A9" s="220"/>
      <c r="B9" s="218"/>
      <c r="C9" s="73" t="s">
        <v>15</v>
      </c>
      <c r="D9" s="59" t="s">
        <v>32</v>
      </c>
      <c r="E9" s="74">
        <v>80003</v>
      </c>
      <c r="F9" s="75">
        <v>804382028894</v>
      </c>
      <c r="G9" s="75"/>
      <c r="H9" s="59" t="s">
        <v>98</v>
      </c>
      <c r="I9" s="196">
        <v>1</v>
      </c>
      <c r="J9" s="59" t="s">
        <v>445</v>
      </c>
      <c r="K9" s="149" t="s">
        <v>173</v>
      </c>
      <c r="L9" s="76" t="s">
        <v>39</v>
      </c>
      <c r="M9" s="76"/>
      <c r="N9" s="77">
        <v>43055</v>
      </c>
      <c r="O9" s="78">
        <v>945</v>
      </c>
      <c r="P9" s="7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229">
        <v>0</v>
      </c>
      <c r="AB9" s="81">
        <f>SUM(P9:AA9)</f>
        <v>0</v>
      </c>
      <c r="AC9" s="82">
        <v>27</v>
      </c>
      <c r="AD9" s="83">
        <v>0</v>
      </c>
      <c r="AE9" s="84">
        <v>0</v>
      </c>
      <c r="AF9" s="84">
        <v>0</v>
      </c>
      <c r="AG9" s="84">
        <v>1</v>
      </c>
      <c r="AH9" s="84">
        <v>0</v>
      </c>
      <c r="AI9" s="84">
        <v>0</v>
      </c>
      <c r="AJ9" s="84">
        <v>0</v>
      </c>
      <c r="AK9" s="84">
        <v>0</v>
      </c>
      <c r="AL9" s="84">
        <v>2</v>
      </c>
      <c r="AM9" s="84">
        <v>0</v>
      </c>
      <c r="AN9" s="84">
        <v>0</v>
      </c>
      <c r="AO9" s="85">
        <v>0</v>
      </c>
      <c r="AP9" s="86">
        <f>SUM(AD9:AN9)</f>
        <v>3</v>
      </c>
      <c r="AQ9" s="87">
        <v>0</v>
      </c>
      <c r="AR9" s="87">
        <v>0</v>
      </c>
      <c r="AS9" s="88">
        <f>AP9/(AQ9+AC9-AR9)</f>
        <v>0.1111111111111111</v>
      </c>
      <c r="AT9" s="89">
        <v>23</v>
      </c>
      <c r="AU9" s="90">
        <v>0</v>
      </c>
      <c r="AV9" s="91">
        <v>0</v>
      </c>
      <c r="AW9" s="91">
        <v>0</v>
      </c>
      <c r="AX9" s="91">
        <v>0</v>
      </c>
      <c r="AY9" s="91">
        <v>0</v>
      </c>
      <c r="AZ9" s="91">
        <v>0</v>
      </c>
      <c r="BA9" s="91">
        <v>0</v>
      </c>
      <c r="BB9" s="91">
        <v>0</v>
      </c>
      <c r="BC9" s="91">
        <v>0</v>
      </c>
      <c r="BD9" s="91">
        <v>0</v>
      </c>
      <c r="BE9" s="91">
        <v>0</v>
      </c>
      <c r="BF9" s="92">
        <v>0</v>
      </c>
      <c r="BG9" s="93">
        <f>+SUM(AU9:BF9)</f>
        <v>0</v>
      </c>
      <c r="BH9" s="91">
        <v>0</v>
      </c>
      <c r="BI9" s="91">
        <v>20</v>
      </c>
      <c r="BJ9" s="94">
        <f>+BG9/(BH9+AT9-BI9)</f>
        <v>0</v>
      </c>
      <c r="BK9" s="95">
        <v>4</v>
      </c>
      <c r="BL9" s="96">
        <v>0</v>
      </c>
      <c r="BM9" s="98">
        <v>0</v>
      </c>
      <c r="BN9" s="98">
        <v>0</v>
      </c>
      <c r="BO9" s="98">
        <v>0</v>
      </c>
      <c r="BP9" s="98">
        <v>0</v>
      </c>
      <c r="BQ9" s="98">
        <v>0</v>
      </c>
      <c r="BR9" s="98">
        <v>0</v>
      </c>
      <c r="BS9" s="98">
        <v>0</v>
      </c>
      <c r="BT9" s="98">
        <v>0</v>
      </c>
      <c r="BU9" s="98">
        <v>0</v>
      </c>
      <c r="BV9" s="98">
        <v>0</v>
      </c>
      <c r="BW9" s="129">
        <v>0</v>
      </c>
      <c r="BX9" s="97">
        <f>SUM(BL9:BW9)</f>
        <v>0</v>
      </c>
      <c r="BY9" s="98">
        <v>0</v>
      </c>
      <c r="BZ9" s="98">
        <v>0</v>
      </c>
      <c r="CA9" s="151">
        <f>O9*BX9</f>
        <v>0</v>
      </c>
      <c r="CB9" s="99">
        <f>BX9/(BY9+BK9-BZ9)</f>
        <v>0</v>
      </c>
      <c r="CC9" s="236">
        <v>4</v>
      </c>
      <c r="CD9" s="170">
        <f>CC9*O9</f>
        <v>3780</v>
      </c>
      <c r="CE9" s="203">
        <v>0</v>
      </c>
      <c r="CF9" s="98">
        <v>0</v>
      </c>
      <c r="CG9" s="98">
        <v>0</v>
      </c>
      <c r="CH9" s="98">
        <v>0</v>
      </c>
      <c r="CI9" s="98">
        <v>0</v>
      </c>
      <c r="CJ9" s="98">
        <v>0</v>
      </c>
      <c r="CK9" s="98">
        <v>0</v>
      </c>
      <c r="CL9" s="98">
        <v>0</v>
      </c>
      <c r="CM9" s="98">
        <v>0</v>
      </c>
      <c r="CN9" s="98">
        <v>0</v>
      </c>
      <c r="CO9" s="98">
        <v>0</v>
      </c>
      <c r="CP9" s="129">
        <v>0</v>
      </c>
      <c r="CQ9" s="174">
        <f>SUM(CE9:CP9)</f>
        <v>0</v>
      </c>
      <c r="CR9" s="98">
        <v>0</v>
      </c>
      <c r="CS9" s="98">
        <v>4</v>
      </c>
      <c r="CT9" s="151">
        <f>CQ9*O9</f>
        <v>0</v>
      </c>
      <c r="CU9" s="88" t="e">
        <f>CQ9/(CC9+CR9-CS9)</f>
        <v>#DIV/0!</v>
      </c>
      <c r="CV9" s="95">
        <v>0</v>
      </c>
      <c r="CW9" s="96">
        <v>0</v>
      </c>
      <c r="CX9" s="98">
        <v>0</v>
      </c>
      <c r="CY9" s="129">
        <v>0</v>
      </c>
      <c r="CZ9" s="257">
        <f>SUM(CW9:CY9)</f>
        <v>0</v>
      </c>
      <c r="DA9" s="98">
        <v>0</v>
      </c>
      <c r="DB9" s="98">
        <v>0</v>
      </c>
      <c r="DC9" s="98">
        <f>CZ9*O9</f>
        <v>0</v>
      </c>
      <c r="DD9" s="258" t="e">
        <f>CZ9/(CV9+DA9-DB9)</f>
        <v>#DIV/0!</v>
      </c>
      <c r="DE9" s="95">
        <v>0</v>
      </c>
      <c r="DF9" s="247">
        <f>DE9*O9</f>
        <v>0</v>
      </c>
      <c r="DG9" s="274" t="s">
        <v>453</v>
      </c>
      <c r="DH9" s="212"/>
      <c r="DI9" s="212"/>
    </row>
    <row r="10" spans="1:113" s="24" customFormat="1" ht="75" customHeight="1" x14ac:dyDescent="0.25">
      <c r="A10" s="219"/>
      <c r="B10" s="218"/>
      <c r="C10" s="73" t="s">
        <v>15</v>
      </c>
      <c r="D10" s="74" t="s">
        <v>77</v>
      </c>
      <c r="E10" s="74">
        <v>7716</v>
      </c>
      <c r="F10" s="101">
        <v>804382028900</v>
      </c>
      <c r="G10" s="101"/>
      <c r="H10" s="59" t="s">
        <v>101</v>
      </c>
      <c r="I10" s="196">
        <v>1.3333333333333333</v>
      </c>
      <c r="J10" s="59" t="s">
        <v>445</v>
      </c>
      <c r="K10" s="149" t="s">
        <v>173</v>
      </c>
      <c r="L10" s="76" t="s">
        <v>39</v>
      </c>
      <c r="M10" s="76"/>
      <c r="N10" s="77">
        <v>43055</v>
      </c>
      <c r="O10" s="78">
        <v>1054.6500000000001</v>
      </c>
      <c r="P10" s="7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229">
        <v>0</v>
      </c>
      <c r="AB10" s="81">
        <f>SUM(P10:AA10)</f>
        <v>0</v>
      </c>
      <c r="AC10" s="82">
        <v>52</v>
      </c>
      <c r="AD10" s="83">
        <v>1</v>
      </c>
      <c r="AE10" s="84">
        <v>0</v>
      </c>
      <c r="AF10" s="84">
        <v>2</v>
      </c>
      <c r="AG10" s="84">
        <v>2</v>
      </c>
      <c r="AH10" s="84">
        <v>0</v>
      </c>
      <c r="AI10" s="84">
        <v>1</v>
      </c>
      <c r="AJ10" s="84">
        <v>0</v>
      </c>
      <c r="AK10" s="84">
        <v>0</v>
      </c>
      <c r="AL10" s="84">
        <v>0</v>
      </c>
      <c r="AM10" s="84">
        <v>3</v>
      </c>
      <c r="AN10" s="84">
        <v>4</v>
      </c>
      <c r="AO10" s="85">
        <v>0</v>
      </c>
      <c r="AP10" s="86">
        <f>SUM(AD10:AN10)</f>
        <v>13</v>
      </c>
      <c r="AQ10" s="87">
        <v>0</v>
      </c>
      <c r="AR10" s="87">
        <v>1</v>
      </c>
      <c r="AS10" s="88">
        <f>AP10/(AQ10+AC10-AR10)</f>
        <v>0.25490196078431371</v>
      </c>
      <c r="AT10" s="89">
        <v>32.93</v>
      </c>
      <c r="AU10" s="90">
        <v>0</v>
      </c>
      <c r="AV10" s="91">
        <v>1</v>
      </c>
      <c r="AW10" s="91">
        <v>0</v>
      </c>
      <c r="AX10" s="91">
        <v>2</v>
      </c>
      <c r="AY10" s="91">
        <v>2</v>
      </c>
      <c r="AZ10" s="91">
        <v>0</v>
      </c>
      <c r="BA10" s="91">
        <v>0</v>
      </c>
      <c r="BB10" s="91">
        <v>1</v>
      </c>
      <c r="BC10" s="91">
        <v>0</v>
      </c>
      <c r="BD10" s="91">
        <v>0</v>
      </c>
      <c r="BE10" s="91">
        <v>1</v>
      </c>
      <c r="BF10" s="92">
        <v>1</v>
      </c>
      <c r="BG10" s="93">
        <f>+SUM(AU10:BF10)</f>
        <v>8</v>
      </c>
      <c r="BH10" s="91">
        <v>0</v>
      </c>
      <c r="BI10" s="91">
        <v>0</v>
      </c>
      <c r="BJ10" s="94">
        <f>+BG10/(BH10+AT10-BI10)</f>
        <v>0.24293956878226541</v>
      </c>
      <c r="BK10" s="95">
        <v>27</v>
      </c>
      <c r="BL10" s="96">
        <v>0</v>
      </c>
      <c r="BM10" s="98">
        <v>0</v>
      </c>
      <c r="BN10" s="98">
        <v>0</v>
      </c>
      <c r="BO10" s="98">
        <v>0</v>
      </c>
      <c r="BP10" s="98">
        <v>0</v>
      </c>
      <c r="BQ10" s="98">
        <v>0</v>
      </c>
      <c r="BR10" s="98">
        <v>0</v>
      </c>
      <c r="BS10" s="98">
        <v>0</v>
      </c>
      <c r="BT10" s="98">
        <v>1</v>
      </c>
      <c r="BU10" s="98">
        <v>2</v>
      </c>
      <c r="BV10" s="98">
        <v>0</v>
      </c>
      <c r="BW10" s="129">
        <v>0</v>
      </c>
      <c r="BX10" s="97">
        <f>SUM(BL10:BW10)</f>
        <v>3</v>
      </c>
      <c r="BY10" s="98">
        <v>0</v>
      </c>
      <c r="BZ10" s="98">
        <v>0</v>
      </c>
      <c r="CA10" s="151">
        <f>O10*BX10</f>
        <v>3163.9500000000003</v>
      </c>
      <c r="CB10" s="99">
        <f>BX10/(BY10+BK10-BZ10)</f>
        <v>0.1111111111111111</v>
      </c>
      <c r="CC10" s="236">
        <v>26</v>
      </c>
      <c r="CD10" s="170">
        <f>CC10*O10</f>
        <v>27420.9</v>
      </c>
      <c r="CE10" s="203">
        <v>1</v>
      </c>
      <c r="CF10" s="98">
        <v>0</v>
      </c>
      <c r="CG10" s="98">
        <v>1</v>
      </c>
      <c r="CH10" s="98">
        <v>1</v>
      </c>
      <c r="CI10" s="98">
        <v>0</v>
      </c>
      <c r="CJ10" s="98">
        <v>0</v>
      </c>
      <c r="CK10" s="98">
        <v>0</v>
      </c>
      <c r="CL10" s="98">
        <v>0</v>
      </c>
      <c r="CM10" s="98">
        <v>0</v>
      </c>
      <c r="CN10" s="98">
        <v>0</v>
      </c>
      <c r="CO10" s="98">
        <v>0</v>
      </c>
      <c r="CP10" s="129">
        <v>0</v>
      </c>
      <c r="CQ10" s="174">
        <f>SUM(CE10:CP10)</f>
        <v>3</v>
      </c>
      <c r="CR10" s="98">
        <v>0</v>
      </c>
      <c r="CS10" s="98">
        <v>22</v>
      </c>
      <c r="CT10" s="151">
        <f>CQ10*O10</f>
        <v>3163.9500000000003</v>
      </c>
      <c r="CU10" s="88">
        <f>CQ10/(CC10+CR10-CS10)</f>
        <v>0.75</v>
      </c>
      <c r="CV10" s="95">
        <v>0</v>
      </c>
      <c r="CW10" s="96">
        <v>0</v>
      </c>
      <c r="CX10" s="98">
        <v>0</v>
      </c>
      <c r="CY10" s="129">
        <v>0</v>
      </c>
      <c r="CZ10" s="257">
        <f>SUM(CW10:CY10)</f>
        <v>0</v>
      </c>
      <c r="DA10" s="98">
        <v>0</v>
      </c>
      <c r="DB10" s="98">
        <v>0</v>
      </c>
      <c r="DC10" s="98">
        <f>CZ10*O10</f>
        <v>0</v>
      </c>
      <c r="DD10" s="258" t="e">
        <f>CZ10/(CV10+DA10-DB10)</f>
        <v>#DIV/0!</v>
      </c>
      <c r="DE10" s="95">
        <v>1</v>
      </c>
      <c r="DF10" s="247">
        <f>DE10*O10</f>
        <v>1054.6500000000001</v>
      </c>
      <c r="DG10" s="232" t="s">
        <v>454</v>
      </c>
      <c r="DH10" s="212"/>
      <c r="DI10" s="212"/>
    </row>
    <row r="11" spans="1:113" s="2" customFormat="1" ht="75" customHeight="1" x14ac:dyDescent="0.25">
      <c r="A11" s="220"/>
      <c r="B11" s="218"/>
      <c r="C11" s="73" t="s">
        <v>15</v>
      </c>
      <c r="D11" s="59" t="s">
        <v>33</v>
      </c>
      <c r="E11" s="74">
        <v>80000</v>
      </c>
      <c r="F11" s="75">
        <v>804382028849</v>
      </c>
      <c r="G11" s="75"/>
      <c r="H11" s="59" t="s">
        <v>102</v>
      </c>
      <c r="I11" s="196">
        <v>1.5</v>
      </c>
      <c r="J11" s="59" t="s">
        <v>445</v>
      </c>
      <c r="K11" s="149" t="s">
        <v>173</v>
      </c>
      <c r="L11" s="76" t="s">
        <v>39</v>
      </c>
      <c r="M11" s="76"/>
      <c r="N11" s="77">
        <v>43055</v>
      </c>
      <c r="O11" s="78">
        <v>1210.4000000000001</v>
      </c>
      <c r="P11" s="7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229">
        <v>0</v>
      </c>
      <c r="AB11" s="81">
        <f>SUM(P11:AA11)</f>
        <v>0</v>
      </c>
      <c r="AC11" s="82">
        <v>45</v>
      </c>
      <c r="AD11" s="83">
        <v>5</v>
      </c>
      <c r="AE11" s="84">
        <v>2</v>
      </c>
      <c r="AF11" s="84">
        <v>-1</v>
      </c>
      <c r="AG11" s="84">
        <v>1</v>
      </c>
      <c r="AH11" s="84">
        <v>1</v>
      </c>
      <c r="AI11" s="84">
        <v>0</v>
      </c>
      <c r="AJ11" s="84">
        <v>0</v>
      </c>
      <c r="AK11" s="84">
        <v>0</v>
      </c>
      <c r="AL11" s="84">
        <v>3</v>
      </c>
      <c r="AM11" s="84">
        <v>0</v>
      </c>
      <c r="AN11" s="84">
        <v>1</v>
      </c>
      <c r="AO11" s="85">
        <v>2</v>
      </c>
      <c r="AP11" s="86">
        <f>SUM(AD11:AN11)</f>
        <v>12</v>
      </c>
      <c r="AQ11" s="87">
        <v>0</v>
      </c>
      <c r="AR11" s="87">
        <v>0</v>
      </c>
      <c r="AS11" s="88">
        <f>AP11/(AQ11+AC11-AR11)</f>
        <v>0.26666666666666666</v>
      </c>
      <c r="AT11" s="89">
        <v>29.370000000000005</v>
      </c>
      <c r="AU11" s="90">
        <v>0</v>
      </c>
      <c r="AV11" s="91">
        <v>1</v>
      </c>
      <c r="AW11" s="91">
        <v>1</v>
      </c>
      <c r="AX11" s="91">
        <v>-1</v>
      </c>
      <c r="AY11" s="91">
        <v>0</v>
      </c>
      <c r="AZ11" s="91">
        <v>1</v>
      </c>
      <c r="BA11" s="91">
        <v>0</v>
      </c>
      <c r="BB11" s="91">
        <v>0</v>
      </c>
      <c r="BC11" s="91">
        <v>0</v>
      </c>
      <c r="BD11" s="91">
        <v>0</v>
      </c>
      <c r="BE11" s="91">
        <v>0</v>
      </c>
      <c r="BF11" s="92">
        <v>0</v>
      </c>
      <c r="BG11" s="93">
        <f>+SUM(AU11:BF11)</f>
        <v>2</v>
      </c>
      <c r="BH11" s="91">
        <v>0</v>
      </c>
      <c r="BI11" s="91">
        <v>27</v>
      </c>
      <c r="BJ11" s="94">
        <f>+BG11/(BH11+AT11-BI11)</f>
        <v>0.84388185654008274</v>
      </c>
      <c r="BK11" s="95">
        <v>2</v>
      </c>
      <c r="BL11" s="96">
        <v>0</v>
      </c>
      <c r="BM11" s="98">
        <v>0</v>
      </c>
      <c r="BN11" s="98">
        <v>0</v>
      </c>
      <c r="BO11" s="98">
        <v>0</v>
      </c>
      <c r="BP11" s="98">
        <v>0</v>
      </c>
      <c r="BQ11" s="98">
        <v>0</v>
      </c>
      <c r="BR11" s="98">
        <v>0</v>
      </c>
      <c r="BS11" s="98">
        <v>0</v>
      </c>
      <c r="BT11" s="98">
        <v>0</v>
      </c>
      <c r="BU11" s="98">
        <v>0</v>
      </c>
      <c r="BV11" s="98">
        <v>0</v>
      </c>
      <c r="BW11" s="129">
        <v>0</v>
      </c>
      <c r="BX11" s="97">
        <f>SUM(BL11:BW11)</f>
        <v>0</v>
      </c>
      <c r="BY11" s="98">
        <v>0</v>
      </c>
      <c r="BZ11" s="98">
        <v>1</v>
      </c>
      <c r="CA11" s="151">
        <f>O11*BX11</f>
        <v>0</v>
      </c>
      <c r="CB11" s="99">
        <f>BX11/(BY11+BK11-BZ11)</f>
        <v>0</v>
      </c>
      <c r="CC11" s="236">
        <v>1</v>
      </c>
      <c r="CD11" s="170">
        <f>CC11*O11</f>
        <v>1210.4000000000001</v>
      </c>
      <c r="CE11" s="203">
        <v>-1</v>
      </c>
      <c r="CF11" s="98">
        <v>0</v>
      </c>
      <c r="CG11" s="98">
        <v>0</v>
      </c>
      <c r="CH11" s="98">
        <v>0</v>
      </c>
      <c r="CI11" s="98">
        <v>0</v>
      </c>
      <c r="CJ11" s="98">
        <v>0</v>
      </c>
      <c r="CK11" s="98">
        <v>0</v>
      </c>
      <c r="CL11" s="98">
        <v>0</v>
      </c>
      <c r="CM11" s="98">
        <v>0</v>
      </c>
      <c r="CN11" s="98">
        <v>0</v>
      </c>
      <c r="CO11" s="98">
        <v>0</v>
      </c>
      <c r="CP11" s="129">
        <v>0</v>
      </c>
      <c r="CQ11" s="174">
        <f>SUM(CE11:CP11)</f>
        <v>-1</v>
      </c>
      <c r="CR11" s="98">
        <v>0</v>
      </c>
      <c r="CS11" s="98">
        <v>1</v>
      </c>
      <c r="CT11" s="151">
        <f>CQ11*O11</f>
        <v>-1210.4000000000001</v>
      </c>
      <c r="CU11" s="88" t="e">
        <f>CQ11/(CC11+CR11-CS11)</f>
        <v>#DIV/0!</v>
      </c>
      <c r="CV11" s="95">
        <v>1</v>
      </c>
      <c r="CW11" s="96">
        <v>0</v>
      </c>
      <c r="CX11" s="98">
        <v>0</v>
      </c>
      <c r="CY11" s="129">
        <v>0</v>
      </c>
      <c r="CZ11" s="257">
        <f>SUM(CW11:CY11)</f>
        <v>0</v>
      </c>
      <c r="DA11" s="98">
        <v>0</v>
      </c>
      <c r="DB11" s="98">
        <v>0</v>
      </c>
      <c r="DC11" s="98">
        <f>CZ11*O11</f>
        <v>0</v>
      </c>
      <c r="DD11" s="258">
        <f>CZ11/(CV11+DA11-DB11)</f>
        <v>0</v>
      </c>
      <c r="DE11" s="95">
        <v>0</v>
      </c>
      <c r="DF11" s="247">
        <f>DE11*O11</f>
        <v>0</v>
      </c>
      <c r="DG11" s="233" t="s">
        <v>455</v>
      </c>
      <c r="DH11" s="212"/>
      <c r="DI11" s="212"/>
    </row>
    <row r="12" spans="1:113" s="2" customFormat="1" ht="75" customHeight="1" x14ac:dyDescent="0.25">
      <c r="A12" s="221"/>
      <c r="B12" s="223"/>
      <c r="C12" s="73" t="s">
        <v>17</v>
      </c>
      <c r="D12" s="132" t="s">
        <v>210</v>
      </c>
      <c r="E12" s="74">
        <v>23961</v>
      </c>
      <c r="F12" s="101">
        <v>804382037391</v>
      </c>
      <c r="G12" s="101"/>
      <c r="H12" s="59" t="s">
        <v>234</v>
      </c>
      <c r="I12" s="196">
        <v>5</v>
      </c>
      <c r="J12" s="59" t="s">
        <v>443</v>
      </c>
      <c r="K12" s="149" t="s">
        <v>173</v>
      </c>
      <c r="L12" s="74" t="s">
        <v>39</v>
      </c>
      <c r="M12" s="74"/>
      <c r="N12" s="107">
        <v>43907</v>
      </c>
      <c r="O12" s="78">
        <v>3050</v>
      </c>
      <c r="P12" s="60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2"/>
      <c r="AB12" s="63"/>
      <c r="AC12" s="64"/>
      <c r="AD12" s="108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109"/>
      <c r="AP12" s="110"/>
      <c r="AQ12" s="101"/>
      <c r="AR12" s="101"/>
      <c r="AS12" s="111"/>
      <c r="AT12" s="112"/>
      <c r="AU12" s="113"/>
      <c r="AV12" s="114"/>
      <c r="AW12" s="114"/>
      <c r="AX12" s="114"/>
      <c r="AY12" s="114"/>
      <c r="AZ12" s="114"/>
      <c r="BA12" s="91"/>
      <c r="BB12" s="91"/>
      <c r="BC12" s="91"/>
      <c r="BD12" s="91"/>
      <c r="BE12" s="91"/>
      <c r="BF12" s="92"/>
      <c r="BG12" s="93"/>
      <c r="BH12" s="114"/>
      <c r="BI12" s="114"/>
      <c r="BJ12" s="94"/>
      <c r="BK12" s="95">
        <v>0</v>
      </c>
      <c r="BL12" s="96"/>
      <c r="BM12" s="98"/>
      <c r="BN12" s="98">
        <v>0</v>
      </c>
      <c r="BO12" s="98">
        <v>0</v>
      </c>
      <c r="BP12" s="98">
        <v>0</v>
      </c>
      <c r="BQ12" s="98">
        <v>0</v>
      </c>
      <c r="BR12" s="98">
        <v>1</v>
      </c>
      <c r="BS12" s="98">
        <v>2</v>
      </c>
      <c r="BT12" s="98">
        <v>3</v>
      </c>
      <c r="BU12" s="98">
        <v>-1</v>
      </c>
      <c r="BV12" s="98">
        <v>0</v>
      </c>
      <c r="BW12" s="129">
        <v>0</v>
      </c>
      <c r="BX12" s="97">
        <f>SUM(BL12:BW12)</f>
        <v>5</v>
      </c>
      <c r="BY12" s="98">
        <v>50</v>
      </c>
      <c r="BZ12" s="98">
        <v>45</v>
      </c>
      <c r="CA12" s="151">
        <f>O12*BX12</f>
        <v>15250</v>
      </c>
      <c r="CB12" s="99">
        <f>BX12/(BY12+BK12-BZ12)</f>
        <v>1</v>
      </c>
      <c r="CC12" s="236">
        <v>0</v>
      </c>
      <c r="CD12" s="170">
        <f>CC12*O12</f>
        <v>0</v>
      </c>
      <c r="CE12" s="203">
        <v>0</v>
      </c>
      <c r="CF12" s="98">
        <v>0</v>
      </c>
      <c r="CG12" s="98">
        <v>0</v>
      </c>
      <c r="CH12" s="98">
        <v>0</v>
      </c>
      <c r="CI12" s="98">
        <v>0</v>
      </c>
      <c r="CJ12" s="98">
        <v>0</v>
      </c>
      <c r="CK12" s="98">
        <v>0</v>
      </c>
      <c r="CL12" s="98">
        <v>0</v>
      </c>
      <c r="CM12" s="98">
        <v>0</v>
      </c>
      <c r="CN12" s="98">
        <v>0</v>
      </c>
      <c r="CO12" s="98">
        <v>0</v>
      </c>
      <c r="CP12" s="129">
        <v>0</v>
      </c>
      <c r="CQ12" s="174">
        <f>SUM(CE12:CP12)</f>
        <v>0</v>
      </c>
      <c r="CR12" s="98">
        <v>0</v>
      </c>
      <c r="CS12" s="98">
        <v>0</v>
      </c>
      <c r="CT12" s="151">
        <f>CQ12*O12</f>
        <v>0</v>
      </c>
      <c r="CU12" s="88" t="e">
        <f>CQ12/(CC12+CR12-CS12)</f>
        <v>#DIV/0!</v>
      </c>
      <c r="CV12" s="95">
        <v>0</v>
      </c>
      <c r="CW12" s="96">
        <v>0</v>
      </c>
      <c r="CX12" s="98">
        <v>0</v>
      </c>
      <c r="CY12" s="129">
        <v>0</v>
      </c>
      <c r="CZ12" s="257">
        <f>SUM(CW12:CY12)</f>
        <v>0</v>
      </c>
      <c r="DA12" s="98">
        <v>0</v>
      </c>
      <c r="DB12" s="98">
        <v>0</v>
      </c>
      <c r="DC12" s="98">
        <f>CZ12*O12</f>
        <v>0</v>
      </c>
      <c r="DD12" s="258" t="e">
        <f>CZ12/(CV12+DA12-DB12)</f>
        <v>#DIV/0!</v>
      </c>
      <c r="DE12" s="95">
        <v>0</v>
      </c>
      <c r="DF12" s="247">
        <f>DE12*O12</f>
        <v>0</v>
      </c>
      <c r="DG12" s="239" t="s">
        <v>632</v>
      </c>
      <c r="DH12" s="211"/>
      <c r="DI12" s="211"/>
    </row>
    <row r="13" spans="1:113" s="2" customFormat="1" ht="75" customHeight="1" x14ac:dyDescent="0.25">
      <c r="A13" s="221"/>
      <c r="B13" s="223"/>
      <c r="C13" s="73" t="s">
        <v>17</v>
      </c>
      <c r="D13" s="74" t="s">
        <v>202</v>
      </c>
      <c r="E13" s="74">
        <v>21871</v>
      </c>
      <c r="F13" s="101">
        <v>804382037346</v>
      </c>
      <c r="G13" s="101"/>
      <c r="H13" s="59" t="s">
        <v>235</v>
      </c>
      <c r="I13" s="196">
        <v>5</v>
      </c>
      <c r="J13" s="59" t="s">
        <v>443</v>
      </c>
      <c r="K13" s="149"/>
      <c r="L13" s="74" t="s">
        <v>39</v>
      </c>
      <c r="M13" s="74"/>
      <c r="N13" s="107">
        <v>43802</v>
      </c>
      <c r="O13" s="78">
        <v>3600</v>
      </c>
      <c r="P13" s="60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2"/>
      <c r="AB13" s="63"/>
      <c r="AC13" s="64"/>
      <c r="AD13" s="108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109"/>
      <c r="AP13" s="110"/>
      <c r="AQ13" s="101"/>
      <c r="AR13" s="101"/>
      <c r="AS13" s="111"/>
      <c r="AT13" s="112"/>
      <c r="AU13" s="113"/>
      <c r="AV13" s="114"/>
      <c r="AW13" s="114"/>
      <c r="AX13" s="114"/>
      <c r="AY13" s="114"/>
      <c r="AZ13" s="114"/>
      <c r="BA13" s="91"/>
      <c r="BB13" s="91"/>
      <c r="BC13" s="91"/>
      <c r="BD13" s="91"/>
      <c r="BE13" s="91"/>
      <c r="BF13" s="92">
        <v>0</v>
      </c>
      <c r="BG13" s="93">
        <f>+SUM(AU13:BF13)</f>
        <v>0</v>
      </c>
      <c r="BH13" s="114">
        <v>15</v>
      </c>
      <c r="BI13" s="114">
        <v>0</v>
      </c>
      <c r="BJ13" s="94">
        <f>+BG13/(BH13+AT13-BI13)</f>
        <v>0</v>
      </c>
      <c r="BK13" s="95">
        <v>15</v>
      </c>
      <c r="BL13" s="96">
        <v>0</v>
      </c>
      <c r="BM13" s="98">
        <v>0</v>
      </c>
      <c r="BN13" s="98">
        <v>2</v>
      </c>
      <c r="BO13" s="98">
        <v>-1</v>
      </c>
      <c r="BP13" s="98">
        <v>0</v>
      </c>
      <c r="BQ13" s="98">
        <v>0</v>
      </c>
      <c r="BR13" s="98">
        <v>0</v>
      </c>
      <c r="BS13" s="98">
        <v>0</v>
      </c>
      <c r="BT13" s="98">
        <v>1</v>
      </c>
      <c r="BU13" s="98">
        <v>0</v>
      </c>
      <c r="BV13" s="98">
        <v>0</v>
      </c>
      <c r="BW13" s="129">
        <v>0</v>
      </c>
      <c r="BX13" s="97">
        <f>SUM(BL13:BW13)</f>
        <v>2</v>
      </c>
      <c r="BY13" s="98">
        <v>0</v>
      </c>
      <c r="BZ13" s="98">
        <v>12</v>
      </c>
      <c r="CA13" s="151">
        <f>O13*BX13</f>
        <v>7200</v>
      </c>
      <c r="CB13" s="99">
        <f>BX13/(BY13+BK13-BZ13)</f>
        <v>0.66666666666666663</v>
      </c>
      <c r="CC13" s="236">
        <v>1</v>
      </c>
      <c r="CD13" s="170">
        <f>CC13*O13</f>
        <v>3600</v>
      </c>
      <c r="CE13" s="203">
        <v>0</v>
      </c>
      <c r="CF13" s="98">
        <v>0</v>
      </c>
      <c r="CG13" s="98">
        <v>0</v>
      </c>
      <c r="CH13" s="98">
        <v>-1</v>
      </c>
      <c r="CI13" s="98">
        <v>0</v>
      </c>
      <c r="CJ13" s="98">
        <v>0</v>
      </c>
      <c r="CK13" s="98">
        <v>0</v>
      </c>
      <c r="CL13" s="98">
        <v>0</v>
      </c>
      <c r="CM13" s="98">
        <v>0</v>
      </c>
      <c r="CN13" s="98">
        <v>0</v>
      </c>
      <c r="CO13" s="98">
        <v>0</v>
      </c>
      <c r="CP13" s="129">
        <v>0</v>
      </c>
      <c r="CQ13" s="174">
        <f>SUM(CE13:CP13)</f>
        <v>-1</v>
      </c>
      <c r="CR13" s="98">
        <v>0</v>
      </c>
      <c r="CS13" s="98">
        <v>1</v>
      </c>
      <c r="CT13" s="151">
        <f>CQ13*O13</f>
        <v>-3600</v>
      </c>
      <c r="CU13" s="88" t="e">
        <f>CQ13/(CC13+CR13-CS13)</f>
        <v>#DIV/0!</v>
      </c>
      <c r="CV13" s="95">
        <v>1</v>
      </c>
      <c r="CW13" s="96">
        <v>0</v>
      </c>
      <c r="CX13" s="98">
        <v>0</v>
      </c>
      <c r="CY13" s="129">
        <v>0</v>
      </c>
      <c r="CZ13" s="257">
        <f>SUM(CW13:CY13)</f>
        <v>0</v>
      </c>
      <c r="DA13" s="98">
        <v>0</v>
      </c>
      <c r="DB13" s="98">
        <v>0</v>
      </c>
      <c r="DC13" s="98">
        <f>CZ13*O13</f>
        <v>0</v>
      </c>
      <c r="DD13" s="258">
        <f>CZ13/(CV13+DA13-DB13)</f>
        <v>0</v>
      </c>
      <c r="DE13" s="95">
        <v>0</v>
      </c>
      <c r="DF13" s="247">
        <f>DE13*O13</f>
        <v>0</v>
      </c>
      <c r="DG13" s="136"/>
      <c r="DH13" s="211">
        <v>15500</v>
      </c>
      <c r="DI13" s="211">
        <v>6000</v>
      </c>
    </row>
    <row r="14" spans="1:113" s="2" customFormat="1" ht="75" customHeight="1" x14ac:dyDescent="0.25">
      <c r="A14" s="221"/>
      <c r="B14" s="222"/>
      <c r="C14" s="73" t="s">
        <v>18</v>
      </c>
      <c r="D14" s="106" t="s">
        <v>368</v>
      </c>
      <c r="E14" s="74">
        <v>83503</v>
      </c>
      <c r="F14" s="101">
        <v>804382047475</v>
      </c>
      <c r="G14" s="101"/>
      <c r="H14" s="59" t="s">
        <v>383</v>
      </c>
      <c r="I14" s="196">
        <v>0.2</v>
      </c>
      <c r="J14" s="59" t="s">
        <v>445</v>
      </c>
      <c r="K14" s="149" t="s">
        <v>173</v>
      </c>
      <c r="L14" s="74" t="s">
        <v>40</v>
      </c>
      <c r="M14" s="74"/>
      <c r="N14" s="107">
        <v>44181</v>
      </c>
      <c r="O14" s="78">
        <v>155</v>
      </c>
      <c r="P14" s="60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2"/>
      <c r="AB14" s="63"/>
      <c r="AC14" s="64"/>
      <c r="AD14" s="108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109"/>
      <c r="AP14" s="110"/>
      <c r="AQ14" s="101"/>
      <c r="AR14" s="101"/>
      <c r="AS14" s="111"/>
      <c r="AT14" s="112"/>
      <c r="AU14" s="113"/>
      <c r="AV14" s="114"/>
      <c r="AW14" s="114"/>
      <c r="AX14" s="114"/>
      <c r="AY14" s="114"/>
      <c r="AZ14" s="114"/>
      <c r="BA14" s="91"/>
      <c r="BB14" s="91"/>
      <c r="BC14" s="91"/>
      <c r="BD14" s="91"/>
      <c r="BE14" s="91"/>
      <c r="BF14" s="92"/>
      <c r="BG14" s="93"/>
      <c r="BH14" s="114"/>
      <c r="BI14" s="114"/>
      <c r="BJ14" s="94"/>
      <c r="BK14" s="95">
        <v>0</v>
      </c>
      <c r="BL14" s="96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129">
        <v>0</v>
      </c>
      <c r="BX14" s="97">
        <f>SUM(BL14:BW14)</f>
        <v>0</v>
      </c>
      <c r="BY14" s="98">
        <v>150</v>
      </c>
      <c r="BZ14" s="98">
        <v>0</v>
      </c>
      <c r="CA14" s="151">
        <f>O14*BX14</f>
        <v>0</v>
      </c>
      <c r="CB14" s="99">
        <f>BX14/(BY14+BK14-BZ14)</f>
        <v>0</v>
      </c>
      <c r="CC14" s="236">
        <v>4</v>
      </c>
      <c r="CD14" s="170">
        <f>CC14*O14</f>
        <v>620</v>
      </c>
      <c r="CE14" s="203">
        <v>0</v>
      </c>
      <c r="CF14" s="98">
        <v>12</v>
      </c>
      <c r="CG14" s="98">
        <v>5</v>
      </c>
      <c r="CH14" s="98">
        <v>8</v>
      </c>
      <c r="CI14" s="98">
        <v>7</v>
      </c>
      <c r="CJ14" s="98">
        <v>4</v>
      </c>
      <c r="CK14" s="98">
        <v>7</v>
      </c>
      <c r="CL14" s="98">
        <v>4</v>
      </c>
      <c r="CM14" s="98">
        <v>2</v>
      </c>
      <c r="CN14" s="98">
        <v>2</v>
      </c>
      <c r="CO14" s="98">
        <v>6</v>
      </c>
      <c r="CP14" s="129">
        <v>5</v>
      </c>
      <c r="CQ14" s="174">
        <f>SUM(CE14:CP14)</f>
        <v>62</v>
      </c>
      <c r="CR14" s="98">
        <v>0</v>
      </c>
      <c r="CS14" s="98">
        <v>2</v>
      </c>
      <c r="CT14" s="151">
        <f>CQ14*O14</f>
        <v>9610</v>
      </c>
      <c r="CU14" s="88">
        <f>CQ14/(CC14+CR14-CS14)</f>
        <v>31</v>
      </c>
      <c r="CV14" s="95">
        <v>54</v>
      </c>
      <c r="CW14" s="96">
        <v>0</v>
      </c>
      <c r="CX14" s="98">
        <v>0</v>
      </c>
      <c r="CY14" s="129">
        <v>0</v>
      </c>
      <c r="CZ14" s="257">
        <f>SUM(CW14:CY14)</f>
        <v>0</v>
      </c>
      <c r="DA14" s="98">
        <v>0</v>
      </c>
      <c r="DB14" s="98">
        <v>39</v>
      </c>
      <c r="DC14" s="98">
        <f>CZ14*O14</f>
        <v>0</v>
      </c>
      <c r="DD14" s="258">
        <f>CZ14/(CV14+DA14-DB14)</f>
        <v>0</v>
      </c>
      <c r="DE14" s="95">
        <v>1</v>
      </c>
      <c r="DF14" s="247">
        <f>DE14*O14</f>
        <v>155</v>
      </c>
      <c r="DG14" s="240" t="s">
        <v>628</v>
      </c>
      <c r="DH14" s="212">
        <v>700</v>
      </c>
      <c r="DI14" s="212">
        <v>217.05</v>
      </c>
    </row>
    <row r="15" spans="1:113" s="2" customFormat="1" ht="75" customHeight="1" x14ac:dyDescent="0.25">
      <c r="A15" s="220"/>
      <c r="B15" s="222"/>
      <c r="C15" s="73" t="s">
        <v>18</v>
      </c>
      <c r="D15" s="106" t="s">
        <v>366</v>
      </c>
      <c r="E15" s="74">
        <v>11462</v>
      </c>
      <c r="F15" s="101">
        <v>804382047536</v>
      </c>
      <c r="G15" s="101"/>
      <c r="H15" s="59" t="s">
        <v>383</v>
      </c>
      <c r="I15" s="196">
        <v>0.2</v>
      </c>
      <c r="J15" s="59" t="s">
        <v>445</v>
      </c>
      <c r="K15" s="149" t="s">
        <v>173</v>
      </c>
      <c r="L15" s="74" t="s">
        <v>40</v>
      </c>
      <c r="M15" s="74"/>
      <c r="N15" s="107">
        <v>44187</v>
      </c>
      <c r="O15" s="78">
        <v>125</v>
      </c>
      <c r="P15" s="60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2"/>
      <c r="AB15" s="63"/>
      <c r="AC15" s="64"/>
      <c r="AD15" s="108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109"/>
      <c r="AP15" s="110"/>
      <c r="AQ15" s="101"/>
      <c r="AR15" s="101"/>
      <c r="AS15" s="111"/>
      <c r="AT15" s="112"/>
      <c r="AU15" s="113"/>
      <c r="AV15" s="114"/>
      <c r="AW15" s="114"/>
      <c r="AX15" s="114"/>
      <c r="AY15" s="114"/>
      <c r="AZ15" s="114"/>
      <c r="BA15" s="91"/>
      <c r="BB15" s="91"/>
      <c r="BC15" s="91"/>
      <c r="BD15" s="91"/>
      <c r="BE15" s="91"/>
      <c r="BF15" s="92"/>
      <c r="BG15" s="93"/>
      <c r="BH15" s="114"/>
      <c r="BI15" s="114"/>
      <c r="BJ15" s="94"/>
      <c r="BK15" s="95">
        <v>0</v>
      </c>
      <c r="BL15" s="96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129">
        <v>0</v>
      </c>
      <c r="BX15" s="97">
        <f>SUM(BL15:BW15)</f>
        <v>0</v>
      </c>
      <c r="BY15" s="98">
        <v>150</v>
      </c>
      <c r="BZ15" s="98">
        <v>0</v>
      </c>
      <c r="CA15" s="151">
        <f>O15*BX15</f>
        <v>0</v>
      </c>
      <c r="CB15" s="99">
        <f>BX15/(BY15+BK15-BZ15)</f>
        <v>0</v>
      </c>
      <c r="CC15" s="236">
        <v>4</v>
      </c>
      <c r="CD15" s="170">
        <f>CC15*O15</f>
        <v>500</v>
      </c>
      <c r="CE15" s="203">
        <v>0</v>
      </c>
      <c r="CF15" s="98">
        <v>3</v>
      </c>
      <c r="CG15" s="98">
        <v>3</v>
      </c>
      <c r="CH15" s="98">
        <v>8</v>
      </c>
      <c r="CI15" s="98">
        <v>8</v>
      </c>
      <c r="CJ15" s="98">
        <v>9</v>
      </c>
      <c r="CK15" s="98">
        <v>8</v>
      </c>
      <c r="CL15" s="98">
        <v>5</v>
      </c>
      <c r="CM15" s="98">
        <v>1</v>
      </c>
      <c r="CN15" s="98">
        <v>2</v>
      </c>
      <c r="CO15" s="98">
        <v>11</v>
      </c>
      <c r="CP15" s="129">
        <v>1</v>
      </c>
      <c r="CQ15" s="174">
        <f>SUM(CE15:CP15)</f>
        <v>59</v>
      </c>
      <c r="CR15" s="98">
        <v>0</v>
      </c>
      <c r="CS15" s="98">
        <v>1</v>
      </c>
      <c r="CT15" s="151">
        <f>CQ15*O15</f>
        <v>7375</v>
      </c>
      <c r="CU15" s="88">
        <f>CQ15/(CC15+CR15-CS15)</f>
        <v>19.666666666666668</v>
      </c>
      <c r="CV15" s="95">
        <v>58</v>
      </c>
      <c r="CW15" s="96">
        <v>1</v>
      </c>
      <c r="CX15" s="98">
        <v>0</v>
      </c>
      <c r="CY15" s="129">
        <v>0</v>
      </c>
      <c r="CZ15" s="257">
        <f>SUM(CW15:CY15)</f>
        <v>1</v>
      </c>
      <c r="DA15" s="98">
        <v>0</v>
      </c>
      <c r="DB15" s="98">
        <v>57</v>
      </c>
      <c r="DC15" s="98">
        <f>CZ15*O15</f>
        <v>125</v>
      </c>
      <c r="DD15" s="258">
        <f>CZ15/(CV15+DA15-DB15)</f>
        <v>1</v>
      </c>
      <c r="DE15" s="95">
        <v>2</v>
      </c>
      <c r="DF15" s="247">
        <f>DE15*O15</f>
        <v>250</v>
      </c>
      <c r="DG15" s="307" t="s">
        <v>628</v>
      </c>
      <c r="DH15" s="212">
        <v>700</v>
      </c>
      <c r="DI15" s="212">
        <v>219.33</v>
      </c>
    </row>
    <row r="16" spans="1:113" s="2" customFormat="1" ht="75" customHeight="1" x14ac:dyDescent="0.25">
      <c r="A16" s="220"/>
      <c r="B16" s="218"/>
      <c r="C16" s="59" t="s">
        <v>15</v>
      </c>
      <c r="D16" s="74" t="s">
        <v>62</v>
      </c>
      <c r="E16" s="74">
        <v>17582</v>
      </c>
      <c r="F16" s="101">
        <v>804382022731</v>
      </c>
      <c r="G16" s="101"/>
      <c r="H16" s="59" t="s">
        <v>112</v>
      </c>
      <c r="I16" s="196">
        <v>1.25</v>
      </c>
      <c r="J16" s="59" t="s">
        <v>444</v>
      </c>
      <c r="K16" s="149" t="s">
        <v>173</v>
      </c>
      <c r="L16" s="103" t="s">
        <v>40</v>
      </c>
      <c r="M16" s="103"/>
      <c r="N16" s="77">
        <v>42668</v>
      </c>
      <c r="O16" s="78">
        <v>1650</v>
      </c>
      <c r="P16" s="79">
        <v>0</v>
      </c>
      <c r="Q16" s="59">
        <v>0</v>
      </c>
      <c r="R16" s="59">
        <v>0</v>
      </c>
      <c r="S16" s="59">
        <v>0</v>
      </c>
      <c r="T16" s="102">
        <v>1</v>
      </c>
      <c r="U16" s="102">
        <v>-1</v>
      </c>
      <c r="V16" s="102">
        <v>2</v>
      </c>
      <c r="W16" s="102">
        <v>4</v>
      </c>
      <c r="X16" s="102">
        <v>2</v>
      </c>
      <c r="Y16" s="102">
        <v>4</v>
      </c>
      <c r="Z16" s="102">
        <v>10</v>
      </c>
      <c r="AA16" s="80">
        <v>8</v>
      </c>
      <c r="AB16" s="81">
        <f>SUM(P16:AA16)</f>
        <v>30</v>
      </c>
      <c r="AC16" s="82">
        <v>57</v>
      </c>
      <c r="AD16" s="83">
        <v>-1</v>
      </c>
      <c r="AE16" s="84">
        <v>5</v>
      </c>
      <c r="AF16" s="84">
        <v>0</v>
      </c>
      <c r="AG16" s="84">
        <v>7</v>
      </c>
      <c r="AH16" s="84">
        <v>2</v>
      </c>
      <c r="AI16" s="84">
        <v>1</v>
      </c>
      <c r="AJ16" s="84">
        <v>0</v>
      </c>
      <c r="AK16" s="84">
        <v>2</v>
      </c>
      <c r="AL16" s="84">
        <v>1</v>
      </c>
      <c r="AM16" s="84">
        <v>0</v>
      </c>
      <c r="AN16" s="84">
        <v>4</v>
      </c>
      <c r="AO16" s="85">
        <v>0</v>
      </c>
      <c r="AP16" s="86">
        <f>SUM(AD16:AN16)</f>
        <v>21</v>
      </c>
      <c r="AQ16" s="87">
        <v>0</v>
      </c>
      <c r="AR16" s="87">
        <v>3</v>
      </c>
      <c r="AS16" s="88">
        <f>AP16/(AQ16+AC16-AR16)</f>
        <v>0.3888888888888889</v>
      </c>
      <c r="AT16" s="89">
        <v>23</v>
      </c>
      <c r="AU16" s="90">
        <v>0</v>
      </c>
      <c r="AV16" s="91">
        <v>0</v>
      </c>
      <c r="AW16" s="91">
        <v>0</v>
      </c>
      <c r="AX16" s="91">
        <v>1</v>
      </c>
      <c r="AY16" s="91">
        <v>1</v>
      </c>
      <c r="AZ16" s="91">
        <v>-1</v>
      </c>
      <c r="BA16" s="91">
        <v>1</v>
      </c>
      <c r="BB16" s="91">
        <v>1</v>
      </c>
      <c r="BC16" s="91">
        <v>0</v>
      </c>
      <c r="BD16" s="91">
        <v>3</v>
      </c>
      <c r="BE16" s="91">
        <v>2</v>
      </c>
      <c r="BF16" s="92">
        <v>1</v>
      </c>
      <c r="BG16" s="93">
        <f>+SUM(AU16:BF16)</f>
        <v>9</v>
      </c>
      <c r="BH16" s="91">
        <v>0</v>
      </c>
      <c r="BI16" s="91">
        <v>1</v>
      </c>
      <c r="BJ16" s="94">
        <f>+BG16/(BH16+AT16-BI16)</f>
        <v>0.40909090909090912</v>
      </c>
      <c r="BK16" s="95">
        <v>14</v>
      </c>
      <c r="BL16" s="96">
        <v>0</v>
      </c>
      <c r="BM16" s="98">
        <v>0</v>
      </c>
      <c r="BN16" s="98">
        <v>0</v>
      </c>
      <c r="BO16" s="98">
        <v>0</v>
      </c>
      <c r="BP16" s="98">
        <v>0</v>
      </c>
      <c r="BQ16" s="98">
        <v>0</v>
      </c>
      <c r="BR16" s="98">
        <v>0</v>
      </c>
      <c r="BS16" s="98">
        <v>0</v>
      </c>
      <c r="BT16" s="98">
        <v>0</v>
      </c>
      <c r="BU16" s="98">
        <v>0</v>
      </c>
      <c r="BV16" s="98">
        <v>0</v>
      </c>
      <c r="BW16" s="129">
        <v>0</v>
      </c>
      <c r="BX16" s="97">
        <f>SUM(BL16:BW16)</f>
        <v>0</v>
      </c>
      <c r="BY16" s="98">
        <v>0</v>
      </c>
      <c r="BZ16" s="98">
        <v>0</v>
      </c>
      <c r="CA16" s="151">
        <f>O16*BX16</f>
        <v>0</v>
      </c>
      <c r="CB16" s="99">
        <f>BX16/(BY16+BK16-BZ16)</f>
        <v>0</v>
      </c>
      <c r="CC16" s="236">
        <v>13</v>
      </c>
      <c r="CD16" s="170">
        <f>CC16*O16</f>
        <v>21450</v>
      </c>
      <c r="CE16" s="203">
        <v>1</v>
      </c>
      <c r="CF16" s="98">
        <v>0</v>
      </c>
      <c r="CG16" s="98">
        <v>0</v>
      </c>
      <c r="CH16" s="98">
        <v>0</v>
      </c>
      <c r="CI16" s="98">
        <v>0</v>
      </c>
      <c r="CJ16" s="98">
        <v>0</v>
      </c>
      <c r="CK16" s="98">
        <v>0</v>
      </c>
      <c r="CL16" s="98">
        <v>0</v>
      </c>
      <c r="CM16" s="98">
        <v>0</v>
      </c>
      <c r="CN16" s="98">
        <v>0</v>
      </c>
      <c r="CO16" s="98">
        <v>0</v>
      </c>
      <c r="CP16" s="129">
        <v>0</v>
      </c>
      <c r="CQ16" s="174">
        <f>SUM(CE16:CP16)</f>
        <v>1</v>
      </c>
      <c r="CR16" s="98">
        <v>0</v>
      </c>
      <c r="CS16" s="98">
        <v>11</v>
      </c>
      <c r="CT16" s="151">
        <f>CQ16*O16</f>
        <v>1650</v>
      </c>
      <c r="CU16" s="88">
        <f>CQ16/(CC16+CR16-CS16)</f>
        <v>0.5</v>
      </c>
      <c r="CV16" s="95">
        <v>1</v>
      </c>
      <c r="CW16" s="96">
        <v>0</v>
      </c>
      <c r="CX16" s="98">
        <v>0</v>
      </c>
      <c r="CY16" s="129">
        <v>0</v>
      </c>
      <c r="CZ16" s="257">
        <f>SUM(CW16:CY16)</f>
        <v>0</v>
      </c>
      <c r="DA16" s="98">
        <v>0</v>
      </c>
      <c r="DB16" s="98">
        <v>0</v>
      </c>
      <c r="DC16" s="98">
        <f>CZ16*O16</f>
        <v>0</v>
      </c>
      <c r="DD16" s="258">
        <f>CZ16/(CV16+DA16-DB16)</f>
        <v>0</v>
      </c>
      <c r="DE16" s="95">
        <v>1</v>
      </c>
      <c r="DF16" s="247">
        <f>DE16*O16</f>
        <v>1650</v>
      </c>
      <c r="DG16" s="232" t="s">
        <v>458</v>
      </c>
      <c r="DH16" s="212"/>
      <c r="DI16" s="212"/>
    </row>
    <row r="17" spans="1:113" s="2" customFormat="1" ht="75" customHeight="1" x14ac:dyDescent="0.25">
      <c r="A17" s="220"/>
      <c r="B17" s="218"/>
      <c r="C17" s="59" t="s">
        <v>15</v>
      </c>
      <c r="D17" s="74" t="s">
        <v>61</v>
      </c>
      <c r="E17" s="74">
        <v>17581</v>
      </c>
      <c r="F17" s="101">
        <v>804382022724</v>
      </c>
      <c r="G17" s="101"/>
      <c r="H17" s="59" t="s">
        <v>112</v>
      </c>
      <c r="I17" s="196">
        <v>1.25</v>
      </c>
      <c r="J17" s="59" t="s">
        <v>444</v>
      </c>
      <c r="K17" s="149" t="s">
        <v>173</v>
      </c>
      <c r="L17" s="103" t="s">
        <v>40</v>
      </c>
      <c r="M17" s="103"/>
      <c r="N17" s="77">
        <v>42635</v>
      </c>
      <c r="O17" s="78">
        <v>1650</v>
      </c>
      <c r="P17" s="79">
        <v>0</v>
      </c>
      <c r="Q17" s="59">
        <v>0</v>
      </c>
      <c r="R17" s="59">
        <v>0</v>
      </c>
      <c r="S17" s="59">
        <v>0</v>
      </c>
      <c r="T17" s="59">
        <v>0</v>
      </c>
      <c r="U17" s="102">
        <v>3</v>
      </c>
      <c r="V17" s="102">
        <v>1</v>
      </c>
      <c r="W17" s="102">
        <v>11</v>
      </c>
      <c r="X17" s="59">
        <v>0</v>
      </c>
      <c r="Y17" s="102">
        <v>12</v>
      </c>
      <c r="Z17" s="102">
        <v>20</v>
      </c>
      <c r="AA17" s="80">
        <v>19</v>
      </c>
      <c r="AB17" s="81">
        <f>SUM(P17:AA17)</f>
        <v>66</v>
      </c>
      <c r="AC17" s="82">
        <v>66</v>
      </c>
      <c r="AD17" s="83">
        <v>1</v>
      </c>
      <c r="AE17" s="84">
        <v>17</v>
      </c>
      <c r="AF17" s="84">
        <v>0</v>
      </c>
      <c r="AG17" s="84">
        <v>8</v>
      </c>
      <c r="AH17" s="84">
        <v>6</v>
      </c>
      <c r="AI17" s="84">
        <v>3</v>
      </c>
      <c r="AJ17" s="84">
        <v>0</v>
      </c>
      <c r="AK17" s="84">
        <v>6</v>
      </c>
      <c r="AL17" s="84">
        <v>1</v>
      </c>
      <c r="AM17" s="84">
        <v>2</v>
      </c>
      <c r="AN17" s="84">
        <v>9</v>
      </c>
      <c r="AO17" s="85">
        <v>6</v>
      </c>
      <c r="AP17" s="86">
        <f>SUM(AD17:AN17)</f>
        <v>53</v>
      </c>
      <c r="AQ17" s="87">
        <v>30</v>
      </c>
      <c r="AR17" s="87">
        <v>4</v>
      </c>
      <c r="AS17" s="88">
        <f>AP17/(AQ17+AC17-AR17)</f>
        <v>0.57608695652173914</v>
      </c>
      <c r="AT17" s="89">
        <v>39</v>
      </c>
      <c r="AU17" s="90">
        <v>-1</v>
      </c>
      <c r="AV17" s="91">
        <v>5</v>
      </c>
      <c r="AW17" s="91">
        <v>0</v>
      </c>
      <c r="AX17" s="91">
        <v>2</v>
      </c>
      <c r="AY17" s="91">
        <v>1</v>
      </c>
      <c r="AZ17" s="91">
        <v>1</v>
      </c>
      <c r="BA17" s="91">
        <v>0</v>
      </c>
      <c r="BB17" s="91">
        <v>0</v>
      </c>
      <c r="BC17" s="91">
        <v>0</v>
      </c>
      <c r="BD17" s="91">
        <v>3</v>
      </c>
      <c r="BE17" s="91">
        <v>1</v>
      </c>
      <c r="BF17" s="92">
        <v>0</v>
      </c>
      <c r="BG17" s="93">
        <f>+SUM(AU17:BF17)</f>
        <v>12</v>
      </c>
      <c r="BH17" s="91">
        <v>0</v>
      </c>
      <c r="BI17" s="91">
        <v>1</v>
      </c>
      <c r="BJ17" s="94">
        <f>+BG17/(BH17+AT17-BI17)</f>
        <v>0.31578947368421051</v>
      </c>
      <c r="BK17" s="95">
        <v>20</v>
      </c>
      <c r="BL17" s="96">
        <v>0</v>
      </c>
      <c r="BM17" s="98">
        <v>2</v>
      </c>
      <c r="BN17" s="98">
        <v>0</v>
      </c>
      <c r="BO17" s="98">
        <v>0</v>
      </c>
      <c r="BP17" s="98">
        <v>0</v>
      </c>
      <c r="BQ17" s="98">
        <v>0</v>
      </c>
      <c r="BR17" s="98">
        <v>1</v>
      </c>
      <c r="BS17" s="98">
        <v>0</v>
      </c>
      <c r="BT17" s="98">
        <v>2</v>
      </c>
      <c r="BU17" s="98">
        <v>0</v>
      </c>
      <c r="BV17" s="98">
        <v>1</v>
      </c>
      <c r="BW17" s="129">
        <v>-1</v>
      </c>
      <c r="BX17" s="97">
        <f>SUM(BL17:BW17)</f>
        <v>5</v>
      </c>
      <c r="BY17" s="98">
        <v>0</v>
      </c>
      <c r="BZ17" s="98">
        <v>0</v>
      </c>
      <c r="CA17" s="151">
        <f>O17*BX17</f>
        <v>8250</v>
      </c>
      <c r="CB17" s="99">
        <f>BX17/(BY17+BK17-BZ17)</f>
        <v>0.25</v>
      </c>
      <c r="CC17" s="236">
        <v>13</v>
      </c>
      <c r="CD17" s="170">
        <f>CC17*O17</f>
        <v>21450</v>
      </c>
      <c r="CE17" s="203">
        <v>0</v>
      </c>
      <c r="CF17" s="98">
        <v>0</v>
      </c>
      <c r="CG17" s="98">
        <v>0</v>
      </c>
      <c r="CH17" s="98">
        <v>0</v>
      </c>
      <c r="CI17" s="98">
        <v>0</v>
      </c>
      <c r="CJ17" s="98">
        <v>0</v>
      </c>
      <c r="CK17" s="98">
        <v>0</v>
      </c>
      <c r="CL17" s="98">
        <v>0</v>
      </c>
      <c r="CM17" s="98">
        <v>0</v>
      </c>
      <c r="CN17" s="98">
        <v>0</v>
      </c>
      <c r="CO17" s="98">
        <v>0</v>
      </c>
      <c r="CP17" s="129">
        <v>-1</v>
      </c>
      <c r="CQ17" s="174">
        <f>SUM(CE17:CP17)</f>
        <v>-1</v>
      </c>
      <c r="CR17" s="98">
        <v>0</v>
      </c>
      <c r="CS17" s="98">
        <v>10</v>
      </c>
      <c r="CT17" s="151">
        <f>CQ17*O17</f>
        <v>-1650</v>
      </c>
      <c r="CU17" s="88">
        <f>CQ17/(CC17+CR17-CS17)</f>
        <v>-0.33333333333333331</v>
      </c>
      <c r="CV17" s="95">
        <v>2</v>
      </c>
      <c r="CW17" s="96">
        <v>0</v>
      </c>
      <c r="CX17" s="98">
        <v>0</v>
      </c>
      <c r="CY17" s="129">
        <v>0</v>
      </c>
      <c r="CZ17" s="257">
        <f>SUM(CW17:CY17)</f>
        <v>0</v>
      </c>
      <c r="DA17" s="98">
        <v>0</v>
      </c>
      <c r="DB17" s="98">
        <v>1</v>
      </c>
      <c r="DC17" s="98">
        <f>CZ17*O17</f>
        <v>0</v>
      </c>
      <c r="DD17" s="258">
        <f>CZ17/(CV17+DA17-DB17)</f>
        <v>0</v>
      </c>
      <c r="DE17" s="95">
        <v>1</v>
      </c>
      <c r="DF17" s="247">
        <f>DE17*O17</f>
        <v>1650</v>
      </c>
      <c r="DG17" s="232" t="s">
        <v>457</v>
      </c>
      <c r="DH17" s="212"/>
      <c r="DI17" s="212"/>
    </row>
    <row r="18" spans="1:113" s="2" customFormat="1" ht="75" customHeight="1" x14ac:dyDescent="0.25">
      <c r="A18" s="221"/>
      <c r="B18" s="222"/>
      <c r="C18" s="73" t="s">
        <v>18</v>
      </c>
      <c r="D18" s="106" t="s">
        <v>363</v>
      </c>
      <c r="E18" s="74">
        <v>11346</v>
      </c>
      <c r="F18" s="101">
        <v>804382047499</v>
      </c>
      <c r="G18" s="101"/>
      <c r="H18" s="59" t="s">
        <v>382</v>
      </c>
      <c r="I18" s="196">
        <v>0.2</v>
      </c>
      <c r="J18" s="59" t="s">
        <v>445</v>
      </c>
      <c r="K18" s="149" t="s">
        <v>173</v>
      </c>
      <c r="L18" s="74" t="s">
        <v>40</v>
      </c>
      <c r="M18" s="74"/>
      <c r="N18" s="107">
        <v>44187</v>
      </c>
      <c r="O18" s="78">
        <v>135</v>
      </c>
      <c r="P18" s="60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2"/>
      <c r="AB18" s="63"/>
      <c r="AC18" s="64"/>
      <c r="AD18" s="108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109"/>
      <c r="AP18" s="110"/>
      <c r="AQ18" s="101"/>
      <c r="AR18" s="101"/>
      <c r="AS18" s="111"/>
      <c r="AT18" s="112"/>
      <c r="AU18" s="113"/>
      <c r="AV18" s="114"/>
      <c r="AW18" s="114"/>
      <c r="AX18" s="114"/>
      <c r="AY18" s="114"/>
      <c r="AZ18" s="114"/>
      <c r="BA18" s="91"/>
      <c r="BB18" s="91"/>
      <c r="BC18" s="91"/>
      <c r="BD18" s="91"/>
      <c r="BE18" s="91"/>
      <c r="BF18" s="92"/>
      <c r="BG18" s="93"/>
      <c r="BH18" s="114"/>
      <c r="BI18" s="114"/>
      <c r="BJ18" s="94"/>
      <c r="BK18" s="95">
        <v>0</v>
      </c>
      <c r="BL18" s="96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129">
        <v>0</v>
      </c>
      <c r="BX18" s="97">
        <f>SUM(BL18:BW18)</f>
        <v>0</v>
      </c>
      <c r="BY18" s="98">
        <v>150</v>
      </c>
      <c r="BZ18" s="98">
        <v>0</v>
      </c>
      <c r="CA18" s="151">
        <f>O18*BX18</f>
        <v>0</v>
      </c>
      <c r="CB18" s="99">
        <f>BX18/(BY18+BK18-BZ18)</f>
        <v>0</v>
      </c>
      <c r="CC18" s="236">
        <v>4</v>
      </c>
      <c r="CD18" s="170">
        <f>CC18*O18</f>
        <v>540</v>
      </c>
      <c r="CE18" s="203">
        <v>1</v>
      </c>
      <c r="CF18" s="98">
        <v>8</v>
      </c>
      <c r="CG18" s="98">
        <v>3</v>
      </c>
      <c r="CH18" s="98">
        <v>10</v>
      </c>
      <c r="CI18" s="98">
        <v>6</v>
      </c>
      <c r="CJ18" s="98">
        <v>2</v>
      </c>
      <c r="CK18" s="98">
        <v>4</v>
      </c>
      <c r="CL18" s="98">
        <v>2</v>
      </c>
      <c r="CM18" s="98">
        <v>1</v>
      </c>
      <c r="CN18" s="98">
        <v>3</v>
      </c>
      <c r="CO18" s="98">
        <v>8</v>
      </c>
      <c r="CP18" s="129">
        <v>5</v>
      </c>
      <c r="CQ18" s="174">
        <f>SUM(CE18:CP18)</f>
        <v>53</v>
      </c>
      <c r="CR18" s="98">
        <v>0</v>
      </c>
      <c r="CS18" s="98">
        <v>1</v>
      </c>
      <c r="CT18" s="151">
        <f>CQ18*O18</f>
        <v>7155</v>
      </c>
      <c r="CU18" s="88">
        <f>CQ18/(CC18+CR18-CS18)</f>
        <v>17.666666666666668</v>
      </c>
      <c r="CV18" s="95">
        <v>64</v>
      </c>
      <c r="CW18" s="96">
        <v>0</v>
      </c>
      <c r="CX18" s="98">
        <v>0</v>
      </c>
      <c r="CY18" s="129">
        <v>0</v>
      </c>
      <c r="CZ18" s="257">
        <f>SUM(CW18:CY18)</f>
        <v>0</v>
      </c>
      <c r="DA18" s="98">
        <v>0</v>
      </c>
      <c r="DB18" s="98">
        <v>68</v>
      </c>
      <c r="DC18" s="98">
        <f>CZ18*O18</f>
        <v>0</v>
      </c>
      <c r="DD18" s="258">
        <f>CZ18/(CV18+DA18-DB18)</f>
        <v>0</v>
      </c>
      <c r="DE18" s="95">
        <v>4</v>
      </c>
      <c r="DF18" s="247">
        <f>DE18*O18</f>
        <v>540</v>
      </c>
      <c r="DG18" s="240" t="s">
        <v>628</v>
      </c>
      <c r="DH18" s="212">
        <v>700</v>
      </c>
      <c r="DI18" s="212">
        <v>204.93</v>
      </c>
    </row>
    <row r="19" spans="1:113" s="2" customFormat="1" ht="75" customHeight="1" x14ac:dyDescent="0.25">
      <c r="A19" s="220"/>
      <c r="B19" s="222"/>
      <c r="C19" s="74" t="s">
        <v>354</v>
      </c>
      <c r="D19" s="106" t="s">
        <v>273</v>
      </c>
      <c r="E19" s="74">
        <v>20411</v>
      </c>
      <c r="F19" s="101">
        <v>804382045877</v>
      </c>
      <c r="G19" s="101"/>
      <c r="H19" s="59" t="s">
        <v>330</v>
      </c>
      <c r="I19" s="59"/>
      <c r="J19" s="59"/>
      <c r="K19" s="149" t="s">
        <v>173</v>
      </c>
      <c r="L19" s="74" t="s">
        <v>39</v>
      </c>
      <c r="M19" s="74"/>
      <c r="N19" s="107">
        <v>44077</v>
      </c>
      <c r="O19" s="78">
        <v>2041.86</v>
      </c>
      <c r="P19" s="60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3"/>
      <c r="AC19" s="64"/>
      <c r="AD19" s="108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109"/>
      <c r="AP19" s="110"/>
      <c r="AQ19" s="101"/>
      <c r="AR19" s="101"/>
      <c r="AS19" s="111"/>
      <c r="AT19" s="112"/>
      <c r="AU19" s="113"/>
      <c r="AV19" s="114"/>
      <c r="AW19" s="114"/>
      <c r="AX19" s="114"/>
      <c r="AY19" s="114"/>
      <c r="AZ19" s="114"/>
      <c r="BA19" s="91"/>
      <c r="BB19" s="91"/>
      <c r="BC19" s="91"/>
      <c r="BD19" s="91"/>
      <c r="BE19" s="91"/>
      <c r="BF19" s="92"/>
      <c r="BG19" s="93"/>
      <c r="BH19" s="114"/>
      <c r="BI19" s="114"/>
      <c r="BJ19" s="94"/>
      <c r="BK19" s="95">
        <v>0</v>
      </c>
      <c r="BL19" s="96"/>
      <c r="BM19" s="98"/>
      <c r="BN19" s="98"/>
      <c r="BO19" s="98"/>
      <c r="BP19" s="98"/>
      <c r="BQ19" s="98"/>
      <c r="BR19" s="98"/>
      <c r="BS19" s="98"/>
      <c r="BT19" s="98">
        <v>0</v>
      </c>
      <c r="BU19" s="98">
        <v>2</v>
      </c>
      <c r="BV19" s="98">
        <v>2</v>
      </c>
      <c r="BW19" s="129">
        <v>1</v>
      </c>
      <c r="BX19" s="97">
        <f>SUM(BL19:BW19)</f>
        <v>5</v>
      </c>
      <c r="BY19" s="98">
        <v>30</v>
      </c>
      <c r="BZ19" s="98">
        <v>1</v>
      </c>
      <c r="CA19" s="151">
        <f>O19*BX19</f>
        <v>10209.299999999999</v>
      </c>
      <c r="CB19" s="99">
        <f>BX19/(BY19+BK19-BZ19)</f>
        <v>0.17241379310344829</v>
      </c>
      <c r="CC19" s="236">
        <v>14</v>
      </c>
      <c r="CD19" s="170">
        <f>CC19*O19</f>
        <v>28586.039999999997</v>
      </c>
      <c r="CE19" s="203">
        <v>1</v>
      </c>
      <c r="CF19" s="98">
        <v>1</v>
      </c>
      <c r="CG19" s="98">
        <v>2</v>
      </c>
      <c r="CH19" s="98">
        <v>-1</v>
      </c>
      <c r="CI19" s="98">
        <v>3</v>
      </c>
      <c r="CJ19" s="98">
        <v>0</v>
      </c>
      <c r="CK19" s="98">
        <v>3</v>
      </c>
      <c r="CL19" s="98">
        <v>-1</v>
      </c>
      <c r="CM19" s="98">
        <v>0</v>
      </c>
      <c r="CN19" s="98">
        <v>0</v>
      </c>
      <c r="CO19" s="98">
        <v>2</v>
      </c>
      <c r="CP19" s="129">
        <v>0</v>
      </c>
      <c r="CQ19" s="174">
        <f>SUM(CE19:CP19)</f>
        <v>10</v>
      </c>
      <c r="CR19" s="98">
        <v>0</v>
      </c>
      <c r="CS19" s="98">
        <v>1</v>
      </c>
      <c r="CT19" s="151">
        <f>CQ19*O19</f>
        <v>20418.599999999999</v>
      </c>
      <c r="CU19" s="88">
        <f>CQ19/(CC19+CR19-CS19)</f>
        <v>0.76923076923076927</v>
      </c>
      <c r="CV19" s="95">
        <v>7</v>
      </c>
      <c r="CW19" s="96">
        <v>0</v>
      </c>
      <c r="CX19" s="98">
        <v>0</v>
      </c>
      <c r="CY19" s="129">
        <v>-1</v>
      </c>
      <c r="CZ19" s="257">
        <f>SUM(CW19:CY19)</f>
        <v>-1</v>
      </c>
      <c r="DA19" s="98">
        <v>0</v>
      </c>
      <c r="DB19" s="98">
        <v>9</v>
      </c>
      <c r="DC19" s="98">
        <f>CZ19*O19</f>
        <v>-2041.86</v>
      </c>
      <c r="DD19" s="258">
        <f>CZ19/(CV19+DA19-DB19)</f>
        <v>0.5</v>
      </c>
      <c r="DE19" s="95">
        <v>2</v>
      </c>
      <c r="DF19" s="247">
        <f>DE19*O19</f>
        <v>4083.72</v>
      </c>
      <c r="DG19" s="233" t="s">
        <v>580</v>
      </c>
      <c r="DH19" s="211">
        <v>13999</v>
      </c>
      <c r="DI19" s="211">
        <v>2662.43</v>
      </c>
    </row>
    <row r="20" spans="1:113" s="2" customFormat="1" ht="75" customHeight="1" x14ac:dyDescent="0.25">
      <c r="A20" s="221"/>
      <c r="B20" s="223"/>
      <c r="C20" s="73" t="s">
        <v>17</v>
      </c>
      <c r="D20" s="74" t="s">
        <v>203</v>
      </c>
      <c r="E20" s="74">
        <v>23501</v>
      </c>
      <c r="F20" s="101">
        <v>804382037360</v>
      </c>
      <c r="G20" s="101"/>
      <c r="H20" s="59" t="s">
        <v>236</v>
      </c>
      <c r="I20" s="196">
        <v>3</v>
      </c>
      <c r="J20" s="59" t="s">
        <v>443</v>
      </c>
      <c r="K20" s="149"/>
      <c r="L20" s="74" t="s">
        <v>39</v>
      </c>
      <c r="M20" s="74"/>
      <c r="N20" s="107">
        <v>43802</v>
      </c>
      <c r="O20" s="78">
        <v>2075</v>
      </c>
      <c r="P20" s="60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2"/>
      <c r="AB20" s="63"/>
      <c r="AC20" s="64"/>
      <c r="AD20" s="108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109"/>
      <c r="AP20" s="110"/>
      <c r="AQ20" s="101"/>
      <c r="AR20" s="101"/>
      <c r="AS20" s="111"/>
      <c r="AT20" s="112"/>
      <c r="AU20" s="113"/>
      <c r="AV20" s="114"/>
      <c r="AW20" s="114"/>
      <c r="AX20" s="114"/>
      <c r="AY20" s="114"/>
      <c r="AZ20" s="114"/>
      <c r="BA20" s="91"/>
      <c r="BB20" s="91"/>
      <c r="BC20" s="91"/>
      <c r="BD20" s="91"/>
      <c r="BE20" s="91"/>
      <c r="BF20" s="92">
        <v>0</v>
      </c>
      <c r="BG20" s="93">
        <f>+SUM(AU20:BF20)</f>
        <v>0</v>
      </c>
      <c r="BH20" s="114">
        <v>15</v>
      </c>
      <c r="BI20" s="114">
        <v>0</v>
      </c>
      <c r="BJ20" s="94">
        <f>+BG20/(BH20+AT20-BI20)</f>
        <v>0</v>
      </c>
      <c r="BK20" s="95">
        <v>15</v>
      </c>
      <c r="BL20" s="96">
        <v>0</v>
      </c>
      <c r="BM20" s="98">
        <v>2</v>
      </c>
      <c r="BN20" s="98">
        <v>-1</v>
      </c>
      <c r="BO20" s="98">
        <v>0</v>
      </c>
      <c r="BP20" s="98">
        <v>0</v>
      </c>
      <c r="BQ20" s="98">
        <v>0</v>
      </c>
      <c r="BR20" s="98">
        <v>0</v>
      </c>
      <c r="BS20" s="98">
        <v>0</v>
      </c>
      <c r="BT20" s="98">
        <v>1</v>
      </c>
      <c r="BU20" s="98">
        <v>1</v>
      </c>
      <c r="BV20" s="98">
        <v>0</v>
      </c>
      <c r="BW20" s="129">
        <v>0</v>
      </c>
      <c r="BX20" s="97">
        <f>SUM(BL20:BW20)</f>
        <v>3</v>
      </c>
      <c r="BY20" s="98">
        <v>0</v>
      </c>
      <c r="BZ20" s="98">
        <v>12</v>
      </c>
      <c r="CA20" s="151">
        <f>O20*BX20</f>
        <v>6225</v>
      </c>
      <c r="CB20" s="99">
        <f>BX20/(BY20+BK20-BZ20)</f>
        <v>1</v>
      </c>
      <c r="CC20" s="236">
        <v>0</v>
      </c>
      <c r="CD20" s="170">
        <f>CC20*O20</f>
        <v>0</v>
      </c>
      <c r="CE20" s="203">
        <v>0</v>
      </c>
      <c r="CF20" s="98">
        <v>0</v>
      </c>
      <c r="CG20" s="98">
        <v>0</v>
      </c>
      <c r="CH20" s="98">
        <v>0</v>
      </c>
      <c r="CI20" s="98">
        <v>0</v>
      </c>
      <c r="CJ20" s="98">
        <v>0</v>
      </c>
      <c r="CK20" s="98">
        <v>0</v>
      </c>
      <c r="CL20" s="98">
        <v>0</v>
      </c>
      <c r="CM20" s="98">
        <v>0</v>
      </c>
      <c r="CN20" s="98">
        <v>0</v>
      </c>
      <c r="CO20" s="98">
        <v>0</v>
      </c>
      <c r="CP20" s="129">
        <v>0</v>
      </c>
      <c r="CQ20" s="174">
        <f>SUM(CE20:CP20)</f>
        <v>0</v>
      </c>
      <c r="CR20" s="98">
        <v>0</v>
      </c>
      <c r="CS20" s="98">
        <v>0</v>
      </c>
      <c r="CT20" s="151">
        <f>CQ20*O20</f>
        <v>0</v>
      </c>
      <c r="CU20" s="88" t="e">
        <f>CQ20/(CC20+CR20-CS20)</f>
        <v>#DIV/0!</v>
      </c>
      <c r="CV20" s="95">
        <v>0</v>
      </c>
      <c r="CW20" s="96">
        <v>0</v>
      </c>
      <c r="CX20" s="98">
        <v>0</v>
      </c>
      <c r="CY20" s="129">
        <v>0</v>
      </c>
      <c r="CZ20" s="257">
        <f>SUM(CW20:CY20)</f>
        <v>0</v>
      </c>
      <c r="DA20" s="98">
        <v>0</v>
      </c>
      <c r="DB20" s="98">
        <v>0</v>
      </c>
      <c r="DC20" s="98">
        <f>CZ20*O20</f>
        <v>0</v>
      </c>
      <c r="DD20" s="258" t="e">
        <f>CZ20/(CV20+DA20-DB20)</f>
        <v>#DIV/0!</v>
      </c>
      <c r="DE20" s="95">
        <v>0</v>
      </c>
      <c r="DF20" s="247">
        <f>DE20*O20</f>
        <v>0</v>
      </c>
      <c r="DG20" s="209"/>
      <c r="DH20" s="211">
        <v>15500</v>
      </c>
      <c r="DI20" s="211">
        <v>6000</v>
      </c>
    </row>
    <row r="21" spans="1:113" s="2" customFormat="1" ht="75" customHeight="1" x14ac:dyDescent="0.25">
      <c r="A21" s="220"/>
      <c r="B21" s="223"/>
      <c r="C21" s="74" t="s">
        <v>16</v>
      </c>
      <c r="D21" s="74" t="s">
        <v>170</v>
      </c>
      <c r="E21" s="74">
        <v>10527</v>
      </c>
      <c r="F21" s="101">
        <v>804382033898</v>
      </c>
      <c r="G21" s="101"/>
      <c r="H21" s="59" t="s">
        <v>172</v>
      </c>
      <c r="I21" s="196">
        <v>0.25</v>
      </c>
      <c r="J21" s="59" t="s">
        <v>445</v>
      </c>
      <c r="K21" s="149"/>
      <c r="L21" s="244" t="s">
        <v>40</v>
      </c>
      <c r="M21" s="106"/>
      <c r="N21" s="107">
        <v>43656</v>
      </c>
      <c r="O21" s="78">
        <v>195</v>
      </c>
      <c r="P21" s="60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2"/>
      <c r="AB21" s="63"/>
      <c r="AC21" s="64"/>
      <c r="AD21" s="108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109"/>
      <c r="AP21" s="110"/>
      <c r="AQ21" s="101"/>
      <c r="AR21" s="101"/>
      <c r="AS21" s="111"/>
      <c r="AT21" s="112"/>
      <c r="AU21" s="113"/>
      <c r="AV21" s="114"/>
      <c r="AW21" s="91"/>
      <c r="AX21" s="91"/>
      <c r="AY21" s="91"/>
      <c r="AZ21" s="91"/>
      <c r="BA21" s="91">
        <v>0</v>
      </c>
      <c r="BB21" s="91">
        <v>5</v>
      </c>
      <c r="BC21" s="91">
        <v>2</v>
      </c>
      <c r="BD21" s="91">
        <v>9</v>
      </c>
      <c r="BE21" s="91">
        <v>7</v>
      </c>
      <c r="BF21" s="92">
        <v>20</v>
      </c>
      <c r="BG21" s="93">
        <f>+SUM(AU21:BF21)</f>
        <v>43</v>
      </c>
      <c r="BH21" s="114">
        <v>110</v>
      </c>
      <c r="BI21" s="114">
        <v>0</v>
      </c>
      <c r="BJ21" s="94">
        <f>+BG21/(BH21+AT21-BI21)</f>
        <v>0.39090909090909093</v>
      </c>
      <c r="BK21" s="95">
        <v>41</v>
      </c>
      <c r="BL21" s="96">
        <v>7</v>
      </c>
      <c r="BM21" s="98">
        <v>-1</v>
      </c>
      <c r="BN21" s="98">
        <v>2</v>
      </c>
      <c r="BO21" s="98">
        <v>0</v>
      </c>
      <c r="BP21" s="98">
        <v>1</v>
      </c>
      <c r="BQ21" s="98">
        <v>0</v>
      </c>
      <c r="BR21" s="98">
        <v>1</v>
      </c>
      <c r="BS21" s="98">
        <v>1</v>
      </c>
      <c r="BT21" s="98">
        <v>1</v>
      </c>
      <c r="BU21" s="98">
        <v>1</v>
      </c>
      <c r="BV21" s="98">
        <v>0</v>
      </c>
      <c r="BW21" s="129">
        <v>0</v>
      </c>
      <c r="BX21" s="97">
        <f>SUM(BL21:BW21)</f>
        <v>13</v>
      </c>
      <c r="BY21" s="98">
        <v>0</v>
      </c>
      <c r="BZ21" s="98">
        <v>4</v>
      </c>
      <c r="CA21" s="151">
        <f>O21*BX21</f>
        <v>2535</v>
      </c>
      <c r="CB21" s="99">
        <f>BX21/(BY21+BK21-BZ21)</f>
        <v>0.35135135135135137</v>
      </c>
      <c r="CC21" s="236">
        <v>2</v>
      </c>
      <c r="CD21" s="170">
        <f>CC21*O21</f>
        <v>390</v>
      </c>
      <c r="CE21" s="203">
        <v>0</v>
      </c>
      <c r="CF21" s="98">
        <v>0</v>
      </c>
      <c r="CG21" s="98">
        <v>0</v>
      </c>
      <c r="CH21" s="98">
        <v>0</v>
      </c>
      <c r="CI21" s="98">
        <v>0</v>
      </c>
      <c r="CJ21" s="98">
        <v>0</v>
      </c>
      <c r="CK21" s="98">
        <v>0</v>
      </c>
      <c r="CL21" s="98">
        <v>0</v>
      </c>
      <c r="CM21" s="98">
        <v>0</v>
      </c>
      <c r="CN21" s="98">
        <v>0</v>
      </c>
      <c r="CO21" s="98">
        <v>0</v>
      </c>
      <c r="CP21" s="129">
        <v>0</v>
      </c>
      <c r="CQ21" s="174">
        <f>SUM(CE21:CP21)</f>
        <v>0</v>
      </c>
      <c r="CR21" s="98">
        <v>0</v>
      </c>
      <c r="CS21" s="98">
        <v>1</v>
      </c>
      <c r="CT21" s="151">
        <f>CQ21*O21</f>
        <v>0</v>
      </c>
      <c r="CU21" s="88">
        <f>CQ21/(CC21+CR21-CS21)</f>
        <v>0</v>
      </c>
      <c r="CV21" s="95">
        <v>0</v>
      </c>
      <c r="CW21" s="96">
        <v>0</v>
      </c>
      <c r="CX21" s="98">
        <v>0</v>
      </c>
      <c r="CY21" s="129">
        <v>0</v>
      </c>
      <c r="CZ21" s="257">
        <f>SUM(CW21:CY21)</f>
        <v>0</v>
      </c>
      <c r="DA21" s="98">
        <v>0</v>
      </c>
      <c r="DB21" s="98">
        <v>0</v>
      </c>
      <c r="DC21" s="151">
        <f>CZ21*O21</f>
        <v>0</v>
      </c>
      <c r="DD21" s="258" t="e">
        <f>CZ21/(CV21+DA21-DB21)</f>
        <v>#DIV/0!</v>
      </c>
      <c r="DE21" s="95">
        <v>0</v>
      </c>
      <c r="DF21" s="247">
        <f>DE21*O21</f>
        <v>0</v>
      </c>
      <c r="DG21" s="207"/>
      <c r="DH21" s="211"/>
      <c r="DI21" s="211"/>
    </row>
    <row r="22" spans="1:113" s="2" customFormat="1" ht="75" customHeight="1" x14ac:dyDescent="0.25">
      <c r="A22" s="220"/>
      <c r="B22" s="218"/>
      <c r="C22" s="73" t="s">
        <v>16</v>
      </c>
      <c r="D22" s="74" t="s">
        <v>37</v>
      </c>
      <c r="E22" s="74">
        <v>97061</v>
      </c>
      <c r="F22" s="101">
        <v>804382028368</v>
      </c>
      <c r="G22" s="101"/>
      <c r="H22" s="59" t="s">
        <v>121</v>
      </c>
      <c r="I22" s="196">
        <v>1</v>
      </c>
      <c r="J22" s="59" t="s">
        <v>445</v>
      </c>
      <c r="K22" s="149"/>
      <c r="L22" s="105" t="s">
        <v>39</v>
      </c>
      <c r="M22" s="105"/>
      <c r="N22" s="77">
        <v>43061</v>
      </c>
      <c r="O22" s="78">
        <v>378</v>
      </c>
      <c r="P22" s="79">
        <v>0</v>
      </c>
      <c r="Q22" s="59">
        <v>0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80">
        <v>9</v>
      </c>
      <c r="AB22" s="81">
        <f>SUM(P22:AA22)</f>
        <v>9</v>
      </c>
      <c r="AC22" s="82">
        <v>65</v>
      </c>
      <c r="AD22" s="83">
        <v>-1</v>
      </c>
      <c r="AE22" s="84">
        <v>6</v>
      </c>
      <c r="AF22" s="84">
        <v>1</v>
      </c>
      <c r="AG22" s="84">
        <v>3</v>
      </c>
      <c r="AH22" s="84">
        <v>2</v>
      </c>
      <c r="AI22" s="84">
        <v>0</v>
      </c>
      <c r="AJ22" s="84">
        <v>4</v>
      </c>
      <c r="AK22" s="84">
        <v>3</v>
      </c>
      <c r="AL22" s="84">
        <v>3</v>
      </c>
      <c r="AM22" s="84">
        <v>2</v>
      </c>
      <c r="AN22" s="84">
        <v>4</v>
      </c>
      <c r="AO22" s="85">
        <v>3</v>
      </c>
      <c r="AP22" s="86">
        <f>SUM(AD22:AN22)</f>
        <v>27</v>
      </c>
      <c r="AQ22" s="87">
        <v>0</v>
      </c>
      <c r="AR22" s="87">
        <v>2</v>
      </c>
      <c r="AS22" s="88">
        <f>AP22/(AQ22+AC22-AR22)</f>
        <v>0.42857142857142855</v>
      </c>
      <c r="AT22" s="89">
        <v>24.36</v>
      </c>
      <c r="AU22" s="90">
        <v>0</v>
      </c>
      <c r="AV22" s="91">
        <v>2</v>
      </c>
      <c r="AW22" s="91">
        <v>1</v>
      </c>
      <c r="AX22" s="91">
        <v>1</v>
      </c>
      <c r="AY22" s="91">
        <v>1</v>
      </c>
      <c r="AZ22" s="91">
        <v>0</v>
      </c>
      <c r="BA22" s="91">
        <v>0</v>
      </c>
      <c r="BB22" s="91">
        <v>1</v>
      </c>
      <c r="BC22" s="91">
        <v>0</v>
      </c>
      <c r="BD22" s="91">
        <v>0</v>
      </c>
      <c r="BE22" s="91">
        <v>1</v>
      </c>
      <c r="BF22" s="92">
        <v>0</v>
      </c>
      <c r="BG22" s="93">
        <f>+SUM(AU22:BF22)</f>
        <v>7</v>
      </c>
      <c r="BH22" s="91">
        <v>0</v>
      </c>
      <c r="BI22" s="91">
        <v>0</v>
      </c>
      <c r="BJ22" s="94">
        <f>+BG22/(BH22+AT22-BI22)</f>
        <v>0.28735632183908044</v>
      </c>
      <c r="BK22" s="95">
        <v>2</v>
      </c>
      <c r="BL22" s="96">
        <v>0</v>
      </c>
      <c r="BM22" s="98">
        <v>0</v>
      </c>
      <c r="BN22" s="98">
        <v>0</v>
      </c>
      <c r="BO22" s="98">
        <v>0</v>
      </c>
      <c r="BP22" s="98">
        <v>0</v>
      </c>
      <c r="BQ22" s="98">
        <v>0</v>
      </c>
      <c r="BR22" s="98">
        <v>0</v>
      </c>
      <c r="BS22" s="98">
        <v>0</v>
      </c>
      <c r="BT22" s="98">
        <v>0</v>
      </c>
      <c r="BU22" s="98">
        <v>0</v>
      </c>
      <c r="BV22" s="98">
        <v>0</v>
      </c>
      <c r="BW22" s="129">
        <v>0</v>
      </c>
      <c r="BX22" s="97">
        <f>SUM(BL22:BW22)</f>
        <v>0</v>
      </c>
      <c r="BY22" s="98">
        <v>0</v>
      </c>
      <c r="BZ22" s="98">
        <v>2</v>
      </c>
      <c r="CA22" s="151">
        <f>O22*BX22</f>
        <v>0</v>
      </c>
      <c r="CB22" s="99" t="e">
        <f>BX22/(BY22+BK22-BZ22)</f>
        <v>#DIV/0!</v>
      </c>
      <c r="CC22" s="236">
        <v>0</v>
      </c>
      <c r="CD22" s="170">
        <f>CC22*O22</f>
        <v>0</v>
      </c>
      <c r="CE22" s="203">
        <v>0</v>
      </c>
      <c r="CF22" s="98">
        <v>0</v>
      </c>
      <c r="CG22" s="98">
        <v>0</v>
      </c>
      <c r="CH22" s="98">
        <v>0</v>
      </c>
      <c r="CI22" s="98">
        <v>0</v>
      </c>
      <c r="CJ22" s="98">
        <v>0</v>
      </c>
      <c r="CK22" s="98">
        <v>0</v>
      </c>
      <c r="CL22" s="98">
        <v>0</v>
      </c>
      <c r="CM22" s="98">
        <v>0</v>
      </c>
      <c r="CN22" s="98">
        <v>0</v>
      </c>
      <c r="CO22" s="98">
        <v>0</v>
      </c>
      <c r="CP22" s="129">
        <v>0</v>
      </c>
      <c r="CQ22" s="174">
        <f>SUM(CE22:CP22)</f>
        <v>0</v>
      </c>
      <c r="CR22" s="98">
        <v>0</v>
      </c>
      <c r="CS22" s="98">
        <v>0</v>
      </c>
      <c r="CT22" s="151">
        <f>CQ22*O22</f>
        <v>0</v>
      </c>
      <c r="CU22" s="88" t="e">
        <f>CQ22/(CC22+CR22-CS22)</f>
        <v>#DIV/0!</v>
      </c>
      <c r="CV22" s="95">
        <v>0</v>
      </c>
      <c r="CW22" s="96">
        <v>0</v>
      </c>
      <c r="CX22" s="98">
        <v>0</v>
      </c>
      <c r="CY22" s="129">
        <v>0</v>
      </c>
      <c r="CZ22" s="257">
        <f>SUM(CW22:CY22)</f>
        <v>0</v>
      </c>
      <c r="DA22" s="98">
        <v>0</v>
      </c>
      <c r="DB22" s="98">
        <v>0</v>
      </c>
      <c r="DC22" s="151">
        <f>CZ22*O22</f>
        <v>0</v>
      </c>
      <c r="DD22" s="258" t="e">
        <f>CZ22/(CV22+DA22-DB22)</f>
        <v>#DIV/0!</v>
      </c>
      <c r="DE22" s="95">
        <v>0</v>
      </c>
      <c r="DF22" s="247">
        <f>DE22*O22</f>
        <v>0</v>
      </c>
      <c r="DG22" s="207" t="s">
        <v>163</v>
      </c>
      <c r="DH22" s="212"/>
      <c r="DI22" s="212"/>
    </row>
    <row r="23" spans="1:113" s="2" customFormat="1" ht="75" customHeight="1" x14ac:dyDescent="0.25">
      <c r="A23" s="221"/>
      <c r="B23" s="223"/>
      <c r="C23" s="73" t="s">
        <v>17</v>
      </c>
      <c r="D23" s="74" t="s">
        <v>199</v>
      </c>
      <c r="E23" s="74">
        <v>10208</v>
      </c>
      <c r="F23" s="101">
        <v>804382036776</v>
      </c>
      <c r="G23" s="101"/>
      <c r="H23" s="59" t="s">
        <v>200</v>
      </c>
      <c r="I23" s="196">
        <v>2</v>
      </c>
      <c r="J23" s="59" t="s">
        <v>445</v>
      </c>
      <c r="K23" s="149"/>
      <c r="L23" s="74" t="s">
        <v>39</v>
      </c>
      <c r="M23" s="74"/>
      <c r="N23" s="107">
        <v>43741</v>
      </c>
      <c r="O23" s="78">
        <v>665</v>
      </c>
      <c r="P23" s="60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2"/>
      <c r="AB23" s="63"/>
      <c r="AC23" s="64"/>
      <c r="AD23" s="108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109"/>
      <c r="AP23" s="110"/>
      <c r="AQ23" s="101"/>
      <c r="AR23" s="101"/>
      <c r="AS23" s="111"/>
      <c r="AT23" s="112"/>
      <c r="AU23" s="113"/>
      <c r="AV23" s="114"/>
      <c r="AW23" s="114"/>
      <c r="AX23" s="114"/>
      <c r="AY23" s="114"/>
      <c r="AZ23" s="114"/>
      <c r="BA23" s="91"/>
      <c r="BB23" s="91"/>
      <c r="BC23" s="91"/>
      <c r="BD23" s="91">
        <v>0</v>
      </c>
      <c r="BE23" s="91">
        <v>4</v>
      </c>
      <c r="BF23" s="92">
        <v>4</v>
      </c>
      <c r="BG23" s="93">
        <f>+SUM(AU23:BF23)</f>
        <v>8</v>
      </c>
      <c r="BH23" s="114">
        <v>40</v>
      </c>
      <c r="BI23" s="114">
        <v>0</v>
      </c>
      <c r="BJ23" s="94">
        <f>+BG23/(BH23+AT23-BI23)</f>
        <v>0.2</v>
      </c>
      <c r="BK23" s="95">
        <v>32</v>
      </c>
      <c r="BL23" s="96">
        <v>4</v>
      </c>
      <c r="BM23" s="98">
        <v>4</v>
      </c>
      <c r="BN23" s="98">
        <v>0</v>
      </c>
      <c r="BO23" s="98">
        <v>0</v>
      </c>
      <c r="BP23" s="98">
        <v>0</v>
      </c>
      <c r="BQ23" s="98">
        <v>0</v>
      </c>
      <c r="BR23" s="98">
        <v>2</v>
      </c>
      <c r="BS23" s="98">
        <v>-1</v>
      </c>
      <c r="BT23" s="98">
        <v>2</v>
      </c>
      <c r="BU23" s="98">
        <v>0</v>
      </c>
      <c r="BV23" s="98">
        <v>0</v>
      </c>
      <c r="BW23" s="129">
        <v>0</v>
      </c>
      <c r="BX23" s="97">
        <f>SUM(BL23:BW23)</f>
        <v>11</v>
      </c>
      <c r="BY23" s="98">
        <v>0</v>
      </c>
      <c r="BZ23" s="98">
        <v>18</v>
      </c>
      <c r="CA23" s="151">
        <f>O23*BX23</f>
        <v>7315</v>
      </c>
      <c r="CB23" s="99">
        <f>BX23/(BY23+BK23-BZ23)</f>
        <v>0.7857142857142857</v>
      </c>
      <c r="CC23" s="236">
        <v>1</v>
      </c>
      <c r="CD23" s="170">
        <f>CC23*O23</f>
        <v>665</v>
      </c>
      <c r="CE23" s="203">
        <v>0</v>
      </c>
      <c r="CF23" s="98">
        <v>0</v>
      </c>
      <c r="CG23" s="98">
        <v>0</v>
      </c>
      <c r="CH23" s="98">
        <v>0</v>
      </c>
      <c r="CI23" s="98">
        <v>0</v>
      </c>
      <c r="CJ23" s="98">
        <v>0</v>
      </c>
      <c r="CK23" s="98">
        <v>0</v>
      </c>
      <c r="CL23" s="98">
        <v>0</v>
      </c>
      <c r="CM23" s="98">
        <v>0</v>
      </c>
      <c r="CN23" s="98">
        <v>0</v>
      </c>
      <c r="CO23" s="98">
        <v>0</v>
      </c>
      <c r="CP23" s="129">
        <v>0</v>
      </c>
      <c r="CQ23" s="174">
        <f>SUM(CE23:CP23)</f>
        <v>0</v>
      </c>
      <c r="CR23" s="98">
        <v>0</v>
      </c>
      <c r="CS23" s="98">
        <v>1</v>
      </c>
      <c r="CT23" s="151">
        <f>CQ23*O23</f>
        <v>0</v>
      </c>
      <c r="CU23" s="88" t="e">
        <f>CQ23/(CC23+CR23-CS23)</f>
        <v>#DIV/0!</v>
      </c>
      <c r="CV23" s="95">
        <v>0</v>
      </c>
      <c r="CW23" s="96">
        <v>0</v>
      </c>
      <c r="CX23" s="98">
        <v>0</v>
      </c>
      <c r="CY23" s="129">
        <v>0</v>
      </c>
      <c r="CZ23" s="257">
        <f>SUM(CW23:CY23)</f>
        <v>0</v>
      </c>
      <c r="DA23" s="98">
        <v>0</v>
      </c>
      <c r="DB23" s="98">
        <v>0</v>
      </c>
      <c r="DC23" s="98">
        <f>CZ23*O23</f>
        <v>0</v>
      </c>
      <c r="DD23" s="258" t="e">
        <f>CZ23/(CV23+DA23-DB23)</f>
        <v>#DIV/0!</v>
      </c>
      <c r="DE23" s="95">
        <v>0</v>
      </c>
      <c r="DF23" s="247">
        <f>DE23*O23</f>
        <v>0</v>
      </c>
      <c r="DG23" s="209"/>
      <c r="DH23" s="211"/>
      <c r="DI23" s="211"/>
    </row>
    <row r="24" spans="1:113" s="2" customFormat="1" ht="75" customHeight="1" x14ac:dyDescent="0.25">
      <c r="A24" s="221"/>
      <c r="B24" s="218"/>
      <c r="C24" s="73" t="s">
        <v>17</v>
      </c>
      <c r="D24" s="74" t="s">
        <v>55</v>
      </c>
      <c r="E24" s="74">
        <v>611</v>
      </c>
      <c r="F24" s="101">
        <v>804382014071</v>
      </c>
      <c r="G24" s="101"/>
      <c r="H24" s="59" t="s">
        <v>93</v>
      </c>
      <c r="I24" s="196">
        <v>5</v>
      </c>
      <c r="J24" s="59" t="s">
        <v>443</v>
      </c>
      <c r="K24" s="149"/>
      <c r="L24" s="76" t="s">
        <v>39</v>
      </c>
      <c r="M24" s="76"/>
      <c r="N24" s="77">
        <v>43069</v>
      </c>
      <c r="O24" s="78">
        <v>2225</v>
      </c>
      <c r="P24" s="79">
        <v>0</v>
      </c>
      <c r="Q24" s="59">
        <v>0</v>
      </c>
      <c r="R24" s="59">
        <v>0</v>
      </c>
      <c r="S24" s="59">
        <v>0</v>
      </c>
      <c r="T24" s="59">
        <v>0</v>
      </c>
      <c r="U24" s="59">
        <v>0</v>
      </c>
      <c r="V24" s="59">
        <v>0</v>
      </c>
      <c r="W24" s="59">
        <v>0</v>
      </c>
      <c r="X24" s="59">
        <v>0</v>
      </c>
      <c r="Y24" s="59">
        <v>0</v>
      </c>
      <c r="Z24" s="59">
        <v>0</v>
      </c>
      <c r="AA24" s="80">
        <v>1</v>
      </c>
      <c r="AB24" s="81">
        <f>SUM(P24:AA24)</f>
        <v>1</v>
      </c>
      <c r="AC24" s="82">
        <v>22</v>
      </c>
      <c r="AD24" s="83">
        <v>0</v>
      </c>
      <c r="AE24" s="84">
        <v>0</v>
      </c>
      <c r="AF24" s="84">
        <v>0</v>
      </c>
      <c r="AG24" s="84">
        <v>1</v>
      </c>
      <c r="AH24" s="84">
        <v>0</v>
      </c>
      <c r="AI24" s="84">
        <v>2</v>
      </c>
      <c r="AJ24" s="84">
        <v>1</v>
      </c>
      <c r="AK24" s="84">
        <v>2</v>
      </c>
      <c r="AL24" s="84">
        <v>0</v>
      </c>
      <c r="AM24" s="84">
        <v>1</v>
      </c>
      <c r="AN24" s="84">
        <v>0</v>
      </c>
      <c r="AO24" s="85">
        <v>0</v>
      </c>
      <c r="AP24" s="86">
        <f>SUM(AD24:AN24)</f>
        <v>7</v>
      </c>
      <c r="AQ24" s="87">
        <v>0</v>
      </c>
      <c r="AR24" s="87">
        <v>1</v>
      </c>
      <c r="AS24" s="88">
        <f>AP24/(AQ24+AC24-AR24)</f>
        <v>0.33333333333333331</v>
      </c>
      <c r="AT24" s="89">
        <v>14</v>
      </c>
      <c r="AU24" s="90">
        <v>0</v>
      </c>
      <c r="AV24" s="91">
        <v>0</v>
      </c>
      <c r="AW24" s="91">
        <v>0</v>
      </c>
      <c r="AX24" s="91">
        <v>0</v>
      </c>
      <c r="AY24" s="91">
        <v>0</v>
      </c>
      <c r="AZ24" s="91">
        <v>0</v>
      </c>
      <c r="BA24" s="91">
        <v>0</v>
      </c>
      <c r="BB24" s="91">
        <v>0</v>
      </c>
      <c r="BC24" s="91">
        <v>0</v>
      </c>
      <c r="BD24" s="91">
        <v>0</v>
      </c>
      <c r="BE24" s="91">
        <v>0</v>
      </c>
      <c r="BF24" s="92">
        <v>0</v>
      </c>
      <c r="BG24" s="93">
        <f>+SUM(AU24:BF24)</f>
        <v>0</v>
      </c>
      <c r="BH24" s="91">
        <v>0</v>
      </c>
      <c r="BI24" s="91">
        <v>16</v>
      </c>
      <c r="BJ24" s="94">
        <f>+BG24/(BH24+AT24-BI24)</f>
        <v>0</v>
      </c>
      <c r="BK24" s="95">
        <v>0</v>
      </c>
      <c r="BL24" s="96">
        <v>0</v>
      </c>
      <c r="BM24" s="98">
        <v>0</v>
      </c>
      <c r="BN24" s="98">
        <v>0</v>
      </c>
      <c r="BO24" s="98">
        <v>0</v>
      </c>
      <c r="BP24" s="98">
        <v>0</v>
      </c>
      <c r="BQ24" s="98">
        <v>0</v>
      </c>
      <c r="BR24" s="98">
        <v>0</v>
      </c>
      <c r="BS24" s="98">
        <v>0</v>
      </c>
      <c r="BT24" s="98">
        <v>0</v>
      </c>
      <c r="BU24" s="98">
        <v>0</v>
      </c>
      <c r="BV24" s="98">
        <v>0</v>
      </c>
      <c r="BW24" s="129">
        <v>0</v>
      </c>
      <c r="BX24" s="97">
        <f>SUM(BL24:BW24)</f>
        <v>0</v>
      </c>
      <c r="BY24" s="98">
        <v>0</v>
      </c>
      <c r="BZ24" s="98">
        <v>0</v>
      </c>
      <c r="CA24" s="151">
        <f>O24*BX24</f>
        <v>0</v>
      </c>
      <c r="CB24" s="99" t="e">
        <f>BX24/(BY24+BK24-BZ24)</f>
        <v>#DIV/0!</v>
      </c>
      <c r="CC24" s="236">
        <v>0</v>
      </c>
      <c r="CD24" s="170">
        <f>CC24*O24</f>
        <v>0</v>
      </c>
      <c r="CE24" s="203">
        <v>0</v>
      </c>
      <c r="CF24" s="98">
        <v>0</v>
      </c>
      <c r="CG24" s="98">
        <v>0</v>
      </c>
      <c r="CH24" s="98">
        <v>0</v>
      </c>
      <c r="CI24" s="98">
        <v>0</v>
      </c>
      <c r="CJ24" s="98">
        <v>0</v>
      </c>
      <c r="CK24" s="98">
        <v>0</v>
      </c>
      <c r="CL24" s="98">
        <v>0</v>
      </c>
      <c r="CM24" s="98">
        <v>0</v>
      </c>
      <c r="CN24" s="98">
        <v>0</v>
      </c>
      <c r="CO24" s="98">
        <v>0</v>
      </c>
      <c r="CP24" s="129">
        <v>0</v>
      </c>
      <c r="CQ24" s="174">
        <f>SUM(CE24:CP24)</f>
        <v>0</v>
      </c>
      <c r="CR24" s="98">
        <v>0</v>
      </c>
      <c r="CS24" s="98">
        <v>0</v>
      </c>
      <c r="CT24" s="151">
        <f>CQ24*O24</f>
        <v>0</v>
      </c>
      <c r="CU24" s="88" t="e">
        <f>CQ24/(CC24+CR24-CS24)</f>
        <v>#DIV/0!</v>
      </c>
      <c r="CV24" s="95">
        <v>0</v>
      </c>
      <c r="CW24" s="96">
        <v>0</v>
      </c>
      <c r="CX24" s="98">
        <v>0</v>
      </c>
      <c r="CY24" s="129">
        <v>0</v>
      </c>
      <c r="CZ24" s="257">
        <f>SUM(CW24:CY24)</f>
        <v>0</v>
      </c>
      <c r="DA24" s="98">
        <v>0</v>
      </c>
      <c r="DB24" s="98">
        <v>0</v>
      </c>
      <c r="DC24" s="98">
        <f>CZ24*O24</f>
        <v>0</v>
      </c>
      <c r="DD24" s="258" t="e">
        <f>CZ24/(CV24+DA24-DB24)</f>
        <v>#DIV/0!</v>
      </c>
      <c r="DE24" s="95">
        <v>0</v>
      </c>
      <c r="DF24" s="247">
        <f>DE24*O24</f>
        <v>0</v>
      </c>
      <c r="DG24" s="207"/>
      <c r="DH24" s="211"/>
      <c r="DI24" s="211"/>
    </row>
    <row r="25" spans="1:113" s="2" customFormat="1" ht="75" customHeight="1" x14ac:dyDescent="0.25">
      <c r="A25" s="220"/>
      <c r="B25" s="222"/>
      <c r="C25" s="74" t="s">
        <v>354</v>
      </c>
      <c r="D25" s="106" t="s">
        <v>257</v>
      </c>
      <c r="E25" s="74">
        <v>22011</v>
      </c>
      <c r="F25" s="101">
        <v>804382045914</v>
      </c>
      <c r="G25" s="101"/>
      <c r="H25" s="59" t="s">
        <v>314</v>
      </c>
      <c r="I25" s="59"/>
      <c r="J25" s="59"/>
      <c r="K25" s="149" t="s">
        <v>173</v>
      </c>
      <c r="L25" s="74" t="s">
        <v>39</v>
      </c>
      <c r="M25" s="74"/>
      <c r="N25" s="107">
        <v>44077</v>
      </c>
      <c r="O25" s="78">
        <v>1199.31</v>
      </c>
      <c r="P25" s="60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2"/>
      <c r="AB25" s="63"/>
      <c r="AC25" s="64"/>
      <c r="AD25" s="108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109"/>
      <c r="AP25" s="110"/>
      <c r="AQ25" s="101"/>
      <c r="AR25" s="101"/>
      <c r="AS25" s="111"/>
      <c r="AT25" s="112"/>
      <c r="AU25" s="113"/>
      <c r="AV25" s="114"/>
      <c r="AW25" s="114"/>
      <c r="AX25" s="114"/>
      <c r="AY25" s="114"/>
      <c r="AZ25" s="114"/>
      <c r="BA25" s="91"/>
      <c r="BB25" s="91"/>
      <c r="BC25" s="91"/>
      <c r="BD25" s="91"/>
      <c r="BE25" s="91"/>
      <c r="BF25" s="92"/>
      <c r="BG25" s="93"/>
      <c r="BH25" s="114"/>
      <c r="BI25" s="114"/>
      <c r="BJ25" s="94"/>
      <c r="BK25" s="95">
        <v>0</v>
      </c>
      <c r="BL25" s="96"/>
      <c r="BM25" s="98"/>
      <c r="BN25" s="98"/>
      <c r="BO25" s="98"/>
      <c r="BP25" s="98"/>
      <c r="BQ25" s="98"/>
      <c r="BR25" s="98"/>
      <c r="BS25" s="98"/>
      <c r="BT25" s="98">
        <v>0</v>
      </c>
      <c r="BU25" s="98">
        <v>2</v>
      </c>
      <c r="BV25" s="98">
        <v>2</v>
      </c>
      <c r="BW25" s="129">
        <v>5</v>
      </c>
      <c r="BX25" s="97">
        <f>SUM(BL25:BW25)</f>
        <v>9</v>
      </c>
      <c r="BY25" s="98">
        <v>42</v>
      </c>
      <c r="BZ25" s="98">
        <v>0</v>
      </c>
      <c r="CA25" s="151">
        <f>O25*BX25</f>
        <v>10793.789999999999</v>
      </c>
      <c r="CB25" s="99">
        <f>BX25/(BY25+BK25-BZ25)</f>
        <v>0.21428571428571427</v>
      </c>
      <c r="CC25" s="236">
        <v>25</v>
      </c>
      <c r="CD25" s="170">
        <f>CC25*O25</f>
        <v>29982.75</v>
      </c>
      <c r="CE25" s="203">
        <v>2</v>
      </c>
      <c r="CF25" s="98">
        <v>1</v>
      </c>
      <c r="CG25" s="98">
        <v>-1</v>
      </c>
      <c r="CH25" s="98">
        <v>0</v>
      </c>
      <c r="CI25" s="98">
        <v>2</v>
      </c>
      <c r="CJ25" s="98">
        <v>4</v>
      </c>
      <c r="CK25" s="98">
        <v>3</v>
      </c>
      <c r="CL25" s="98">
        <v>1</v>
      </c>
      <c r="CM25" s="98">
        <v>2</v>
      </c>
      <c r="CN25" s="98">
        <v>0</v>
      </c>
      <c r="CO25" s="98">
        <v>2</v>
      </c>
      <c r="CP25" s="129">
        <v>1</v>
      </c>
      <c r="CQ25" s="174">
        <f>SUM(CE25:CP25)</f>
        <v>17</v>
      </c>
      <c r="CR25" s="98">
        <v>0</v>
      </c>
      <c r="CS25" s="98">
        <v>0</v>
      </c>
      <c r="CT25" s="151">
        <f>CQ25*O25</f>
        <v>20388.27</v>
      </c>
      <c r="CU25" s="88">
        <f>CQ25/(CC25+CR25-CS25)</f>
        <v>0.68</v>
      </c>
      <c r="CV25" s="95">
        <v>9</v>
      </c>
      <c r="CW25" s="96">
        <v>-1</v>
      </c>
      <c r="CX25" s="98">
        <v>0</v>
      </c>
      <c r="CY25" s="129">
        <v>0</v>
      </c>
      <c r="CZ25" s="257">
        <f>SUM(CW25:CY25)</f>
        <v>-1</v>
      </c>
      <c r="DA25" s="98">
        <v>0</v>
      </c>
      <c r="DB25" s="98">
        <v>13</v>
      </c>
      <c r="DC25" s="98">
        <f>CZ25*O25</f>
        <v>-1199.31</v>
      </c>
      <c r="DD25" s="258">
        <f>CZ25/(CV25+DA25-DB25)</f>
        <v>0.25</v>
      </c>
      <c r="DE25" s="95">
        <v>0</v>
      </c>
      <c r="DF25" s="247">
        <f>DE25*O25</f>
        <v>0</v>
      </c>
      <c r="DG25" s="233" t="s">
        <v>583</v>
      </c>
      <c r="DH25" s="211">
        <v>7999</v>
      </c>
      <c r="DI25" s="211">
        <v>2326.08</v>
      </c>
    </row>
    <row r="26" spans="1:113" s="2" customFormat="1" ht="75" customHeight="1" x14ac:dyDescent="0.25">
      <c r="A26" s="221"/>
      <c r="B26" s="218"/>
      <c r="C26" s="73" t="s">
        <v>17</v>
      </c>
      <c r="D26" s="74" t="s">
        <v>34</v>
      </c>
      <c r="E26" s="74">
        <v>19551</v>
      </c>
      <c r="F26" s="101">
        <v>804382027934</v>
      </c>
      <c r="G26" s="101"/>
      <c r="H26" s="59" t="s">
        <v>106</v>
      </c>
      <c r="I26" s="196">
        <v>1</v>
      </c>
      <c r="J26" s="59" t="s">
        <v>444</v>
      </c>
      <c r="K26" s="149"/>
      <c r="L26" s="76" t="s">
        <v>39</v>
      </c>
      <c r="M26" s="76"/>
      <c r="N26" s="77">
        <v>43038</v>
      </c>
      <c r="O26" s="78">
        <v>660</v>
      </c>
      <c r="P26" s="7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102">
        <v>5</v>
      </c>
      <c r="AA26" s="80">
        <v>14</v>
      </c>
      <c r="AB26" s="81">
        <f>SUM(P26:AA26)</f>
        <v>19</v>
      </c>
      <c r="AC26" s="82">
        <v>50</v>
      </c>
      <c r="AD26" s="83">
        <v>0</v>
      </c>
      <c r="AE26" s="84">
        <v>12</v>
      </c>
      <c r="AF26" s="84">
        <v>7</v>
      </c>
      <c r="AG26" s="84">
        <v>17</v>
      </c>
      <c r="AH26" s="84">
        <v>7</v>
      </c>
      <c r="AI26" s="84">
        <v>4</v>
      </c>
      <c r="AJ26" s="84">
        <v>4</v>
      </c>
      <c r="AK26" s="84">
        <v>0</v>
      </c>
      <c r="AL26" s="84">
        <v>5</v>
      </c>
      <c r="AM26" s="84">
        <v>8</v>
      </c>
      <c r="AN26" s="84">
        <v>11</v>
      </c>
      <c r="AO26" s="85">
        <v>15</v>
      </c>
      <c r="AP26" s="86">
        <f>SUM(AD26:AN26)</f>
        <v>75</v>
      </c>
      <c r="AQ26" s="87">
        <v>125</v>
      </c>
      <c r="AR26" s="87">
        <v>1</v>
      </c>
      <c r="AS26" s="88">
        <f>AP26/(AQ26+AC26-AR26)</f>
        <v>0.43103448275862066</v>
      </c>
      <c r="AT26" s="89">
        <v>94</v>
      </c>
      <c r="AU26" s="90">
        <v>1</v>
      </c>
      <c r="AV26" s="91">
        <v>8</v>
      </c>
      <c r="AW26" s="91">
        <v>0</v>
      </c>
      <c r="AX26" s="91">
        <v>6</v>
      </c>
      <c r="AY26" s="91">
        <v>3</v>
      </c>
      <c r="AZ26" s="91">
        <v>3</v>
      </c>
      <c r="BA26" s="91">
        <v>2</v>
      </c>
      <c r="BB26" s="91">
        <v>1</v>
      </c>
      <c r="BC26" s="91">
        <v>2</v>
      </c>
      <c r="BD26" s="91">
        <v>3</v>
      </c>
      <c r="BE26" s="91">
        <v>4</v>
      </c>
      <c r="BF26" s="92">
        <v>7</v>
      </c>
      <c r="BG26" s="93">
        <f>+SUM(AU26:BF26)</f>
        <v>40</v>
      </c>
      <c r="BH26" s="91">
        <v>0</v>
      </c>
      <c r="BI26" s="91">
        <v>1</v>
      </c>
      <c r="BJ26" s="94">
        <f>+BG26/(BH26+AT26-BI26)</f>
        <v>0.43010752688172044</v>
      </c>
      <c r="BK26" s="95">
        <v>37</v>
      </c>
      <c r="BL26" s="96">
        <v>0</v>
      </c>
      <c r="BM26" s="98">
        <v>0</v>
      </c>
      <c r="BN26" s="98">
        <v>0</v>
      </c>
      <c r="BO26" s="98">
        <v>0</v>
      </c>
      <c r="BP26" s="98">
        <v>0</v>
      </c>
      <c r="BQ26" s="98">
        <v>0</v>
      </c>
      <c r="BR26" s="98">
        <v>0</v>
      </c>
      <c r="BS26" s="98">
        <v>0</v>
      </c>
      <c r="BT26" s="98">
        <v>0</v>
      </c>
      <c r="BU26" s="98">
        <v>0</v>
      </c>
      <c r="BV26" s="98">
        <v>0</v>
      </c>
      <c r="BW26" s="129">
        <v>0</v>
      </c>
      <c r="BX26" s="97">
        <f>SUM(BL26:BW26)</f>
        <v>0</v>
      </c>
      <c r="BY26" s="98">
        <v>0</v>
      </c>
      <c r="BZ26" s="98">
        <v>36</v>
      </c>
      <c r="CA26" s="151">
        <f>O26*BX26</f>
        <v>0</v>
      </c>
      <c r="CB26" s="99">
        <f>BX26/(BY26+BK26-BZ26)</f>
        <v>0</v>
      </c>
      <c r="CC26" s="236">
        <v>0</v>
      </c>
      <c r="CD26" s="170">
        <f>CC26*O26</f>
        <v>0</v>
      </c>
      <c r="CE26" s="203">
        <v>0</v>
      </c>
      <c r="CF26" s="98">
        <v>0</v>
      </c>
      <c r="CG26" s="98">
        <v>0</v>
      </c>
      <c r="CH26" s="98">
        <v>0</v>
      </c>
      <c r="CI26" s="98">
        <v>0</v>
      </c>
      <c r="CJ26" s="98">
        <v>0</v>
      </c>
      <c r="CK26" s="98">
        <v>0</v>
      </c>
      <c r="CL26" s="98">
        <v>0</v>
      </c>
      <c r="CM26" s="98">
        <v>0</v>
      </c>
      <c r="CN26" s="98">
        <v>0</v>
      </c>
      <c r="CO26" s="98">
        <v>0</v>
      </c>
      <c r="CP26" s="129">
        <v>0</v>
      </c>
      <c r="CQ26" s="174">
        <f>SUM(CE26:CP26)</f>
        <v>0</v>
      </c>
      <c r="CR26" s="98">
        <v>0</v>
      </c>
      <c r="CS26" s="98">
        <v>0</v>
      </c>
      <c r="CT26" s="151">
        <f>CQ26*O26</f>
        <v>0</v>
      </c>
      <c r="CU26" s="88" t="e">
        <f>CQ26/(CC26+CR26-CS26)</f>
        <v>#DIV/0!</v>
      </c>
      <c r="CV26" s="95">
        <v>0</v>
      </c>
      <c r="CW26" s="96">
        <v>0</v>
      </c>
      <c r="CX26" s="98">
        <v>-1</v>
      </c>
      <c r="CY26" s="129">
        <v>0</v>
      </c>
      <c r="CZ26" s="257">
        <f>SUM(CW26:CY26)</f>
        <v>-1</v>
      </c>
      <c r="DA26" s="98">
        <v>0</v>
      </c>
      <c r="DB26" s="98">
        <v>0</v>
      </c>
      <c r="DC26" s="98">
        <f>CZ26*O26</f>
        <v>-660</v>
      </c>
      <c r="DD26" s="258" t="e">
        <f>CZ26/(CV26+DA26-DB26)</f>
        <v>#DIV/0!</v>
      </c>
      <c r="DE26" s="95">
        <v>1</v>
      </c>
      <c r="DF26" s="247">
        <f>DE26*O26</f>
        <v>660</v>
      </c>
      <c r="DG26" s="207"/>
      <c r="DH26" s="211"/>
      <c r="DI26" s="211"/>
    </row>
    <row r="27" spans="1:113" s="2" customFormat="1" ht="75" customHeight="1" x14ac:dyDescent="0.25">
      <c r="A27" s="221"/>
      <c r="B27" s="218"/>
      <c r="C27" s="73" t="s">
        <v>17</v>
      </c>
      <c r="D27" s="74" t="s">
        <v>26</v>
      </c>
      <c r="E27" s="74">
        <v>22302</v>
      </c>
      <c r="F27" s="101">
        <v>804382027972</v>
      </c>
      <c r="G27" s="101"/>
      <c r="H27" s="59" t="s">
        <v>92</v>
      </c>
      <c r="I27" s="196">
        <v>3</v>
      </c>
      <c r="J27" s="59" t="s">
        <v>443</v>
      </c>
      <c r="K27" s="149"/>
      <c r="L27" s="76" t="s">
        <v>39</v>
      </c>
      <c r="M27" s="76"/>
      <c r="N27" s="77">
        <v>42746</v>
      </c>
      <c r="O27" s="78">
        <v>995</v>
      </c>
      <c r="P27" s="7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102">
        <v>1</v>
      </c>
      <c r="AA27" s="80">
        <v>9</v>
      </c>
      <c r="AB27" s="81">
        <f>SUM(P27:AA27)</f>
        <v>10</v>
      </c>
      <c r="AC27" s="82">
        <v>28</v>
      </c>
      <c r="AD27" s="83">
        <v>0</v>
      </c>
      <c r="AE27" s="84">
        <v>4</v>
      </c>
      <c r="AF27" s="84">
        <v>2</v>
      </c>
      <c r="AG27" s="84">
        <v>4</v>
      </c>
      <c r="AH27" s="84">
        <v>0</v>
      </c>
      <c r="AI27" s="84">
        <v>1</v>
      </c>
      <c r="AJ27" s="84">
        <v>2</v>
      </c>
      <c r="AK27" s="84">
        <v>1</v>
      </c>
      <c r="AL27" s="84">
        <v>2</v>
      </c>
      <c r="AM27" s="84">
        <v>1</v>
      </c>
      <c r="AN27" s="84">
        <v>-1</v>
      </c>
      <c r="AO27" s="85">
        <v>2</v>
      </c>
      <c r="AP27" s="86">
        <f>SUM(AD27:AN27)</f>
        <v>16</v>
      </c>
      <c r="AQ27" s="87">
        <v>0</v>
      </c>
      <c r="AR27" s="87">
        <v>2</v>
      </c>
      <c r="AS27" s="88">
        <f>AP27/(AQ27+AC27-AR27)</f>
        <v>0.61538461538461542</v>
      </c>
      <c r="AT27" s="89">
        <v>7</v>
      </c>
      <c r="AU27" s="90">
        <v>0</v>
      </c>
      <c r="AV27" s="91">
        <v>0</v>
      </c>
      <c r="AW27" s="91">
        <v>0</v>
      </c>
      <c r="AX27" s="91">
        <v>0</v>
      </c>
      <c r="AY27" s="91">
        <v>0</v>
      </c>
      <c r="AZ27" s="91">
        <v>0</v>
      </c>
      <c r="BA27" s="91">
        <v>0</v>
      </c>
      <c r="BB27" s="91">
        <v>0</v>
      </c>
      <c r="BC27" s="91">
        <v>0</v>
      </c>
      <c r="BD27" s="91">
        <v>0</v>
      </c>
      <c r="BE27" s="91">
        <v>0</v>
      </c>
      <c r="BF27" s="92">
        <v>0</v>
      </c>
      <c r="BG27" s="93">
        <f>+SUM(AU27:BF27)</f>
        <v>0</v>
      </c>
      <c r="BH27" s="91">
        <v>0</v>
      </c>
      <c r="BI27" s="91">
        <v>5</v>
      </c>
      <c r="BJ27" s="94">
        <f>+BG27/(BH27+AT27-BI27)</f>
        <v>0</v>
      </c>
      <c r="BK27" s="95">
        <v>0</v>
      </c>
      <c r="BL27" s="96">
        <v>0</v>
      </c>
      <c r="BM27" s="98">
        <v>0</v>
      </c>
      <c r="BN27" s="98">
        <v>0</v>
      </c>
      <c r="BO27" s="98">
        <v>0</v>
      </c>
      <c r="BP27" s="98">
        <v>0</v>
      </c>
      <c r="BQ27" s="98">
        <v>0</v>
      </c>
      <c r="BR27" s="98">
        <v>0</v>
      </c>
      <c r="BS27" s="98">
        <v>0</v>
      </c>
      <c r="BT27" s="98">
        <v>0</v>
      </c>
      <c r="BU27" s="98">
        <v>0</v>
      </c>
      <c r="BV27" s="98">
        <v>0</v>
      </c>
      <c r="BW27" s="129">
        <v>0</v>
      </c>
      <c r="BX27" s="97">
        <f>SUM(BL27:BW27)</f>
        <v>0</v>
      </c>
      <c r="BY27" s="98">
        <v>0</v>
      </c>
      <c r="BZ27" s="98">
        <v>0</v>
      </c>
      <c r="CA27" s="151">
        <f>O27*BX27</f>
        <v>0</v>
      </c>
      <c r="CB27" s="99" t="e">
        <f>BX27/(BY27+BK27-BZ27)</f>
        <v>#DIV/0!</v>
      </c>
      <c r="CC27" s="236">
        <v>0</v>
      </c>
      <c r="CD27" s="170">
        <f>CC27*O27</f>
        <v>0</v>
      </c>
      <c r="CE27" s="203">
        <v>0</v>
      </c>
      <c r="CF27" s="98">
        <v>0</v>
      </c>
      <c r="CG27" s="98">
        <v>0</v>
      </c>
      <c r="CH27" s="98">
        <v>0</v>
      </c>
      <c r="CI27" s="98">
        <v>0</v>
      </c>
      <c r="CJ27" s="98">
        <v>0</v>
      </c>
      <c r="CK27" s="98">
        <v>0</v>
      </c>
      <c r="CL27" s="98">
        <v>0</v>
      </c>
      <c r="CM27" s="98">
        <v>0</v>
      </c>
      <c r="CN27" s="98">
        <v>0</v>
      </c>
      <c r="CO27" s="98">
        <v>0</v>
      </c>
      <c r="CP27" s="129">
        <v>0</v>
      </c>
      <c r="CQ27" s="174">
        <f>SUM(CE27:CP27)</f>
        <v>0</v>
      </c>
      <c r="CR27" s="98">
        <v>0</v>
      </c>
      <c r="CS27" s="98">
        <v>0</v>
      </c>
      <c r="CT27" s="151">
        <f>CQ27*O27</f>
        <v>0</v>
      </c>
      <c r="CU27" s="88" t="e">
        <f>CQ27/(CC27+CR27-CS27)</f>
        <v>#DIV/0!</v>
      </c>
      <c r="CV27" s="95">
        <v>0</v>
      </c>
      <c r="CW27" s="96">
        <v>0</v>
      </c>
      <c r="CX27" s="98">
        <v>0</v>
      </c>
      <c r="CY27" s="129">
        <v>0</v>
      </c>
      <c r="CZ27" s="257">
        <f>SUM(CW27:CY27)</f>
        <v>0</v>
      </c>
      <c r="DA27" s="98">
        <v>0</v>
      </c>
      <c r="DB27" s="98">
        <v>0</v>
      </c>
      <c r="DC27" s="98">
        <f>CZ27*O27</f>
        <v>0</v>
      </c>
      <c r="DD27" s="258" t="e">
        <f>CZ27/(CV27+DA27-DB27)</f>
        <v>#DIV/0!</v>
      </c>
      <c r="DE27" s="95">
        <v>0</v>
      </c>
      <c r="DF27" s="247">
        <f>DE27*O27</f>
        <v>0</v>
      </c>
      <c r="DG27" s="207"/>
      <c r="DH27" s="211"/>
      <c r="DI27" s="211"/>
    </row>
    <row r="28" spans="1:113" s="2" customFormat="1" ht="75" customHeight="1" x14ac:dyDescent="0.25">
      <c r="A28" s="221"/>
      <c r="B28" s="218"/>
      <c r="C28" s="73" t="s">
        <v>17</v>
      </c>
      <c r="D28" s="74" t="s">
        <v>27</v>
      </c>
      <c r="E28" s="74">
        <v>22301</v>
      </c>
      <c r="F28" s="101">
        <v>804382027965</v>
      </c>
      <c r="G28" s="101"/>
      <c r="H28" s="59" t="s">
        <v>92</v>
      </c>
      <c r="I28" s="196">
        <v>3</v>
      </c>
      <c r="J28" s="59" t="s">
        <v>443</v>
      </c>
      <c r="K28" s="149"/>
      <c r="L28" s="76" t="s">
        <v>39</v>
      </c>
      <c r="M28" s="76"/>
      <c r="N28" s="77">
        <v>42746</v>
      </c>
      <c r="O28" s="78">
        <v>995</v>
      </c>
      <c r="P28" s="7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80">
        <v>23</v>
      </c>
      <c r="AB28" s="81">
        <f>SUM(P28:AA28)</f>
        <v>23</v>
      </c>
      <c r="AC28" s="82">
        <v>116</v>
      </c>
      <c r="AD28" s="83">
        <v>4</v>
      </c>
      <c r="AE28" s="84">
        <v>17</v>
      </c>
      <c r="AF28" s="84">
        <v>8</v>
      </c>
      <c r="AG28" s="84">
        <v>8</v>
      </c>
      <c r="AH28" s="84">
        <v>10</v>
      </c>
      <c r="AI28" s="84">
        <v>7</v>
      </c>
      <c r="AJ28" s="84">
        <v>7</v>
      </c>
      <c r="AK28" s="84">
        <v>3</v>
      </c>
      <c r="AL28" s="84">
        <v>6</v>
      </c>
      <c r="AM28" s="84">
        <v>3</v>
      </c>
      <c r="AN28" s="84">
        <v>5</v>
      </c>
      <c r="AO28" s="85">
        <v>-1</v>
      </c>
      <c r="AP28" s="86">
        <f>SUM(AD28:AN28)</f>
        <v>78</v>
      </c>
      <c r="AQ28" s="87">
        <v>0</v>
      </c>
      <c r="AR28" s="87">
        <v>9</v>
      </c>
      <c r="AS28" s="88">
        <f>AP28/(AQ28+AC28-AR28)</f>
        <v>0.7289719626168224</v>
      </c>
      <c r="AT28" s="89">
        <v>26</v>
      </c>
      <c r="AU28" s="90">
        <v>2</v>
      </c>
      <c r="AV28" s="91">
        <v>5</v>
      </c>
      <c r="AW28" s="91">
        <v>-1</v>
      </c>
      <c r="AX28" s="91">
        <v>0</v>
      </c>
      <c r="AY28" s="91">
        <v>2</v>
      </c>
      <c r="AZ28" s="91">
        <v>1</v>
      </c>
      <c r="BA28" s="91">
        <v>1</v>
      </c>
      <c r="BB28" s="91">
        <v>1</v>
      </c>
      <c r="BC28" s="91">
        <v>-1</v>
      </c>
      <c r="BD28" s="91">
        <v>0</v>
      </c>
      <c r="BE28" s="91">
        <v>1</v>
      </c>
      <c r="BF28" s="92">
        <v>4</v>
      </c>
      <c r="BG28" s="93">
        <f>+SUM(AU28:BF28)</f>
        <v>15</v>
      </c>
      <c r="BH28" s="91">
        <v>0</v>
      </c>
      <c r="BI28" s="91">
        <v>6</v>
      </c>
      <c r="BJ28" s="94">
        <f>+BG28/(BH28+AT28-BI28)</f>
        <v>0.75</v>
      </c>
      <c r="BK28" s="95">
        <v>7</v>
      </c>
      <c r="BL28" s="96">
        <v>0</v>
      </c>
      <c r="BM28" s="98">
        <v>0</v>
      </c>
      <c r="BN28" s="98">
        <v>-1</v>
      </c>
      <c r="BO28" s="98">
        <v>0</v>
      </c>
      <c r="BP28" s="98">
        <v>0</v>
      </c>
      <c r="BQ28" s="98">
        <v>0</v>
      </c>
      <c r="BR28" s="98">
        <v>0</v>
      </c>
      <c r="BS28" s="98">
        <v>0</v>
      </c>
      <c r="BT28" s="98">
        <v>0</v>
      </c>
      <c r="BU28" s="98">
        <v>0</v>
      </c>
      <c r="BV28" s="98">
        <v>0</v>
      </c>
      <c r="BW28" s="129">
        <v>0</v>
      </c>
      <c r="BX28" s="97">
        <f>SUM(BL28:BW28)</f>
        <v>-1</v>
      </c>
      <c r="BY28" s="98">
        <v>0</v>
      </c>
      <c r="BZ28" s="98">
        <v>8</v>
      </c>
      <c r="CA28" s="151">
        <f>O28*BX28</f>
        <v>-995</v>
      </c>
      <c r="CB28" s="99">
        <f>BX28/(BY28+BK28-BZ28)</f>
        <v>1</v>
      </c>
      <c r="CC28" s="236">
        <v>0</v>
      </c>
      <c r="CD28" s="170">
        <f>CC28*O28</f>
        <v>0</v>
      </c>
      <c r="CE28" s="203">
        <v>0</v>
      </c>
      <c r="CF28" s="98">
        <v>0</v>
      </c>
      <c r="CG28" s="98">
        <v>0</v>
      </c>
      <c r="CH28" s="98">
        <v>0</v>
      </c>
      <c r="CI28" s="98">
        <v>0</v>
      </c>
      <c r="CJ28" s="98">
        <v>0</v>
      </c>
      <c r="CK28" s="98">
        <v>0</v>
      </c>
      <c r="CL28" s="98">
        <v>0</v>
      </c>
      <c r="CM28" s="98">
        <v>0</v>
      </c>
      <c r="CN28" s="98">
        <v>0</v>
      </c>
      <c r="CO28" s="98">
        <v>0</v>
      </c>
      <c r="CP28" s="129">
        <v>0</v>
      </c>
      <c r="CQ28" s="174">
        <f>SUM(CE28:CP28)</f>
        <v>0</v>
      </c>
      <c r="CR28" s="98">
        <v>0</v>
      </c>
      <c r="CS28" s="98">
        <v>0</v>
      </c>
      <c r="CT28" s="151">
        <f>CQ28*O28</f>
        <v>0</v>
      </c>
      <c r="CU28" s="88" t="e">
        <f>CQ28/(CC28+CR28-CS28)</f>
        <v>#DIV/0!</v>
      </c>
      <c r="CV28" s="95">
        <v>0</v>
      </c>
      <c r="CW28" s="96">
        <v>0</v>
      </c>
      <c r="CX28" s="98">
        <v>0</v>
      </c>
      <c r="CY28" s="129">
        <v>0</v>
      </c>
      <c r="CZ28" s="257">
        <f>SUM(CW28:CY28)</f>
        <v>0</v>
      </c>
      <c r="DA28" s="98">
        <v>0</v>
      </c>
      <c r="DB28" s="98">
        <v>0</v>
      </c>
      <c r="DC28" s="98">
        <f>CZ28*O28</f>
        <v>0</v>
      </c>
      <c r="DD28" s="258" t="e">
        <f>CZ28/(CV28+DA28-DB28)</f>
        <v>#DIV/0!</v>
      </c>
      <c r="DE28" s="95">
        <v>0</v>
      </c>
      <c r="DF28" s="247">
        <f>DE28*O28</f>
        <v>0</v>
      </c>
      <c r="DG28" s="207"/>
      <c r="DH28" s="211"/>
      <c r="DI28" s="211"/>
    </row>
    <row r="29" spans="1:113" s="2" customFormat="1" ht="75" customHeight="1" x14ac:dyDescent="0.25">
      <c r="A29" s="220"/>
      <c r="B29" s="218"/>
      <c r="C29" s="59" t="s">
        <v>354</v>
      </c>
      <c r="D29" s="74" t="s">
        <v>405</v>
      </c>
      <c r="E29" s="74">
        <v>10110</v>
      </c>
      <c r="F29" s="101">
        <v>804382047710</v>
      </c>
      <c r="G29" s="101"/>
      <c r="H29" s="59" t="s">
        <v>426</v>
      </c>
      <c r="I29" s="196">
        <v>1.5</v>
      </c>
      <c r="J29" s="59" t="s">
        <v>445</v>
      </c>
      <c r="K29" s="149"/>
      <c r="L29" s="76" t="s">
        <v>39</v>
      </c>
      <c r="M29" s="76"/>
      <c r="N29" s="77">
        <v>44215</v>
      </c>
      <c r="O29" s="78">
        <v>652</v>
      </c>
      <c r="P29" s="7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80"/>
      <c r="AB29" s="81"/>
      <c r="AC29" s="82"/>
      <c r="AD29" s="83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7"/>
      <c r="AR29" s="87"/>
      <c r="AS29" s="88"/>
      <c r="AT29" s="89"/>
      <c r="AU29" s="90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2"/>
      <c r="BG29" s="93"/>
      <c r="BH29" s="91"/>
      <c r="BI29" s="91"/>
      <c r="BJ29" s="94"/>
      <c r="BK29" s="95"/>
      <c r="BL29" s="96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129"/>
      <c r="BX29" s="97"/>
      <c r="BY29" s="98"/>
      <c r="BZ29" s="98"/>
      <c r="CA29" s="151"/>
      <c r="CB29" s="99"/>
      <c r="CC29" s="236">
        <v>0</v>
      </c>
      <c r="CD29" s="170"/>
      <c r="CE29" s="203">
        <v>0</v>
      </c>
      <c r="CF29" s="98">
        <v>0</v>
      </c>
      <c r="CG29" s="98">
        <v>4</v>
      </c>
      <c r="CH29" s="98">
        <v>9</v>
      </c>
      <c r="CI29" s="98">
        <v>2</v>
      </c>
      <c r="CJ29" s="98">
        <v>0</v>
      </c>
      <c r="CK29" s="98">
        <v>8</v>
      </c>
      <c r="CL29" s="98">
        <v>4</v>
      </c>
      <c r="CM29" s="98">
        <v>5</v>
      </c>
      <c r="CN29" s="98">
        <v>1</v>
      </c>
      <c r="CO29" s="98">
        <v>1</v>
      </c>
      <c r="CP29" s="129">
        <v>5</v>
      </c>
      <c r="CQ29" s="174">
        <f>SUM(CE29:CP29)</f>
        <v>39</v>
      </c>
      <c r="CR29" s="98">
        <v>87</v>
      </c>
      <c r="CS29" s="98">
        <v>2</v>
      </c>
      <c r="CT29" s="151">
        <f>CQ29*O29</f>
        <v>25428</v>
      </c>
      <c r="CU29" s="88">
        <f>CQ29/(CC29+CR29-CS29)</f>
        <v>0.45882352941176469</v>
      </c>
      <c r="CV29" s="95">
        <v>31</v>
      </c>
      <c r="CW29" s="96">
        <v>0</v>
      </c>
      <c r="CX29" s="98">
        <v>5</v>
      </c>
      <c r="CY29" s="129">
        <v>1</v>
      </c>
      <c r="CZ29" s="257">
        <f>SUM(CW29:CY29)</f>
        <v>6</v>
      </c>
      <c r="DA29" s="98">
        <v>0</v>
      </c>
      <c r="DB29" s="98">
        <v>0</v>
      </c>
      <c r="DC29" s="98">
        <f>CZ29*O29</f>
        <v>3912</v>
      </c>
      <c r="DD29" s="258">
        <f>CZ29/(CV29+DA29-DB29)</f>
        <v>0.19354838709677419</v>
      </c>
      <c r="DE29" s="95">
        <v>25</v>
      </c>
      <c r="DF29" s="247">
        <f>DE29*O29</f>
        <v>16300</v>
      </c>
      <c r="DG29" s="272" t="s">
        <v>649</v>
      </c>
      <c r="DH29" s="211">
        <v>4399</v>
      </c>
      <c r="DI29" s="211">
        <v>1273.1500000000001</v>
      </c>
    </row>
    <row r="30" spans="1:113" s="2" customFormat="1" ht="75" customHeight="1" x14ac:dyDescent="0.25">
      <c r="A30" s="220"/>
      <c r="B30" s="222"/>
      <c r="C30" s="74" t="s">
        <v>354</v>
      </c>
      <c r="D30" s="106" t="s">
        <v>260</v>
      </c>
      <c r="E30" s="74">
        <v>10158</v>
      </c>
      <c r="F30" s="101">
        <v>804382046386</v>
      </c>
      <c r="G30" s="101"/>
      <c r="H30" s="59" t="s">
        <v>317</v>
      </c>
      <c r="I30" s="59"/>
      <c r="J30" s="59"/>
      <c r="K30" s="149" t="s">
        <v>173</v>
      </c>
      <c r="L30" s="74" t="s">
        <v>39</v>
      </c>
      <c r="M30" s="74"/>
      <c r="N30" s="107">
        <v>44077</v>
      </c>
      <c r="O30" s="78">
        <v>629.29999999999995</v>
      </c>
      <c r="P30" s="60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2"/>
      <c r="AB30" s="63"/>
      <c r="AC30" s="64"/>
      <c r="AD30" s="108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109"/>
      <c r="AP30" s="110"/>
      <c r="AQ30" s="101"/>
      <c r="AR30" s="101"/>
      <c r="AS30" s="111"/>
      <c r="AT30" s="112"/>
      <c r="AU30" s="113"/>
      <c r="AV30" s="114"/>
      <c r="AW30" s="114"/>
      <c r="AX30" s="114"/>
      <c r="AY30" s="114"/>
      <c r="AZ30" s="114"/>
      <c r="BA30" s="91"/>
      <c r="BB30" s="91"/>
      <c r="BC30" s="91"/>
      <c r="BD30" s="91"/>
      <c r="BE30" s="91"/>
      <c r="BF30" s="92"/>
      <c r="BG30" s="93"/>
      <c r="BH30" s="114"/>
      <c r="BI30" s="114"/>
      <c r="BJ30" s="94"/>
      <c r="BK30" s="95">
        <v>0</v>
      </c>
      <c r="BL30" s="96"/>
      <c r="BM30" s="98"/>
      <c r="BN30" s="98"/>
      <c r="BO30" s="98"/>
      <c r="BP30" s="98"/>
      <c r="BQ30" s="98"/>
      <c r="BR30" s="98"/>
      <c r="BS30" s="98"/>
      <c r="BT30" s="98">
        <v>0</v>
      </c>
      <c r="BU30" s="98">
        <v>1</v>
      </c>
      <c r="BV30" s="98">
        <v>5</v>
      </c>
      <c r="BW30" s="129">
        <v>0</v>
      </c>
      <c r="BX30" s="97">
        <f>SUM(BL30:BW30)</f>
        <v>6</v>
      </c>
      <c r="BY30" s="98">
        <v>44</v>
      </c>
      <c r="BZ30" s="98">
        <v>0</v>
      </c>
      <c r="CA30" s="151">
        <f>O30*BX30</f>
        <v>3775.7999999999997</v>
      </c>
      <c r="CB30" s="99">
        <f>BX30/(BY30+BK30-BZ30)</f>
        <v>0.13636363636363635</v>
      </c>
      <c r="CC30" s="236">
        <v>25</v>
      </c>
      <c r="CD30" s="170">
        <f>CC30*O30</f>
        <v>15732.499999999998</v>
      </c>
      <c r="CE30" s="203">
        <v>2</v>
      </c>
      <c r="CF30" s="98">
        <v>2</v>
      </c>
      <c r="CG30" s="98">
        <v>2</v>
      </c>
      <c r="CH30" s="98">
        <v>0</v>
      </c>
      <c r="CI30" s="98">
        <v>1</v>
      </c>
      <c r="CJ30" s="98">
        <v>2</v>
      </c>
      <c r="CK30" s="98">
        <v>0</v>
      </c>
      <c r="CL30" s="98">
        <v>1</v>
      </c>
      <c r="CM30" s="98">
        <v>3</v>
      </c>
      <c r="CN30" s="98">
        <v>-1</v>
      </c>
      <c r="CO30" s="98">
        <v>2</v>
      </c>
      <c r="CP30" s="129">
        <v>0</v>
      </c>
      <c r="CQ30" s="174">
        <f>SUM(CE30:CP30)</f>
        <v>14</v>
      </c>
      <c r="CR30" s="98">
        <v>0</v>
      </c>
      <c r="CS30" s="98">
        <v>1</v>
      </c>
      <c r="CT30" s="151">
        <f>CQ30*O30</f>
        <v>8810.1999999999989</v>
      </c>
      <c r="CU30" s="88">
        <f>CQ30/(CC30+CR30-CS30)</f>
        <v>0.58333333333333337</v>
      </c>
      <c r="CV30" s="95">
        <v>8</v>
      </c>
      <c r="CW30" s="96">
        <v>-1</v>
      </c>
      <c r="CX30" s="98">
        <v>0</v>
      </c>
      <c r="CY30" s="129">
        <v>0</v>
      </c>
      <c r="CZ30" s="257">
        <f>SUM(CW30:CY30)</f>
        <v>-1</v>
      </c>
      <c r="DA30" s="98">
        <v>0</v>
      </c>
      <c r="DB30" s="98">
        <v>22</v>
      </c>
      <c r="DC30" s="98">
        <f>CZ30*O30</f>
        <v>-629.29999999999995</v>
      </c>
      <c r="DD30" s="258">
        <f>CZ30/(CV30+DA30-DB30)</f>
        <v>7.1428571428571425E-2</v>
      </c>
      <c r="DE30" s="95">
        <v>0</v>
      </c>
      <c r="DF30" s="247">
        <f>DE30*O30</f>
        <v>0</v>
      </c>
      <c r="DG30" s="233" t="s">
        <v>589</v>
      </c>
      <c r="DH30" s="211">
        <v>4299</v>
      </c>
      <c r="DI30" s="211">
        <v>1193.3699999999999</v>
      </c>
    </row>
    <row r="31" spans="1:113" s="2" customFormat="1" ht="75" customHeight="1" x14ac:dyDescent="0.25">
      <c r="A31" s="221"/>
      <c r="B31" s="218"/>
      <c r="C31" s="73" t="s">
        <v>17</v>
      </c>
      <c r="D31" s="74" t="s">
        <v>28</v>
      </c>
      <c r="E31" s="74">
        <v>22303</v>
      </c>
      <c r="F31" s="101">
        <v>804382027989</v>
      </c>
      <c r="G31" s="101"/>
      <c r="H31" s="59" t="s">
        <v>92</v>
      </c>
      <c r="I31" s="196">
        <v>3</v>
      </c>
      <c r="J31" s="59" t="s">
        <v>443</v>
      </c>
      <c r="K31" s="149"/>
      <c r="L31" s="76" t="s">
        <v>39</v>
      </c>
      <c r="M31" s="76"/>
      <c r="N31" s="77">
        <v>42746</v>
      </c>
      <c r="O31" s="78">
        <v>995</v>
      </c>
      <c r="P31" s="79">
        <v>0</v>
      </c>
      <c r="Q31" s="59">
        <v>0</v>
      </c>
      <c r="R31" s="59">
        <v>0</v>
      </c>
      <c r="S31" s="59">
        <v>0</v>
      </c>
      <c r="T31" s="59">
        <v>0</v>
      </c>
      <c r="U31" s="59">
        <v>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80">
        <v>3</v>
      </c>
      <c r="AB31" s="81">
        <f>SUM(P31:AA31)</f>
        <v>3</v>
      </c>
      <c r="AC31" s="82">
        <v>15</v>
      </c>
      <c r="AD31" s="83">
        <v>1</v>
      </c>
      <c r="AE31" s="84">
        <v>1</v>
      </c>
      <c r="AF31" s="84">
        <v>0</v>
      </c>
      <c r="AG31" s="84">
        <v>2</v>
      </c>
      <c r="AH31" s="84">
        <v>0</v>
      </c>
      <c r="AI31" s="84">
        <v>1</v>
      </c>
      <c r="AJ31" s="84">
        <v>1</v>
      </c>
      <c r="AK31" s="84">
        <v>1</v>
      </c>
      <c r="AL31" s="84">
        <v>0</v>
      </c>
      <c r="AM31" s="84">
        <v>-1</v>
      </c>
      <c r="AN31" s="84">
        <v>0</v>
      </c>
      <c r="AO31" s="85">
        <v>1</v>
      </c>
      <c r="AP31" s="86">
        <f>SUM(AD31:AN31)</f>
        <v>6</v>
      </c>
      <c r="AQ31" s="87">
        <v>0</v>
      </c>
      <c r="AR31" s="87">
        <v>5</v>
      </c>
      <c r="AS31" s="88">
        <f>AP31/(AQ31+AC31-AR31)</f>
        <v>0.6</v>
      </c>
      <c r="AT31" s="89">
        <v>4</v>
      </c>
      <c r="AU31" s="90">
        <v>0</v>
      </c>
      <c r="AV31" s="91">
        <v>0</v>
      </c>
      <c r="AW31" s="91">
        <v>0</v>
      </c>
      <c r="AX31" s="91">
        <v>0</v>
      </c>
      <c r="AY31" s="91">
        <v>0</v>
      </c>
      <c r="AZ31" s="91">
        <v>0</v>
      </c>
      <c r="BA31" s="91">
        <v>0</v>
      </c>
      <c r="BB31" s="91">
        <v>0</v>
      </c>
      <c r="BC31" s="91">
        <v>0</v>
      </c>
      <c r="BD31" s="91">
        <v>0</v>
      </c>
      <c r="BE31" s="91">
        <v>0</v>
      </c>
      <c r="BF31" s="92">
        <v>0</v>
      </c>
      <c r="BG31" s="93">
        <f>+SUM(AU31:BF31)</f>
        <v>0</v>
      </c>
      <c r="BH31" s="91">
        <v>0</v>
      </c>
      <c r="BI31" s="91">
        <v>3</v>
      </c>
      <c r="BJ31" s="94">
        <f>+BG31/(BH31+AT31-BI31)</f>
        <v>0</v>
      </c>
      <c r="BK31" s="95">
        <v>0</v>
      </c>
      <c r="BL31" s="96">
        <v>0</v>
      </c>
      <c r="BM31" s="98">
        <v>0</v>
      </c>
      <c r="BN31" s="98">
        <v>0</v>
      </c>
      <c r="BO31" s="98">
        <v>0</v>
      </c>
      <c r="BP31" s="98">
        <v>0</v>
      </c>
      <c r="BQ31" s="98">
        <v>0</v>
      </c>
      <c r="BR31" s="98">
        <v>0</v>
      </c>
      <c r="BS31" s="98">
        <v>0</v>
      </c>
      <c r="BT31" s="98">
        <v>0</v>
      </c>
      <c r="BU31" s="98">
        <v>0</v>
      </c>
      <c r="BV31" s="98">
        <v>0</v>
      </c>
      <c r="BW31" s="129">
        <v>0</v>
      </c>
      <c r="BX31" s="97">
        <f>SUM(BL31:BW31)</f>
        <v>0</v>
      </c>
      <c r="BY31" s="98">
        <v>0</v>
      </c>
      <c r="BZ31" s="98">
        <v>0</v>
      </c>
      <c r="CA31" s="151">
        <f>O31*BX31</f>
        <v>0</v>
      </c>
      <c r="CB31" s="99" t="e">
        <f>BX31/(BY31+BK31-BZ31)</f>
        <v>#DIV/0!</v>
      </c>
      <c r="CC31" s="236">
        <v>0</v>
      </c>
      <c r="CD31" s="170">
        <f>CC31*O31</f>
        <v>0</v>
      </c>
      <c r="CE31" s="203">
        <v>0</v>
      </c>
      <c r="CF31" s="98">
        <v>0</v>
      </c>
      <c r="CG31" s="98">
        <v>0</v>
      </c>
      <c r="CH31" s="98">
        <v>0</v>
      </c>
      <c r="CI31" s="98">
        <v>0</v>
      </c>
      <c r="CJ31" s="98">
        <v>0</v>
      </c>
      <c r="CK31" s="98">
        <v>0</v>
      </c>
      <c r="CL31" s="98">
        <v>0</v>
      </c>
      <c r="CM31" s="98">
        <v>0</v>
      </c>
      <c r="CN31" s="98">
        <v>0</v>
      </c>
      <c r="CO31" s="98">
        <v>0</v>
      </c>
      <c r="CP31" s="129">
        <v>0</v>
      </c>
      <c r="CQ31" s="174">
        <f>SUM(CE31:CP31)</f>
        <v>0</v>
      </c>
      <c r="CR31" s="98">
        <v>0</v>
      </c>
      <c r="CS31" s="98">
        <v>0</v>
      </c>
      <c r="CT31" s="151">
        <f>CQ31*O31</f>
        <v>0</v>
      </c>
      <c r="CU31" s="88" t="e">
        <f>CQ31/(CC31+CR31-CS31)</f>
        <v>#DIV/0!</v>
      </c>
      <c r="CV31" s="95">
        <v>0</v>
      </c>
      <c r="CW31" s="96">
        <v>0</v>
      </c>
      <c r="CX31" s="98">
        <v>0</v>
      </c>
      <c r="CY31" s="129">
        <v>0</v>
      </c>
      <c r="CZ31" s="257">
        <f>SUM(CW31:CY31)</f>
        <v>0</v>
      </c>
      <c r="DA31" s="98">
        <v>0</v>
      </c>
      <c r="DB31" s="98">
        <v>0</v>
      </c>
      <c r="DC31" s="98">
        <f>CZ31*O31</f>
        <v>0</v>
      </c>
      <c r="DD31" s="258" t="e">
        <f>CZ31/(CV31+DA31-DB31)</f>
        <v>#DIV/0!</v>
      </c>
      <c r="DE31" s="95">
        <v>0</v>
      </c>
      <c r="DF31" s="247">
        <f>DE31*O31</f>
        <v>0</v>
      </c>
      <c r="DG31" s="207"/>
      <c r="DH31" s="211"/>
      <c r="DI31" s="211"/>
    </row>
    <row r="32" spans="1:113" s="2" customFormat="1" ht="75" customHeight="1" x14ac:dyDescent="0.25">
      <c r="A32" s="220"/>
      <c r="B32" s="222"/>
      <c r="C32" s="74" t="s">
        <v>354</v>
      </c>
      <c r="D32" s="106" t="s">
        <v>286</v>
      </c>
      <c r="E32" s="74">
        <v>10211</v>
      </c>
      <c r="F32" s="101">
        <v>804382046416</v>
      </c>
      <c r="G32" s="101"/>
      <c r="H32" s="59" t="s">
        <v>343</v>
      </c>
      <c r="I32" s="59"/>
      <c r="J32" s="59"/>
      <c r="K32" s="149" t="s">
        <v>173</v>
      </c>
      <c r="L32" s="74" t="s">
        <v>39</v>
      </c>
      <c r="M32" s="74"/>
      <c r="N32" s="107">
        <v>44077</v>
      </c>
      <c r="O32" s="78">
        <v>540</v>
      </c>
      <c r="P32" s="60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2"/>
      <c r="AB32" s="63"/>
      <c r="AC32" s="64"/>
      <c r="AD32" s="108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109"/>
      <c r="AP32" s="110"/>
      <c r="AQ32" s="101"/>
      <c r="AR32" s="101"/>
      <c r="AS32" s="111"/>
      <c r="AT32" s="112"/>
      <c r="AU32" s="113"/>
      <c r="AV32" s="114"/>
      <c r="AW32" s="114"/>
      <c r="AX32" s="114"/>
      <c r="AY32" s="114"/>
      <c r="AZ32" s="114"/>
      <c r="BA32" s="91"/>
      <c r="BB32" s="91"/>
      <c r="BC32" s="91"/>
      <c r="BD32" s="91"/>
      <c r="BE32" s="91"/>
      <c r="BF32" s="92"/>
      <c r="BG32" s="93"/>
      <c r="BH32" s="114"/>
      <c r="BI32" s="114"/>
      <c r="BJ32" s="94"/>
      <c r="BK32" s="95">
        <v>0</v>
      </c>
      <c r="BL32" s="96"/>
      <c r="BM32" s="98"/>
      <c r="BN32" s="98"/>
      <c r="BO32" s="98"/>
      <c r="BP32" s="98"/>
      <c r="BQ32" s="98"/>
      <c r="BR32" s="98"/>
      <c r="BS32" s="98"/>
      <c r="BT32" s="98">
        <v>0</v>
      </c>
      <c r="BU32" s="98">
        <v>0</v>
      </c>
      <c r="BV32" s="98">
        <v>1</v>
      </c>
      <c r="BW32" s="129">
        <v>1</v>
      </c>
      <c r="BX32" s="97">
        <f>SUM(BL32:BW32)</f>
        <v>2</v>
      </c>
      <c r="BY32" s="98">
        <v>23</v>
      </c>
      <c r="BZ32" s="98">
        <v>0</v>
      </c>
      <c r="CA32" s="151">
        <f>O32*BX32</f>
        <v>1080</v>
      </c>
      <c r="CB32" s="99">
        <f>BX32/(BY32+BK32-BZ32)</f>
        <v>8.6956521739130432E-2</v>
      </c>
      <c r="CC32" s="236">
        <v>15</v>
      </c>
      <c r="CD32" s="170">
        <f>CC32*O32</f>
        <v>8100</v>
      </c>
      <c r="CE32" s="203">
        <v>3</v>
      </c>
      <c r="CF32" s="98">
        <v>0</v>
      </c>
      <c r="CG32" s="98">
        <v>1</v>
      </c>
      <c r="CH32" s="98">
        <v>1</v>
      </c>
      <c r="CI32" s="98">
        <v>2</v>
      </c>
      <c r="CJ32" s="98">
        <v>0</v>
      </c>
      <c r="CK32" s="98">
        <v>0</v>
      </c>
      <c r="CL32" s="98">
        <v>0</v>
      </c>
      <c r="CM32" s="98">
        <v>1</v>
      </c>
      <c r="CN32" s="98">
        <v>0</v>
      </c>
      <c r="CO32" s="98">
        <v>1</v>
      </c>
      <c r="CP32" s="129">
        <v>1</v>
      </c>
      <c r="CQ32" s="174">
        <f>SUM(CE32:CP32)</f>
        <v>10</v>
      </c>
      <c r="CR32" s="98">
        <v>0</v>
      </c>
      <c r="CS32" s="98">
        <v>0</v>
      </c>
      <c r="CT32" s="151">
        <f>CQ32*O32</f>
        <v>5400</v>
      </c>
      <c r="CU32" s="88">
        <f>CQ32/(CC32+CR32-CS32)</f>
        <v>0.66666666666666663</v>
      </c>
      <c r="CV32" s="95">
        <v>5</v>
      </c>
      <c r="CW32" s="96">
        <v>-1</v>
      </c>
      <c r="CX32" s="98">
        <v>0</v>
      </c>
      <c r="CY32" s="129">
        <v>0</v>
      </c>
      <c r="CZ32" s="257">
        <f>SUM(CW32:CY32)</f>
        <v>-1</v>
      </c>
      <c r="DA32" s="98">
        <v>0</v>
      </c>
      <c r="DB32" s="98">
        <v>8</v>
      </c>
      <c r="DC32" s="98">
        <f>CZ32*O32</f>
        <v>-540</v>
      </c>
      <c r="DD32" s="258">
        <f>CZ32/(CV32+DA32-DB32)</f>
        <v>0.33333333333333331</v>
      </c>
      <c r="DE32" s="95">
        <v>0</v>
      </c>
      <c r="DF32" s="247">
        <f>DE32*O32</f>
        <v>0</v>
      </c>
      <c r="DG32" s="233" t="s">
        <v>595</v>
      </c>
      <c r="DH32" s="211">
        <v>3699</v>
      </c>
      <c r="DI32" s="211">
        <v>1139.54</v>
      </c>
    </row>
    <row r="33" spans="1:113" s="2" customFormat="1" ht="75" customHeight="1" x14ac:dyDescent="0.25">
      <c r="A33" s="220"/>
      <c r="B33" s="218"/>
      <c r="C33" s="73" t="s">
        <v>354</v>
      </c>
      <c r="D33" s="74" t="s">
        <v>409</v>
      </c>
      <c r="E33" s="74">
        <v>23031</v>
      </c>
      <c r="F33" s="101">
        <v>804382047789</v>
      </c>
      <c r="G33" s="101"/>
      <c r="H33" s="59" t="s">
        <v>430</v>
      </c>
      <c r="I33" s="59"/>
      <c r="J33" s="59"/>
      <c r="K33" s="149" t="s">
        <v>358</v>
      </c>
      <c r="L33" s="76" t="s">
        <v>39</v>
      </c>
      <c r="M33" s="76"/>
      <c r="N33" s="77">
        <v>44215</v>
      </c>
      <c r="O33" s="78">
        <v>1675</v>
      </c>
      <c r="P33" s="7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80"/>
      <c r="AB33" s="81"/>
      <c r="AC33" s="82"/>
      <c r="AD33" s="83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5"/>
      <c r="AP33" s="86"/>
      <c r="AQ33" s="87"/>
      <c r="AR33" s="87"/>
      <c r="AS33" s="88"/>
      <c r="AT33" s="89"/>
      <c r="AU33" s="90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2"/>
      <c r="BG33" s="93"/>
      <c r="BH33" s="91"/>
      <c r="BI33" s="91"/>
      <c r="BJ33" s="94"/>
      <c r="BK33" s="95"/>
      <c r="BL33" s="96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129"/>
      <c r="BX33" s="97"/>
      <c r="BY33" s="98"/>
      <c r="BZ33" s="98"/>
      <c r="CA33" s="151"/>
      <c r="CB33" s="99"/>
      <c r="CC33" s="236">
        <v>0</v>
      </c>
      <c r="CD33" s="170"/>
      <c r="CE33" s="203">
        <v>0</v>
      </c>
      <c r="CF33" s="98">
        <v>2</v>
      </c>
      <c r="CG33" s="98">
        <v>2</v>
      </c>
      <c r="CH33" s="98">
        <v>10</v>
      </c>
      <c r="CI33" s="98">
        <v>1</v>
      </c>
      <c r="CJ33" s="98">
        <v>4</v>
      </c>
      <c r="CK33" s="98">
        <v>11</v>
      </c>
      <c r="CL33" s="98">
        <v>2</v>
      </c>
      <c r="CM33" s="98">
        <v>3</v>
      </c>
      <c r="CN33" s="98">
        <v>0</v>
      </c>
      <c r="CO33" s="98">
        <v>0</v>
      </c>
      <c r="CP33" s="129">
        <v>1</v>
      </c>
      <c r="CQ33" s="174">
        <f>SUM(CE33:CP33)</f>
        <v>36</v>
      </c>
      <c r="CR33" s="98">
        <v>62</v>
      </c>
      <c r="CS33" s="98">
        <v>8</v>
      </c>
      <c r="CT33" s="151">
        <f>CQ33*O33</f>
        <v>60300</v>
      </c>
      <c r="CU33" s="88">
        <f>CQ33/(CC33+CR33-CS33)</f>
        <v>0.66666666666666663</v>
      </c>
      <c r="CV33" s="95">
        <v>5</v>
      </c>
      <c r="CW33" s="96">
        <v>1</v>
      </c>
      <c r="CX33" s="98">
        <v>1</v>
      </c>
      <c r="CY33" s="129">
        <v>0</v>
      </c>
      <c r="CZ33" s="257">
        <f>SUM(CW33:CY33)</f>
        <v>2</v>
      </c>
      <c r="DA33" s="98">
        <v>0</v>
      </c>
      <c r="DB33" s="98">
        <v>3</v>
      </c>
      <c r="DC33" s="98">
        <f>CZ33*O33</f>
        <v>3350</v>
      </c>
      <c r="DD33" s="258">
        <f>CZ33/(CV33+DA33-DB33)</f>
        <v>1</v>
      </c>
      <c r="DE33" s="95">
        <v>3</v>
      </c>
      <c r="DF33" s="247">
        <f>DE33*O33</f>
        <v>5025</v>
      </c>
      <c r="DG33" s="232" t="s">
        <v>651</v>
      </c>
      <c r="DH33" s="214">
        <v>10999</v>
      </c>
      <c r="DI33" s="214">
        <v>3139.48</v>
      </c>
    </row>
    <row r="34" spans="1:113" s="2" customFormat="1" ht="75" customHeight="1" x14ac:dyDescent="0.25">
      <c r="A34" s="220"/>
      <c r="B34" s="218"/>
      <c r="C34" s="73" t="s">
        <v>354</v>
      </c>
      <c r="D34" s="74" t="s">
        <v>407</v>
      </c>
      <c r="E34" s="74">
        <v>13401</v>
      </c>
      <c r="F34" s="101">
        <v>804382047703</v>
      </c>
      <c r="G34" s="101"/>
      <c r="H34" s="59" t="s">
        <v>428</v>
      </c>
      <c r="I34" s="59"/>
      <c r="J34" s="59"/>
      <c r="K34" s="149" t="s">
        <v>173</v>
      </c>
      <c r="L34" s="76" t="s">
        <v>39</v>
      </c>
      <c r="M34" s="76"/>
      <c r="N34" s="77">
        <v>44215</v>
      </c>
      <c r="O34" s="78">
        <v>580</v>
      </c>
      <c r="P34" s="7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80"/>
      <c r="AB34" s="81"/>
      <c r="AC34" s="82"/>
      <c r="AD34" s="83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5"/>
      <c r="AP34" s="86"/>
      <c r="AQ34" s="87"/>
      <c r="AR34" s="87"/>
      <c r="AS34" s="88"/>
      <c r="AT34" s="89"/>
      <c r="AU34" s="90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2"/>
      <c r="BG34" s="93"/>
      <c r="BH34" s="91"/>
      <c r="BI34" s="91"/>
      <c r="BJ34" s="94"/>
      <c r="BK34" s="95"/>
      <c r="BL34" s="96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129"/>
      <c r="BX34" s="97"/>
      <c r="BY34" s="98"/>
      <c r="BZ34" s="98"/>
      <c r="CA34" s="151"/>
      <c r="CB34" s="99"/>
      <c r="CC34" s="236">
        <v>0</v>
      </c>
      <c r="CD34" s="170"/>
      <c r="CE34" s="203">
        <v>0</v>
      </c>
      <c r="CF34" s="98">
        <v>3</v>
      </c>
      <c r="CG34" s="98">
        <v>3</v>
      </c>
      <c r="CH34" s="98">
        <v>7</v>
      </c>
      <c r="CI34" s="98">
        <v>8</v>
      </c>
      <c r="CJ34" s="98">
        <v>9</v>
      </c>
      <c r="CK34" s="98">
        <v>3</v>
      </c>
      <c r="CL34" s="98">
        <v>4</v>
      </c>
      <c r="CM34" s="98">
        <v>4</v>
      </c>
      <c r="CN34" s="98">
        <v>0</v>
      </c>
      <c r="CO34" s="98">
        <v>8</v>
      </c>
      <c r="CP34" s="129">
        <v>1</v>
      </c>
      <c r="CQ34" s="174">
        <f>SUM(CE34:CP34)</f>
        <v>50</v>
      </c>
      <c r="CR34" s="98">
        <v>66</v>
      </c>
      <c r="CS34" s="98">
        <v>2</v>
      </c>
      <c r="CT34" s="151">
        <f>CQ34*O34</f>
        <v>29000</v>
      </c>
      <c r="CU34" s="88">
        <f>CQ34/(CC34+CR34-CS34)</f>
        <v>0.78125</v>
      </c>
      <c r="CV34" s="95">
        <v>11</v>
      </c>
      <c r="CW34" s="96">
        <v>4</v>
      </c>
      <c r="CX34" s="98">
        <v>0</v>
      </c>
      <c r="CY34" s="129">
        <v>0</v>
      </c>
      <c r="CZ34" s="257">
        <f>SUM(CW34:CY34)</f>
        <v>4</v>
      </c>
      <c r="DA34" s="98">
        <v>0</v>
      </c>
      <c r="DB34" s="98">
        <v>0</v>
      </c>
      <c r="DC34" s="98">
        <f>CZ34*O34</f>
        <v>2320</v>
      </c>
      <c r="DD34" s="258">
        <f>CZ34/(CV34+DA34-DB34)</f>
        <v>0.36363636363636365</v>
      </c>
      <c r="DE34" s="95">
        <v>6</v>
      </c>
      <c r="DF34" s="247">
        <f>DE34*O34</f>
        <v>3480</v>
      </c>
      <c r="DG34" s="272" t="s">
        <v>654</v>
      </c>
      <c r="DH34" s="214">
        <v>3899</v>
      </c>
      <c r="DI34" s="214">
        <v>1212.74</v>
      </c>
    </row>
    <row r="35" spans="1:113" s="2" customFormat="1" ht="75" customHeight="1" x14ac:dyDescent="0.25">
      <c r="A35" s="220"/>
      <c r="B35" s="218"/>
      <c r="C35" s="73" t="s">
        <v>18</v>
      </c>
      <c r="D35" s="74" t="s">
        <v>522</v>
      </c>
      <c r="E35" s="74">
        <v>31391</v>
      </c>
      <c r="F35" s="101">
        <v>804382057436</v>
      </c>
      <c r="G35" s="101"/>
      <c r="H35" s="59" t="s">
        <v>551</v>
      </c>
      <c r="I35" s="216">
        <v>0.1</v>
      </c>
      <c r="J35" s="59" t="s">
        <v>444</v>
      </c>
      <c r="K35" s="149"/>
      <c r="L35" s="76" t="s">
        <v>40</v>
      </c>
      <c r="M35" s="76"/>
      <c r="N35" s="77">
        <v>44427</v>
      </c>
      <c r="O35" s="78">
        <v>80</v>
      </c>
      <c r="P35" s="7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80"/>
      <c r="AB35" s="81"/>
      <c r="AC35" s="82"/>
      <c r="AD35" s="83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5"/>
      <c r="AP35" s="86"/>
      <c r="AQ35" s="87"/>
      <c r="AR35" s="87"/>
      <c r="AS35" s="88"/>
      <c r="AT35" s="89"/>
      <c r="AU35" s="90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2"/>
      <c r="BG35" s="93"/>
      <c r="BH35" s="91"/>
      <c r="BI35" s="91"/>
      <c r="BJ35" s="94"/>
      <c r="BK35" s="95"/>
      <c r="BL35" s="96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129"/>
      <c r="BX35" s="97"/>
      <c r="BY35" s="98"/>
      <c r="BZ35" s="98"/>
      <c r="CA35" s="151"/>
      <c r="CB35" s="99"/>
      <c r="CC35" s="236">
        <v>0</v>
      </c>
      <c r="CD35" s="170"/>
      <c r="CE35" s="203"/>
      <c r="CF35" s="98"/>
      <c r="CG35" s="98"/>
      <c r="CH35" s="98"/>
      <c r="CI35" s="98"/>
      <c r="CJ35" s="98"/>
      <c r="CK35" s="98"/>
      <c r="CL35" s="98">
        <v>0</v>
      </c>
      <c r="CM35" s="98">
        <v>6</v>
      </c>
      <c r="CN35" s="98">
        <v>4</v>
      </c>
      <c r="CO35" s="98">
        <v>17</v>
      </c>
      <c r="CP35" s="129">
        <v>14</v>
      </c>
      <c r="CQ35" s="174">
        <f>SUM(CE35:CP35)</f>
        <v>41</v>
      </c>
      <c r="CR35" s="98">
        <v>125</v>
      </c>
      <c r="CS35" s="98">
        <v>0</v>
      </c>
      <c r="CT35" s="151">
        <f>CQ35*O35</f>
        <v>3280</v>
      </c>
      <c r="CU35" s="88">
        <f>CQ35/(CC35+CR35-CS35)</f>
        <v>0.32800000000000001</v>
      </c>
      <c r="CV35" s="95">
        <v>63</v>
      </c>
      <c r="CW35" s="96">
        <v>2</v>
      </c>
      <c r="CX35" s="98">
        <v>8</v>
      </c>
      <c r="CY35" s="129">
        <v>4</v>
      </c>
      <c r="CZ35" s="257">
        <f>SUM(CW35:CY35)</f>
        <v>14</v>
      </c>
      <c r="DA35" s="98">
        <v>0</v>
      </c>
      <c r="DB35" s="98">
        <v>1</v>
      </c>
      <c r="DC35" s="98">
        <f>CZ35*O35</f>
        <v>1120</v>
      </c>
      <c r="DD35" s="258">
        <f>CZ35/(CV35+DA35-DB35)</f>
        <v>0.22580645161290322</v>
      </c>
      <c r="DE35" s="95">
        <v>39</v>
      </c>
      <c r="DF35" s="247">
        <f>DE35*O35</f>
        <v>3120</v>
      </c>
      <c r="DG35" s="207"/>
      <c r="DH35" s="211"/>
      <c r="DI35" s="211"/>
    </row>
    <row r="36" spans="1:113" s="2" customFormat="1" ht="75" customHeight="1" x14ac:dyDescent="0.25">
      <c r="A36" s="220"/>
      <c r="B36" s="218"/>
      <c r="C36" s="73" t="s">
        <v>354</v>
      </c>
      <c r="D36" s="74" t="s">
        <v>404</v>
      </c>
      <c r="E36" s="74">
        <v>2242</v>
      </c>
      <c r="F36" s="101">
        <v>804382046287</v>
      </c>
      <c r="G36" s="101"/>
      <c r="H36" s="59" t="s">
        <v>425</v>
      </c>
      <c r="I36" s="197">
        <v>44198</v>
      </c>
      <c r="J36" s="59"/>
      <c r="K36" s="149" t="s">
        <v>358</v>
      </c>
      <c r="L36" s="76" t="s">
        <v>39</v>
      </c>
      <c r="M36" s="76"/>
      <c r="N36" s="77">
        <v>44215</v>
      </c>
      <c r="O36" s="78">
        <v>99.3</v>
      </c>
      <c r="P36" s="7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80"/>
      <c r="AB36" s="81"/>
      <c r="AC36" s="82"/>
      <c r="AD36" s="83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5"/>
      <c r="AP36" s="86"/>
      <c r="AQ36" s="87"/>
      <c r="AR36" s="87"/>
      <c r="AS36" s="88"/>
      <c r="AT36" s="89"/>
      <c r="AU36" s="90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2"/>
      <c r="BG36" s="93"/>
      <c r="BH36" s="91"/>
      <c r="BI36" s="91"/>
      <c r="BJ36" s="94"/>
      <c r="BK36" s="95"/>
      <c r="BL36" s="96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129"/>
      <c r="BX36" s="97"/>
      <c r="BY36" s="98"/>
      <c r="BZ36" s="98"/>
      <c r="CA36" s="151"/>
      <c r="CB36" s="99"/>
      <c r="CC36" s="236">
        <v>0</v>
      </c>
      <c r="CD36" s="170"/>
      <c r="CE36" s="203">
        <v>0</v>
      </c>
      <c r="CF36" s="98">
        <v>4</v>
      </c>
      <c r="CG36" s="98">
        <v>2</v>
      </c>
      <c r="CH36" s="98">
        <v>8</v>
      </c>
      <c r="CI36" s="98">
        <v>4</v>
      </c>
      <c r="CJ36" s="98">
        <v>3</v>
      </c>
      <c r="CK36" s="98">
        <v>2</v>
      </c>
      <c r="CL36" s="98">
        <v>1</v>
      </c>
      <c r="CM36" s="98">
        <v>0</v>
      </c>
      <c r="CN36" s="98">
        <v>0</v>
      </c>
      <c r="CO36" s="98">
        <v>0</v>
      </c>
      <c r="CP36" s="129">
        <v>2</v>
      </c>
      <c r="CQ36" s="174">
        <f>SUM(CE36:CP36)</f>
        <v>26</v>
      </c>
      <c r="CR36" s="98">
        <v>90</v>
      </c>
      <c r="CS36" s="98">
        <v>0</v>
      </c>
      <c r="CT36" s="151">
        <f>CQ36*O36</f>
        <v>2581.7999999999997</v>
      </c>
      <c r="CU36" s="88">
        <f>CQ36/(CC36+CR36-CS36)</f>
        <v>0.28888888888888886</v>
      </c>
      <c r="CV36" s="95">
        <v>10</v>
      </c>
      <c r="CW36" s="96">
        <v>0</v>
      </c>
      <c r="CX36" s="98">
        <v>1</v>
      </c>
      <c r="CY36" s="129">
        <v>0</v>
      </c>
      <c r="CZ36" s="257">
        <f>SUM(CW36:CY36)</f>
        <v>1</v>
      </c>
      <c r="DA36" s="98">
        <v>0</v>
      </c>
      <c r="DB36" s="98">
        <v>0</v>
      </c>
      <c r="DC36" s="98">
        <f>CZ36*O36</f>
        <v>99.3</v>
      </c>
      <c r="DD36" s="258">
        <f>CZ36/(CV36+DA36-DB36)</f>
        <v>0.1</v>
      </c>
      <c r="DE36" s="95">
        <v>8</v>
      </c>
      <c r="DF36" s="247">
        <f>DE36*O36</f>
        <v>794.4</v>
      </c>
      <c r="DG36" s="207"/>
      <c r="DH36" s="214">
        <v>659</v>
      </c>
      <c r="DI36" s="214">
        <v>224.51</v>
      </c>
    </row>
    <row r="37" spans="1:113" s="2" customFormat="1" ht="75" customHeight="1" x14ac:dyDescent="0.25">
      <c r="A37" s="220"/>
      <c r="B37" s="222"/>
      <c r="C37" s="74" t="s">
        <v>354</v>
      </c>
      <c r="D37" s="106" t="s">
        <v>259</v>
      </c>
      <c r="E37" s="74">
        <v>22813</v>
      </c>
      <c r="F37" s="101">
        <v>804382045907</v>
      </c>
      <c r="G37" s="101"/>
      <c r="H37" s="59" t="s">
        <v>316</v>
      </c>
      <c r="I37" s="59"/>
      <c r="J37" s="59"/>
      <c r="K37" s="149" t="s">
        <v>358</v>
      </c>
      <c r="L37" s="74" t="s">
        <v>39</v>
      </c>
      <c r="M37" s="74"/>
      <c r="N37" s="107">
        <v>44077</v>
      </c>
      <c r="O37" s="78">
        <v>240</v>
      </c>
      <c r="P37" s="60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2"/>
      <c r="AB37" s="63"/>
      <c r="AC37" s="64"/>
      <c r="AD37" s="108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109"/>
      <c r="AP37" s="110"/>
      <c r="AQ37" s="101"/>
      <c r="AR37" s="101"/>
      <c r="AS37" s="111"/>
      <c r="AT37" s="112"/>
      <c r="AU37" s="113"/>
      <c r="AV37" s="114"/>
      <c r="AW37" s="114"/>
      <c r="AX37" s="114"/>
      <c r="AY37" s="114"/>
      <c r="AZ37" s="114"/>
      <c r="BA37" s="91"/>
      <c r="BB37" s="91"/>
      <c r="BC37" s="91"/>
      <c r="BD37" s="91"/>
      <c r="BE37" s="91"/>
      <c r="BF37" s="92"/>
      <c r="BG37" s="93"/>
      <c r="BH37" s="114"/>
      <c r="BI37" s="114"/>
      <c r="BJ37" s="94"/>
      <c r="BK37" s="95">
        <v>0</v>
      </c>
      <c r="BL37" s="96"/>
      <c r="BM37" s="98"/>
      <c r="BN37" s="98"/>
      <c r="BO37" s="98"/>
      <c r="BP37" s="98"/>
      <c r="BQ37" s="98"/>
      <c r="BR37" s="98"/>
      <c r="BS37" s="98"/>
      <c r="BT37" s="98">
        <v>1</v>
      </c>
      <c r="BU37" s="98">
        <v>3</v>
      </c>
      <c r="BV37" s="98">
        <v>1</v>
      </c>
      <c r="BW37" s="129">
        <v>1</v>
      </c>
      <c r="BX37" s="97">
        <f>SUM(BL37:BW37)</f>
        <v>6</v>
      </c>
      <c r="BY37" s="98">
        <v>35</v>
      </c>
      <c r="BZ37" s="98">
        <v>0</v>
      </c>
      <c r="CA37" s="151">
        <f>O37*BX37</f>
        <v>1440</v>
      </c>
      <c r="CB37" s="99">
        <f>BX37/(BY37+BK37-BZ37)</f>
        <v>0.17142857142857143</v>
      </c>
      <c r="CC37" s="236">
        <v>9</v>
      </c>
      <c r="CD37" s="170">
        <f>CC37*O37</f>
        <v>2160</v>
      </c>
      <c r="CE37" s="203">
        <v>0</v>
      </c>
      <c r="CF37" s="98">
        <v>3</v>
      </c>
      <c r="CG37" s="98">
        <v>-1</v>
      </c>
      <c r="CH37" s="98">
        <v>2</v>
      </c>
      <c r="CI37" s="98">
        <v>1</v>
      </c>
      <c r="CJ37" s="98">
        <v>0</v>
      </c>
      <c r="CK37" s="98">
        <v>1</v>
      </c>
      <c r="CL37" s="98">
        <v>0</v>
      </c>
      <c r="CM37" s="98">
        <v>0</v>
      </c>
      <c r="CN37" s="98">
        <v>0</v>
      </c>
      <c r="CO37" s="98">
        <v>3</v>
      </c>
      <c r="CP37" s="129">
        <v>4</v>
      </c>
      <c r="CQ37" s="174">
        <f>SUM(CE37:CP37)</f>
        <v>13</v>
      </c>
      <c r="CR37" s="98">
        <v>0</v>
      </c>
      <c r="CS37" s="98">
        <v>1</v>
      </c>
      <c r="CT37" s="151">
        <f>CQ37*O37</f>
        <v>3120</v>
      </c>
      <c r="CU37" s="88">
        <f>CQ37/(CC37+CR37-CS37)</f>
        <v>1.625</v>
      </c>
      <c r="CV37" s="95">
        <v>3</v>
      </c>
      <c r="CW37" s="96">
        <v>1</v>
      </c>
      <c r="CX37" s="98">
        <v>0</v>
      </c>
      <c r="CY37" s="129">
        <v>0</v>
      </c>
      <c r="CZ37" s="257">
        <f>SUM(CW37:CY37)</f>
        <v>1</v>
      </c>
      <c r="DA37" s="98">
        <v>0</v>
      </c>
      <c r="DB37" s="98">
        <v>0</v>
      </c>
      <c r="DC37" s="98">
        <f>CZ37*O37</f>
        <v>240</v>
      </c>
      <c r="DD37" s="258">
        <f>CZ37/(CV37+DA37-DB37)</f>
        <v>0.33333333333333331</v>
      </c>
      <c r="DE37" s="95">
        <v>3</v>
      </c>
      <c r="DF37" s="247">
        <f>DE37*O37</f>
        <v>720</v>
      </c>
      <c r="DG37" s="208"/>
      <c r="DH37" s="211">
        <v>1629</v>
      </c>
      <c r="DI37" s="211">
        <v>500.31</v>
      </c>
    </row>
    <row r="38" spans="1:113" s="2" customFormat="1" ht="75" customHeight="1" x14ac:dyDescent="0.25">
      <c r="A38" s="220"/>
      <c r="B38" s="222"/>
      <c r="C38" s="74" t="s">
        <v>354</v>
      </c>
      <c r="D38" s="106" t="s">
        <v>242</v>
      </c>
      <c r="E38" s="74">
        <v>25001</v>
      </c>
      <c r="F38" s="101">
        <v>804382045921</v>
      </c>
      <c r="G38" s="101"/>
      <c r="H38" s="59" t="s">
        <v>299</v>
      </c>
      <c r="I38" s="59"/>
      <c r="J38" s="59"/>
      <c r="K38" s="149" t="s">
        <v>173</v>
      </c>
      <c r="L38" s="74" t="s">
        <v>39</v>
      </c>
      <c r="M38" s="74"/>
      <c r="N38" s="107">
        <v>44077</v>
      </c>
      <c r="O38" s="78">
        <v>747</v>
      </c>
      <c r="P38" s="60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2"/>
      <c r="AB38" s="63"/>
      <c r="AC38" s="64"/>
      <c r="AD38" s="108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109"/>
      <c r="AP38" s="110"/>
      <c r="AQ38" s="101"/>
      <c r="AR38" s="101"/>
      <c r="AS38" s="111"/>
      <c r="AT38" s="112"/>
      <c r="AU38" s="113"/>
      <c r="AV38" s="114"/>
      <c r="AW38" s="114"/>
      <c r="AX38" s="114"/>
      <c r="AY38" s="114"/>
      <c r="AZ38" s="114"/>
      <c r="BA38" s="91"/>
      <c r="BB38" s="91"/>
      <c r="BC38" s="91"/>
      <c r="BD38" s="91"/>
      <c r="BE38" s="91"/>
      <c r="BF38" s="92"/>
      <c r="BG38" s="93"/>
      <c r="BH38" s="114"/>
      <c r="BI38" s="114"/>
      <c r="BJ38" s="94"/>
      <c r="BK38" s="95">
        <v>0</v>
      </c>
      <c r="BL38" s="96"/>
      <c r="BM38" s="98"/>
      <c r="BN38" s="98"/>
      <c r="BO38" s="98"/>
      <c r="BP38" s="98"/>
      <c r="BQ38" s="98"/>
      <c r="BR38" s="98"/>
      <c r="BS38" s="98"/>
      <c r="BT38" s="98">
        <v>0</v>
      </c>
      <c r="BU38" s="98">
        <v>6</v>
      </c>
      <c r="BV38" s="98">
        <v>21</v>
      </c>
      <c r="BW38" s="129">
        <v>20</v>
      </c>
      <c r="BX38" s="97">
        <f>SUM(BL38:BW38)</f>
        <v>47</v>
      </c>
      <c r="BY38" s="98">
        <v>200</v>
      </c>
      <c r="BZ38" s="98">
        <v>0</v>
      </c>
      <c r="CA38" s="151">
        <f>O38*BX38</f>
        <v>35109</v>
      </c>
      <c r="CB38" s="99">
        <f>BX38/(BY38+BK38-BZ38)</f>
        <v>0.23499999999999999</v>
      </c>
      <c r="CC38" s="236">
        <v>93</v>
      </c>
      <c r="CD38" s="170">
        <f>CC38*O38</f>
        <v>69471</v>
      </c>
      <c r="CE38" s="203">
        <v>5</v>
      </c>
      <c r="CF38" s="98">
        <v>7</v>
      </c>
      <c r="CG38" s="98">
        <v>6</v>
      </c>
      <c r="CH38" s="98">
        <v>5</v>
      </c>
      <c r="CI38" s="98">
        <v>9</v>
      </c>
      <c r="CJ38" s="98">
        <v>7</v>
      </c>
      <c r="CK38" s="98">
        <v>20</v>
      </c>
      <c r="CL38" s="98">
        <v>3</v>
      </c>
      <c r="CM38" s="98">
        <v>5</v>
      </c>
      <c r="CN38" s="98">
        <v>6</v>
      </c>
      <c r="CO38" s="98">
        <v>5</v>
      </c>
      <c r="CP38" s="129">
        <v>8</v>
      </c>
      <c r="CQ38" s="174">
        <f>SUM(CE38:CP38)</f>
        <v>86</v>
      </c>
      <c r="CR38" s="98">
        <v>50</v>
      </c>
      <c r="CS38" s="98">
        <v>5</v>
      </c>
      <c r="CT38" s="151">
        <f>CQ38*O38</f>
        <v>64242</v>
      </c>
      <c r="CU38" s="88">
        <f>CQ38/(CC38+CR38-CS38)</f>
        <v>0.62318840579710144</v>
      </c>
      <c r="CV38" s="95">
        <v>48</v>
      </c>
      <c r="CW38" s="96">
        <v>2</v>
      </c>
      <c r="CX38" s="98">
        <v>2</v>
      </c>
      <c r="CY38" s="129">
        <v>4</v>
      </c>
      <c r="CZ38" s="257">
        <f>SUM(CW38:CY38)</f>
        <v>8</v>
      </c>
      <c r="DA38" s="98">
        <v>0</v>
      </c>
      <c r="DB38" s="98">
        <v>0</v>
      </c>
      <c r="DC38" s="98">
        <f>CZ38*O38</f>
        <v>5976</v>
      </c>
      <c r="DD38" s="258">
        <f>CZ38/(CV38+DA38-DB38)</f>
        <v>0.16666666666666666</v>
      </c>
      <c r="DE38" s="95">
        <v>46</v>
      </c>
      <c r="DF38" s="247">
        <f>DE38*O38</f>
        <v>34362</v>
      </c>
      <c r="DG38" s="239" t="s">
        <v>632</v>
      </c>
      <c r="DH38" s="211">
        <v>4999</v>
      </c>
      <c r="DI38" s="211">
        <v>1524.6</v>
      </c>
    </row>
    <row r="39" spans="1:113" s="2" customFormat="1" ht="75" customHeight="1" x14ac:dyDescent="0.25">
      <c r="A39" s="221"/>
      <c r="B39" s="218"/>
      <c r="C39" s="73" t="s">
        <v>17</v>
      </c>
      <c r="D39" s="74" t="s">
        <v>109</v>
      </c>
      <c r="E39" s="74">
        <v>37502</v>
      </c>
      <c r="F39" s="101">
        <v>804382020317</v>
      </c>
      <c r="G39" s="101"/>
      <c r="H39" s="59" t="s">
        <v>110</v>
      </c>
      <c r="I39" s="196">
        <v>1</v>
      </c>
      <c r="J39" s="59" t="s">
        <v>444</v>
      </c>
      <c r="K39" s="149"/>
      <c r="L39" s="76" t="s">
        <v>39</v>
      </c>
      <c r="M39" s="76"/>
      <c r="N39" s="77">
        <v>42439</v>
      </c>
      <c r="O39" s="78">
        <v>234.5</v>
      </c>
      <c r="P39" s="79">
        <v>0</v>
      </c>
      <c r="Q39" s="59">
        <v>0</v>
      </c>
      <c r="R39" s="59">
        <v>0</v>
      </c>
      <c r="S39" s="59">
        <v>0</v>
      </c>
      <c r="T39" s="102">
        <v>6</v>
      </c>
      <c r="U39" s="102">
        <v>3</v>
      </c>
      <c r="V39" s="102">
        <v>6</v>
      </c>
      <c r="W39" s="102">
        <v>-1</v>
      </c>
      <c r="X39" s="102">
        <v>2</v>
      </c>
      <c r="Y39" s="59">
        <v>0</v>
      </c>
      <c r="Z39" s="102">
        <v>-1</v>
      </c>
      <c r="AA39" s="80">
        <v>2</v>
      </c>
      <c r="AB39" s="81">
        <f>SUM(P39:AA39)</f>
        <v>17</v>
      </c>
      <c r="AC39" s="82">
        <v>8</v>
      </c>
      <c r="AD39" s="83">
        <v>-1</v>
      </c>
      <c r="AE39" s="84">
        <v>1</v>
      </c>
      <c r="AF39" s="84">
        <v>1</v>
      </c>
      <c r="AG39" s="84">
        <v>-2</v>
      </c>
      <c r="AH39" s="84">
        <v>-1</v>
      </c>
      <c r="AI39" s="84">
        <v>0</v>
      </c>
      <c r="AJ39" s="84">
        <v>0</v>
      </c>
      <c r="AK39" s="84">
        <v>0</v>
      </c>
      <c r="AL39" s="84">
        <v>0</v>
      </c>
      <c r="AM39" s="84">
        <v>0</v>
      </c>
      <c r="AN39" s="84">
        <v>1</v>
      </c>
      <c r="AO39" s="85">
        <v>0</v>
      </c>
      <c r="AP39" s="86">
        <f>SUM(AD39:AN39)</f>
        <v>-1</v>
      </c>
      <c r="AQ39" s="87">
        <v>0</v>
      </c>
      <c r="AR39" s="87">
        <v>5</v>
      </c>
      <c r="AS39" s="88">
        <f>AP39/(AQ39+AC39-AR39)</f>
        <v>-0.33333333333333331</v>
      </c>
      <c r="AT39" s="89">
        <v>2</v>
      </c>
      <c r="AU39" s="90">
        <v>0</v>
      </c>
      <c r="AV39" s="91">
        <v>0</v>
      </c>
      <c r="AW39" s="91">
        <v>0</v>
      </c>
      <c r="AX39" s="91">
        <v>0</v>
      </c>
      <c r="AY39" s="91">
        <v>0</v>
      </c>
      <c r="AZ39" s="91">
        <v>0</v>
      </c>
      <c r="BA39" s="91">
        <v>0</v>
      </c>
      <c r="BB39" s="91">
        <v>0</v>
      </c>
      <c r="BC39" s="91">
        <v>0</v>
      </c>
      <c r="BD39" s="91">
        <v>0</v>
      </c>
      <c r="BE39" s="91">
        <v>0</v>
      </c>
      <c r="BF39" s="92">
        <v>0</v>
      </c>
      <c r="BG39" s="93">
        <f>+SUM(AU39:BF39)</f>
        <v>0</v>
      </c>
      <c r="BH39" s="91">
        <v>0</v>
      </c>
      <c r="BI39" s="91">
        <v>1</v>
      </c>
      <c r="BJ39" s="94">
        <f>+BG39/(BH39+AT39-BI39)</f>
        <v>0</v>
      </c>
      <c r="BK39" s="95">
        <v>0</v>
      </c>
      <c r="BL39" s="96">
        <v>0</v>
      </c>
      <c r="BM39" s="98">
        <v>0</v>
      </c>
      <c r="BN39" s="98">
        <v>0</v>
      </c>
      <c r="BO39" s="98">
        <v>0</v>
      </c>
      <c r="BP39" s="98">
        <v>0</v>
      </c>
      <c r="BQ39" s="98">
        <v>0</v>
      </c>
      <c r="BR39" s="98">
        <v>0</v>
      </c>
      <c r="BS39" s="98">
        <v>0</v>
      </c>
      <c r="BT39" s="98">
        <v>0</v>
      </c>
      <c r="BU39" s="98">
        <v>0</v>
      </c>
      <c r="BV39" s="98">
        <v>0</v>
      </c>
      <c r="BW39" s="129">
        <v>0</v>
      </c>
      <c r="BX39" s="97">
        <f>SUM(BL39:BW39)</f>
        <v>0</v>
      </c>
      <c r="BY39" s="98">
        <v>0</v>
      </c>
      <c r="BZ39" s="98">
        <v>0</v>
      </c>
      <c r="CA39" s="151">
        <f>O39*BX39</f>
        <v>0</v>
      </c>
      <c r="CB39" s="99" t="e">
        <f>BX39/(BY39+BK39-BZ39)</f>
        <v>#DIV/0!</v>
      </c>
      <c r="CC39" s="236">
        <v>0</v>
      </c>
      <c r="CD39" s="170">
        <f>CC39*O39</f>
        <v>0</v>
      </c>
      <c r="CE39" s="203">
        <v>0</v>
      </c>
      <c r="CF39" s="98">
        <v>0</v>
      </c>
      <c r="CG39" s="98">
        <v>0</v>
      </c>
      <c r="CH39" s="98">
        <v>0</v>
      </c>
      <c r="CI39" s="98">
        <v>0</v>
      </c>
      <c r="CJ39" s="98">
        <v>0</v>
      </c>
      <c r="CK39" s="98">
        <v>0</v>
      </c>
      <c r="CL39" s="98">
        <v>0</v>
      </c>
      <c r="CM39" s="98">
        <v>0</v>
      </c>
      <c r="CN39" s="98">
        <v>0</v>
      </c>
      <c r="CO39" s="98">
        <v>0</v>
      </c>
      <c r="CP39" s="129">
        <v>0</v>
      </c>
      <c r="CQ39" s="174">
        <f>SUM(CE39:CP39)</f>
        <v>0</v>
      </c>
      <c r="CR39" s="98">
        <v>0</v>
      </c>
      <c r="CS39" s="98">
        <v>0</v>
      </c>
      <c r="CT39" s="151">
        <f>CQ39*O39</f>
        <v>0</v>
      </c>
      <c r="CU39" s="88" t="e">
        <f>CQ39/(CC39+CR39-CS39)</f>
        <v>#DIV/0!</v>
      </c>
      <c r="CV39" s="95">
        <v>0</v>
      </c>
      <c r="CW39" s="96">
        <v>0</v>
      </c>
      <c r="CX39" s="98">
        <v>0</v>
      </c>
      <c r="CY39" s="129">
        <v>0</v>
      </c>
      <c r="CZ39" s="257">
        <f>SUM(CW39:CY39)</f>
        <v>0</v>
      </c>
      <c r="DA39" s="98">
        <v>0</v>
      </c>
      <c r="DB39" s="98">
        <v>0</v>
      </c>
      <c r="DC39" s="98">
        <f>CZ39*O39</f>
        <v>0</v>
      </c>
      <c r="DD39" s="258" t="e">
        <f>CZ39/(CV39+DA39-DB39)</f>
        <v>#DIV/0!</v>
      </c>
      <c r="DE39" s="95">
        <v>0</v>
      </c>
      <c r="DF39" s="247">
        <f>DE39*O39</f>
        <v>0</v>
      </c>
      <c r="DG39" s="207"/>
      <c r="DH39" s="211"/>
      <c r="DI39" s="211"/>
    </row>
    <row r="40" spans="1:113" s="2" customFormat="1" ht="75" customHeight="1" x14ac:dyDescent="0.25">
      <c r="A40" s="221"/>
      <c r="B40" s="218"/>
      <c r="C40" s="73" t="s">
        <v>17</v>
      </c>
      <c r="D40" s="74" t="s">
        <v>52</v>
      </c>
      <c r="E40" s="74">
        <v>13171</v>
      </c>
      <c r="F40" s="101">
        <v>804382019403</v>
      </c>
      <c r="G40" s="101"/>
      <c r="H40" s="59" t="s">
        <v>91</v>
      </c>
      <c r="I40" s="196">
        <v>1</v>
      </c>
      <c r="J40" s="59" t="s">
        <v>445</v>
      </c>
      <c r="K40" s="149"/>
      <c r="L40" s="103" t="s">
        <v>40</v>
      </c>
      <c r="M40" s="103"/>
      <c r="N40" s="77">
        <v>42378</v>
      </c>
      <c r="O40" s="78">
        <v>370</v>
      </c>
      <c r="P40" s="79">
        <v>0</v>
      </c>
      <c r="Q40" s="59">
        <v>0</v>
      </c>
      <c r="R40" s="59">
        <v>0</v>
      </c>
      <c r="S40" s="59">
        <v>0</v>
      </c>
      <c r="T40" s="102">
        <v>1</v>
      </c>
      <c r="U40" s="102">
        <v>6</v>
      </c>
      <c r="V40" s="102">
        <v>5</v>
      </c>
      <c r="W40" s="102">
        <v>7</v>
      </c>
      <c r="X40" s="102">
        <v>3</v>
      </c>
      <c r="Y40" s="102">
        <v>8</v>
      </c>
      <c r="Z40" s="102">
        <v>15</v>
      </c>
      <c r="AA40" s="80">
        <v>23</v>
      </c>
      <c r="AB40" s="81">
        <f>SUM(P40:AA40)</f>
        <v>68</v>
      </c>
      <c r="AC40" s="82">
        <v>290</v>
      </c>
      <c r="AD40" s="83">
        <v>1</v>
      </c>
      <c r="AE40" s="84">
        <v>3</v>
      </c>
      <c r="AF40" s="84">
        <v>15</v>
      </c>
      <c r="AG40" s="84">
        <v>11</v>
      </c>
      <c r="AH40" s="84">
        <v>4</v>
      </c>
      <c r="AI40" s="84">
        <v>5</v>
      </c>
      <c r="AJ40" s="84">
        <v>9</v>
      </c>
      <c r="AK40" s="84">
        <v>2</v>
      </c>
      <c r="AL40" s="84">
        <v>3</v>
      </c>
      <c r="AM40" s="84">
        <v>2</v>
      </c>
      <c r="AN40" s="84">
        <v>6</v>
      </c>
      <c r="AO40" s="85">
        <v>8</v>
      </c>
      <c r="AP40" s="86">
        <f>SUM(AD40:AN40)</f>
        <v>61</v>
      </c>
      <c r="AQ40" s="87">
        <v>2</v>
      </c>
      <c r="AR40" s="87">
        <v>6</v>
      </c>
      <c r="AS40" s="88">
        <f>AP40/(AQ40+AC40-AR40)</f>
        <v>0.21328671328671328</v>
      </c>
      <c r="AT40" s="89">
        <v>205</v>
      </c>
      <c r="AU40" s="90">
        <v>1</v>
      </c>
      <c r="AV40" s="91">
        <v>-1</v>
      </c>
      <c r="AW40" s="91">
        <v>0</v>
      </c>
      <c r="AX40" s="91">
        <v>0</v>
      </c>
      <c r="AY40" s="91">
        <v>0</v>
      </c>
      <c r="AZ40" s="91">
        <v>-1</v>
      </c>
      <c r="BA40" s="91">
        <v>0</v>
      </c>
      <c r="BB40" s="91">
        <v>0</v>
      </c>
      <c r="BC40" s="91">
        <v>0</v>
      </c>
      <c r="BD40" s="91">
        <v>0</v>
      </c>
      <c r="BE40" s="91">
        <v>0</v>
      </c>
      <c r="BF40" s="92">
        <v>0</v>
      </c>
      <c r="BG40" s="93">
        <f>+SUM(AU40:BF40)</f>
        <v>-1</v>
      </c>
      <c r="BH40" s="91">
        <v>0</v>
      </c>
      <c r="BI40" s="91">
        <v>158</v>
      </c>
      <c r="BJ40" s="94">
        <f>+BG40/(BH40+AT40-BI40)</f>
        <v>-2.1276595744680851E-2</v>
      </c>
      <c r="BK40" s="95">
        <v>0</v>
      </c>
      <c r="BL40" s="96">
        <v>0</v>
      </c>
      <c r="BM40" s="98">
        <v>0</v>
      </c>
      <c r="BN40" s="98">
        <v>0</v>
      </c>
      <c r="BO40" s="98">
        <v>0</v>
      </c>
      <c r="BP40" s="98">
        <v>0</v>
      </c>
      <c r="BQ40" s="98">
        <v>0</v>
      </c>
      <c r="BR40" s="98">
        <v>0</v>
      </c>
      <c r="BS40" s="98">
        <v>0</v>
      </c>
      <c r="BT40" s="98">
        <v>0</v>
      </c>
      <c r="BU40" s="98">
        <v>0</v>
      </c>
      <c r="BV40" s="98">
        <v>0</v>
      </c>
      <c r="BW40" s="129">
        <v>0</v>
      </c>
      <c r="BX40" s="97">
        <f>SUM(BL40:BW40)</f>
        <v>0</v>
      </c>
      <c r="BY40" s="98">
        <v>0</v>
      </c>
      <c r="BZ40" s="98">
        <v>0</v>
      </c>
      <c r="CA40" s="151">
        <f>O40*BX40</f>
        <v>0</v>
      </c>
      <c r="CB40" s="99" t="e">
        <f>BX40/(BY40+BK40-BZ40)</f>
        <v>#DIV/0!</v>
      </c>
      <c r="CC40" s="236">
        <v>0</v>
      </c>
      <c r="CD40" s="170">
        <f>CC40*O40</f>
        <v>0</v>
      </c>
      <c r="CE40" s="203">
        <v>0</v>
      </c>
      <c r="CF40" s="98">
        <v>0</v>
      </c>
      <c r="CG40" s="98">
        <v>0</v>
      </c>
      <c r="CH40" s="98">
        <v>0</v>
      </c>
      <c r="CI40" s="98">
        <v>0</v>
      </c>
      <c r="CJ40" s="98">
        <v>0</v>
      </c>
      <c r="CK40" s="98">
        <v>0</v>
      </c>
      <c r="CL40" s="98">
        <v>0</v>
      </c>
      <c r="CM40" s="98">
        <v>0</v>
      </c>
      <c r="CN40" s="98">
        <v>0</v>
      </c>
      <c r="CO40" s="98">
        <v>0</v>
      </c>
      <c r="CP40" s="129">
        <v>0</v>
      </c>
      <c r="CQ40" s="174">
        <f>SUM(CE40:CP40)</f>
        <v>0</v>
      </c>
      <c r="CR40" s="98">
        <v>0</v>
      </c>
      <c r="CS40" s="98">
        <v>0</v>
      </c>
      <c r="CT40" s="151">
        <f>CQ40*O40</f>
        <v>0</v>
      </c>
      <c r="CU40" s="88" t="e">
        <f>CQ40/(CC40+CR40-CS40)</f>
        <v>#DIV/0!</v>
      </c>
      <c r="CV40" s="95">
        <v>0</v>
      </c>
      <c r="CW40" s="96">
        <v>0</v>
      </c>
      <c r="CX40" s="98">
        <v>0</v>
      </c>
      <c r="CY40" s="129">
        <v>0</v>
      </c>
      <c r="CZ40" s="257">
        <f>SUM(CW40:CY40)</f>
        <v>0</v>
      </c>
      <c r="DA40" s="98">
        <v>0</v>
      </c>
      <c r="DB40" s="98">
        <v>0</v>
      </c>
      <c r="DC40" s="98">
        <f>CZ40*O40</f>
        <v>0</v>
      </c>
      <c r="DD40" s="258" t="e">
        <f>CZ40/(CV40+DA40-DB40)</f>
        <v>#DIV/0!</v>
      </c>
      <c r="DE40" s="95">
        <v>0</v>
      </c>
      <c r="DF40" s="247">
        <f>DE40*O40</f>
        <v>0</v>
      </c>
      <c r="DG40" s="207"/>
      <c r="DH40" s="211"/>
      <c r="DI40" s="211"/>
    </row>
    <row r="41" spans="1:113" s="2" customFormat="1" ht="75" customHeight="1" x14ac:dyDescent="0.25">
      <c r="A41" s="220"/>
      <c r="B41" s="222"/>
      <c r="C41" s="74" t="s">
        <v>354</v>
      </c>
      <c r="D41" s="106" t="s">
        <v>277</v>
      </c>
      <c r="E41" s="74">
        <v>24881</v>
      </c>
      <c r="F41" s="101">
        <v>804382046034</v>
      </c>
      <c r="G41" s="101"/>
      <c r="H41" s="59" t="s">
        <v>334</v>
      </c>
      <c r="I41" s="59"/>
      <c r="J41" s="59"/>
      <c r="K41" s="149" t="s">
        <v>358</v>
      </c>
      <c r="L41" s="74" t="s">
        <v>39</v>
      </c>
      <c r="M41" s="74"/>
      <c r="N41" s="107">
        <v>44077</v>
      </c>
      <c r="O41" s="78">
        <v>256.69</v>
      </c>
      <c r="P41" s="60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2"/>
      <c r="AB41" s="63"/>
      <c r="AC41" s="64"/>
      <c r="AD41" s="108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109"/>
      <c r="AP41" s="110"/>
      <c r="AQ41" s="101"/>
      <c r="AR41" s="101"/>
      <c r="AS41" s="111"/>
      <c r="AT41" s="112"/>
      <c r="AU41" s="113"/>
      <c r="AV41" s="114"/>
      <c r="AW41" s="114"/>
      <c r="AX41" s="114"/>
      <c r="AY41" s="114"/>
      <c r="AZ41" s="114"/>
      <c r="BA41" s="91"/>
      <c r="BB41" s="91"/>
      <c r="BC41" s="91"/>
      <c r="BD41" s="91"/>
      <c r="BE41" s="91"/>
      <c r="BF41" s="92"/>
      <c r="BG41" s="93"/>
      <c r="BH41" s="114"/>
      <c r="BI41" s="114"/>
      <c r="BJ41" s="94"/>
      <c r="BK41" s="95">
        <v>0</v>
      </c>
      <c r="BL41" s="96"/>
      <c r="BM41" s="98"/>
      <c r="BN41" s="98"/>
      <c r="BO41" s="98"/>
      <c r="BP41" s="98"/>
      <c r="BQ41" s="98"/>
      <c r="BR41" s="98"/>
      <c r="BS41" s="98"/>
      <c r="BT41" s="98">
        <v>1</v>
      </c>
      <c r="BU41" s="98">
        <v>2</v>
      </c>
      <c r="BV41" s="98">
        <v>0</v>
      </c>
      <c r="BW41" s="129">
        <v>0</v>
      </c>
      <c r="BX41" s="97">
        <f>SUM(BL41:BW41)</f>
        <v>3</v>
      </c>
      <c r="BY41" s="98">
        <v>22</v>
      </c>
      <c r="BZ41" s="98">
        <v>1</v>
      </c>
      <c r="CA41" s="151">
        <f>O41*BX41</f>
        <v>770.06999999999994</v>
      </c>
      <c r="CB41" s="99">
        <f>BX41/(BY41+BK41-BZ41)</f>
        <v>0.14285714285714285</v>
      </c>
      <c r="CC41" s="236">
        <v>14</v>
      </c>
      <c r="CD41" s="170">
        <f>CC41*O41</f>
        <v>3593.66</v>
      </c>
      <c r="CE41" s="203">
        <v>1</v>
      </c>
      <c r="CF41" s="98">
        <v>1</v>
      </c>
      <c r="CG41" s="98">
        <v>-1</v>
      </c>
      <c r="CH41" s="98">
        <v>2</v>
      </c>
      <c r="CI41" s="98">
        <v>-1</v>
      </c>
      <c r="CJ41" s="98">
        <v>0</v>
      </c>
      <c r="CK41" s="98">
        <v>2</v>
      </c>
      <c r="CL41" s="98">
        <v>0</v>
      </c>
      <c r="CM41" s="98">
        <v>1</v>
      </c>
      <c r="CN41" s="98">
        <v>0</v>
      </c>
      <c r="CO41" s="98">
        <v>1</v>
      </c>
      <c r="CP41" s="129">
        <v>0</v>
      </c>
      <c r="CQ41" s="174">
        <f>SUM(CE41:CP41)</f>
        <v>6</v>
      </c>
      <c r="CR41" s="98">
        <v>0</v>
      </c>
      <c r="CS41" s="98">
        <v>3</v>
      </c>
      <c r="CT41" s="151">
        <f>CQ41*O41</f>
        <v>1540.1399999999999</v>
      </c>
      <c r="CU41" s="88">
        <f>CQ41/(CC41+CR41-CS41)</f>
        <v>0.54545454545454541</v>
      </c>
      <c r="CV41" s="95">
        <v>3</v>
      </c>
      <c r="CW41" s="96">
        <v>0</v>
      </c>
      <c r="CX41" s="98">
        <v>1</v>
      </c>
      <c r="CY41" s="129">
        <v>0</v>
      </c>
      <c r="CZ41" s="257">
        <f>SUM(CW41:CY41)</f>
        <v>1</v>
      </c>
      <c r="DA41" s="98">
        <v>0</v>
      </c>
      <c r="DB41" s="98">
        <v>0</v>
      </c>
      <c r="DC41" s="98">
        <f>CZ41*O41</f>
        <v>256.69</v>
      </c>
      <c r="DD41" s="258">
        <f>CZ41/(CV41+DA41-DB41)</f>
        <v>0.33333333333333331</v>
      </c>
      <c r="DE41" s="95">
        <v>5</v>
      </c>
      <c r="DF41" s="247">
        <f>DE41*O41</f>
        <v>1283.45</v>
      </c>
      <c r="DG41" s="208"/>
      <c r="DH41" s="211">
        <v>1749</v>
      </c>
      <c r="DI41" s="211">
        <v>524.14</v>
      </c>
    </row>
    <row r="42" spans="1:113" s="2" customFormat="1" ht="75" customHeight="1" x14ac:dyDescent="0.25">
      <c r="A42" s="220">
        <v>737</v>
      </c>
      <c r="B42" s="218"/>
      <c r="C42" s="74" t="s">
        <v>354</v>
      </c>
      <c r="D42" s="74" t="s">
        <v>411</v>
      </c>
      <c r="E42" s="74">
        <v>18701</v>
      </c>
      <c r="F42" s="101">
        <v>804382047758</v>
      </c>
      <c r="G42" s="101"/>
      <c r="H42" s="59" t="s">
        <v>431</v>
      </c>
      <c r="I42" s="59"/>
      <c r="J42" s="59"/>
      <c r="K42" s="149" t="s">
        <v>173</v>
      </c>
      <c r="L42" s="76" t="s">
        <v>39</v>
      </c>
      <c r="M42" s="76"/>
      <c r="N42" s="77">
        <v>44215</v>
      </c>
      <c r="O42" s="78">
        <v>537</v>
      </c>
      <c r="P42" s="7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80"/>
      <c r="AB42" s="81"/>
      <c r="AC42" s="82"/>
      <c r="AD42" s="83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5"/>
      <c r="AP42" s="86"/>
      <c r="AQ42" s="87"/>
      <c r="AR42" s="87"/>
      <c r="AS42" s="88"/>
      <c r="AT42" s="89"/>
      <c r="AU42" s="90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2"/>
      <c r="BG42" s="93"/>
      <c r="BH42" s="91"/>
      <c r="BI42" s="91"/>
      <c r="BJ42" s="94"/>
      <c r="BK42" s="95"/>
      <c r="BL42" s="96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129"/>
      <c r="BX42" s="97"/>
      <c r="BY42" s="98"/>
      <c r="BZ42" s="98"/>
      <c r="CA42" s="151"/>
      <c r="CB42" s="99"/>
      <c r="CC42" s="236">
        <v>0</v>
      </c>
      <c r="CD42" s="170"/>
      <c r="CE42" s="203">
        <v>0</v>
      </c>
      <c r="CF42" s="98">
        <v>0</v>
      </c>
      <c r="CG42" s="98">
        <v>2</v>
      </c>
      <c r="CH42" s="98">
        <v>2</v>
      </c>
      <c r="CI42" s="98">
        <v>3</v>
      </c>
      <c r="CJ42" s="98">
        <v>0</v>
      </c>
      <c r="CK42" s="98">
        <v>2</v>
      </c>
      <c r="CL42" s="98">
        <v>0</v>
      </c>
      <c r="CM42" s="98">
        <v>1</v>
      </c>
      <c r="CN42" s="98">
        <v>3</v>
      </c>
      <c r="CO42" s="98">
        <v>-1</v>
      </c>
      <c r="CP42" s="129">
        <v>4</v>
      </c>
      <c r="CQ42" s="174">
        <f>SUM(CE42:CP42)</f>
        <v>16</v>
      </c>
      <c r="CR42" s="98">
        <v>36</v>
      </c>
      <c r="CS42" s="98">
        <v>0</v>
      </c>
      <c r="CT42" s="151">
        <f>CQ42*O42</f>
        <v>8592</v>
      </c>
      <c r="CU42" s="88">
        <f>CQ42/(CC42+CR42-CS42)</f>
        <v>0.44444444444444442</v>
      </c>
      <c r="CV42" s="95">
        <v>13</v>
      </c>
      <c r="CW42" s="96">
        <v>0</v>
      </c>
      <c r="CX42" s="98">
        <v>0</v>
      </c>
      <c r="CY42" s="129">
        <v>0</v>
      </c>
      <c r="CZ42" s="257">
        <f>SUM(CW42:CY42)</f>
        <v>0</v>
      </c>
      <c r="DA42" s="98">
        <v>0</v>
      </c>
      <c r="DB42" s="98">
        <v>12</v>
      </c>
      <c r="DC42" s="98">
        <f>CZ42*O42</f>
        <v>0</v>
      </c>
      <c r="DD42" s="258">
        <f>CZ42/(CV42+DA42-DB42)</f>
        <v>0</v>
      </c>
      <c r="DE42" s="95">
        <v>0</v>
      </c>
      <c r="DF42" s="247">
        <f>DE42*O42</f>
        <v>0</v>
      </c>
      <c r="DG42" s="232" t="s">
        <v>587</v>
      </c>
      <c r="DH42" s="214">
        <v>3499</v>
      </c>
      <c r="DI42" s="214">
        <v>1127.49</v>
      </c>
    </row>
    <row r="43" spans="1:113" s="2" customFormat="1" ht="75" customHeight="1" x14ac:dyDescent="0.25">
      <c r="A43" s="220"/>
      <c r="B43" s="222"/>
      <c r="C43" s="74" t="s">
        <v>354</v>
      </c>
      <c r="D43" s="106" t="s">
        <v>293</v>
      </c>
      <c r="E43" s="74">
        <v>24882</v>
      </c>
      <c r="F43" s="101">
        <v>804382046041</v>
      </c>
      <c r="G43" s="101"/>
      <c r="H43" s="59" t="s">
        <v>350</v>
      </c>
      <c r="I43" s="59"/>
      <c r="J43" s="59"/>
      <c r="K43" s="149" t="s">
        <v>358</v>
      </c>
      <c r="L43" s="74" t="s">
        <v>39</v>
      </c>
      <c r="M43" s="74"/>
      <c r="N43" s="107">
        <v>44077</v>
      </c>
      <c r="O43" s="78">
        <v>256.69</v>
      </c>
      <c r="P43" s="60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2"/>
      <c r="AB43" s="63"/>
      <c r="AC43" s="64"/>
      <c r="AD43" s="108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109"/>
      <c r="AP43" s="110"/>
      <c r="AQ43" s="101"/>
      <c r="AR43" s="101"/>
      <c r="AS43" s="111"/>
      <c r="AT43" s="112"/>
      <c r="AU43" s="113"/>
      <c r="AV43" s="114"/>
      <c r="AW43" s="114"/>
      <c r="AX43" s="114"/>
      <c r="AY43" s="114"/>
      <c r="AZ43" s="114"/>
      <c r="BA43" s="91"/>
      <c r="BB43" s="91"/>
      <c r="BC43" s="91"/>
      <c r="BD43" s="91"/>
      <c r="BE43" s="91"/>
      <c r="BF43" s="92"/>
      <c r="BG43" s="93"/>
      <c r="BH43" s="114"/>
      <c r="BI43" s="114"/>
      <c r="BJ43" s="94"/>
      <c r="BK43" s="95">
        <v>0</v>
      </c>
      <c r="BL43" s="96"/>
      <c r="BM43" s="98"/>
      <c r="BN43" s="98"/>
      <c r="BO43" s="98"/>
      <c r="BP43" s="98"/>
      <c r="BQ43" s="98"/>
      <c r="BR43" s="98"/>
      <c r="BS43" s="98"/>
      <c r="BT43" s="98">
        <v>0</v>
      </c>
      <c r="BU43" s="98">
        <v>3</v>
      </c>
      <c r="BV43" s="98">
        <v>0</v>
      </c>
      <c r="BW43" s="129">
        <v>3</v>
      </c>
      <c r="BX43" s="97">
        <f>SUM(BL43:BW43)</f>
        <v>6</v>
      </c>
      <c r="BY43" s="98">
        <v>20</v>
      </c>
      <c r="BZ43" s="98">
        <v>1</v>
      </c>
      <c r="CA43" s="151">
        <f>O43*BX43</f>
        <v>1540.1399999999999</v>
      </c>
      <c r="CB43" s="99">
        <f>BX43/(BY43+BK43-BZ43)</f>
        <v>0.31578947368421051</v>
      </c>
      <c r="CC43" s="236">
        <v>6</v>
      </c>
      <c r="CD43" s="170">
        <f>CC43*O43</f>
        <v>1540.1399999999999</v>
      </c>
      <c r="CE43" s="203">
        <v>-1</v>
      </c>
      <c r="CF43" s="98">
        <v>1</v>
      </c>
      <c r="CG43" s="98">
        <v>0</v>
      </c>
      <c r="CH43" s="98">
        <v>1</v>
      </c>
      <c r="CI43" s="98">
        <v>0</v>
      </c>
      <c r="CJ43" s="98">
        <v>0</v>
      </c>
      <c r="CK43" s="98">
        <v>0</v>
      </c>
      <c r="CL43" s="98">
        <v>0</v>
      </c>
      <c r="CM43" s="98">
        <v>0</v>
      </c>
      <c r="CN43" s="98">
        <v>0</v>
      </c>
      <c r="CO43" s="98">
        <v>1</v>
      </c>
      <c r="CP43" s="129">
        <v>-1</v>
      </c>
      <c r="CQ43" s="174">
        <f>SUM(CE43:CP43)</f>
        <v>1</v>
      </c>
      <c r="CR43" s="98">
        <v>0</v>
      </c>
      <c r="CS43" s="98">
        <v>0</v>
      </c>
      <c r="CT43" s="151">
        <f>CQ43*O43</f>
        <v>256.69</v>
      </c>
      <c r="CU43" s="88">
        <f>CQ43/(CC43+CR43-CS43)</f>
        <v>0.16666666666666666</v>
      </c>
      <c r="CV43" s="95">
        <v>1</v>
      </c>
      <c r="CW43" s="96">
        <v>0</v>
      </c>
      <c r="CX43" s="98">
        <v>1</v>
      </c>
      <c r="CY43" s="129">
        <v>0</v>
      </c>
      <c r="CZ43" s="257">
        <f>SUM(CW43:CY43)</f>
        <v>1</v>
      </c>
      <c r="DA43" s="98">
        <v>0</v>
      </c>
      <c r="DB43" s="98">
        <v>0</v>
      </c>
      <c r="DC43" s="98">
        <f>CZ43*O43</f>
        <v>256.69</v>
      </c>
      <c r="DD43" s="258">
        <f>CZ43/(CV43+DA43-DB43)</f>
        <v>1</v>
      </c>
      <c r="DE43" s="95">
        <v>2</v>
      </c>
      <c r="DF43" s="247">
        <f>DE43*O43</f>
        <v>513.38</v>
      </c>
      <c r="DG43" s="272" t="s">
        <v>656</v>
      </c>
      <c r="DH43" s="211">
        <v>1749</v>
      </c>
      <c r="DI43" s="211">
        <v>580.91999999999996</v>
      </c>
    </row>
    <row r="44" spans="1:113" s="2" customFormat="1" ht="75" customHeight="1" x14ac:dyDescent="0.25">
      <c r="A44" s="220">
        <v>737</v>
      </c>
      <c r="B44" s="218"/>
      <c r="C44" s="74" t="s">
        <v>354</v>
      </c>
      <c r="D44" s="74" t="s">
        <v>419</v>
      </c>
      <c r="E44" s="74">
        <v>25071</v>
      </c>
      <c r="F44" s="101">
        <v>804382047765</v>
      </c>
      <c r="G44" s="101"/>
      <c r="H44" s="59" t="s">
        <v>438</v>
      </c>
      <c r="I44" s="59"/>
      <c r="J44" s="59"/>
      <c r="K44" s="149" t="s">
        <v>173</v>
      </c>
      <c r="L44" s="76" t="s">
        <v>39</v>
      </c>
      <c r="M44" s="76"/>
      <c r="N44" s="77">
        <v>44215</v>
      </c>
      <c r="O44" s="78">
        <v>663</v>
      </c>
      <c r="P44" s="7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80"/>
      <c r="AB44" s="81"/>
      <c r="AC44" s="82"/>
      <c r="AD44" s="83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5"/>
      <c r="AP44" s="86"/>
      <c r="AQ44" s="87"/>
      <c r="AR44" s="87"/>
      <c r="AS44" s="88"/>
      <c r="AT44" s="89"/>
      <c r="AU44" s="90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2"/>
      <c r="BG44" s="93"/>
      <c r="BH44" s="91"/>
      <c r="BI44" s="91"/>
      <c r="BJ44" s="94"/>
      <c r="BK44" s="95"/>
      <c r="BL44" s="96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129"/>
      <c r="BX44" s="97"/>
      <c r="BY44" s="98"/>
      <c r="BZ44" s="98"/>
      <c r="CA44" s="151"/>
      <c r="CB44" s="99"/>
      <c r="CC44" s="236">
        <v>0</v>
      </c>
      <c r="CD44" s="170"/>
      <c r="CE44" s="203">
        <v>0</v>
      </c>
      <c r="CF44" s="98">
        <v>0</v>
      </c>
      <c r="CG44" s="98">
        <v>0</v>
      </c>
      <c r="CH44" s="98">
        <v>0</v>
      </c>
      <c r="CI44" s="98">
        <v>0</v>
      </c>
      <c r="CJ44" s="98">
        <v>0</v>
      </c>
      <c r="CK44" s="98">
        <v>1</v>
      </c>
      <c r="CL44" s="98">
        <v>0</v>
      </c>
      <c r="CM44" s="98">
        <v>1</v>
      </c>
      <c r="CN44" s="98">
        <v>0</v>
      </c>
      <c r="CO44" s="98">
        <v>0</v>
      </c>
      <c r="CP44" s="129">
        <v>1</v>
      </c>
      <c r="CQ44" s="174">
        <f>SUM(CE44:CP44)</f>
        <v>3</v>
      </c>
      <c r="CR44" s="98">
        <v>29</v>
      </c>
      <c r="CS44" s="98">
        <v>0</v>
      </c>
      <c r="CT44" s="151">
        <f>CQ44*O44</f>
        <v>1989</v>
      </c>
      <c r="CU44" s="88">
        <f>CQ44/(CC44+CR44-CS44)</f>
        <v>0.10344827586206896</v>
      </c>
      <c r="CV44" s="95">
        <v>21</v>
      </c>
      <c r="CW44" s="96">
        <v>1</v>
      </c>
      <c r="CX44" s="98">
        <v>0</v>
      </c>
      <c r="CY44" s="129">
        <v>0</v>
      </c>
      <c r="CZ44" s="257">
        <f>SUM(CW44:CY44)</f>
        <v>1</v>
      </c>
      <c r="DA44" s="98">
        <v>0</v>
      </c>
      <c r="DB44" s="98">
        <v>22</v>
      </c>
      <c r="DC44" s="98">
        <f>CZ44*O44</f>
        <v>663</v>
      </c>
      <c r="DD44" s="258">
        <f>CZ44/(CV44+DA44-DB44)</f>
        <v>-1</v>
      </c>
      <c r="DE44" s="95">
        <v>0</v>
      </c>
      <c r="DF44" s="247">
        <f>DE44*O44</f>
        <v>0</v>
      </c>
      <c r="DG44" s="232" t="s">
        <v>589</v>
      </c>
      <c r="DH44" s="214">
        <v>4399</v>
      </c>
      <c r="DI44" s="214">
        <v>0</v>
      </c>
    </row>
    <row r="45" spans="1:113" s="2" customFormat="1" ht="75" customHeight="1" x14ac:dyDescent="0.25">
      <c r="A45" s="220">
        <v>737</v>
      </c>
      <c r="B45" s="218"/>
      <c r="C45" s="73" t="s">
        <v>354</v>
      </c>
      <c r="D45" s="74" t="s">
        <v>406</v>
      </c>
      <c r="E45" s="74">
        <v>37919</v>
      </c>
      <c r="F45" s="101">
        <v>804382047772</v>
      </c>
      <c r="G45" s="101"/>
      <c r="H45" s="59" t="s">
        <v>427</v>
      </c>
      <c r="I45" s="59"/>
      <c r="J45" s="59"/>
      <c r="K45" s="149" t="s">
        <v>173</v>
      </c>
      <c r="L45" s="76" t="s">
        <v>39</v>
      </c>
      <c r="M45" s="76"/>
      <c r="N45" s="77">
        <v>44215</v>
      </c>
      <c r="O45" s="78">
        <v>58</v>
      </c>
      <c r="P45" s="7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80"/>
      <c r="AB45" s="81"/>
      <c r="AC45" s="82"/>
      <c r="AD45" s="83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5"/>
      <c r="AP45" s="86"/>
      <c r="AQ45" s="87"/>
      <c r="AR45" s="87"/>
      <c r="AS45" s="88"/>
      <c r="AT45" s="89"/>
      <c r="AU45" s="90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2"/>
      <c r="BG45" s="93"/>
      <c r="BH45" s="91"/>
      <c r="BI45" s="91"/>
      <c r="BJ45" s="94"/>
      <c r="BK45" s="95"/>
      <c r="BL45" s="96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129"/>
      <c r="BX45" s="97"/>
      <c r="BY45" s="98"/>
      <c r="BZ45" s="98"/>
      <c r="CA45" s="151"/>
      <c r="CB45" s="99"/>
      <c r="CC45" s="236">
        <v>0</v>
      </c>
      <c r="CD45" s="170"/>
      <c r="CE45" s="203">
        <v>0</v>
      </c>
      <c r="CF45" s="98">
        <v>7</v>
      </c>
      <c r="CG45" s="98">
        <v>0</v>
      </c>
      <c r="CH45" s="98">
        <v>4</v>
      </c>
      <c r="CI45" s="98">
        <v>6</v>
      </c>
      <c r="CJ45" s="98">
        <v>-1</v>
      </c>
      <c r="CK45" s="98">
        <v>7</v>
      </c>
      <c r="CL45" s="98">
        <v>2</v>
      </c>
      <c r="CM45" s="98">
        <v>2</v>
      </c>
      <c r="CN45" s="98">
        <v>3</v>
      </c>
      <c r="CO45" s="98">
        <v>2</v>
      </c>
      <c r="CP45" s="129">
        <v>1</v>
      </c>
      <c r="CQ45" s="174">
        <f>SUM(CE45:CP45)</f>
        <v>33</v>
      </c>
      <c r="CR45" s="98">
        <v>85</v>
      </c>
      <c r="CS45" s="98">
        <v>12</v>
      </c>
      <c r="CT45" s="151">
        <f>CQ45*O45</f>
        <v>1914</v>
      </c>
      <c r="CU45" s="88">
        <f>CQ45/(CC45+CR45-CS45)</f>
        <v>0.45205479452054792</v>
      </c>
      <c r="CV45" s="95">
        <v>11</v>
      </c>
      <c r="CW45" s="96">
        <v>0</v>
      </c>
      <c r="CX45" s="98">
        <v>0</v>
      </c>
      <c r="CY45" s="129">
        <v>0</v>
      </c>
      <c r="CZ45" s="257">
        <f>SUM(CW45:CY45)</f>
        <v>0</v>
      </c>
      <c r="DA45" s="98">
        <v>0</v>
      </c>
      <c r="DB45" s="98">
        <v>8</v>
      </c>
      <c r="DC45" s="98">
        <f>CZ45*O45</f>
        <v>0</v>
      </c>
      <c r="DD45" s="258">
        <f>CZ45/(CV45+DA45-DB45)</f>
        <v>0</v>
      </c>
      <c r="DE45" s="95">
        <v>2</v>
      </c>
      <c r="DF45" s="247">
        <f>DE45*O45</f>
        <v>116</v>
      </c>
      <c r="DG45" s="232" t="s">
        <v>592</v>
      </c>
      <c r="DH45" s="214">
        <v>359</v>
      </c>
      <c r="DI45" s="214">
        <v>130.09</v>
      </c>
    </row>
    <row r="46" spans="1:113" s="2" customFormat="1" ht="75" customHeight="1" x14ac:dyDescent="0.25">
      <c r="A46" s="220">
        <v>737</v>
      </c>
      <c r="B46" s="222"/>
      <c r="C46" s="74" t="s">
        <v>354</v>
      </c>
      <c r="D46" s="106" t="s">
        <v>278</v>
      </c>
      <c r="E46" s="74">
        <v>24883</v>
      </c>
      <c r="F46" s="101">
        <v>804382046058</v>
      </c>
      <c r="G46" s="101"/>
      <c r="H46" s="59" t="s">
        <v>335</v>
      </c>
      <c r="I46" s="59"/>
      <c r="J46" s="59"/>
      <c r="K46" s="149" t="s">
        <v>358</v>
      </c>
      <c r="L46" s="74" t="s">
        <v>39</v>
      </c>
      <c r="M46" s="74"/>
      <c r="N46" s="107">
        <v>44077</v>
      </c>
      <c r="O46" s="78">
        <v>256.69</v>
      </c>
      <c r="P46" s="60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2"/>
      <c r="AB46" s="63"/>
      <c r="AC46" s="64"/>
      <c r="AD46" s="108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109"/>
      <c r="AP46" s="110"/>
      <c r="AQ46" s="101"/>
      <c r="AR46" s="101"/>
      <c r="AS46" s="111"/>
      <c r="AT46" s="112"/>
      <c r="AU46" s="113"/>
      <c r="AV46" s="114"/>
      <c r="AW46" s="114"/>
      <c r="AX46" s="114"/>
      <c r="AY46" s="114"/>
      <c r="AZ46" s="114"/>
      <c r="BA46" s="91"/>
      <c r="BB46" s="91"/>
      <c r="BC46" s="91"/>
      <c r="BD46" s="91"/>
      <c r="BE46" s="91"/>
      <c r="BF46" s="92"/>
      <c r="BG46" s="93"/>
      <c r="BH46" s="114"/>
      <c r="BI46" s="114"/>
      <c r="BJ46" s="94"/>
      <c r="BK46" s="95">
        <v>0</v>
      </c>
      <c r="BL46" s="96"/>
      <c r="BM46" s="98"/>
      <c r="BN46" s="98"/>
      <c r="BO46" s="98"/>
      <c r="BP46" s="98"/>
      <c r="BQ46" s="98"/>
      <c r="BR46" s="98"/>
      <c r="BS46" s="98"/>
      <c r="BT46" s="98">
        <v>0</v>
      </c>
      <c r="BU46" s="98">
        <v>0</v>
      </c>
      <c r="BV46" s="98">
        <v>0</v>
      </c>
      <c r="BW46" s="129">
        <v>3</v>
      </c>
      <c r="BX46" s="97">
        <f>SUM(BL46:BW46)</f>
        <v>3</v>
      </c>
      <c r="BY46" s="98">
        <v>27</v>
      </c>
      <c r="BZ46" s="98">
        <v>0</v>
      </c>
      <c r="CA46" s="151">
        <f>O46*BX46</f>
        <v>770.06999999999994</v>
      </c>
      <c r="CB46" s="99">
        <f>BX46/(BY46+BK46-BZ46)</f>
        <v>0.1111111111111111</v>
      </c>
      <c r="CC46" s="236">
        <v>19</v>
      </c>
      <c r="CD46" s="170">
        <f>CC46*O46</f>
        <v>4877.1099999999997</v>
      </c>
      <c r="CE46" s="203">
        <v>2</v>
      </c>
      <c r="CF46" s="98">
        <v>1</v>
      </c>
      <c r="CG46" s="98">
        <v>0</v>
      </c>
      <c r="CH46" s="98">
        <v>0</v>
      </c>
      <c r="CI46" s="98">
        <v>-1</v>
      </c>
      <c r="CJ46" s="98">
        <v>1</v>
      </c>
      <c r="CK46" s="98">
        <v>1</v>
      </c>
      <c r="CL46" s="98">
        <v>0</v>
      </c>
      <c r="CM46" s="98">
        <v>1</v>
      </c>
      <c r="CN46" s="98">
        <v>1</v>
      </c>
      <c r="CO46" s="98">
        <v>0</v>
      </c>
      <c r="CP46" s="129">
        <v>0</v>
      </c>
      <c r="CQ46" s="174">
        <f>SUM(CE46:CP46)</f>
        <v>6</v>
      </c>
      <c r="CR46" s="98">
        <v>0</v>
      </c>
      <c r="CS46" s="98">
        <v>1</v>
      </c>
      <c r="CT46" s="151">
        <f>CQ46*O46</f>
        <v>1540.1399999999999</v>
      </c>
      <c r="CU46" s="88">
        <f>CQ46/(CC46+CR46-CS46)</f>
        <v>0.33333333333333331</v>
      </c>
      <c r="CV46" s="95">
        <v>1</v>
      </c>
      <c r="CW46" s="96">
        <v>0</v>
      </c>
      <c r="CX46" s="98">
        <v>1</v>
      </c>
      <c r="CY46" s="129">
        <v>0</v>
      </c>
      <c r="CZ46" s="257">
        <f>SUM(CW46:CY46)</f>
        <v>1</v>
      </c>
      <c r="DA46" s="98">
        <v>0</v>
      </c>
      <c r="DB46" s="98">
        <v>0</v>
      </c>
      <c r="DC46" s="98">
        <f>CZ46*O46</f>
        <v>256.69</v>
      </c>
      <c r="DD46" s="258">
        <f>CZ46/(CV46+DA46-DB46)</f>
        <v>1</v>
      </c>
      <c r="DE46" s="95">
        <v>1</v>
      </c>
      <c r="DF46" s="247">
        <f>DE46*O46</f>
        <v>256.69</v>
      </c>
      <c r="DG46" s="208"/>
      <c r="DH46" s="211">
        <v>1749</v>
      </c>
      <c r="DI46" s="211">
        <v>484.66</v>
      </c>
    </row>
    <row r="47" spans="1:113" s="2" customFormat="1" ht="75" customHeight="1" x14ac:dyDescent="0.25">
      <c r="A47" s="220">
        <v>737</v>
      </c>
      <c r="B47" s="222"/>
      <c r="C47" s="74" t="s">
        <v>354</v>
      </c>
      <c r="D47" s="106" t="s">
        <v>294</v>
      </c>
      <c r="E47" s="74">
        <v>18</v>
      </c>
      <c r="F47" s="101">
        <v>804382046072</v>
      </c>
      <c r="G47" s="101"/>
      <c r="H47" s="59" t="s">
        <v>351</v>
      </c>
      <c r="I47" s="59"/>
      <c r="J47" s="59"/>
      <c r="K47" s="149" t="s">
        <v>358</v>
      </c>
      <c r="L47" s="74" t="s">
        <v>39</v>
      </c>
      <c r="M47" s="74"/>
      <c r="N47" s="107">
        <v>44077</v>
      </c>
      <c r="O47" s="78">
        <v>197.51</v>
      </c>
      <c r="P47" s="60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2"/>
      <c r="AB47" s="63"/>
      <c r="AC47" s="64"/>
      <c r="AD47" s="108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109"/>
      <c r="AP47" s="110"/>
      <c r="AQ47" s="101"/>
      <c r="AR47" s="101"/>
      <c r="AS47" s="111"/>
      <c r="AT47" s="112"/>
      <c r="AU47" s="113"/>
      <c r="AV47" s="114"/>
      <c r="AW47" s="114"/>
      <c r="AX47" s="114"/>
      <c r="AY47" s="114"/>
      <c r="AZ47" s="114"/>
      <c r="BA47" s="91"/>
      <c r="BB47" s="91"/>
      <c r="BC47" s="91"/>
      <c r="BD47" s="91"/>
      <c r="BE47" s="91"/>
      <c r="BF47" s="92"/>
      <c r="BG47" s="93"/>
      <c r="BH47" s="114"/>
      <c r="BI47" s="114"/>
      <c r="BJ47" s="94"/>
      <c r="BK47" s="95">
        <v>0</v>
      </c>
      <c r="BL47" s="96"/>
      <c r="BM47" s="98"/>
      <c r="BN47" s="98"/>
      <c r="BO47" s="98"/>
      <c r="BP47" s="98"/>
      <c r="BQ47" s="98"/>
      <c r="BR47" s="98"/>
      <c r="BS47" s="98"/>
      <c r="BT47" s="98">
        <v>0</v>
      </c>
      <c r="BU47" s="98">
        <v>1</v>
      </c>
      <c r="BV47" s="98">
        <v>-1</v>
      </c>
      <c r="BW47" s="129">
        <v>1</v>
      </c>
      <c r="BX47" s="97">
        <f>SUM(BL47:BW47)</f>
        <v>1</v>
      </c>
      <c r="BY47" s="98">
        <v>20</v>
      </c>
      <c r="BZ47" s="98">
        <v>0</v>
      </c>
      <c r="CA47" s="151">
        <f>O47*BX47</f>
        <v>197.51</v>
      </c>
      <c r="CB47" s="99">
        <f>BX47/(BY47+BK47-BZ47)</f>
        <v>0.05</v>
      </c>
      <c r="CC47" s="236">
        <v>12</v>
      </c>
      <c r="CD47" s="170">
        <f>CC47*O47</f>
        <v>2370.12</v>
      </c>
      <c r="CE47" s="203">
        <v>0</v>
      </c>
      <c r="CF47" s="98">
        <v>1</v>
      </c>
      <c r="CG47" s="98">
        <v>0</v>
      </c>
      <c r="CH47" s="98">
        <v>0</v>
      </c>
      <c r="CI47" s="98">
        <v>1</v>
      </c>
      <c r="CJ47" s="98">
        <v>1</v>
      </c>
      <c r="CK47" s="98">
        <v>0</v>
      </c>
      <c r="CL47" s="98">
        <v>0</v>
      </c>
      <c r="CM47" s="98">
        <v>2</v>
      </c>
      <c r="CN47" s="98">
        <v>0</v>
      </c>
      <c r="CO47" s="98">
        <v>0</v>
      </c>
      <c r="CP47" s="129">
        <v>0</v>
      </c>
      <c r="CQ47" s="174">
        <f>SUM(CE47:CP47)</f>
        <v>5</v>
      </c>
      <c r="CR47" s="98">
        <v>0</v>
      </c>
      <c r="CS47" s="98">
        <v>2</v>
      </c>
      <c r="CT47" s="151">
        <f>CQ47*O47</f>
        <v>987.55</v>
      </c>
      <c r="CU47" s="88">
        <f>CQ47/(CC47+CR47-CS47)</f>
        <v>0.5</v>
      </c>
      <c r="CV47" s="95">
        <v>3</v>
      </c>
      <c r="CW47" s="96">
        <v>1</v>
      </c>
      <c r="CX47" s="98">
        <v>0</v>
      </c>
      <c r="CY47" s="129">
        <v>0</v>
      </c>
      <c r="CZ47" s="257">
        <f>SUM(CW47:CY47)</f>
        <v>1</v>
      </c>
      <c r="DA47" s="98">
        <v>0</v>
      </c>
      <c r="DB47" s="98">
        <v>0</v>
      </c>
      <c r="DC47" s="98">
        <f>CZ47*O47</f>
        <v>197.51</v>
      </c>
      <c r="DD47" s="258">
        <f>CZ47/(CV47+DA47-DB47)</f>
        <v>0.33333333333333331</v>
      </c>
      <c r="DE47" s="95">
        <v>1</v>
      </c>
      <c r="DF47" s="247">
        <f>DE47*O47</f>
        <v>197.51</v>
      </c>
      <c r="DG47" s="272" t="s">
        <v>657</v>
      </c>
      <c r="DH47" s="211">
        <v>1329</v>
      </c>
      <c r="DI47" s="211">
        <v>388.56</v>
      </c>
    </row>
    <row r="48" spans="1:113" s="2" customFormat="1" ht="75" customHeight="1" x14ac:dyDescent="0.25">
      <c r="A48" s="220"/>
      <c r="B48" s="222"/>
      <c r="C48" s="74" t="s">
        <v>354</v>
      </c>
      <c r="D48" s="106" t="s">
        <v>279</v>
      </c>
      <c r="E48" s="74">
        <v>748</v>
      </c>
      <c r="F48" s="101">
        <v>804382046102</v>
      </c>
      <c r="G48" s="101"/>
      <c r="H48" s="59" t="s">
        <v>336</v>
      </c>
      <c r="I48" s="59"/>
      <c r="J48" s="59"/>
      <c r="K48" s="149" t="s">
        <v>358</v>
      </c>
      <c r="L48" s="74" t="s">
        <v>39</v>
      </c>
      <c r="M48" s="74"/>
      <c r="N48" s="107">
        <v>44077</v>
      </c>
      <c r="O48" s="78">
        <v>103.41</v>
      </c>
      <c r="P48" s="60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2"/>
      <c r="AB48" s="63"/>
      <c r="AC48" s="64"/>
      <c r="AD48" s="108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109"/>
      <c r="AP48" s="110"/>
      <c r="AQ48" s="101"/>
      <c r="AR48" s="101"/>
      <c r="AS48" s="111"/>
      <c r="AT48" s="112"/>
      <c r="AU48" s="113"/>
      <c r="AV48" s="114"/>
      <c r="AW48" s="114"/>
      <c r="AX48" s="114"/>
      <c r="AY48" s="114"/>
      <c r="AZ48" s="114"/>
      <c r="BA48" s="91"/>
      <c r="BB48" s="91"/>
      <c r="BC48" s="91"/>
      <c r="BD48" s="91"/>
      <c r="BE48" s="91"/>
      <c r="BF48" s="92"/>
      <c r="BG48" s="93"/>
      <c r="BH48" s="114"/>
      <c r="BI48" s="114"/>
      <c r="BJ48" s="94"/>
      <c r="BK48" s="95">
        <v>0</v>
      </c>
      <c r="BL48" s="96"/>
      <c r="BM48" s="98"/>
      <c r="BN48" s="98"/>
      <c r="BO48" s="98"/>
      <c r="BP48" s="98"/>
      <c r="BQ48" s="98"/>
      <c r="BR48" s="98"/>
      <c r="BS48" s="98"/>
      <c r="BT48" s="98">
        <v>0</v>
      </c>
      <c r="BU48" s="98">
        <v>0</v>
      </c>
      <c r="BV48" s="98">
        <v>2</v>
      </c>
      <c r="BW48" s="129">
        <v>3</v>
      </c>
      <c r="BX48" s="97">
        <f>SUM(BL48:BW48)</f>
        <v>5</v>
      </c>
      <c r="BY48" s="98">
        <v>25</v>
      </c>
      <c r="BZ48" s="98">
        <v>0</v>
      </c>
      <c r="CA48" s="151">
        <f>O48*BX48</f>
        <v>517.04999999999995</v>
      </c>
      <c r="CB48" s="99">
        <f>BX48/(BY48+BK48-BZ48)</f>
        <v>0.2</v>
      </c>
      <c r="CC48" s="236">
        <v>14</v>
      </c>
      <c r="CD48" s="170">
        <f>CC48*O48</f>
        <v>1447.74</v>
      </c>
      <c r="CE48" s="203">
        <v>1</v>
      </c>
      <c r="CF48" s="98">
        <v>3</v>
      </c>
      <c r="CG48" s="98">
        <v>0</v>
      </c>
      <c r="CH48" s="98">
        <v>0</v>
      </c>
      <c r="CI48" s="98">
        <v>0</v>
      </c>
      <c r="CJ48" s="98">
        <v>0</v>
      </c>
      <c r="CK48" s="98">
        <v>0</v>
      </c>
      <c r="CL48" s="98">
        <v>1</v>
      </c>
      <c r="CM48" s="98">
        <v>0</v>
      </c>
      <c r="CN48" s="98">
        <v>1</v>
      </c>
      <c r="CO48" s="98">
        <v>1</v>
      </c>
      <c r="CP48" s="129">
        <v>-1</v>
      </c>
      <c r="CQ48" s="174">
        <f>SUM(CE48:CP48)</f>
        <v>6</v>
      </c>
      <c r="CR48" s="98">
        <v>0</v>
      </c>
      <c r="CS48" s="98">
        <v>1</v>
      </c>
      <c r="CT48" s="151">
        <f>CQ48*O48</f>
        <v>620.46</v>
      </c>
      <c r="CU48" s="88">
        <f>CQ48/(CC48+CR48-CS48)</f>
        <v>0.46153846153846156</v>
      </c>
      <c r="CV48" s="95">
        <v>4</v>
      </c>
      <c r="CW48" s="96">
        <v>0</v>
      </c>
      <c r="CX48" s="98">
        <v>0</v>
      </c>
      <c r="CY48" s="129">
        <v>1</v>
      </c>
      <c r="CZ48" s="257">
        <f>SUM(CW48:CY48)</f>
        <v>1</v>
      </c>
      <c r="DA48" s="98">
        <v>0</v>
      </c>
      <c r="DB48" s="98">
        <v>0</v>
      </c>
      <c r="DC48" s="98">
        <f>CZ48*O48</f>
        <v>103.41</v>
      </c>
      <c r="DD48" s="258">
        <f>CZ48/(CV48+DA48-DB48)</f>
        <v>0.25</v>
      </c>
      <c r="DE48" s="95">
        <v>3</v>
      </c>
      <c r="DF48" s="247">
        <f>DE48*O48</f>
        <v>310.23</v>
      </c>
      <c r="DG48" s="272" t="s">
        <v>646</v>
      </c>
      <c r="DH48" s="211">
        <v>699</v>
      </c>
      <c r="DI48" s="211">
        <v>201.12</v>
      </c>
    </row>
    <row r="49" spans="1:113" s="24" customFormat="1" ht="75" customHeight="1" x14ac:dyDescent="0.25">
      <c r="A49" s="221"/>
      <c r="B49" s="222"/>
      <c r="C49" s="73" t="s">
        <v>17</v>
      </c>
      <c r="D49" s="106" t="s">
        <v>380</v>
      </c>
      <c r="E49" s="74">
        <v>28161</v>
      </c>
      <c r="F49" s="101">
        <v>804382047581</v>
      </c>
      <c r="G49" s="101"/>
      <c r="H49" s="59" t="s">
        <v>395</v>
      </c>
      <c r="I49" s="196">
        <v>0.75</v>
      </c>
      <c r="J49" s="59" t="s">
        <v>444</v>
      </c>
      <c r="K49" s="149" t="s">
        <v>356</v>
      </c>
      <c r="L49" s="74" t="s">
        <v>39</v>
      </c>
      <c r="M49" s="74"/>
      <c r="N49" s="107">
        <v>44181</v>
      </c>
      <c r="O49" s="78">
        <v>500</v>
      </c>
      <c r="P49" s="60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2"/>
      <c r="AB49" s="63"/>
      <c r="AC49" s="64"/>
      <c r="AD49" s="108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109"/>
      <c r="AP49" s="110"/>
      <c r="AQ49" s="101"/>
      <c r="AR49" s="101"/>
      <c r="AS49" s="111"/>
      <c r="AT49" s="112"/>
      <c r="AU49" s="113"/>
      <c r="AV49" s="114"/>
      <c r="AW49" s="114"/>
      <c r="AX49" s="114"/>
      <c r="AY49" s="114"/>
      <c r="AZ49" s="114"/>
      <c r="BA49" s="91"/>
      <c r="BB49" s="91"/>
      <c r="BC49" s="91"/>
      <c r="BD49" s="91"/>
      <c r="BE49" s="91"/>
      <c r="BF49" s="92"/>
      <c r="BG49" s="93"/>
      <c r="BH49" s="114"/>
      <c r="BI49" s="114"/>
      <c r="BJ49" s="94"/>
      <c r="BK49" s="95">
        <v>0</v>
      </c>
      <c r="BL49" s="96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129">
        <v>0</v>
      </c>
      <c r="BX49" s="97">
        <f>SUM(BL49:BW49)</f>
        <v>0</v>
      </c>
      <c r="BY49" s="98">
        <v>50</v>
      </c>
      <c r="BZ49" s="98">
        <v>0</v>
      </c>
      <c r="CA49" s="151">
        <f>O49*BX49</f>
        <v>0</v>
      </c>
      <c r="CB49" s="99">
        <f>BX49/(BY49+BK49-BZ49)</f>
        <v>0</v>
      </c>
      <c r="CC49" s="236">
        <v>8</v>
      </c>
      <c r="CD49" s="170">
        <f>CC49*O49</f>
        <v>4000</v>
      </c>
      <c r="CE49" s="203">
        <v>0</v>
      </c>
      <c r="CF49" s="98">
        <v>4</v>
      </c>
      <c r="CG49" s="98">
        <v>3</v>
      </c>
      <c r="CH49" s="98">
        <v>1</v>
      </c>
      <c r="CI49" s="98">
        <v>2</v>
      </c>
      <c r="CJ49" s="98">
        <v>1</v>
      </c>
      <c r="CK49" s="98">
        <v>2</v>
      </c>
      <c r="CL49" s="98">
        <v>3</v>
      </c>
      <c r="CM49" s="98">
        <v>2</v>
      </c>
      <c r="CN49" s="98">
        <v>3</v>
      </c>
      <c r="CO49" s="98">
        <v>1</v>
      </c>
      <c r="CP49" s="129">
        <v>2</v>
      </c>
      <c r="CQ49" s="174">
        <f>SUM(CE49:CP49)</f>
        <v>24</v>
      </c>
      <c r="CR49" s="98">
        <v>0</v>
      </c>
      <c r="CS49" s="98">
        <v>1</v>
      </c>
      <c r="CT49" s="151">
        <f>CQ49*O49</f>
        <v>12000</v>
      </c>
      <c r="CU49" s="88">
        <f>CQ49/(CC49+CR49-CS49)</f>
        <v>3.4285714285714284</v>
      </c>
      <c r="CV49" s="95">
        <v>17</v>
      </c>
      <c r="CW49" s="96">
        <v>0</v>
      </c>
      <c r="CX49" s="98">
        <v>0</v>
      </c>
      <c r="CY49" s="129">
        <v>2</v>
      </c>
      <c r="CZ49" s="257">
        <f>SUM(CW49:CY49)</f>
        <v>2</v>
      </c>
      <c r="DA49" s="98">
        <v>0</v>
      </c>
      <c r="DB49" s="98">
        <v>0</v>
      </c>
      <c r="DC49" s="98">
        <f>CZ49*O49</f>
        <v>1000</v>
      </c>
      <c r="DD49" s="258">
        <f>CZ49/(CV49+DA49-DB49)</f>
        <v>0.11764705882352941</v>
      </c>
      <c r="DE49" s="95">
        <v>15</v>
      </c>
      <c r="DF49" s="247">
        <f>DE49*O49</f>
        <v>7500</v>
      </c>
      <c r="DG49" s="272" t="s">
        <v>640</v>
      </c>
      <c r="DH49" s="211">
        <v>2300</v>
      </c>
      <c r="DI49" s="211">
        <v>1070.46</v>
      </c>
    </row>
    <row r="50" spans="1:113" s="24" customFormat="1" ht="75" customHeight="1" x14ac:dyDescent="0.25">
      <c r="A50" s="219"/>
      <c r="B50" s="222"/>
      <c r="C50" s="74" t="s">
        <v>354</v>
      </c>
      <c r="D50" s="106" t="s">
        <v>255</v>
      </c>
      <c r="E50" s="74">
        <v>533</v>
      </c>
      <c r="F50" s="101">
        <v>804382046331</v>
      </c>
      <c r="G50" s="101"/>
      <c r="H50" s="59" t="s">
        <v>312</v>
      </c>
      <c r="I50" s="59"/>
      <c r="J50" s="59"/>
      <c r="K50" s="149" t="s">
        <v>358</v>
      </c>
      <c r="L50" s="74" t="s">
        <v>39</v>
      </c>
      <c r="M50" s="74"/>
      <c r="N50" s="107">
        <v>44077</v>
      </c>
      <c r="O50" s="78">
        <v>135.1</v>
      </c>
      <c r="P50" s="60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2"/>
      <c r="AB50" s="63"/>
      <c r="AC50" s="64"/>
      <c r="AD50" s="108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109"/>
      <c r="AP50" s="110"/>
      <c r="AQ50" s="101"/>
      <c r="AR50" s="101"/>
      <c r="AS50" s="111"/>
      <c r="AT50" s="112"/>
      <c r="AU50" s="113"/>
      <c r="AV50" s="114"/>
      <c r="AW50" s="114"/>
      <c r="AX50" s="114"/>
      <c r="AY50" s="114"/>
      <c r="AZ50" s="114"/>
      <c r="BA50" s="91"/>
      <c r="BB50" s="91"/>
      <c r="BC50" s="91"/>
      <c r="BD50" s="91"/>
      <c r="BE50" s="91"/>
      <c r="BF50" s="92"/>
      <c r="BG50" s="93"/>
      <c r="BH50" s="114"/>
      <c r="BI50" s="114"/>
      <c r="BJ50" s="94"/>
      <c r="BK50" s="95">
        <v>0</v>
      </c>
      <c r="BL50" s="96"/>
      <c r="BM50" s="98"/>
      <c r="BN50" s="98"/>
      <c r="BO50" s="98"/>
      <c r="BP50" s="98"/>
      <c r="BQ50" s="98"/>
      <c r="BR50" s="98"/>
      <c r="BS50" s="98"/>
      <c r="BT50" s="98">
        <v>1</v>
      </c>
      <c r="BU50" s="98">
        <v>-1</v>
      </c>
      <c r="BV50" s="98">
        <v>2</v>
      </c>
      <c r="BW50" s="129">
        <v>6</v>
      </c>
      <c r="BX50" s="97">
        <f>SUM(BL50:BW50)</f>
        <v>8</v>
      </c>
      <c r="BY50" s="98">
        <v>54</v>
      </c>
      <c r="BZ50" s="98">
        <v>0</v>
      </c>
      <c r="CA50" s="151">
        <f>O50*BX50</f>
        <v>1080.8</v>
      </c>
      <c r="CB50" s="99">
        <f>BX50/(BY50+BK50-BZ50)</f>
        <v>0.14814814814814814</v>
      </c>
      <c r="CC50" s="236">
        <v>13</v>
      </c>
      <c r="CD50" s="170">
        <f>CC50*O50</f>
        <v>1756.3</v>
      </c>
      <c r="CE50" s="203">
        <v>0</v>
      </c>
      <c r="CF50" s="98">
        <v>2</v>
      </c>
      <c r="CG50" s="98">
        <v>1</v>
      </c>
      <c r="CH50" s="98">
        <v>0</v>
      </c>
      <c r="CI50" s="98">
        <v>0</v>
      </c>
      <c r="CJ50" s="98">
        <v>0</v>
      </c>
      <c r="CK50" s="98">
        <v>1</v>
      </c>
      <c r="CL50" s="98">
        <v>0</v>
      </c>
      <c r="CM50" s="98">
        <v>1</v>
      </c>
      <c r="CN50" s="98">
        <v>0</v>
      </c>
      <c r="CO50" s="98">
        <v>0</v>
      </c>
      <c r="CP50" s="129">
        <v>2</v>
      </c>
      <c r="CQ50" s="174">
        <f>SUM(CE50:CP50)</f>
        <v>7</v>
      </c>
      <c r="CR50" s="98">
        <v>0</v>
      </c>
      <c r="CS50" s="98">
        <v>1</v>
      </c>
      <c r="CT50" s="151">
        <f>CQ50*O50</f>
        <v>945.69999999999993</v>
      </c>
      <c r="CU50" s="88">
        <f>CQ50/(CC50+CR50-CS50)</f>
        <v>0.58333333333333337</v>
      </c>
      <c r="CV50" s="95">
        <v>1</v>
      </c>
      <c r="CW50" s="96">
        <v>0</v>
      </c>
      <c r="CX50" s="98">
        <v>1</v>
      </c>
      <c r="CY50" s="129">
        <v>0</v>
      </c>
      <c r="CZ50" s="257">
        <f>SUM(CW50:CY50)</f>
        <v>1</v>
      </c>
      <c r="DA50" s="98">
        <v>0</v>
      </c>
      <c r="DB50" s="98">
        <v>0</v>
      </c>
      <c r="DC50" s="98">
        <f>CZ50*O50</f>
        <v>135.1</v>
      </c>
      <c r="DD50" s="258">
        <f>CZ50/(CV50+DA50-DB50)</f>
        <v>1</v>
      </c>
      <c r="DE50" s="95">
        <v>0</v>
      </c>
      <c r="DF50" s="247">
        <f>DE50*O50</f>
        <v>0</v>
      </c>
      <c r="DG50" s="272" t="s">
        <v>658</v>
      </c>
      <c r="DH50" s="211">
        <v>899</v>
      </c>
      <c r="DI50" s="211">
        <v>351.15</v>
      </c>
    </row>
    <row r="51" spans="1:113" s="24" customFormat="1" ht="75" customHeight="1" x14ac:dyDescent="0.25">
      <c r="A51" s="220">
        <v>737</v>
      </c>
      <c r="B51" s="222"/>
      <c r="C51" s="74" t="s">
        <v>354</v>
      </c>
      <c r="D51" s="106" t="s">
        <v>296</v>
      </c>
      <c r="E51" s="74">
        <v>23001</v>
      </c>
      <c r="F51" s="101">
        <v>804382045938</v>
      </c>
      <c r="G51" s="101"/>
      <c r="H51" s="59" t="s">
        <v>353</v>
      </c>
      <c r="I51" s="59"/>
      <c r="J51" s="59"/>
      <c r="K51" s="149" t="s">
        <v>173</v>
      </c>
      <c r="L51" s="74" t="s">
        <v>39</v>
      </c>
      <c r="M51" s="74"/>
      <c r="N51" s="107">
        <v>44077</v>
      </c>
      <c r="O51" s="78">
        <v>1032.8</v>
      </c>
      <c r="P51" s="60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2"/>
      <c r="AB51" s="63"/>
      <c r="AC51" s="64"/>
      <c r="AD51" s="108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109"/>
      <c r="AP51" s="110"/>
      <c r="AQ51" s="101"/>
      <c r="AR51" s="101"/>
      <c r="AS51" s="111"/>
      <c r="AT51" s="112"/>
      <c r="AU51" s="113"/>
      <c r="AV51" s="114"/>
      <c r="AW51" s="114"/>
      <c r="AX51" s="114"/>
      <c r="AY51" s="114"/>
      <c r="AZ51" s="114"/>
      <c r="BA51" s="91"/>
      <c r="BB51" s="91"/>
      <c r="BC51" s="91"/>
      <c r="BD51" s="91"/>
      <c r="BE51" s="91"/>
      <c r="BF51" s="92"/>
      <c r="BG51" s="93"/>
      <c r="BH51" s="114"/>
      <c r="BI51" s="114"/>
      <c r="BJ51" s="94"/>
      <c r="BK51" s="95">
        <v>0</v>
      </c>
      <c r="BL51" s="96"/>
      <c r="BM51" s="98"/>
      <c r="BN51" s="98"/>
      <c r="BO51" s="98"/>
      <c r="BP51" s="98"/>
      <c r="BQ51" s="98"/>
      <c r="BR51" s="98"/>
      <c r="BS51" s="98"/>
      <c r="BT51" s="98">
        <v>0</v>
      </c>
      <c r="BU51" s="98">
        <v>0</v>
      </c>
      <c r="BV51" s="98">
        <v>0</v>
      </c>
      <c r="BW51" s="129">
        <v>0</v>
      </c>
      <c r="BX51" s="97">
        <f>SUM(BL51:BW51)</f>
        <v>0</v>
      </c>
      <c r="BY51" s="98">
        <v>13</v>
      </c>
      <c r="BZ51" s="98">
        <v>0</v>
      </c>
      <c r="CA51" s="151">
        <f>O51*BX51</f>
        <v>0</v>
      </c>
      <c r="CB51" s="99">
        <f>BX51/(BY51+BK51-BZ51)</f>
        <v>0</v>
      </c>
      <c r="CC51" s="236">
        <v>13</v>
      </c>
      <c r="CD51" s="170">
        <f>CC51*O51</f>
        <v>13426.4</v>
      </c>
      <c r="CE51" s="203">
        <v>3</v>
      </c>
      <c r="CF51" s="98">
        <v>1</v>
      </c>
      <c r="CG51" s="98">
        <v>-2</v>
      </c>
      <c r="CH51" s="98">
        <v>0</v>
      </c>
      <c r="CI51" s="98">
        <v>1</v>
      </c>
      <c r="CJ51" s="98">
        <v>0</v>
      </c>
      <c r="CK51" s="98">
        <v>2</v>
      </c>
      <c r="CL51" s="98">
        <v>0</v>
      </c>
      <c r="CM51" s="98">
        <v>0</v>
      </c>
      <c r="CN51" s="98">
        <v>0</v>
      </c>
      <c r="CO51" s="98">
        <v>0</v>
      </c>
      <c r="CP51" s="129">
        <v>2</v>
      </c>
      <c r="CQ51" s="174">
        <f>SUM(CE51:CP51)</f>
        <v>7</v>
      </c>
      <c r="CR51" s="98">
        <v>0</v>
      </c>
      <c r="CS51" s="98">
        <v>0</v>
      </c>
      <c r="CT51" s="151">
        <f>CQ51*O51</f>
        <v>7229.5999999999995</v>
      </c>
      <c r="CU51" s="88">
        <f>CQ51/(CC51+CR51-CS51)</f>
        <v>0.53846153846153844</v>
      </c>
      <c r="CV51" s="95">
        <v>5</v>
      </c>
      <c r="CW51" s="96">
        <v>0</v>
      </c>
      <c r="CX51" s="98">
        <v>0</v>
      </c>
      <c r="CY51" s="129">
        <v>0</v>
      </c>
      <c r="CZ51" s="257">
        <f>SUM(CW51:CY51)</f>
        <v>0</v>
      </c>
      <c r="DA51" s="98">
        <v>0</v>
      </c>
      <c r="DB51" s="98">
        <v>3</v>
      </c>
      <c r="DC51" s="98">
        <f>CZ51*O51</f>
        <v>0</v>
      </c>
      <c r="DD51" s="258">
        <f>CZ51/(CV51+DA51-DB51)</f>
        <v>0</v>
      </c>
      <c r="DE51" s="95">
        <v>2</v>
      </c>
      <c r="DF51" s="247">
        <f>DE51*O51</f>
        <v>2065.6</v>
      </c>
      <c r="DG51" s="233" t="s">
        <v>584</v>
      </c>
      <c r="DH51" s="211">
        <v>6999</v>
      </c>
      <c r="DI51" s="211">
        <v>0</v>
      </c>
    </row>
    <row r="52" spans="1:113" s="24" customFormat="1" ht="75" customHeight="1" x14ac:dyDescent="0.25">
      <c r="A52" s="221"/>
      <c r="B52" s="222"/>
      <c r="C52" s="73" t="s">
        <v>17</v>
      </c>
      <c r="D52" s="106" t="s">
        <v>372</v>
      </c>
      <c r="E52" s="74">
        <v>11855</v>
      </c>
      <c r="F52" s="101">
        <v>804382047574</v>
      </c>
      <c r="G52" s="101"/>
      <c r="H52" s="59" t="s">
        <v>387</v>
      </c>
      <c r="I52" s="196">
        <v>4</v>
      </c>
      <c r="J52" s="59" t="s">
        <v>445</v>
      </c>
      <c r="K52" s="149" t="s">
        <v>356</v>
      </c>
      <c r="L52" s="74" t="s">
        <v>39</v>
      </c>
      <c r="M52" s="74"/>
      <c r="N52" s="107">
        <v>44181</v>
      </c>
      <c r="O52" s="78">
        <v>1575</v>
      </c>
      <c r="P52" s="60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2"/>
      <c r="AB52" s="63"/>
      <c r="AC52" s="64"/>
      <c r="AD52" s="108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109"/>
      <c r="AP52" s="110"/>
      <c r="AQ52" s="101"/>
      <c r="AR52" s="101"/>
      <c r="AS52" s="111"/>
      <c r="AT52" s="112"/>
      <c r="AU52" s="113"/>
      <c r="AV52" s="114"/>
      <c r="AW52" s="114"/>
      <c r="AX52" s="114"/>
      <c r="AY52" s="114"/>
      <c r="AZ52" s="114"/>
      <c r="BA52" s="91"/>
      <c r="BB52" s="91"/>
      <c r="BC52" s="91"/>
      <c r="BD52" s="91"/>
      <c r="BE52" s="91"/>
      <c r="BF52" s="92"/>
      <c r="BG52" s="93"/>
      <c r="BH52" s="114"/>
      <c r="BI52" s="114"/>
      <c r="BJ52" s="94"/>
      <c r="BK52" s="95">
        <v>0</v>
      </c>
      <c r="BL52" s="96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129">
        <v>0</v>
      </c>
      <c r="BX52" s="97">
        <f>SUM(BL52:BW52)</f>
        <v>0</v>
      </c>
      <c r="BY52" s="98">
        <v>50</v>
      </c>
      <c r="BZ52" s="98">
        <v>0</v>
      </c>
      <c r="CA52" s="151">
        <f>O52*BX52</f>
        <v>0</v>
      </c>
      <c r="CB52" s="99">
        <f>BX52/(BY52+BK52-BZ52)</f>
        <v>0</v>
      </c>
      <c r="CC52" s="236">
        <v>12</v>
      </c>
      <c r="CD52" s="170">
        <f>CC52*O52</f>
        <v>18900</v>
      </c>
      <c r="CE52" s="203">
        <v>0</v>
      </c>
      <c r="CF52" s="98">
        <v>7</v>
      </c>
      <c r="CG52" s="98">
        <v>1</v>
      </c>
      <c r="CH52" s="98">
        <v>1</v>
      </c>
      <c r="CI52" s="98">
        <v>0</v>
      </c>
      <c r="CJ52" s="98">
        <v>2</v>
      </c>
      <c r="CK52" s="98">
        <v>3</v>
      </c>
      <c r="CL52" s="98">
        <v>6</v>
      </c>
      <c r="CM52" s="98">
        <v>2</v>
      </c>
      <c r="CN52" s="98">
        <v>2</v>
      </c>
      <c r="CO52" s="98">
        <v>0</v>
      </c>
      <c r="CP52" s="129">
        <v>2</v>
      </c>
      <c r="CQ52" s="174">
        <f>SUM(CE52:CP52)</f>
        <v>26</v>
      </c>
      <c r="CR52" s="98">
        <v>0</v>
      </c>
      <c r="CS52" s="98">
        <v>0</v>
      </c>
      <c r="CT52" s="151">
        <f>CQ52*O52</f>
        <v>40950</v>
      </c>
      <c r="CU52" s="88">
        <f>CQ52/(CC52+CR52-CS52)</f>
        <v>2.1666666666666665</v>
      </c>
      <c r="CV52" s="95">
        <v>21</v>
      </c>
      <c r="CW52" s="96">
        <v>0</v>
      </c>
      <c r="CX52" s="98">
        <v>3</v>
      </c>
      <c r="CY52" s="129">
        <v>0</v>
      </c>
      <c r="CZ52" s="257">
        <f>SUM(CW52:CY52)</f>
        <v>3</v>
      </c>
      <c r="DA52" s="98">
        <v>15</v>
      </c>
      <c r="DB52" s="98">
        <v>0</v>
      </c>
      <c r="DC52" s="98">
        <f>CZ52*O52</f>
        <v>4725</v>
      </c>
      <c r="DD52" s="258">
        <f>CZ52/(CV52+DA52-DB52)</f>
        <v>8.3333333333333329E-2</v>
      </c>
      <c r="DE52" s="95">
        <v>29</v>
      </c>
      <c r="DF52" s="247">
        <f>DE52*O52</f>
        <v>45675</v>
      </c>
      <c r="DG52" s="208"/>
      <c r="DH52" s="214">
        <v>7000</v>
      </c>
      <c r="DI52" s="214">
        <v>2950.39</v>
      </c>
    </row>
    <row r="53" spans="1:113" s="24" customFormat="1" ht="75" customHeight="1" x14ac:dyDescent="0.25">
      <c r="A53" s="219"/>
      <c r="B53" s="222"/>
      <c r="C53" s="74" t="s">
        <v>354</v>
      </c>
      <c r="D53" s="106" t="s">
        <v>247</v>
      </c>
      <c r="E53" s="74">
        <v>1917</v>
      </c>
      <c r="F53" s="101">
        <v>804382046133</v>
      </c>
      <c r="G53" s="101"/>
      <c r="H53" s="59" t="s">
        <v>304</v>
      </c>
      <c r="I53" s="59"/>
      <c r="J53" s="59"/>
      <c r="K53" s="149" t="s">
        <v>358</v>
      </c>
      <c r="L53" s="74" t="s">
        <v>39</v>
      </c>
      <c r="M53" s="74"/>
      <c r="N53" s="107">
        <v>44077</v>
      </c>
      <c r="O53" s="78">
        <v>83.79</v>
      </c>
      <c r="P53" s="60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2"/>
      <c r="AB53" s="63"/>
      <c r="AC53" s="64"/>
      <c r="AD53" s="108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109"/>
      <c r="AP53" s="110"/>
      <c r="AQ53" s="101"/>
      <c r="AR53" s="101"/>
      <c r="AS53" s="111"/>
      <c r="AT53" s="112"/>
      <c r="AU53" s="113"/>
      <c r="AV53" s="114"/>
      <c r="AW53" s="114"/>
      <c r="AX53" s="114"/>
      <c r="AY53" s="114"/>
      <c r="AZ53" s="114"/>
      <c r="BA53" s="91"/>
      <c r="BB53" s="91"/>
      <c r="BC53" s="91"/>
      <c r="BD53" s="91"/>
      <c r="BE53" s="91"/>
      <c r="BF53" s="92"/>
      <c r="BG53" s="93"/>
      <c r="BH53" s="114"/>
      <c r="BI53" s="114"/>
      <c r="BJ53" s="94"/>
      <c r="BK53" s="95">
        <v>0</v>
      </c>
      <c r="BL53" s="96"/>
      <c r="BM53" s="98"/>
      <c r="BN53" s="98"/>
      <c r="BO53" s="98"/>
      <c r="BP53" s="98"/>
      <c r="BQ53" s="98"/>
      <c r="BR53" s="98"/>
      <c r="BS53" s="98"/>
      <c r="BT53" s="98">
        <v>0</v>
      </c>
      <c r="BU53" s="98">
        <v>4</v>
      </c>
      <c r="BV53" s="98">
        <v>5</v>
      </c>
      <c r="BW53" s="129">
        <v>11</v>
      </c>
      <c r="BX53" s="97">
        <f>SUM(BL53:BW53)</f>
        <v>20</v>
      </c>
      <c r="BY53" s="98">
        <v>96</v>
      </c>
      <c r="BZ53" s="98">
        <v>2</v>
      </c>
      <c r="CA53" s="151">
        <f>O53*BX53</f>
        <v>1675.8000000000002</v>
      </c>
      <c r="CB53" s="99">
        <f>BX53/(BY53+BK53-BZ53)</f>
        <v>0.21276595744680851</v>
      </c>
      <c r="CC53" s="236">
        <v>47</v>
      </c>
      <c r="CD53" s="170">
        <f>CC53*O53</f>
        <v>3938.13</v>
      </c>
      <c r="CE53" s="203">
        <v>5</v>
      </c>
      <c r="CF53" s="98">
        <v>5</v>
      </c>
      <c r="CG53" s="98">
        <v>3</v>
      </c>
      <c r="CH53" s="98">
        <v>0</v>
      </c>
      <c r="CI53" s="98">
        <v>1</v>
      </c>
      <c r="CJ53" s="98">
        <v>3</v>
      </c>
      <c r="CK53" s="98">
        <v>3</v>
      </c>
      <c r="CL53" s="98">
        <v>1</v>
      </c>
      <c r="CM53" s="98">
        <v>1</v>
      </c>
      <c r="CN53" s="98">
        <v>0</v>
      </c>
      <c r="CO53" s="98">
        <v>1</v>
      </c>
      <c r="CP53" s="129">
        <v>3</v>
      </c>
      <c r="CQ53" s="174">
        <f>SUM(CE53:CP53)</f>
        <v>26</v>
      </c>
      <c r="CR53" s="98">
        <v>0</v>
      </c>
      <c r="CS53" s="98">
        <v>11</v>
      </c>
      <c r="CT53" s="151">
        <f>CQ53*O53</f>
        <v>2178.54</v>
      </c>
      <c r="CU53" s="88">
        <f>CQ53/(CC53+CR53-CS53)</f>
        <v>0.72222222222222221</v>
      </c>
      <c r="CV53" s="95">
        <v>3</v>
      </c>
      <c r="CW53" s="96">
        <v>1</v>
      </c>
      <c r="CX53" s="98">
        <v>0</v>
      </c>
      <c r="CY53" s="129">
        <v>0</v>
      </c>
      <c r="CZ53" s="257">
        <f>SUM(CW53:CY53)</f>
        <v>1</v>
      </c>
      <c r="DA53" s="98">
        <v>0</v>
      </c>
      <c r="DB53" s="98">
        <v>0</v>
      </c>
      <c r="DC53" s="98">
        <f>CZ53*O53</f>
        <v>83.79</v>
      </c>
      <c r="DD53" s="258">
        <f>CZ53/(CV53+DA53-DB53)</f>
        <v>0.33333333333333331</v>
      </c>
      <c r="DE53" s="95">
        <v>3</v>
      </c>
      <c r="DF53" s="247">
        <f>DE53*O53</f>
        <v>251.37</v>
      </c>
      <c r="DG53" s="208"/>
      <c r="DH53" s="211">
        <v>579</v>
      </c>
      <c r="DI53" s="211">
        <v>202.17</v>
      </c>
    </row>
    <row r="54" spans="1:113" s="24" customFormat="1" ht="75" customHeight="1" x14ac:dyDescent="0.25">
      <c r="A54" s="220">
        <v>737</v>
      </c>
      <c r="B54" s="222"/>
      <c r="C54" s="74" t="s">
        <v>354</v>
      </c>
      <c r="D54" s="106" t="s">
        <v>289</v>
      </c>
      <c r="E54" s="74">
        <v>1300</v>
      </c>
      <c r="F54" s="101">
        <v>804382046089</v>
      </c>
      <c r="G54" s="101"/>
      <c r="H54" s="59" t="s">
        <v>346</v>
      </c>
      <c r="I54" s="59"/>
      <c r="J54" s="59"/>
      <c r="K54" s="149" t="s">
        <v>173</v>
      </c>
      <c r="L54" s="74" t="s">
        <v>39</v>
      </c>
      <c r="M54" s="74"/>
      <c r="N54" s="107">
        <v>44077</v>
      </c>
      <c r="O54" s="78">
        <v>498.26</v>
      </c>
      <c r="P54" s="60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2"/>
      <c r="AB54" s="63"/>
      <c r="AC54" s="64"/>
      <c r="AD54" s="108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109"/>
      <c r="AP54" s="110"/>
      <c r="AQ54" s="101"/>
      <c r="AR54" s="101"/>
      <c r="AS54" s="111"/>
      <c r="AT54" s="112"/>
      <c r="AU54" s="113"/>
      <c r="AV54" s="114"/>
      <c r="AW54" s="114"/>
      <c r="AX54" s="114"/>
      <c r="AY54" s="114"/>
      <c r="AZ54" s="114"/>
      <c r="BA54" s="91"/>
      <c r="BB54" s="91"/>
      <c r="BC54" s="91"/>
      <c r="BD54" s="91"/>
      <c r="BE54" s="91"/>
      <c r="BF54" s="92"/>
      <c r="BG54" s="93"/>
      <c r="BH54" s="114"/>
      <c r="BI54" s="114"/>
      <c r="BJ54" s="94"/>
      <c r="BK54" s="95">
        <v>0</v>
      </c>
      <c r="BL54" s="96"/>
      <c r="BM54" s="98"/>
      <c r="BN54" s="98"/>
      <c r="BO54" s="98"/>
      <c r="BP54" s="98"/>
      <c r="BQ54" s="98"/>
      <c r="BR54" s="98"/>
      <c r="BS54" s="98"/>
      <c r="BT54" s="98">
        <v>0</v>
      </c>
      <c r="BU54" s="98">
        <v>0</v>
      </c>
      <c r="BV54" s="98">
        <v>0</v>
      </c>
      <c r="BW54" s="129">
        <v>0</v>
      </c>
      <c r="BX54" s="97">
        <f>SUM(BL54:BW54)</f>
        <v>0</v>
      </c>
      <c r="BY54" s="98">
        <v>21</v>
      </c>
      <c r="BZ54" s="98">
        <v>0</v>
      </c>
      <c r="CA54" s="151">
        <f>O54*BX54</f>
        <v>0</v>
      </c>
      <c r="CB54" s="99">
        <f>BX54/(BY54+BK54-BZ54)</f>
        <v>0</v>
      </c>
      <c r="CC54" s="236">
        <v>15</v>
      </c>
      <c r="CD54" s="170">
        <f>CC54*O54</f>
        <v>7473.9</v>
      </c>
      <c r="CE54" s="203">
        <v>0</v>
      </c>
      <c r="CF54" s="98">
        <v>0</v>
      </c>
      <c r="CG54" s="98">
        <v>2</v>
      </c>
      <c r="CH54" s="98">
        <v>0</v>
      </c>
      <c r="CI54" s="98">
        <v>-1</v>
      </c>
      <c r="CJ54" s="98">
        <v>0</v>
      </c>
      <c r="CK54" s="98">
        <v>3</v>
      </c>
      <c r="CL54" s="98">
        <v>0</v>
      </c>
      <c r="CM54" s="98">
        <v>0</v>
      </c>
      <c r="CN54" s="98">
        <v>0</v>
      </c>
      <c r="CO54" s="98">
        <v>0</v>
      </c>
      <c r="CP54" s="129">
        <v>0</v>
      </c>
      <c r="CQ54" s="174">
        <f>SUM(CE54:CP54)</f>
        <v>4</v>
      </c>
      <c r="CR54" s="98">
        <v>0</v>
      </c>
      <c r="CS54" s="98">
        <v>0</v>
      </c>
      <c r="CT54" s="151">
        <f>CQ54*O54</f>
        <v>1993.04</v>
      </c>
      <c r="CU54" s="88">
        <f>CQ54/(CC54+CR54-CS54)</f>
        <v>0.26666666666666666</v>
      </c>
      <c r="CV54" s="95">
        <v>12</v>
      </c>
      <c r="CW54" s="96">
        <v>0</v>
      </c>
      <c r="CX54" s="98">
        <v>0</v>
      </c>
      <c r="CY54" s="129">
        <v>0</v>
      </c>
      <c r="CZ54" s="257">
        <f>SUM(CW54:CY54)</f>
        <v>0</v>
      </c>
      <c r="DA54" s="98">
        <v>0</v>
      </c>
      <c r="DB54" s="98">
        <v>11</v>
      </c>
      <c r="DC54" s="98">
        <f>CZ54*O54</f>
        <v>0</v>
      </c>
      <c r="DD54" s="258">
        <f>CZ54/(CV54+DA54-DB54)</f>
        <v>0</v>
      </c>
      <c r="DE54" s="95">
        <v>0</v>
      </c>
      <c r="DF54" s="247">
        <f>DE54*O54</f>
        <v>0</v>
      </c>
      <c r="DG54" s="233" t="s">
        <v>579</v>
      </c>
      <c r="DH54" s="211">
        <v>3399</v>
      </c>
      <c r="DI54" s="211">
        <v>915.44</v>
      </c>
    </row>
    <row r="55" spans="1:113" s="24" customFormat="1" ht="75" customHeight="1" x14ac:dyDescent="0.25">
      <c r="A55" s="220">
        <v>737</v>
      </c>
      <c r="B55" s="222"/>
      <c r="C55" s="74" t="s">
        <v>354</v>
      </c>
      <c r="D55" s="106" t="s">
        <v>275</v>
      </c>
      <c r="E55" s="74">
        <v>14161</v>
      </c>
      <c r="F55" s="101">
        <v>804382045990</v>
      </c>
      <c r="G55" s="101"/>
      <c r="H55" s="59" t="s">
        <v>332</v>
      </c>
      <c r="I55" s="59"/>
      <c r="J55" s="59"/>
      <c r="K55" s="149" t="s">
        <v>173</v>
      </c>
      <c r="L55" s="74" t="s">
        <v>39</v>
      </c>
      <c r="M55" s="74"/>
      <c r="N55" s="107">
        <v>44077</v>
      </c>
      <c r="O55" s="78">
        <v>2126.04</v>
      </c>
      <c r="P55" s="60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2"/>
      <c r="AB55" s="63"/>
      <c r="AC55" s="64"/>
      <c r="AD55" s="108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109"/>
      <c r="AP55" s="110"/>
      <c r="AQ55" s="101"/>
      <c r="AR55" s="101"/>
      <c r="AS55" s="111"/>
      <c r="AT55" s="112"/>
      <c r="AU55" s="113"/>
      <c r="AV55" s="114"/>
      <c r="AW55" s="114"/>
      <c r="AX55" s="114"/>
      <c r="AY55" s="114"/>
      <c r="AZ55" s="114"/>
      <c r="BA55" s="91"/>
      <c r="BB55" s="91"/>
      <c r="BC55" s="91"/>
      <c r="BD55" s="91"/>
      <c r="BE55" s="91"/>
      <c r="BF55" s="92"/>
      <c r="BG55" s="93"/>
      <c r="BH55" s="114"/>
      <c r="BI55" s="114"/>
      <c r="BJ55" s="94"/>
      <c r="BK55" s="95">
        <v>0</v>
      </c>
      <c r="BL55" s="96"/>
      <c r="BM55" s="98"/>
      <c r="BN55" s="98"/>
      <c r="BO55" s="98"/>
      <c r="BP55" s="98"/>
      <c r="BQ55" s="98"/>
      <c r="BR55" s="98"/>
      <c r="BS55" s="98"/>
      <c r="BT55" s="98">
        <v>1</v>
      </c>
      <c r="BU55" s="98">
        <v>0</v>
      </c>
      <c r="BV55" s="98">
        <v>2</v>
      </c>
      <c r="BW55" s="129">
        <v>2</v>
      </c>
      <c r="BX55" s="97">
        <f>SUM(BL55:BW55)</f>
        <v>5</v>
      </c>
      <c r="BY55" s="98">
        <v>30</v>
      </c>
      <c r="BZ55" s="98">
        <v>0</v>
      </c>
      <c r="CA55" s="151">
        <f>O55*BX55</f>
        <v>10630.2</v>
      </c>
      <c r="CB55" s="99">
        <f>BX55/(BY55+BK55-BZ55)</f>
        <v>0.16666666666666666</v>
      </c>
      <c r="CC55" s="236">
        <v>17</v>
      </c>
      <c r="CD55" s="170">
        <f>CC55*O55</f>
        <v>36142.68</v>
      </c>
      <c r="CE55" s="203">
        <v>1</v>
      </c>
      <c r="CF55" s="98">
        <v>2</v>
      </c>
      <c r="CG55" s="98">
        <v>1</v>
      </c>
      <c r="CH55" s="98">
        <v>0</v>
      </c>
      <c r="CI55" s="98">
        <v>0</v>
      </c>
      <c r="CJ55" s="98">
        <v>0</v>
      </c>
      <c r="CK55" s="98">
        <v>2</v>
      </c>
      <c r="CL55" s="98">
        <v>1</v>
      </c>
      <c r="CM55" s="98">
        <v>2</v>
      </c>
      <c r="CN55" s="98">
        <v>1</v>
      </c>
      <c r="CO55" s="98">
        <v>0</v>
      </c>
      <c r="CP55" s="129">
        <v>2</v>
      </c>
      <c r="CQ55" s="174">
        <f>SUM(CE55:CP55)</f>
        <v>12</v>
      </c>
      <c r="CR55" s="98">
        <v>0</v>
      </c>
      <c r="CS55" s="98">
        <v>0</v>
      </c>
      <c r="CT55" s="151">
        <f>CQ55*O55</f>
        <v>25512.48</v>
      </c>
      <c r="CU55" s="88">
        <f>CQ55/(CC55+CR55-CS55)</f>
        <v>0.70588235294117652</v>
      </c>
      <c r="CV55" s="95">
        <v>10</v>
      </c>
      <c r="CW55" s="96">
        <v>-1</v>
      </c>
      <c r="CX55" s="98">
        <v>0</v>
      </c>
      <c r="CY55" s="129">
        <v>0</v>
      </c>
      <c r="CZ55" s="257">
        <f>SUM(CW55:CY55)</f>
        <v>-1</v>
      </c>
      <c r="DA55" s="98">
        <v>0</v>
      </c>
      <c r="DB55" s="98">
        <v>6</v>
      </c>
      <c r="DC55" s="98">
        <f>CZ55*O55</f>
        <v>-2126.04</v>
      </c>
      <c r="DD55" s="258">
        <f>CZ55/(CV55+DA55-DB55)</f>
        <v>-0.25</v>
      </c>
      <c r="DE55" s="95">
        <v>1</v>
      </c>
      <c r="DF55" s="247">
        <f>DE55*O55</f>
        <v>2126.04</v>
      </c>
      <c r="DG55" s="233" t="s">
        <v>580</v>
      </c>
      <c r="DH55" s="211">
        <v>14299</v>
      </c>
      <c r="DI55" s="211">
        <v>3767.34</v>
      </c>
    </row>
    <row r="56" spans="1:113" s="24" customFormat="1" ht="75" customHeight="1" x14ac:dyDescent="0.25">
      <c r="A56" s="220">
        <v>737</v>
      </c>
      <c r="B56" s="222"/>
      <c r="C56" s="74" t="s">
        <v>354</v>
      </c>
      <c r="D56" s="106" t="s">
        <v>270</v>
      </c>
      <c r="E56" s="74">
        <v>17031</v>
      </c>
      <c r="F56" s="101">
        <v>804382046096</v>
      </c>
      <c r="G56" s="101"/>
      <c r="H56" s="59" t="s">
        <v>327</v>
      </c>
      <c r="I56" s="59"/>
      <c r="J56" s="59"/>
      <c r="K56" s="149" t="s">
        <v>173</v>
      </c>
      <c r="L56" s="74" t="s">
        <v>39</v>
      </c>
      <c r="M56" s="74"/>
      <c r="N56" s="107">
        <v>44077</v>
      </c>
      <c r="O56" s="78">
        <v>203.66</v>
      </c>
      <c r="P56" s="60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2"/>
      <c r="AB56" s="63"/>
      <c r="AC56" s="64"/>
      <c r="AD56" s="108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109"/>
      <c r="AP56" s="110"/>
      <c r="AQ56" s="101"/>
      <c r="AR56" s="101"/>
      <c r="AS56" s="111"/>
      <c r="AT56" s="112"/>
      <c r="AU56" s="113"/>
      <c r="AV56" s="114"/>
      <c r="AW56" s="114"/>
      <c r="AX56" s="114"/>
      <c r="AY56" s="114"/>
      <c r="AZ56" s="114"/>
      <c r="BA56" s="91"/>
      <c r="BB56" s="91"/>
      <c r="BC56" s="91"/>
      <c r="BD56" s="91"/>
      <c r="BE56" s="91"/>
      <c r="BF56" s="92"/>
      <c r="BG56" s="93"/>
      <c r="BH56" s="114"/>
      <c r="BI56" s="114"/>
      <c r="BJ56" s="94"/>
      <c r="BK56" s="95">
        <v>0</v>
      </c>
      <c r="BL56" s="96"/>
      <c r="BM56" s="98"/>
      <c r="BN56" s="98"/>
      <c r="BO56" s="98"/>
      <c r="BP56" s="98"/>
      <c r="BQ56" s="98"/>
      <c r="BR56" s="98"/>
      <c r="BS56" s="98"/>
      <c r="BT56" s="98">
        <v>0</v>
      </c>
      <c r="BU56" s="98">
        <v>0</v>
      </c>
      <c r="BV56" s="98">
        <v>7</v>
      </c>
      <c r="BW56" s="129">
        <v>4</v>
      </c>
      <c r="BX56" s="97">
        <f>SUM(BL56:BW56)</f>
        <v>11</v>
      </c>
      <c r="BY56" s="98">
        <v>31</v>
      </c>
      <c r="BZ56" s="98">
        <v>0</v>
      </c>
      <c r="CA56" s="151">
        <f>O56*BX56</f>
        <v>2240.2599999999998</v>
      </c>
      <c r="CB56" s="99">
        <f>BX56/(BY56+BK56-BZ56)</f>
        <v>0.35483870967741937</v>
      </c>
      <c r="CC56" s="236">
        <v>13</v>
      </c>
      <c r="CD56" s="170">
        <f>CC56*O56</f>
        <v>2647.58</v>
      </c>
      <c r="CE56" s="203">
        <v>0</v>
      </c>
      <c r="CF56" s="98">
        <v>2</v>
      </c>
      <c r="CG56" s="98">
        <v>1</v>
      </c>
      <c r="CH56" s="98">
        <v>1</v>
      </c>
      <c r="CI56" s="98">
        <v>2</v>
      </c>
      <c r="CJ56" s="98">
        <v>1</v>
      </c>
      <c r="CK56" s="98">
        <v>0</v>
      </c>
      <c r="CL56" s="98">
        <v>1</v>
      </c>
      <c r="CM56" s="98">
        <v>0</v>
      </c>
      <c r="CN56" s="98">
        <v>1</v>
      </c>
      <c r="CO56" s="98">
        <v>1</v>
      </c>
      <c r="CP56" s="129">
        <v>0</v>
      </c>
      <c r="CQ56" s="174">
        <f>SUM(CE56:CP56)</f>
        <v>10</v>
      </c>
      <c r="CR56" s="98">
        <v>0</v>
      </c>
      <c r="CS56" s="98">
        <v>1</v>
      </c>
      <c r="CT56" s="151">
        <f>CQ56*O56</f>
        <v>2036.6</v>
      </c>
      <c r="CU56" s="88">
        <f>CQ56/(CC56+CR56-CS56)</f>
        <v>0.83333333333333337</v>
      </c>
      <c r="CV56" s="95">
        <v>2</v>
      </c>
      <c r="CW56" s="96">
        <v>0</v>
      </c>
      <c r="CX56" s="98">
        <v>0</v>
      </c>
      <c r="CY56" s="129">
        <v>0</v>
      </c>
      <c r="CZ56" s="257">
        <f>SUM(CW56:CY56)</f>
        <v>0</v>
      </c>
      <c r="DA56" s="98">
        <v>0</v>
      </c>
      <c r="DB56" s="98">
        <v>3</v>
      </c>
      <c r="DC56" s="98">
        <f>CZ56*O56</f>
        <v>0</v>
      </c>
      <c r="DD56" s="258">
        <f>CZ56/(CV56+DA56-DB56)</f>
        <v>0</v>
      </c>
      <c r="DE56" s="95">
        <v>0</v>
      </c>
      <c r="DF56" s="247">
        <f>DE56*O56</f>
        <v>0</v>
      </c>
      <c r="DG56" s="233" t="s">
        <v>581</v>
      </c>
      <c r="DH56" s="211">
        <v>1359</v>
      </c>
      <c r="DI56" s="211">
        <v>429.7</v>
      </c>
    </row>
    <row r="57" spans="1:113" s="24" customFormat="1" ht="75" customHeight="1" x14ac:dyDescent="0.25">
      <c r="A57" s="219"/>
      <c r="B57" s="222"/>
      <c r="C57" s="74" t="s">
        <v>354</v>
      </c>
      <c r="D57" s="106" t="s">
        <v>262</v>
      </c>
      <c r="E57" s="74">
        <v>2485</v>
      </c>
      <c r="F57" s="101">
        <v>804382046379</v>
      </c>
      <c r="G57" s="101"/>
      <c r="H57" s="59" t="s">
        <v>319</v>
      </c>
      <c r="I57" s="59"/>
      <c r="J57" s="59"/>
      <c r="K57" s="149" t="s">
        <v>358</v>
      </c>
      <c r="L57" s="74" t="s">
        <v>39</v>
      </c>
      <c r="M57" s="74"/>
      <c r="N57" s="107">
        <v>44077</v>
      </c>
      <c r="O57" s="78">
        <v>88</v>
      </c>
      <c r="P57" s="60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2"/>
      <c r="AB57" s="63"/>
      <c r="AC57" s="64"/>
      <c r="AD57" s="108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109"/>
      <c r="AP57" s="110"/>
      <c r="AQ57" s="101"/>
      <c r="AR57" s="101"/>
      <c r="AS57" s="111"/>
      <c r="AT57" s="112"/>
      <c r="AU57" s="113"/>
      <c r="AV57" s="114"/>
      <c r="AW57" s="114"/>
      <c r="AX57" s="114"/>
      <c r="AY57" s="114"/>
      <c r="AZ57" s="114"/>
      <c r="BA57" s="91"/>
      <c r="BB57" s="91"/>
      <c r="BC57" s="91"/>
      <c r="BD57" s="91"/>
      <c r="BE57" s="91"/>
      <c r="BF57" s="92"/>
      <c r="BG57" s="93"/>
      <c r="BH57" s="114"/>
      <c r="BI57" s="114"/>
      <c r="BJ57" s="94"/>
      <c r="BK57" s="95">
        <v>0</v>
      </c>
      <c r="BL57" s="96"/>
      <c r="BM57" s="98"/>
      <c r="BN57" s="98"/>
      <c r="BO57" s="98"/>
      <c r="BP57" s="98"/>
      <c r="BQ57" s="98"/>
      <c r="BR57" s="98"/>
      <c r="BS57" s="98"/>
      <c r="BT57" s="98">
        <v>0</v>
      </c>
      <c r="BU57" s="98">
        <v>3</v>
      </c>
      <c r="BV57" s="98">
        <v>7</v>
      </c>
      <c r="BW57" s="129">
        <v>1</v>
      </c>
      <c r="BX57" s="97">
        <f>SUM(BL57:BW57)</f>
        <v>11</v>
      </c>
      <c r="BY57" s="98">
        <v>40</v>
      </c>
      <c r="BZ57" s="98">
        <v>1</v>
      </c>
      <c r="CA57" s="151">
        <f>O57*BX57</f>
        <v>968</v>
      </c>
      <c r="CB57" s="99">
        <f>BX57/(BY57+BK57-BZ57)</f>
        <v>0.28205128205128205</v>
      </c>
      <c r="CC57" s="236">
        <v>2</v>
      </c>
      <c r="CD57" s="170">
        <f>CC57*O57</f>
        <v>176</v>
      </c>
      <c r="CE57" s="203">
        <v>0</v>
      </c>
      <c r="CF57" s="98">
        <v>1</v>
      </c>
      <c r="CG57" s="98">
        <v>3</v>
      </c>
      <c r="CH57" s="98">
        <v>2</v>
      </c>
      <c r="CI57" s="98">
        <v>1</v>
      </c>
      <c r="CJ57" s="98">
        <v>2</v>
      </c>
      <c r="CK57" s="98">
        <v>2</v>
      </c>
      <c r="CL57" s="98">
        <v>0</v>
      </c>
      <c r="CM57" s="98">
        <v>1</v>
      </c>
      <c r="CN57" s="98">
        <v>0</v>
      </c>
      <c r="CO57" s="98">
        <v>0</v>
      </c>
      <c r="CP57" s="129">
        <v>0</v>
      </c>
      <c r="CQ57" s="174">
        <f>SUM(CE57:CP57)</f>
        <v>12</v>
      </c>
      <c r="CR57" s="98">
        <v>48</v>
      </c>
      <c r="CS57" s="98">
        <v>0</v>
      </c>
      <c r="CT57" s="151">
        <f>CQ57*O57</f>
        <v>1056</v>
      </c>
      <c r="CU57" s="88">
        <f>CQ57/(CC57+CR57-CS57)</f>
        <v>0.24</v>
      </c>
      <c r="CV57" s="95">
        <v>5</v>
      </c>
      <c r="CW57" s="96">
        <v>0</v>
      </c>
      <c r="CX57" s="98">
        <v>1</v>
      </c>
      <c r="CY57" s="129">
        <v>0</v>
      </c>
      <c r="CZ57" s="257">
        <f>SUM(CW57:CY57)</f>
        <v>1</v>
      </c>
      <c r="DA57" s="98">
        <v>0</v>
      </c>
      <c r="DB57" s="98">
        <v>0</v>
      </c>
      <c r="DC57" s="98">
        <f>CZ57*O57</f>
        <v>88</v>
      </c>
      <c r="DD57" s="258">
        <f>CZ57/(CV57+DA57-DB57)</f>
        <v>0.2</v>
      </c>
      <c r="DE57" s="95">
        <v>4</v>
      </c>
      <c r="DF57" s="247">
        <f>DE57*O57</f>
        <v>352</v>
      </c>
      <c r="DG57" s="272" t="s">
        <v>655</v>
      </c>
      <c r="DH57" s="211">
        <v>599</v>
      </c>
      <c r="DI57" s="211">
        <v>211.26</v>
      </c>
    </row>
    <row r="58" spans="1:113" s="24" customFormat="1" ht="75" customHeight="1" x14ac:dyDescent="0.25">
      <c r="A58" s="220">
        <v>737</v>
      </c>
      <c r="B58" s="222"/>
      <c r="C58" s="74" t="s">
        <v>354</v>
      </c>
      <c r="D58" s="106" t="s">
        <v>269</v>
      </c>
      <c r="E58" s="74">
        <v>22321</v>
      </c>
      <c r="F58" s="101">
        <v>804382046027</v>
      </c>
      <c r="G58" s="101"/>
      <c r="H58" s="59" t="s">
        <v>326</v>
      </c>
      <c r="I58" s="59"/>
      <c r="J58" s="59"/>
      <c r="K58" s="149" t="s">
        <v>173</v>
      </c>
      <c r="L58" s="74" t="s">
        <v>39</v>
      </c>
      <c r="M58" s="74"/>
      <c r="N58" s="107">
        <v>44077</v>
      </c>
      <c r="O58" s="78">
        <v>394.29</v>
      </c>
      <c r="P58" s="60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2"/>
      <c r="AB58" s="63"/>
      <c r="AC58" s="64"/>
      <c r="AD58" s="108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109"/>
      <c r="AP58" s="110"/>
      <c r="AQ58" s="101"/>
      <c r="AR58" s="101"/>
      <c r="AS58" s="111"/>
      <c r="AT58" s="112"/>
      <c r="AU58" s="113"/>
      <c r="AV58" s="114"/>
      <c r="AW58" s="114"/>
      <c r="AX58" s="114"/>
      <c r="AY58" s="114"/>
      <c r="AZ58" s="114"/>
      <c r="BA58" s="91"/>
      <c r="BB58" s="91"/>
      <c r="BC58" s="91"/>
      <c r="BD58" s="91"/>
      <c r="BE58" s="91"/>
      <c r="BF58" s="92"/>
      <c r="BG58" s="93"/>
      <c r="BH58" s="114"/>
      <c r="BI58" s="114"/>
      <c r="BJ58" s="94"/>
      <c r="BK58" s="95">
        <v>0</v>
      </c>
      <c r="BL58" s="96"/>
      <c r="BM58" s="98"/>
      <c r="BN58" s="98"/>
      <c r="BO58" s="98"/>
      <c r="BP58" s="98"/>
      <c r="BQ58" s="98"/>
      <c r="BR58" s="98"/>
      <c r="BS58" s="98"/>
      <c r="BT58" s="98">
        <v>0</v>
      </c>
      <c r="BU58" s="98">
        <v>1</v>
      </c>
      <c r="BV58" s="98">
        <v>2</v>
      </c>
      <c r="BW58" s="129">
        <v>4</v>
      </c>
      <c r="BX58" s="97">
        <f>SUM(BL58:BW58)</f>
        <v>7</v>
      </c>
      <c r="BY58" s="98">
        <v>31</v>
      </c>
      <c r="BZ58" s="98">
        <v>0</v>
      </c>
      <c r="CA58" s="151">
        <f>O58*BX58</f>
        <v>2760.03</v>
      </c>
      <c r="CB58" s="99">
        <f>BX58/(BY58+BK58-BZ58)</f>
        <v>0.22580645161290322</v>
      </c>
      <c r="CC58" s="236">
        <v>15</v>
      </c>
      <c r="CD58" s="170">
        <f>CC58*O58</f>
        <v>5914.35</v>
      </c>
      <c r="CE58" s="203">
        <v>1</v>
      </c>
      <c r="CF58" s="98">
        <v>1</v>
      </c>
      <c r="CG58" s="98">
        <v>1</v>
      </c>
      <c r="CH58" s="98">
        <v>0</v>
      </c>
      <c r="CI58" s="98">
        <v>2</v>
      </c>
      <c r="CJ58" s="98">
        <v>1</v>
      </c>
      <c r="CK58" s="98">
        <v>0</v>
      </c>
      <c r="CL58" s="98">
        <v>0</v>
      </c>
      <c r="CM58" s="98">
        <v>1</v>
      </c>
      <c r="CN58" s="98">
        <v>1</v>
      </c>
      <c r="CO58" s="98">
        <v>2</v>
      </c>
      <c r="CP58" s="129">
        <v>0</v>
      </c>
      <c r="CQ58" s="174">
        <f>SUM(CE58:CP58)</f>
        <v>10</v>
      </c>
      <c r="CR58" s="98">
        <v>0</v>
      </c>
      <c r="CS58" s="98">
        <v>1</v>
      </c>
      <c r="CT58" s="151">
        <f>CQ58*O58</f>
        <v>3942.9</v>
      </c>
      <c r="CU58" s="88">
        <f>CQ58/(CC58+CR58-CS58)</f>
        <v>0.7142857142857143</v>
      </c>
      <c r="CV58" s="95">
        <v>3</v>
      </c>
      <c r="CW58" s="96">
        <v>0</v>
      </c>
      <c r="CX58" s="98">
        <v>0</v>
      </c>
      <c r="CY58" s="129">
        <v>0</v>
      </c>
      <c r="CZ58" s="257">
        <f>SUM(CW58:CY58)</f>
        <v>0</v>
      </c>
      <c r="DA58" s="98">
        <v>0</v>
      </c>
      <c r="DB58" s="98">
        <v>9</v>
      </c>
      <c r="DC58" s="98">
        <f>CZ58*O58</f>
        <v>0</v>
      </c>
      <c r="DD58" s="258">
        <f>CZ58/(CV58+DA58-DB58)</f>
        <v>0</v>
      </c>
      <c r="DE58" s="95">
        <v>0</v>
      </c>
      <c r="DF58" s="247">
        <f>DE58*O58</f>
        <v>0</v>
      </c>
      <c r="DG58" s="233" t="s">
        <v>582</v>
      </c>
      <c r="DH58" s="211">
        <v>2699</v>
      </c>
      <c r="DI58" s="211">
        <v>895.53</v>
      </c>
    </row>
    <row r="59" spans="1:113" s="24" customFormat="1" ht="75" customHeight="1" x14ac:dyDescent="0.25">
      <c r="A59" s="221"/>
      <c r="B59" s="222"/>
      <c r="C59" s="73" t="s">
        <v>17</v>
      </c>
      <c r="D59" s="106" t="s">
        <v>373</v>
      </c>
      <c r="E59" s="74">
        <v>18301</v>
      </c>
      <c r="F59" s="101">
        <v>804382047611</v>
      </c>
      <c r="G59" s="101"/>
      <c r="H59" s="59" t="s">
        <v>388</v>
      </c>
      <c r="I59" s="196">
        <v>1.5</v>
      </c>
      <c r="J59" s="59" t="s">
        <v>446</v>
      </c>
      <c r="K59" s="149" t="s">
        <v>356</v>
      </c>
      <c r="L59" s="74" t="s">
        <v>39</v>
      </c>
      <c r="M59" s="74"/>
      <c r="N59" s="107">
        <v>44181</v>
      </c>
      <c r="O59" s="78">
        <v>525</v>
      </c>
      <c r="P59" s="60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2"/>
      <c r="AB59" s="63"/>
      <c r="AC59" s="64"/>
      <c r="AD59" s="108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109"/>
      <c r="AP59" s="110"/>
      <c r="AQ59" s="101"/>
      <c r="AR59" s="101"/>
      <c r="AS59" s="111"/>
      <c r="AT59" s="112"/>
      <c r="AU59" s="113"/>
      <c r="AV59" s="114"/>
      <c r="AW59" s="114"/>
      <c r="AX59" s="114"/>
      <c r="AY59" s="114"/>
      <c r="AZ59" s="114"/>
      <c r="BA59" s="91"/>
      <c r="BB59" s="91"/>
      <c r="BC59" s="91"/>
      <c r="BD59" s="91"/>
      <c r="BE59" s="91"/>
      <c r="BF59" s="92"/>
      <c r="BG59" s="93"/>
      <c r="BH59" s="114"/>
      <c r="BI59" s="114"/>
      <c r="BJ59" s="94"/>
      <c r="BK59" s="95">
        <v>0</v>
      </c>
      <c r="BL59" s="96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129">
        <v>0</v>
      </c>
      <c r="BX59" s="97">
        <f>SUM(BL59:BW59)</f>
        <v>0</v>
      </c>
      <c r="BY59" s="98">
        <v>75</v>
      </c>
      <c r="BZ59" s="98">
        <v>0</v>
      </c>
      <c r="CA59" s="151">
        <f>O59*BX59</f>
        <v>0</v>
      </c>
      <c r="CB59" s="99">
        <f>BX59/(BY59+BK59-BZ59)</f>
        <v>0</v>
      </c>
      <c r="CC59" s="236">
        <v>18</v>
      </c>
      <c r="CD59" s="170">
        <f>CC59*O59</f>
        <v>9450</v>
      </c>
      <c r="CE59" s="203">
        <v>2</v>
      </c>
      <c r="CF59" s="98">
        <v>10</v>
      </c>
      <c r="CG59" s="98">
        <v>3</v>
      </c>
      <c r="CH59" s="98">
        <v>0</v>
      </c>
      <c r="CI59" s="98">
        <v>3</v>
      </c>
      <c r="CJ59" s="98">
        <v>3</v>
      </c>
      <c r="CK59" s="98">
        <v>1</v>
      </c>
      <c r="CL59" s="98">
        <v>1</v>
      </c>
      <c r="CM59" s="98">
        <v>2</v>
      </c>
      <c r="CN59" s="98">
        <v>1</v>
      </c>
      <c r="CO59" s="98">
        <v>4</v>
      </c>
      <c r="CP59" s="129">
        <v>6</v>
      </c>
      <c r="CQ59" s="174">
        <f>SUM(CE59:CP59)</f>
        <v>36</v>
      </c>
      <c r="CR59" s="98">
        <v>0</v>
      </c>
      <c r="CS59" s="98">
        <v>0</v>
      </c>
      <c r="CT59" s="151">
        <f>CQ59*O59</f>
        <v>18900</v>
      </c>
      <c r="CU59" s="88">
        <f>CQ59/(CC59+CR59-CS59)</f>
        <v>2</v>
      </c>
      <c r="CV59" s="95">
        <v>29</v>
      </c>
      <c r="CW59" s="96">
        <v>0</v>
      </c>
      <c r="CX59" s="98">
        <v>5</v>
      </c>
      <c r="CY59" s="129">
        <v>2</v>
      </c>
      <c r="CZ59" s="257">
        <f>SUM(CW59:CY59)</f>
        <v>7</v>
      </c>
      <c r="DA59" s="98">
        <v>45</v>
      </c>
      <c r="DB59" s="98">
        <v>0</v>
      </c>
      <c r="DC59" s="98">
        <f>CZ59*O59</f>
        <v>3675</v>
      </c>
      <c r="DD59" s="258">
        <f>CZ59/(CV59+DA59-DB59)</f>
        <v>9.45945945945946E-2</v>
      </c>
      <c r="DE59" s="95">
        <v>61</v>
      </c>
      <c r="DF59" s="247">
        <f>DE59*O59</f>
        <v>32025</v>
      </c>
      <c r="DG59" s="208"/>
      <c r="DH59" s="214">
        <v>2300</v>
      </c>
      <c r="DI59" s="214">
        <v>1056.19</v>
      </c>
    </row>
    <row r="60" spans="1:113" s="24" customFormat="1" ht="88.5" customHeight="1" x14ac:dyDescent="0.25">
      <c r="A60" s="221"/>
      <c r="B60" s="222"/>
      <c r="C60" s="73" t="s">
        <v>17</v>
      </c>
      <c r="D60" s="106" t="s">
        <v>371</v>
      </c>
      <c r="E60" s="74">
        <v>11645</v>
      </c>
      <c r="F60" s="101">
        <v>804382047550</v>
      </c>
      <c r="G60" s="101"/>
      <c r="H60" s="59" t="s">
        <v>386</v>
      </c>
      <c r="I60" s="196">
        <v>2</v>
      </c>
      <c r="J60" s="59" t="s">
        <v>445</v>
      </c>
      <c r="K60" s="149" t="s">
        <v>173</v>
      </c>
      <c r="L60" s="74" t="s">
        <v>39</v>
      </c>
      <c r="M60" s="74"/>
      <c r="N60" s="107">
        <v>44181</v>
      </c>
      <c r="O60" s="78">
        <v>980</v>
      </c>
      <c r="P60" s="60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2"/>
      <c r="AB60" s="63"/>
      <c r="AC60" s="64"/>
      <c r="AD60" s="108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109"/>
      <c r="AP60" s="110"/>
      <c r="AQ60" s="101"/>
      <c r="AR60" s="101"/>
      <c r="AS60" s="111"/>
      <c r="AT60" s="112"/>
      <c r="AU60" s="113"/>
      <c r="AV60" s="114"/>
      <c r="AW60" s="114"/>
      <c r="AX60" s="114"/>
      <c r="AY60" s="114"/>
      <c r="AZ60" s="114"/>
      <c r="BA60" s="91"/>
      <c r="BB60" s="91"/>
      <c r="BC60" s="91"/>
      <c r="BD60" s="91"/>
      <c r="BE60" s="91"/>
      <c r="BF60" s="92"/>
      <c r="BG60" s="93"/>
      <c r="BH60" s="114"/>
      <c r="BI60" s="114"/>
      <c r="BJ60" s="94"/>
      <c r="BK60" s="95">
        <v>0</v>
      </c>
      <c r="BL60" s="96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129">
        <v>0</v>
      </c>
      <c r="BX60" s="97">
        <f>SUM(BL60:BW60)</f>
        <v>0</v>
      </c>
      <c r="BY60" s="98">
        <v>50</v>
      </c>
      <c r="BZ60" s="98">
        <v>0</v>
      </c>
      <c r="CA60" s="151">
        <f>O60*BX60</f>
        <v>0</v>
      </c>
      <c r="CB60" s="99">
        <f>BX60/(BY60+BK60-BZ60)</f>
        <v>0</v>
      </c>
      <c r="CC60" s="236">
        <v>12</v>
      </c>
      <c r="CD60" s="170">
        <f>CC60*O60</f>
        <v>11760</v>
      </c>
      <c r="CE60" s="203">
        <v>1</v>
      </c>
      <c r="CF60" s="98">
        <v>1</v>
      </c>
      <c r="CG60" s="98">
        <v>1</v>
      </c>
      <c r="CH60" s="98">
        <v>4</v>
      </c>
      <c r="CI60" s="98">
        <v>2</v>
      </c>
      <c r="CJ60" s="98">
        <v>1</v>
      </c>
      <c r="CK60" s="98">
        <v>1</v>
      </c>
      <c r="CL60" s="98">
        <v>2</v>
      </c>
      <c r="CM60" s="98">
        <v>4</v>
      </c>
      <c r="CN60" s="98">
        <v>1</v>
      </c>
      <c r="CO60" s="98">
        <v>0</v>
      </c>
      <c r="CP60" s="129">
        <v>4</v>
      </c>
      <c r="CQ60" s="174">
        <f>SUM(CE60:CP60)</f>
        <v>22</v>
      </c>
      <c r="CR60" s="98">
        <v>0</v>
      </c>
      <c r="CS60" s="98">
        <v>0</v>
      </c>
      <c r="CT60" s="151">
        <f>CQ60*O60</f>
        <v>21560</v>
      </c>
      <c r="CU60" s="88">
        <f>CQ60/(CC60+CR60-CS60)</f>
        <v>1.8333333333333333</v>
      </c>
      <c r="CV60" s="95">
        <v>19</v>
      </c>
      <c r="CW60" s="96">
        <v>0</v>
      </c>
      <c r="CX60" s="98">
        <v>0</v>
      </c>
      <c r="CY60" s="129">
        <v>0</v>
      </c>
      <c r="CZ60" s="257">
        <f>SUM(CW60:CY60)</f>
        <v>0</v>
      </c>
      <c r="DA60" s="98">
        <v>0</v>
      </c>
      <c r="DB60" s="98">
        <v>23</v>
      </c>
      <c r="DC60" s="98">
        <f>CZ60*O60</f>
        <v>0</v>
      </c>
      <c r="DD60" s="258">
        <f>CZ60/(CV60+DA60-DB60)</f>
        <v>0</v>
      </c>
      <c r="DE60" s="95">
        <v>0</v>
      </c>
      <c r="DF60" s="247">
        <f>DE60*O60</f>
        <v>0</v>
      </c>
      <c r="DG60" s="233" t="s">
        <v>596</v>
      </c>
      <c r="DH60" s="214">
        <v>4400</v>
      </c>
      <c r="DI60" s="214">
        <v>2107.79</v>
      </c>
    </row>
    <row r="61" spans="1:113" s="24" customFormat="1" ht="88.5" customHeight="1" x14ac:dyDescent="0.25">
      <c r="A61" s="219"/>
      <c r="B61" s="218"/>
      <c r="C61" s="73" t="s">
        <v>16</v>
      </c>
      <c r="D61" s="74" t="s">
        <v>36</v>
      </c>
      <c r="E61" s="74">
        <v>91281</v>
      </c>
      <c r="F61" s="101">
        <v>804382028351</v>
      </c>
      <c r="G61" s="101"/>
      <c r="H61" s="59" t="s">
        <v>120</v>
      </c>
      <c r="I61" s="196">
        <v>0.33333333333333331</v>
      </c>
      <c r="J61" s="59" t="s">
        <v>445</v>
      </c>
      <c r="K61" s="149"/>
      <c r="L61" s="105" t="s">
        <v>39</v>
      </c>
      <c r="M61" s="105"/>
      <c r="N61" s="77">
        <v>43055</v>
      </c>
      <c r="O61" s="78">
        <v>105</v>
      </c>
      <c r="P61" s="7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  <c r="Y61" s="59">
        <v>0</v>
      </c>
      <c r="Z61" s="59">
        <v>0</v>
      </c>
      <c r="AA61" s="80">
        <v>15</v>
      </c>
      <c r="AB61" s="81">
        <f>SUM(P61:AA61)</f>
        <v>15</v>
      </c>
      <c r="AC61" s="82">
        <v>84</v>
      </c>
      <c r="AD61" s="83">
        <v>3</v>
      </c>
      <c r="AE61" s="84">
        <v>2</v>
      </c>
      <c r="AF61" s="84">
        <v>2</v>
      </c>
      <c r="AG61" s="84">
        <v>2</v>
      </c>
      <c r="AH61" s="84">
        <v>2</v>
      </c>
      <c r="AI61" s="84">
        <v>-2</v>
      </c>
      <c r="AJ61" s="84">
        <v>0</v>
      </c>
      <c r="AK61" s="84">
        <v>-1</v>
      </c>
      <c r="AL61" s="84">
        <v>3</v>
      </c>
      <c r="AM61" s="84">
        <v>10</v>
      </c>
      <c r="AN61" s="84">
        <v>8</v>
      </c>
      <c r="AO61" s="85">
        <v>18</v>
      </c>
      <c r="AP61" s="86">
        <f>SUM(AD61:AN61)</f>
        <v>29</v>
      </c>
      <c r="AQ61" s="87">
        <v>221</v>
      </c>
      <c r="AR61" s="87">
        <v>35</v>
      </c>
      <c r="AS61" s="88">
        <f>AP61/(AQ61+AC61-AR61)</f>
        <v>0.10740740740740741</v>
      </c>
      <c r="AT61" s="89">
        <v>147</v>
      </c>
      <c r="AU61" s="90">
        <v>8</v>
      </c>
      <c r="AV61" s="91">
        <v>8</v>
      </c>
      <c r="AW61" s="91">
        <v>3</v>
      </c>
      <c r="AX61" s="91">
        <v>8</v>
      </c>
      <c r="AY61" s="91">
        <v>8</v>
      </c>
      <c r="AZ61" s="91">
        <v>13</v>
      </c>
      <c r="BA61" s="91">
        <v>3</v>
      </c>
      <c r="BB61" s="91">
        <v>5</v>
      </c>
      <c r="BC61" s="91">
        <v>2</v>
      </c>
      <c r="BD61" s="91">
        <v>6</v>
      </c>
      <c r="BE61" s="91">
        <v>5</v>
      </c>
      <c r="BF61" s="92">
        <v>9</v>
      </c>
      <c r="BG61" s="93">
        <f>+SUM(AU61:BF61)</f>
        <v>78</v>
      </c>
      <c r="BH61" s="91">
        <v>18</v>
      </c>
      <c r="BI61" s="91">
        <v>0</v>
      </c>
      <c r="BJ61" s="94">
        <f>+BG61/(BH61+AT61-BI61)</f>
        <v>0.47272727272727272</v>
      </c>
      <c r="BK61" s="95">
        <v>37</v>
      </c>
      <c r="BL61" s="96">
        <v>1</v>
      </c>
      <c r="BM61" s="98">
        <v>-1</v>
      </c>
      <c r="BN61" s="98">
        <v>0</v>
      </c>
      <c r="BO61" s="98">
        <v>0</v>
      </c>
      <c r="BP61" s="98">
        <v>0</v>
      </c>
      <c r="BQ61" s="98">
        <v>0</v>
      </c>
      <c r="BR61" s="98">
        <v>0</v>
      </c>
      <c r="BS61" s="98">
        <v>0</v>
      </c>
      <c r="BT61" s="98">
        <v>0</v>
      </c>
      <c r="BU61" s="98">
        <v>1</v>
      </c>
      <c r="BV61" s="98">
        <v>0</v>
      </c>
      <c r="BW61" s="129">
        <v>2</v>
      </c>
      <c r="BX61" s="97">
        <f>SUM(BL61:BW61)</f>
        <v>3</v>
      </c>
      <c r="BY61" s="98">
        <v>0</v>
      </c>
      <c r="BZ61" s="98">
        <v>12</v>
      </c>
      <c r="CA61" s="151">
        <f>O61*BX61</f>
        <v>315</v>
      </c>
      <c r="CB61" s="99">
        <f>BX61/(BY61+BK61-BZ61)</f>
        <v>0.12</v>
      </c>
      <c r="CC61" s="236">
        <v>4</v>
      </c>
      <c r="CD61" s="170">
        <f>CC61*O61</f>
        <v>420</v>
      </c>
      <c r="CE61" s="203">
        <v>0</v>
      </c>
      <c r="CF61" s="98">
        <v>1</v>
      </c>
      <c r="CG61" s="98">
        <v>1</v>
      </c>
      <c r="CH61" s="98">
        <v>1</v>
      </c>
      <c r="CI61" s="98">
        <v>0</v>
      </c>
      <c r="CJ61" s="98">
        <v>0</v>
      </c>
      <c r="CK61" s="98">
        <v>0</v>
      </c>
      <c r="CL61" s="98">
        <v>0</v>
      </c>
      <c r="CM61" s="98">
        <v>0</v>
      </c>
      <c r="CN61" s="98">
        <v>0</v>
      </c>
      <c r="CO61" s="98">
        <v>0</v>
      </c>
      <c r="CP61" s="129">
        <v>0</v>
      </c>
      <c r="CQ61" s="174">
        <f>SUM(CE61:CP61)</f>
        <v>3</v>
      </c>
      <c r="CR61" s="98">
        <v>0</v>
      </c>
      <c r="CS61" s="98">
        <v>3</v>
      </c>
      <c r="CT61" s="151">
        <f>CQ61*O61</f>
        <v>315</v>
      </c>
      <c r="CU61" s="88">
        <f>CQ61/(CC61+CR61-CS61)</f>
        <v>3</v>
      </c>
      <c r="CV61" s="95">
        <v>0</v>
      </c>
      <c r="CW61" s="96">
        <v>0</v>
      </c>
      <c r="CX61" s="98">
        <v>0</v>
      </c>
      <c r="CY61" s="129">
        <v>0</v>
      </c>
      <c r="CZ61" s="257">
        <f>SUM(CW61:CY61)</f>
        <v>0</v>
      </c>
      <c r="DA61" s="98">
        <v>0</v>
      </c>
      <c r="DB61" s="98">
        <v>0</v>
      </c>
      <c r="DC61" s="151">
        <f>CZ61*O61</f>
        <v>0</v>
      </c>
      <c r="DD61" s="258" t="e">
        <f>CZ61/(CV61+DA61-DB61)</f>
        <v>#DIV/0!</v>
      </c>
      <c r="DE61" s="95">
        <v>0</v>
      </c>
      <c r="DF61" s="247">
        <f>DE61*O61</f>
        <v>0</v>
      </c>
      <c r="DG61" s="207"/>
      <c r="DH61" s="212">
        <v>629</v>
      </c>
      <c r="DI61" s="212">
        <v>183.19</v>
      </c>
    </row>
    <row r="62" spans="1:113" ht="96.75" customHeight="1" x14ac:dyDescent="0.25">
      <c r="A62" s="221"/>
      <c r="B62" s="218"/>
      <c r="C62" s="59" t="s">
        <v>16</v>
      </c>
      <c r="D62" s="74" t="s">
        <v>21</v>
      </c>
      <c r="E62" s="74">
        <v>9708</v>
      </c>
      <c r="F62" s="101">
        <v>804382028818</v>
      </c>
      <c r="G62" s="101"/>
      <c r="H62" s="59" t="s">
        <v>83</v>
      </c>
      <c r="I62" s="196">
        <v>0.25</v>
      </c>
      <c r="J62" s="59" t="s">
        <v>445</v>
      </c>
      <c r="K62" s="149" t="s">
        <v>358</v>
      </c>
      <c r="L62" s="105" t="s">
        <v>39</v>
      </c>
      <c r="M62" s="105"/>
      <c r="N62" s="77">
        <v>43055</v>
      </c>
      <c r="O62" s="78">
        <v>72.25</v>
      </c>
      <c r="P62" s="79">
        <v>0</v>
      </c>
      <c r="Q62" s="59">
        <v>0</v>
      </c>
      <c r="R62" s="59">
        <v>0</v>
      </c>
      <c r="S62" s="59">
        <v>0</v>
      </c>
      <c r="T62" s="59">
        <v>0</v>
      </c>
      <c r="U62" s="59">
        <v>0</v>
      </c>
      <c r="V62" s="59">
        <v>0</v>
      </c>
      <c r="W62" s="59">
        <v>0</v>
      </c>
      <c r="X62" s="59">
        <v>0</v>
      </c>
      <c r="Y62" s="59">
        <v>0</v>
      </c>
      <c r="Z62" s="102">
        <v>1</v>
      </c>
      <c r="AA62" s="80">
        <v>24</v>
      </c>
      <c r="AB62" s="81">
        <f>SUM(P62:AA62)</f>
        <v>25</v>
      </c>
      <c r="AC62" s="82">
        <v>75</v>
      </c>
      <c r="AD62" s="83">
        <v>-1</v>
      </c>
      <c r="AE62" s="84">
        <v>6</v>
      </c>
      <c r="AF62" s="84">
        <v>1</v>
      </c>
      <c r="AG62" s="84">
        <v>5</v>
      </c>
      <c r="AH62" s="84">
        <v>4</v>
      </c>
      <c r="AI62" s="84">
        <v>2</v>
      </c>
      <c r="AJ62" s="84">
        <v>5</v>
      </c>
      <c r="AK62" s="84">
        <v>2</v>
      </c>
      <c r="AL62" s="84">
        <v>2</v>
      </c>
      <c r="AM62" s="84">
        <v>3</v>
      </c>
      <c r="AN62" s="84">
        <v>8</v>
      </c>
      <c r="AO62" s="85">
        <v>5</v>
      </c>
      <c r="AP62" s="86">
        <f>SUM(AD62:AN62)</f>
        <v>37</v>
      </c>
      <c r="AQ62" s="87">
        <v>12</v>
      </c>
      <c r="AR62" s="87">
        <v>1</v>
      </c>
      <c r="AS62" s="88">
        <f>AP62/(AQ62+AC62-AR62)</f>
        <v>0.43023255813953487</v>
      </c>
      <c r="AT62" s="89">
        <v>24.65</v>
      </c>
      <c r="AU62" s="90">
        <v>-1</v>
      </c>
      <c r="AV62" s="91">
        <v>0</v>
      </c>
      <c r="AW62" s="91">
        <v>0</v>
      </c>
      <c r="AX62" s="91">
        <v>1</v>
      </c>
      <c r="AY62" s="91">
        <v>1</v>
      </c>
      <c r="AZ62" s="91">
        <v>0</v>
      </c>
      <c r="BA62" s="91">
        <v>1</v>
      </c>
      <c r="BB62" s="91">
        <v>0</v>
      </c>
      <c r="BC62" s="91">
        <v>0</v>
      </c>
      <c r="BD62" s="91">
        <v>1</v>
      </c>
      <c r="BE62" s="91">
        <v>0</v>
      </c>
      <c r="BF62" s="92">
        <v>0</v>
      </c>
      <c r="BG62" s="93">
        <f>+SUM(AU62:BF62)</f>
        <v>3</v>
      </c>
      <c r="BH62" s="91">
        <v>0</v>
      </c>
      <c r="BI62" s="91">
        <v>1</v>
      </c>
      <c r="BJ62" s="94">
        <f>+BG62/(BH62+AT62-BI62)</f>
        <v>0.12684989429175478</v>
      </c>
      <c r="BK62" s="95">
        <v>3</v>
      </c>
      <c r="BL62" s="96">
        <v>0</v>
      </c>
      <c r="BM62" s="98">
        <v>0</v>
      </c>
      <c r="BN62" s="98">
        <v>0</v>
      </c>
      <c r="BO62" s="98">
        <v>0</v>
      </c>
      <c r="BP62" s="98">
        <v>0</v>
      </c>
      <c r="BQ62" s="98">
        <v>0</v>
      </c>
      <c r="BR62" s="98">
        <v>0</v>
      </c>
      <c r="BS62" s="98">
        <v>0</v>
      </c>
      <c r="BT62" s="98">
        <v>0</v>
      </c>
      <c r="BU62" s="98">
        <v>0</v>
      </c>
      <c r="BV62" s="98">
        <v>0</v>
      </c>
      <c r="BW62" s="129">
        <v>0</v>
      </c>
      <c r="BX62" s="97">
        <f>SUM(BL62:BW62)</f>
        <v>0</v>
      </c>
      <c r="BY62" s="98">
        <v>0</v>
      </c>
      <c r="BZ62" s="98">
        <v>3</v>
      </c>
      <c r="CA62" s="151">
        <f>O62*BX62</f>
        <v>0</v>
      </c>
      <c r="CB62" s="99" t="e">
        <f>BX62/(BY62+BK62-BZ62)</f>
        <v>#DIV/0!</v>
      </c>
      <c r="CC62" s="236">
        <v>0</v>
      </c>
      <c r="CD62" s="170">
        <f>CC62*O62</f>
        <v>0</v>
      </c>
      <c r="CE62" s="203">
        <v>0</v>
      </c>
      <c r="CF62" s="98">
        <v>0</v>
      </c>
      <c r="CG62" s="98">
        <v>0</v>
      </c>
      <c r="CH62" s="98">
        <v>0</v>
      </c>
      <c r="CI62" s="98">
        <v>0</v>
      </c>
      <c r="CJ62" s="98">
        <v>0</v>
      </c>
      <c r="CK62" s="98">
        <v>0</v>
      </c>
      <c r="CL62" s="98">
        <v>0</v>
      </c>
      <c r="CM62" s="98">
        <v>0</v>
      </c>
      <c r="CN62" s="98">
        <v>0</v>
      </c>
      <c r="CO62" s="98">
        <v>0</v>
      </c>
      <c r="CP62" s="129">
        <v>0</v>
      </c>
      <c r="CQ62" s="174">
        <f>SUM(CE62:CP62)</f>
        <v>0</v>
      </c>
      <c r="CR62" s="98">
        <v>0</v>
      </c>
      <c r="CS62" s="98">
        <v>0</v>
      </c>
      <c r="CT62" s="151">
        <f>CQ62*O62</f>
        <v>0</v>
      </c>
      <c r="CU62" s="88" t="e">
        <f>CQ62/(CC62+CR62-CS62)</f>
        <v>#DIV/0!</v>
      </c>
      <c r="CV62" s="95">
        <v>0</v>
      </c>
      <c r="CW62" s="96">
        <v>0</v>
      </c>
      <c r="CX62" s="98">
        <v>0</v>
      </c>
      <c r="CY62" s="129">
        <v>0</v>
      </c>
      <c r="CZ62" s="257">
        <f>SUM(CW62:CY62)</f>
        <v>0</v>
      </c>
      <c r="DA62" s="98">
        <v>0</v>
      </c>
      <c r="DB62" s="98">
        <v>0</v>
      </c>
      <c r="DC62" s="151">
        <f>CZ62*O62</f>
        <v>0</v>
      </c>
      <c r="DD62" s="258" t="e">
        <f>CZ62/(CV62+DA62-DB62)</f>
        <v>#DIV/0!</v>
      </c>
      <c r="DE62" s="95">
        <v>0</v>
      </c>
      <c r="DF62" s="247">
        <f>DE62*O62</f>
        <v>0</v>
      </c>
      <c r="DG62" s="207" t="s">
        <v>164</v>
      </c>
      <c r="DH62" s="212"/>
      <c r="DI62" s="212"/>
    </row>
    <row r="63" spans="1:113" ht="90.75" customHeight="1" x14ac:dyDescent="0.25">
      <c r="A63" s="221"/>
      <c r="B63" s="218"/>
      <c r="C63" s="73" t="s">
        <v>16</v>
      </c>
      <c r="D63" s="74" t="s">
        <v>73</v>
      </c>
      <c r="E63" s="74">
        <v>80481</v>
      </c>
      <c r="F63" s="101">
        <v>804382025916</v>
      </c>
      <c r="G63" s="101"/>
      <c r="H63" s="59" t="s">
        <v>119</v>
      </c>
      <c r="I63" s="196">
        <v>1</v>
      </c>
      <c r="J63" s="59" t="s">
        <v>445</v>
      </c>
      <c r="K63" s="149"/>
      <c r="L63" s="105" t="s">
        <v>39</v>
      </c>
      <c r="M63" s="105"/>
      <c r="N63" s="77">
        <v>43013</v>
      </c>
      <c r="O63" s="78">
        <v>760</v>
      </c>
      <c r="P63" s="79">
        <v>0</v>
      </c>
      <c r="Q63" s="59">
        <v>0</v>
      </c>
      <c r="R63" s="59">
        <v>0</v>
      </c>
      <c r="S63" s="59">
        <v>0</v>
      </c>
      <c r="T63" s="59">
        <v>0</v>
      </c>
      <c r="U63" s="102">
        <v>2</v>
      </c>
      <c r="V63" s="59">
        <v>0</v>
      </c>
      <c r="W63" s="102">
        <v>1</v>
      </c>
      <c r="X63" s="59">
        <v>0</v>
      </c>
      <c r="Y63" s="102">
        <v>1</v>
      </c>
      <c r="Z63" s="102">
        <v>4</v>
      </c>
      <c r="AA63" s="80">
        <v>2</v>
      </c>
      <c r="AB63" s="81">
        <f>SUM(P63:AA63)</f>
        <v>10</v>
      </c>
      <c r="AC63" s="82">
        <v>35</v>
      </c>
      <c r="AD63" s="83">
        <v>1</v>
      </c>
      <c r="AE63" s="84">
        <v>1</v>
      </c>
      <c r="AF63" s="84">
        <v>0</v>
      </c>
      <c r="AG63" s="84">
        <v>1</v>
      </c>
      <c r="AH63" s="84">
        <v>0</v>
      </c>
      <c r="AI63" s="84">
        <v>-1</v>
      </c>
      <c r="AJ63" s="84">
        <v>0</v>
      </c>
      <c r="AK63" s="84">
        <v>0</v>
      </c>
      <c r="AL63" s="84">
        <v>0</v>
      </c>
      <c r="AM63" s="84">
        <v>0</v>
      </c>
      <c r="AN63" s="84">
        <v>0</v>
      </c>
      <c r="AO63" s="85">
        <v>0</v>
      </c>
      <c r="AP63" s="86">
        <f>SUM(AD63:AN63)</f>
        <v>2</v>
      </c>
      <c r="AQ63" s="87">
        <v>0</v>
      </c>
      <c r="AR63" s="87">
        <v>4</v>
      </c>
      <c r="AS63" s="88">
        <f>AP63/(AQ63+AC63-AR63)</f>
        <v>6.4516129032258063E-2</v>
      </c>
      <c r="AT63" s="89">
        <v>2</v>
      </c>
      <c r="AU63" s="90">
        <v>0</v>
      </c>
      <c r="AV63" s="91">
        <v>0</v>
      </c>
      <c r="AW63" s="91">
        <v>0</v>
      </c>
      <c r="AX63" s="91">
        <v>0</v>
      </c>
      <c r="AY63" s="91">
        <v>0</v>
      </c>
      <c r="AZ63" s="91">
        <v>0</v>
      </c>
      <c r="BA63" s="91">
        <v>0</v>
      </c>
      <c r="BB63" s="91">
        <v>0</v>
      </c>
      <c r="BC63" s="91">
        <v>0</v>
      </c>
      <c r="BD63" s="91">
        <v>0</v>
      </c>
      <c r="BE63" s="91">
        <v>0</v>
      </c>
      <c r="BF63" s="92">
        <v>0</v>
      </c>
      <c r="BG63" s="93">
        <f>+SUM(AU63:BF63)</f>
        <v>0</v>
      </c>
      <c r="BH63" s="91">
        <v>0</v>
      </c>
      <c r="BI63" s="91">
        <v>1</v>
      </c>
      <c r="BJ63" s="94">
        <f>+BG63/(BH63+AT63-BI63)</f>
        <v>0</v>
      </c>
      <c r="BK63" s="95">
        <v>1</v>
      </c>
      <c r="BL63" s="96">
        <v>0</v>
      </c>
      <c r="BM63" s="98">
        <v>0</v>
      </c>
      <c r="BN63" s="98">
        <v>0</v>
      </c>
      <c r="BO63" s="98">
        <v>0</v>
      </c>
      <c r="BP63" s="98">
        <v>0</v>
      </c>
      <c r="BQ63" s="98">
        <v>0</v>
      </c>
      <c r="BR63" s="98">
        <v>0</v>
      </c>
      <c r="BS63" s="98">
        <v>0</v>
      </c>
      <c r="BT63" s="98">
        <v>0</v>
      </c>
      <c r="BU63" s="98">
        <v>0</v>
      </c>
      <c r="BV63" s="98">
        <v>0</v>
      </c>
      <c r="BW63" s="129">
        <v>0</v>
      </c>
      <c r="BX63" s="97">
        <f>SUM(BL63:BW63)</f>
        <v>0</v>
      </c>
      <c r="BY63" s="98">
        <v>0</v>
      </c>
      <c r="BZ63" s="98">
        <v>0</v>
      </c>
      <c r="CA63" s="151">
        <f>O63*BX63</f>
        <v>0</v>
      </c>
      <c r="CB63" s="99">
        <f>BX63/(BY63+BK63-BZ63)</f>
        <v>0</v>
      </c>
      <c r="CC63" s="236">
        <v>1</v>
      </c>
      <c r="CD63" s="170">
        <f>CC63*O63</f>
        <v>760</v>
      </c>
      <c r="CE63" s="203">
        <v>0</v>
      </c>
      <c r="CF63" s="98">
        <v>0</v>
      </c>
      <c r="CG63" s="98">
        <v>0</v>
      </c>
      <c r="CH63" s="98">
        <v>0</v>
      </c>
      <c r="CI63" s="98">
        <v>0</v>
      </c>
      <c r="CJ63" s="98">
        <v>0</v>
      </c>
      <c r="CK63" s="98">
        <v>0</v>
      </c>
      <c r="CL63" s="98">
        <v>0</v>
      </c>
      <c r="CM63" s="98">
        <v>1</v>
      </c>
      <c r="CN63" s="98">
        <v>0</v>
      </c>
      <c r="CO63" s="98">
        <v>0</v>
      </c>
      <c r="CP63" s="129">
        <v>0</v>
      </c>
      <c r="CQ63" s="174">
        <f>SUM(CE63:CP63)</f>
        <v>1</v>
      </c>
      <c r="CR63" s="98">
        <v>0</v>
      </c>
      <c r="CS63" s="98">
        <v>0</v>
      </c>
      <c r="CT63" s="151">
        <f>CQ63*O63</f>
        <v>760</v>
      </c>
      <c r="CU63" s="88">
        <f>CQ63/(CC63+CR63-CS63)</f>
        <v>1</v>
      </c>
      <c r="CV63" s="95">
        <v>0</v>
      </c>
      <c r="CW63" s="96">
        <v>0</v>
      </c>
      <c r="CX63" s="98">
        <v>0</v>
      </c>
      <c r="CY63" s="129">
        <v>0</v>
      </c>
      <c r="CZ63" s="257">
        <f>SUM(CW63:CY63)</f>
        <v>0</v>
      </c>
      <c r="DA63" s="98">
        <v>0</v>
      </c>
      <c r="DB63" s="98">
        <v>0</v>
      </c>
      <c r="DC63" s="151">
        <f>CZ63*O63</f>
        <v>0</v>
      </c>
      <c r="DD63" s="258" t="e">
        <f>CZ63/(CV63+DA63-DB63)</f>
        <v>#DIV/0!</v>
      </c>
      <c r="DE63" s="95">
        <v>0</v>
      </c>
      <c r="DF63" s="247">
        <f>DE63*O63</f>
        <v>0</v>
      </c>
      <c r="DG63" s="207"/>
      <c r="DH63" s="212">
        <v>4400</v>
      </c>
      <c r="DI63" s="212">
        <v>0</v>
      </c>
    </row>
    <row r="64" spans="1:113" ht="90.75" customHeight="1" x14ac:dyDescent="0.25">
      <c r="A64" s="220">
        <v>737</v>
      </c>
      <c r="B64" s="222"/>
      <c r="C64" s="74" t="s">
        <v>354</v>
      </c>
      <c r="D64" s="106" t="s">
        <v>288</v>
      </c>
      <c r="E64" s="74">
        <v>17</v>
      </c>
      <c r="F64" s="101">
        <v>804382046065</v>
      </c>
      <c r="G64" s="101"/>
      <c r="H64" s="59" t="s">
        <v>345</v>
      </c>
      <c r="I64" s="59"/>
      <c r="J64" s="59"/>
      <c r="K64" s="149" t="s">
        <v>173</v>
      </c>
      <c r="L64" s="74" t="s">
        <v>39</v>
      </c>
      <c r="M64" s="74"/>
      <c r="N64" s="107">
        <v>44077</v>
      </c>
      <c r="O64" s="78">
        <v>294.29000000000002</v>
      </c>
      <c r="P64" s="60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2"/>
      <c r="AB64" s="63"/>
      <c r="AC64" s="64"/>
      <c r="AD64" s="108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109"/>
      <c r="AP64" s="110"/>
      <c r="AQ64" s="101"/>
      <c r="AR64" s="101"/>
      <c r="AS64" s="111"/>
      <c r="AT64" s="112"/>
      <c r="AU64" s="113"/>
      <c r="AV64" s="114"/>
      <c r="AW64" s="114"/>
      <c r="AX64" s="114"/>
      <c r="AY64" s="114"/>
      <c r="AZ64" s="114"/>
      <c r="BA64" s="91"/>
      <c r="BB64" s="91"/>
      <c r="BC64" s="91"/>
      <c r="BD64" s="91"/>
      <c r="BE64" s="91"/>
      <c r="BF64" s="92"/>
      <c r="BG64" s="93"/>
      <c r="BH64" s="114"/>
      <c r="BI64" s="114"/>
      <c r="BJ64" s="94"/>
      <c r="BK64" s="95">
        <v>0</v>
      </c>
      <c r="BL64" s="96"/>
      <c r="BM64" s="98"/>
      <c r="BN64" s="98"/>
      <c r="BO64" s="98"/>
      <c r="BP64" s="98"/>
      <c r="BQ64" s="98"/>
      <c r="BR64" s="98"/>
      <c r="BS64" s="98"/>
      <c r="BT64" s="98">
        <v>0</v>
      </c>
      <c r="BU64" s="98">
        <v>0</v>
      </c>
      <c r="BV64" s="98">
        <v>2</v>
      </c>
      <c r="BW64" s="129">
        <v>-1</v>
      </c>
      <c r="BX64" s="97">
        <f>SUM(BL64:BW64)</f>
        <v>1</v>
      </c>
      <c r="BY64" s="98">
        <v>21</v>
      </c>
      <c r="BZ64" s="98">
        <v>0</v>
      </c>
      <c r="CA64" s="151">
        <f>O64*BX64</f>
        <v>294.29000000000002</v>
      </c>
      <c r="CB64" s="99">
        <f>BX64/(BY64+BK64-BZ64)</f>
        <v>4.7619047619047616E-2</v>
      </c>
      <c r="CC64" s="236">
        <v>14</v>
      </c>
      <c r="CD64" s="170">
        <f>CC64*O64</f>
        <v>4120.0600000000004</v>
      </c>
      <c r="CE64" s="203">
        <v>0</v>
      </c>
      <c r="CF64" s="98">
        <v>1</v>
      </c>
      <c r="CG64" s="98">
        <v>0</v>
      </c>
      <c r="CH64" s="98">
        <v>1</v>
      </c>
      <c r="CI64" s="98">
        <v>0</v>
      </c>
      <c r="CJ64" s="98">
        <v>0</v>
      </c>
      <c r="CK64" s="98">
        <v>1</v>
      </c>
      <c r="CL64" s="98">
        <v>1</v>
      </c>
      <c r="CM64" s="98">
        <v>0</v>
      </c>
      <c r="CN64" s="98">
        <v>0</v>
      </c>
      <c r="CO64" s="98">
        <v>1</v>
      </c>
      <c r="CP64" s="129">
        <v>2</v>
      </c>
      <c r="CQ64" s="174">
        <f>SUM(CE64:CP64)</f>
        <v>7</v>
      </c>
      <c r="CR64" s="98">
        <v>0</v>
      </c>
      <c r="CS64" s="98">
        <v>0</v>
      </c>
      <c r="CT64" s="151">
        <f>CQ64*O64</f>
        <v>2060.0300000000002</v>
      </c>
      <c r="CU64" s="88">
        <f>CQ64/(CC64+CR64-CS64)</f>
        <v>0.5</v>
      </c>
      <c r="CV64" s="95">
        <v>3</v>
      </c>
      <c r="CW64" s="96">
        <v>0</v>
      </c>
      <c r="CX64" s="98">
        <v>0</v>
      </c>
      <c r="CY64" s="129">
        <v>0</v>
      </c>
      <c r="CZ64" s="257">
        <f>SUM(CW64:CY64)</f>
        <v>0</v>
      </c>
      <c r="DA64" s="98">
        <v>0</v>
      </c>
      <c r="DB64" s="98">
        <v>3</v>
      </c>
      <c r="DC64" s="98">
        <f>CZ64*O64</f>
        <v>0</v>
      </c>
      <c r="DD64" s="258" t="e">
        <f>CZ64/(CV64+DA64-DB64)</f>
        <v>#DIV/0!</v>
      </c>
      <c r="DE64" s="95">
        <v>0</v>
      </c>
      <c r="DF64" s="247">
        <f>DE64*O64</f>
        <v>0</v>
      </c>
      <c r="DG64" s="233" t="s">
        <v>580</v>
      </c>
      <c r="DH64" s="211">
        <v>1999</v>
      </c>
      <c r="DI64" s="211">
        <v>509.62</v>
      </c>
    </row>
    <row r="65" spans="1:113" ht="90.75" customHeight="1" x14ac:dyDescent="0.25">
      <c r="A65" s="221"/>
      <c r="B65" s="223"/>
      <c r="C65" s="74" t="s">
        <v>16</v>
      </c>
      <c r="D65" s="106" t="s">
        <v>215</v>
      </c>
      <c r="E65" s="74">
        <v>10993</v>
      </c>
      <c r="F65" s="101">
        <v>804382037773</v>
      </c>
      <c r="G65" s="101"/>
      <c r="H65" s="59" t="s">
        <v>223</v>
      </c>
      <c r="I65" s="196">
        <v>0.5</v>
      </c>
      <c r="J65" s="59" t="s">
        <v>445</v>
      </c>
      <c r="K65" s="149" t="s">
        <v>173</v>
      </c>
      <c r="L65" s="74" t="s">
        <v>39</v>
      </c>
      <c r="M65" s="106"/>
      <c r="N65" s="107">
        <v>44020</v>
      </c>
      <c r="O65" s="78">
        <v>95</v>
      </c>
      <c r="P65" s="60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2"/>
      <c r="AB65" s="63"/>
      <c r="AC65" s="64"/>
      <c r="AD65" s="108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109"/>
      <c r="AP65" s="110"/>
      <c r="AQ65" s="101"/>
      <c r="AR65" s="101"/>
      <c r="AS65" s="111"/>
      <c r="AT65" s="112"/>
      <c r="AU65" s="113"/>
      <c r="AV65" s="114"/>
      <c r="AW65" s="114"/>
      <c r="AX65" s="114"/>
      <c r="AY65" s="114"/>
      <c r="AZ65" s="114"/>
      <c r="BA65" s="91"/>
      <c r="BB65" s="91"/>
      <c r="BC65" s="91"/>
      <c r="BD65" s="91"/>
      <c r="BE65" s="91"/>
      <c r="BF65" s="92"/>
      <c r="BG65" s="93"/>
      <c r="BH65" s="114"/>
      <c r="BI65" s="114"/>
      <c r="BJ65" s="94"/>
      <c r="BK65" s="95">
        <v>0</v>
      </c>
      <c r="BL65" s="96"/>
      <c r="BM65" s="98"/>
      <c r="BN65" s="98"/>
      <c r="BO65" s="98"/>
      <c r="BP65" s="98"/>
      <c r="BQ65" s="98"/>
      <c r="BR65" s="98">
        <v>2</v>
      </c>
      <c r="BS65" s="98">
        <v>4</v>
      </c>
      <c r="BT65" s="98">
        <v>9</v>
      </c>
      <c r="BU65" s="98">
        <v>2</v>
      </c>
      <c r="BV65" s="98">
        <v>12</v>
      </c>
      <c r="BW65" s="129">
        <v>16</v>
      </c>
      <c r="BX65" s="97">
        <f>SUM(BL65:BW65)</f>
        <v>45</v>
      </c>
      <c r="BY65" s="98">
        <v>75</v>
      </c>
      <c r="BZ65" s="98">
        <v>0</v>
      </c>
      <c r="CA65" s="151">
        <f>O65*BX65</f>
        <v>4275</v>
      </c>
      <c r="CB65" s="99">
        <f>BX65/(BY65+BK65-BZ65)</f>
        <v>0.6</v>
      </c>
      <c r="CC65" s="236">
        <v>16</v>
      </c>
      <c r="CD65" s="170">
        <f>CC65*O65</f>
        <v>1520</v>
      </c>
      <c r="CE65" s="203">
        <v>3</v>
      </c>
      <c r="CF65" s="98">
        <v>2</v>
      </c>
      <c r="CG65" s="98">
        <v>0</v>
      </c>
      <c r="CH65" s="98">
        <v>2</v>
      </c>
      <c r="CI65" s="98">
        <v>1</v>
      </c>
      <c r="CJ65" s="98">
        <v>1</v>
      </c>
      <c r="CK65" s="98">
        <v>0</v>
      </c>
      <c r="CL65" s="98">
        <v>0</v>
      </c>
      <c r="CM65" s="98">
        <v>0</v>
      </c>
      <c r="CN65" s="98">
        <v>0</v>
      </c>
      <c r="CO65" s="98">
        <v>0</v>
      </c>
      <c r="CP65" s="129">
        <v>1</v>
      </c>
      <c r="CQ65" s="174">
        <f>SUM(CE65:CP65)</f>
        <v>10</v>
      </c>
      <c r="CR65" s="98">
        <v>0</v>
      </c>
      <c r="CS65" s="98">
        <v>2</v>
      </c>
      <c r="CT65" s="151">
        <f>CQ65*O65</f>
        <v>950</v>
      </c>
      <c r="CU65" s="88">
        <f>CQ65/(CC65+CR65-CS65)</f>
        <v>0.7142857142857143</v>
      </c>
      <c r="CV65" s="95">
        <v>0</v>
      </c>
      <c r="CW65" s="96">
        <v>0</v>
      </c>
      <c r="CX65" s="98">
        <v>0</v>
      </c>
      <c r="CY65" s="129">
        <v>0</v>
      </c>
      <c r="CZ65" s="257">
        <f>SUM(CW65:CY65)</f>
        <v>0</v>
      </c>
      <c r="DA65" s="98">
        <v>0</v>
      </c>
      <c r="DB65" s="98">
        <v>0</v>
      </c>
      <c r="DC65" s="151">
        <f>CZ65*O65</f>
        <v>0</v>
      </c>
      <c r="DD65" s="258" t="e">
        <f>CZ65/(CV65+DA65-DB65)</f>
        <v>#DIV/0!</v>
      </c>
      <c r="DE65" s="95">
        <v>0</v>
      </c>
      <c r="DF65" s="247">
        <f>DE65*O65</f>
        <v>0</v>
      </c>
      <c r="DG65" s="278" t="s">
        <v>509</v>
      </c>
      <c r="DH65" s="211">
        <v>600</v>
      </c>
      <c r="DI65" s="211">
        <v>198.02</v>
      </c>
    </row>
    <row r="66" spans="1:113" ht="75" customHeight="1" x14ac:dyDescent="0.25">
      <c r="A66" s="220">
        <v>737</v>
      </c>
      <c r="B66" s="226"/>
      <c r="C66" s="115" t="s">
        <v>354</v>
      </c>
      <c r="D66" s="227" t="s">
        <v>285</v>
      </c>
      <c r="E66" s="74">
        <v>5851</v>
      </c>
      <c r="F66" s="116">
        <v>804382045976</v>
      </c>
      <c r="G66" s="116"/>
      <c r="H66" s="117" t="s">
        <v>342</v>
      </c>
      <c r="I66" s="117"/>
      <c r="J66" s="59"/>
      <c r="K66" s="149" t="s">
        <v>173</v>
      </c>
      <c r="L66" s="115" t="s">
        <v>39</v>
      </c>
      <c r="M66" s="115"/>
      <c r="N66" s="228">
        <v>44077</v>
      </c>
      <c r="O66" s="78">
        <v>517</v>
      </c>
      <c r="P66" s="60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2"/>
      <c r="AB66" s="63"/>
      <c r="AC66" s="64"/>
      <c r="AD66" s="108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109"/>
      <c r="AP66" s="110"/>
      <c r="AQ66" s="101"/>
      <c r="AR66" s="101"/>
      <c r="AS66" s="111"/>
      <c r="AT66" s="112"/>
      <c r="AU66" s="113"/>
      <c r="AV66" s="114"/>
      <c r="AW66" s="114"/>
      <c r="AX66" s="114"/>
      <c r="AY66" s="114"/>
      <c r="AZ66" s="114"/>
      <c r="BA66" s="91"/>
      <c r="BB66" s="91"/>
      <c r="BC66" s="91"/>
      <c r="BD66" s="91"/>
      <c r="BE66" s="91"/>
      <c r="BF66" s="92"/>
      <c r="BG66" s="93"/>
      <c r="BH66" s="114"/>
      <c r="BI66" s="114"/>
      <c r="BJ66" s="94"/>
      <c r="BK66" s="95">
        <v>0</v>
      </c>
      <c r="BL66" s="96"/>
      <c r="BM66" s="98"/>
      <c r="BN66" s="98"/>
      <c r="BO66" s="98"/>
      <c r="BP66" s="98"/>
      <c r="BQ66" s="98"/>
      <c r="BR66" s="98"/>
      <c r="BS66" s="98"/>
      <c r="BT66" s="98">
        <v>0</v>
      </c>
      <c r="BU66" s="98">
        <v>0</v>
      </c>
      <c r="BV66" s="98">
        <v>0</v>
      </c>
      <c r="BW66" s="129">
        <v>0</v>
      </c>
      <c r="BX66" s="97">
        <f>SUM(BL66:BW66)</f>
        <v>0</v>
      </c>
      <c r="BY66" s="98">
        <v>21</v>
      </c>
      <c r="BZ66" s="98">
        <v>0</v>
      </c>
      <c r="CA66" s="151">
        <f>O66*BX66</f>
        <v>0</v>
      </c>
      <c r="CB66" s="99">
        <f>BX66/(BY66+BK66-BZ66)</f>
        <v>0</v>
      </c>
      <c r="CC66" s="236">
        <v>16</v>
      </c>
      <c r="CD66" s="170">
        <f>CC66*O66</f>
        <v>8272</v>
      </c>
      <c r="CE66" s="203">
        <v>1</v>
      </c>
      <c r="CF66" s="98">
        <v>0</v>
      </c>
      <c r="CG66" s="98">
        <v>0</v>
      </c>
      <c r="CH66" s="98">
        <v>2</v>
      </c>
      <c r="CI66" s="98">
        <v>-1</v>
      </c>
      <c r="CJ66" s="98">
        <v>0</v>
      </c>
      <c r="CK66" s="98">
        <v>0</v>
      </c>
      <c r="CL66" s="98">
        <v>1</v>
      </c>
      <c r="CM66" s="98">
        <v>1</v>
      </c>
      <c r="CN66" s="98">
        <v>2</v>
      </c>
      <c r="CO66" s="98">
        <v>0</v>
      </c>
      <c r="CP66" s="129">
        <v>2</v>
      </c>
      <c r="CQ66" s="174">
        <f>SUM(CE66:CP66)</f>
        <v>8</v>
      </c>
      <c r="CR66" s="98">
        <v>0</v>
      </c>
      <c r="CS66" s="98">
        <v>0</v>
      </c>
      <c r="CT66" s="151">
        <f>CQ66*O66</f>
        <v>4136</v>
      </c>
      <c r="CU66" s="88">
        <f>CQ66/(CC66+CR66-CS66)</f>
        <v>0.5</v>
      </c>
      <c r="CV66" s="95">
        <v>8</v>
      </c>
      <c r="CW66" s="96">
        <v>0</v>
      </c>
      <c r="CX66" s="98">
        <v>0</v>
      </c>
      <c r="CY66" s="129">
        <v>0</v>
      </c>
      <c r="CZ66" s="257">
        <f>SUM(CW66:CY66)</f>
        <v>0</v>
      </c>
      <c r="DA66" s="98">
        <v>0</v>
      </c>
      <c r="DB66" s="98">
        <v>9</v>
      </c>
      <c r="DC66" s="98">
        <f>CZ66*O66</f>
        <v>0</v>
      </c>
      <c r="DD66" s="258">
        <f>CZ66/(CV66+DA66-DB66)</f>
        <v>0</v>
      </c>
      <c r="DE66" s="95">
        <v>0</v>
      </c>
      <c r="DF66" s="247">
        <f>DE66*O66</f>
        <v>0</v>
      </c>
      <c r="DG66" s="233" t="s">
        <v>580</v>
      </c>
      <c r="DH66" s="211">
        <v>3499</v>
      </c>
      <c r="DI66" s="211">
        <v>1228.18</v>
      </c>
    </row>
    <row r="67" spans="1:113" ht="75" customHeight="1" x14ac:dyDescent="0.25">
      <c r="A67" s="221"/>
      <c r="B67" s="223"/>
      <c r="C67" s="74" t="s">
        <v>16</v>
      </c>
      <c r="D67" s="132" t="s">
        <v>171</v>
      </c>
      <c r="E67" s="74">
        <v>97911</v>
      </c>
      <c r="F67" s="101">
        <v>804382033867</v>
      </c>
      <c r="G67" s="101"/>
      <c r="H67" s="59" t="s">
        <v>231</v>
      </c>
      <c r="I67" s="196">
        <v>1</v>
      </c>
      <c r="J67" s="59" t="s">
        <v>445</v>
      </c>
      <c r="K67" s="149" t="s">
        <v>173</v>
      </c>
      <c r="L67" s="74" t="s">
        <v>39</v>
      </c>
      <c r="M67" s="106"/>
      <c r="N67" s="107">
        <v>43656</v>
      </c>
      <c r="O67" s="78">
        <v>780</v>
      </c>
      <c r="P67" s="60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2"/>
      <c r="AB67" s="63"/>
      <c r="AC67" s="64"/>
      <c r="AD67" s="108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109"/>
      <c r="AP67" s="110"/>
      <c r="AQ67" s="101"/>
      <c r="AR67" s="101"/>
      <c r="AS67" s="111"/>
      <c r="AT67" s="112"/>
      <c r="AU67" s="113"/>
      <c r="AV67" s="114"/>
      <c r="AW67" s="114"/>
      <c r="AX67" s="114"/>
      <c r="AY67" s="114"/>
      <c r="AZ67" s="114"/>
      <c r="BA67" s="91">
        <v>0</v>
      </c>
      <c r="BB67" s="91">
        <v>1</v>
      </c>
      <c r="BC67" s="91">
        <v>1</v>
      </c>
      <c r="BD67" s="91">
        <v>1</v>
      </c>
      <c r="BE67" s="91">
        <v>0</v>
      </c>
      <c r="BF67" s="92">
        <v>8</v>
      </c>
      <c r="BG67" s="93">
        <f>+SUM(AU67:BF67)</f>
        <v>11</v>
      </c>
      <c r="BH67" s="114">
        <v>60</v>
      </c>
      <c r="BI67" s="114">
        <v>0</v>
      </c>
      <c r="BJ67" s="94">
        <f>+BG67/(BH67+AT67-BI67)</f>
        <v>0.18333333333333332</v>
      </c>
      <c r="BK67" s="95">
        <v>35</v>
      </c>
      <c r="BL67" s="96">
        <v>6</v>
      </c>
      <c r="BM67" s="98">
        <v>0</v>
      </c>
      <c r="BN67" s="98">
        <v>1</v>
      </c>
      <c r="BO67" s="98">
        <v>0</v>
      </c>
      <c r="BP67" s="98">
        <v>0</v>
      </c>
      <c r="BQ67" s="98">
        <v>0</v>
      </c>
      <c r="BR67" s="98">
        <v>2</v>
      </c>
      <c r="BS67" s="98">
        <v>2</v>
      </c>
      <c r="BT67" s="98">
        <v>4</v>
      </c>
      <c r="BU67" s="98">
        <v>-1</v>
      </c>
      <c r="BV67" s="98">
        <v>2</v>
      </c>
      <c r="BW67" s="129">
        <v>-1</v>
      </c>
      <c r="BX67" s="97">
        <f>SUM(BL67:BW67)</f>
        <v>15</v>
      </c>
      <c r="BY67" s="98">
        <v>0</v>
      </c>
      <c r="BZ67" s="98">
        <v>28</v>
      </c>
      <c r="CA67" s="151">
        <f>O67*BX67</f>
        <v>11700</v>
      </c>
      <c r="CB67" s="99">
        <f>BX67/(BY67+BK67-BZ67)</f>
        <v>2.1428571428571428</v>
      </c>
      <c r="CC67" s="236">
        <v>2</v>
      </c>
      <c r="CD67" s="170">
        <f>CC67*O67</f>
        <v>1560</v>
      </c>
      <c r="CE67" s="203">
        <v>1</v>
      </c>
      <c r="CF67" s="98">
        <v>0</v>
      </c>
      <c r="CG67" s="98">
        <v>0</v>
      </c>
      <c r="CH67" s="98">
        <v>0</v>
      </c>
      <c r="CI67" s="98">
        <v>0</v>
      </c>
      <c r="CJ67" s="98">
        <v>0</v>
      </c>
      <c r="CK67" s="98">
        <v>0</v>
      </c>
      <c r="CL67" s="98">
        <v>0</v>
      </c>
      <c r="CM67" s="98">
        <v>0</v>
      </c>
      <c r="CN67" s="98">
        <v>0</v>
      </c>
      <c r="CO67" s="98">
        <v>0</v>
      </c>
      <c r="CP67" s="129">
        <v>0</v>
      </c>
      <c r="CQ67" s="174">
        <f>SUM(CE67:CP67)</f>
        <v>1</v>
      </c>
      <c r="CR67" s="98">
        <v>0</v>
      </c>
      <c r="CS67" s="98">
        <v>2</v>
      </c>
      <c r="CT67" s="151">
        <f>CQ67*O67</f>
        <v>780</v>
      </c>
      <c r="CU67" s="88" t="e">
        <f>CQ67/(CC67+CR67-CS67)</f>
        <v>#DIV/0!</v>
      </c>
      <c r="CV67" s="95">
        <v>0</v>
      </c>
      <c r="CW67" s="96">
        <v>0</v>
      </c>
      <c r="CX67" s="98">
        <v>0</v>
      </c>
      <c r="CY67" s="129">
        <v>0</v>
      </c>
      <c r="CZ67" s="257">
        <f>SUM(CW67:CY67)</f>
        <v>0</v>
      </c>
      <c r="DA67" s="98">
        <v>0</v>
      </c>
      <c r="DB67" s="98">
        <v>0</v>
      </c>
      <c r="DC67" s="151">
        <f>CZ67*O67</f>
        <v>0</v>
      </c>
      <c r="DD67" s="258" t="e">
        <f>CZ67/(CV67+DA67-DB67)</f>
        <v>#DIV/0!</v>
      </c>
      <c r="DE67" s="95">
        <v>0</v>
      </c>
      <c r="DF67" s="247">
        <f>DE67*O67</f>
        <v>0</v>
      </c>
      <c r="DG67" s="279" t="s">
        <v>510</v>
      </c>
      <c r="DH67" s="211">
        <v>3299</v>
      </c>
      <c r="DI67" s="211">
        <v>0</v>
      </c>
    </row>
    <row r="68" spans="1:113" ht="75" customHeight="1" x14ac:dyDescent="0.25">
      <c r="A68" s="221"/>
      <c r="B68" s="223"/>
      <c r="C68" s="74" t="s">
        <v>16</v>
      </c>
      <c r="D68" s="132" t="s">
        <v>158</v>
      </c>
      <c r="E68" s="74">
        <v>10480</v>
      </c>
      <c r="F68" s="101">
        <v>804382033225</v>
      </c>
      <c r="G68" s="101"/>
      <c r="H68" s="59" t="s">
        <v>226</v>
      </c>
      <c r="I68" s="196">
        <v>1</v>
      </c>
      <c r="J68" s="59" t="s">
        <v>445</v>
      </c>
      <c r="K68" s="149" t="s">
        <v>173</v>
      </c>
      <c r="L68" s="106" t="s">
        <v>39</v>
      </c>
      <c r="M68" s="106"/>
      <c r="N68" s="107">
        <v>43600</v>
      </c>
      <c r="O68" s="78">
        <v>750</v>
      </c>
      <c r="P68" s="60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2"/>
      <c r="AB68" s="63"/>
      <c r="AC68" s="64"/>
      <c r="AD68" s="108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109"/>
      <c r="AP68" s="110"/>
      <c r="AQ68" s="101"/>
      <c r="AR68" s="101"/>
      <c r="AS68" s="111"/>
      <c r="AT68" s="112"/>
      <c r="AU68" s="113"/>
      <c r="AV68" s="114"/>
      <c r="AW68" s="91">
        <v>0</v>
      </c>
      <c r="AX68" s="91">
        <v>0</v>
      </c>
      <c r="AY68" s="91">
        <v>0</v>
      </c>
      <c r="AZ68" s="91">
        <v>3</v>
      </c>
      <c r="BA68" s="91">
        <v>0</v>
      </c>
      <c r="BB68" s="91">
        <v>2</v>
      </c>
      <c r="BC68" s="91">
        <v>0</v>
      </c>
      <c r="BD68" s="91">
        <v>1</v>
      </c>
      <c r="BE68" s="91">
        <v>1</v>
      </c>
      <c r="BF68" s="92">
        <v>3</v>
      </c>
      <c r="BG68" s="93">
        <f>+SUM(AU68:BF68)</f>
        <v>10</v>
      </c>
      <c r="BH68" s="114">
        <v>60</v>
      </c>
      <c r="BI68" s="114">
        <v>0</v>
      </c>
      <c r="BJ68" s="94">
        <f>+BG68/(BH68+AT68-BI68)</f>
        <v>0.16666666666666666</v>
      </c>
      <c r="BK68" s="95">
        <v>12</v>
      </c>
      <c r="BL68" s="96">
        <v>3</v>
      </c>
      <c r="BM68" s="98">
        <v>1</v>
      </c>
      <c r="BN68" s="98">
        <v>1</v>
      </c>
      <c r="BO68" s="98">
        <v>0</v>
      </c>
      <c r="BP68" s="98">
        <v>0</v>
      </c>
      <c r="BQ68" s="98">
        <v>1</v>
      </c>
      <c r="BR68" s="98">
        <v>0</v>
      </c>
      <c r="BS68" s="98">
        <v>0</v>
      </c>
      <c r="BT68" s="98">
        <v>1</v>
      </c>
      <c r="BU68" s="98">
        <v>0</v>
      </c>
      <c r="BV68" s="98">
        <v>1</v>
      </c>
      <c r="BW68" s="129">
        <v>0</v>
      </c>
      <c r="BX68" s="97">
        <f>SUM(BL68:BW68)</f>
        <v>8</v>
      </c>
      <c r="BY68" s="98">
        <v>4</v>
      </c>
      <c r="BZ68" s="98">
        <v>40</v>
      </c>
      <c r="CA68" s="151">
        <f>O68*BX68</f>
        <v>6000</v>
      </c>
      <c r="CB68" s="99">
        <f>BX68/(BY68+BK68-BZ68)</f>
        <v>-0.33333333333333331</v>
      </c>
      <c r="CC68" s="236">
        <v>1</v>
      </c>
      <c r="CD68" s="170">
        <f>CC68*O68</f>
        <v>750</v>
      </c>
      <c r="CE68" s="203">
        <v>0</v>
      </c>
      <c r="CF68" s="98">
        <v>0</v>
      </c>
      <c r="CG68" s="98">
        <v>0</v>
      </c>
      <c r="CH68" s="98">
        <v>1</v>
      </c>
      <c r="CI68" s="98">
        <v>0</v>
      </c>
      <c r="CJ68" s="98">
        <v>0</v>
      </c>
      <c r="CK68" s="98">
        <v>0</v>
      </c>
      <c r="CL68" s="98">
        <v>0</v>
      </c>
      <c r="CM68" s="98">
        <v>0</v>
      </c>
      <c r="CN68" s="98">
        <v>0</v>
      </c>
      <c r="CO68" s="98">
        <v>0</v>
      </c>
      <c r="CP68" s="129">
        <v>0</v>
      </c>
      <c r="CQ68" s="174">
        <f>SUM(CE68:CP68)</f>
        <v>1</v>
      </c>
      <c r="CR68" s="98">
        <v>0</v>
      </c>
      <c r="CS68" s="98">
        <v>2</v>
      </c>
      <c r="CT68" s="151">
        <f>CQ68*O68</f>
        <v>750</v>
      </c>
      <c r="CU68" s="88">
        <f>CQ68/(CC68+CR68-CS68)</f>
        <v>-1</v>
      </c>
      <c r="CV68" s="95">
        <v>0</v>
      </c>
      <c r="CW68" s="96">
        <v>0</v>
      </c>
      <c r="CX68" s="98">
        <v>0</v>
      </c>
      <c r="CY68" s="129">
        <v>0</v>
      </c>
      <c r="CZ68" s="257">
        <f>SUM(CW68:CY68)</f>
        <v>0</v>
      </c>
      <c r="DA68" s="98">
        <v>0</v>
      </c>
      <c r="DB68" s="98">
        <v>0</v>
      </c>
      <c r="DC68" s="151">
        <f>CZ68*O68</f>
        <v>0</v>
      </c>
      <c r="DD68" s="258" t="e">
        <f>CZ68/(CV68+DA68-DB68)</f>
        <v>#DIV/0!</v>
      </c>
      <c r="DE68" s="95">
        <v>0</v>
      </c>
      <c r="DF68" s="247">
        <f>DE68*O68</f>
        <v>0</v>
      </c>
      <c r="DG68" s="278" t="s">
        <v>508</v>
      </c>
      <c r="DH68" s="211">
        <v>4475</v>
      </c>
      <c r="DI68" s="211">
        <v>1534.3</v>
      </c>
    </row>
    <row r="69" spans="1:113" ht="75" customHeight="1" x14ac:dyDescent="0.25">
      <c r="A69" s="221"/>
      <c r="B69" s="223"/>
      <c r="C69" s="74" t="s">
        <v>16</v>
      </c>
      <c r="D69" s="132" t="s">
        <v>159</v>
      </c>
      <c r="E69" s="74">
        <v>80003</v>
      </c>
      <c r="F69" s="101">
        <v>804382033232</v>
      </c>
      <c r="G69" s="101"/>
      <c r="H69" s="59" t="s">
        <v>230</v>
      </c>
      <c r="I69" s="196">
        <v>1</v>
      </c>
      <c r="J69" s="59" t="s">
        <v>445</v>
      </c>
      <c r="K69" s="149" t="s">
        <v>173</v>
      </c>
      <c r="L69" s="106" t="s">
        <v>39</v>
      </c>
      <c r="M69" s="106"/>
      <c r="N69" s="107">
        <v>43600</v>
      </c>
      <c r="O69" s="78">
        <v>750</v>
      </c>
      <c r="P69" s="60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2"/>
      <c r="AB69" s="63"/>
      <c r="AC69" s="64"/>
      <c r="AD69" s="108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109"/>
      <c r="AP69" s="110"/>
      <c r="AQ69" s="101"/>
      <c r="AR69" s="101"/>
      <c r="AS69" s="111"/>
      <c r="AT69" s="112"/>
      <c r="AU69" s="113"/>
      <c r="AV69" s="114"/>
      <c r="AW69" s="91">
        <v>0</v>
      </c>
      <c r="AX69" s="91">
        <v>0</v>
      </c>
      <c r="AY69" s="91">
        <v>0</v>
      </c>
      <c r="AZ69" s="91">
        <v>2</v>
      </c>
      <c r="BA69" s="91">
        <v>1</v>
      </c>
      <c r="BB69" s="91">
        <v>1</v>
      </c>
      <c r="BC69" s="91">
        <v>0</v>
      </c>
      <c r="BD69" s="91">
        <v>0</v>
      </c>
      <c r="BE69" s="91">
        <v>0</v>
      </c>
      <c r="BF69" s="92">
        <v>1</v>
      </c>
      <c r="BG69" s="93">
        <f>+SUM(AU69:BF69)</f>
        <v>5</v>
      </c>
      <c r="BH69" s="114">
        <v>60</v>
      </c>
      <c r="BI69" s="114">
        <v>0</v>
      </c>
      <c r="BJ69" s="94">
        <f>+BG69/(BH69+AT69-BI69)</f>
        <v>8.3333333333333329E-2</v>
      </c>
      <c r="BK69" s="95">
        <v>39</v>
      </c>
      <c r="BL69" s="96">
        <v>2</v>
      </c>
      <c r="BM69" s="98">
        <v>1</v>
      </c>
      <c r="BN69" s="98">
        <v>0</v>
      </c>
      <c r="BO69" s="98">
        <v>0</v>
      </c>
      <c r="BP69" s="98">
        <v>1</v>
      </c>
      <c r="BQ69" s="98">
        <v>1</v>
      </c>
      <c r="BR69" s="98">
        <v>5</v>
      </c>
      <c r="BS69" s="98">
        <v>0</v>
      </c>
      <c r="BT69" s="98">
        <v>3</v>
      </c>
      <c r="BU69" s="98">
        <v>0</v>
      </c>
      <c r="BV69" s="98">
        <v>0</v>
      </c>
      <c r="BW69" s="129">
        <v>0</v>
      </c>
      <c r="BX69" s="97">
        <f>SUM(BL69:BW69)</f>
        <v>13</v>
      </c>
      <c r="BY69" s="98">
        <v>0</v>
      </c>
      <c r="BZ69" s="98">
        <v>40</v>
      </c>
      <c r="CA69" s="151">
        <f>O69*BX69</f>
        <v>9750</v>
      </c>
      <c r="CB69" s="99">
        <f>BX69/(BY69+BK69-BZ69)</f>
        <v>-13</v>
      </c>
      <c r="CC69" s="236">
        <v>0</v>
      </c>
      <c r="CD69" s="170">
        <f>CC69*O69</f>
        <v>0</v>
      </c>
      <c r="CE69" s="203">
        <v>0</v>
      </c>
      <c r="CF69" s="98">
        <v>0</v>
      </c>
      <c r="CG69" s="98">
        <v>0</v>
      </c>
      <c r="CH69" s="98">
        <v>1</v>
      </c>
      <c r="CI69" s="98">
        <v>0</v>
      </c>
      <c r="CJ69" s="98">
        <v>0</v>
      </c>
      <c r="CK69" s="98">
        <v>0</v>
      </c>
      <c r="CL69" s="98">
        <v>0</v>
      </c>
      <c r="CM69" s="98">
        <v>0</v>
      </c>
      <c r="CN69" s="98">
        <v>0</v>
      </c>
      <c r="CO69" s="98">
        <v>0</v>
      </c>
      <c r="CP69" s="129">
        <v>0</v>
      </c>
      <c r="CQ69" s="174">
        <f>SUM(CE69:CP69)</f>
        <v>1</v>
      </c>
      <c r="CR69" s="98">
        <v>0</v>
      </c>
      <c r="CS69" s="98">
        <v>1</v>
      </c>
      <c r="CT69" s="151">
        <f>CQ69*O69</f>
        <v>750</v>
      </c>
      <c r="CU69" s="88">
        <f>CQ69/(CC69+CR69-CS69)</f>
        <v>-1</v>
      </c>
      <c r="CV69" s="95">
        <v>0</v>
      </c>
      <c r="CW69" s="96">
        <v>0</v>
      </c>
      <c r="CX69" s="98">
        <v>0</v>
      </c>
      <c r="CY69" s="129">
        <v>0</v>
      </c>
      <c r="CZ69" s="257">
        <f>SUM(CW69:CY69)</f>
        <v>0</v>
      </c>
      <c r="DA69" s="98">
        <v>0</v>
      </c>
      <c r="DB69" s="98">
        <v>0</v>
      </c>
      <c r="DC69" s="151">
        <f>CZ69*O69</f>
        <v>0</v>
      </c>
      <c r="DD69" s="258" t="e">
        <f>CZ69/(CV69+DA69-DB69)</f>
        <v>#DIV/0!</v>
      </c>
      <c r="DE69" s="95">
        <v>0</v>
      </c>
      <c r="DF69" s="247">
        <f>DE69*O69</f>
        <v>0</v>
      </c>
      <c r="DG69" s="278" t="s">
        <v>510</v>
      </c>
      <c r="DH69" s="211">
        <v>3399</v>
      </c>
      <c r="DI69" s="211">
        <v>710.93</v>
      </c>
    </row>
    <row r="70" spans="1:113" ht="75" customHeight="1" x14ac:dyDescent="0.25">
      <c r="A70" s="221"/>
      <c r="B70" s="223"/>
      <c r="C70" s="74" t="s">
        <v>16</v>
      </c>
      <c r="D70" s="106" t="s">
        <v>160</v>
      </c>
      <c r="E70" s="74">
        <v>10086</v>
      </c>
      <c r="F70" s="134">
        <v>804382033249</v>
      </c>
      <c r="G70" s="134"/>
      <c r="H70" s="59" t="s">
        <v>228</v>
      </c>
      <c r="I70" s="196">
        <v>2.25</v>
      </c>
      <c r="J70" s="59" t="s">
        <v>445</v>
      </c>
      <c r="K70" s="149" t="s">
        <v>173</v>
      </c>
      <c r="L70" s="106" t="s">
        <v>39</v>
      </c>
      <c r="M70" s="106"/>
      <c r="N70" s="107">
        <v>43600</v>
      </c>
      <c r="O70" s="78">
        <v>2300</v>
      </c>
      <c r="P70" s="60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2"/>
      <c r="AB70" s="63"/>
      <c r="AC70" s="64"/>
      <c r="AD70" s="108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109"/>
      <c r="AP70" s="110"/>
      <c r="AQ70" s="101"/>
      <c r="AR70" s="101"/>
      <c r="AS70" s="111"/>
      <c r="AT70" s="112"/>
      <c r="AU70" s="113"/>
      <c r="AV70" s="114"/>
      <c r="AW70" s="91">
        <v>0</v>
      </c>
      <c r="AX70" s="91">
        <v>0</v>
      </c>
      <c r="AY70" s="91">
        <v>0</v>
      </c>
      <c r="AZ70" s="91">
        <v>0</v>
      </c>
      <c r="BA70" s="91">
        <v>1</v>
      </c>
      <c r="BB70" s="91">
        <v>2</v>
      </c>
      <c r="BC70" s="91">
        <v>0</v>
      </c>
      <c r="BD70" s="91">
        <v>0</v>
      </c>
      <c r="BE70" s="91">
        <v>1</v>
      </c>
      <c r="BF70" s="92">
        <v>2</v>
      </c>
      <c r="BG70" s="93">
        <f>+SUM(AU70:BF70)</f>
        <v>6</v>
      </c>
      <c r="BH70" s="114">
        <v>18</v>
      </c>
      <c r="BI70" s="114">
        <v>0</v>
      </c>
      <c r="BJ70" s="94">
        <f>+BG70/(BH70+AT70-BI70)</f>
        <v>0.33333333333333331</v>
      </c>
      <c r="BK70" s="95">
        <v>172</v>
      </c>
      <c r="BL70" s="96">
        <v>0</v>
      </c>
      <c r="BM70" s="98">
        <v>0</v>
      </c>
      <c r="BN70" s="98">
        <v>1</v>
      </c>
      <c r="BO70" s="98">
        <v>0</v>
      </c>
      <c r="BP70" s="98">
        <v>0</v>
      </c>
      <c r="BQ70" s="98">
        <v>-1</v>
      </c>
      <c r="BR70" s="98">
        <v>1</v>
      </c>
      <c r="BS70" s="98">
        <v>0</v>
      </c>
      <c r="BT70" s="98">
        <v>0</v>
      </c>
      <c r="BU70" s="98">
        <v>0</v>
      </c>
      <c r="BV70" s="98">
        <v>0</v>
      </c>
      <c r="BW70" s="129">
        <v>1</v>
      </c>
      <c r="BX70" s="97">
        <f>SUM(BL70:BW70)</f>
        <v>2</v>
      </c>
      <c r="BY70" s="98">
        <v>0</v>
      </c>
      <c r="BZ70" s="98">
        <v>0</v>
      </c>
      <c r="CA70" s="151">
        <f>O70*BX70</f>
        <v>4600</v>
      </c>
      <c r="CB70" s="99">
        <f>BX70/(BY70+BK70-BZ70)</f>
        <v>1.1627906976744186E-2</v>
      </c>
      <c r="CC70" s="236">
        <v>9</v>
      </c>
      <c r="CD70" s="170">
        <f>CC70*O70</f>
        <v>20700</v>
      </c>
      <c r="CE70" s="203">
        <v>0</v>
      </c>
      <c r="CF70" s="98">
        <v>0</v>
      </c>
      <c r="CG70" s="98">
        <v>0</v>
      </c>
      <c r="CH70" s="98">
        <v>0</v>
      </c>
      <c r="CI70" s="98">
        <v>0</v>
      </c>
      <c r="CJ70" s="98">
        <v>0</v>
      </c>
      <c r="CK70" s="98">
        <v>0</v>
      </c>
      <c r="CL70" s="98">
        <v>0</v>
      </c>
      <c r="CM70" s="98">
        <v>0</v>
      </c>
      <c r="CN70" s="98">
        <v>0</v>
      </c>
      <c r="CO70" s="98">
        <v>0</v>
      </c>
      <c r="CP70" s="129">
        <v>0</v>
      </c>
      <c r="CQ70" s="174">
        <f>SUM(CE70:CP70)</f>
        <v>0</v>
      </c>
      <c r="CR70" s="98">
        <v>0</v>
      </c>
      <c r="CS70" s="98">
        <v>9</v>
      </c>
      <c r="CT70" s="151">
        <f>CQ70*O70</f>
        <v>0</v>
      </c>
      <c r="CU70" s="88" t="e">
        <f>CQ70/(CC70+CR70-CS70)</f>
        <v>#DIV/0!</v>
      </c>
      <c r="CV70" s="95">
        <v>0</v>
      </c>
      <c r="CW70" s="96">
        <v>0</v>
      </c>
      <c r="CX70" s="98">
        <v>0</v>
      </c>
      <c r="CY70" s="129">
        <v>0</v>
      </c>
      <c r="CZ70" s="257">
        <f>SUM(CW70:CY70)</f>
        <v>0</v>
      </c>
      <c r="DA70" s="98">
        <v>0</v>
      </c>
      <c r="DB70" s="98">
        <v>0</v>
      </c>
      <c r="DC70" s="151">
        <f>CZ70*O70</f>
        <v>0</v>
      </c>
      <c r="DD70" s="258" t="e">
        <f>CZ70/(CV70+DA70-DB70)</f>
        <v>#DIV/0!</v>
      </c>
      <c r="DE70" s="95">
        <v>0</v>
      </c>
      <c r="DF70" s="247">
        <f>DE70*O70</f>
        <v>0</v>
      </c>
      <c r="DG70" s="278" t="s">
        <v>507</v>
      </c>
      <c r="DH70" s="211">
        <v>13750</v>
      </c>
      <c r="DI70" s="211">
        <v>0</v>
      </c>
    </row>
    <row r="71" spans="1:113" ht="75" customHeight="1" x14ac:dyDescent="0.25">
      <c r="A71" s="221"/>
      <c r="B71" s="218"/>
      <c r="C71" s="73" t="s">
        <v>16</v>
      </c>
      <c r="D71" s="74" t="s">
        <v>38</v>
      </c>
      <c r="E71" s="74">
        <v>97521</v>
      </c>
      <c r="F71" s="101">
        <v>804382028825</v>
      </c>
      <c r="G71" s="101"/>
      <c r="H71" s="59" t="s">
        <v>122</v>
      </c>
      <c r="I71" s="196">
        <v>1</v>
      </c>
      <c r="J71" s="59" t="s">
        <v>445</v>
      </c>
      <c r="K71" s="149" t="s">
        <v>173</v>
      </c>
      <c r="L71" s="105" t="s">
        <v>39</v>
      </c>
      <c r="M71" s="105"/>
      <c r="N71" s="77">
        <v>42898</v>
      </c>
      <c r="O71" s="78">
        <v>450</v>
      </c>
      <c r="P71" s="7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0</v>
      </c>
      <c r="W71" s="59">
        <v>0</v>
      </c>
      <c r="X71" s="59">
        <v>0</v>
      </c>
      <c r="Y71" s="59">
        <v>0</v>
      </c>
      <c r="Z71" s="59">
        <v>0</v>
      </c>
      <c r="AA71" s="80">
        <v>2</v>
      </c>
      <c r="AB71" s="81">
        <f>SUM(P71:AA71)</f>
        <v>2</v>
      </c>
      <c r="AC71" s="82">
        <v>98</v>
      </c>
      <c r="AD71" s="83">
        <v>2</v>
      </c>
      <c r="AE71" s="84">
        <v>10</v>
      </c>
      <c r="AF71" s="84">
        <v>3</v>
      </c>
      <c r="AG71" s="84">
        <v>4</v>
      </c>
      <c r="AH71" s="84">
        <v>3</v>
      </c>
      <c r="AI71" s="84">
        <v>7</v>
      </c>
      <c r="AJ71" s="84">
        <v>8</v>
      </c>
      <c r="AK71" s="84">
        <v>0</v>
      </c>
      <c r="AL71" s="84">
        <v>4</v>
      </c>
      <c r="AM71" s="84">
        <v>3</v>
      </c>
      <c r="AN71" s="84">
        <v>3</v>
      </c>
      <c r="AO71" s="85">
        <v>4</v>
      </c>
      <c r="AP71" s="86">
        <f>SUM(AD71:AN71)</f>
        <v>47</v>
      </c>
      <c r="AQ71" s="87">
        <v>0</v>
      </c>
      <c r="AR71" s="87">
        <v>2</v>
      </c>
      <c r="AS71" s="88">
        <f>AP71/(AQ71+AC71-AR71)</f>
        <v>0.48958333333333331</v>
      </c>
      <c r="AT71" s="89">
        <v>46</v>
      </c>
      <c r="AU71" s="90">
        <v>0</v>
      </c>
      <c r="AV71" s="91">
        <v>0</v>
      </c>
      <c r="AW71" s="91">
        <v>0</v>
      </c>
      <c r="AX71" s="91">
        <v>0</v>
      </c>
      <c r="AY71" s="91">
        <v>0</v>
      </c>
      <c r="AZ71" s="91">
        <v>0</v>
      </c>
      <c r="BA71" s="91">
        <v>0</v>
      </c>
      <c r="BB71" s="91">
        <v>0</v>
      </c>
      <c r="BC71" s="91">
        <v>0</v>
      </c>
      <c r="BD71" s="91">
        <v>0</v>
      </c>
      <c r="BE71" s="91">
        <v>0</v>
      </c>
      <c r="BF71" s="92">
        <v>0</v>
      </c>
      <c r="BG71" s="93">
        <f>+SUM(AU71:BF71)</f>
        <v>0</v>
      </c>
      <c r="BH71" s="91">
        <v>0</v>
      </c>
      <c r="BI71" s="91">
        <v>56</v>
      </c>
      <c r="BJ71" s="94">
        <f>+BG71/(BH71+AT71-BI71)</f>
        <v>0</v>
      </c>
      <c r="BK71" s="95">
        <v>0</v>
      </c>
      <c r="BL71" s="96">
        <v>0</v>
      </c>
      <c r="BM71" s="98">
        <v>0</v>
      </c>
      <c r="BN71" s="98">
        <v>0</v>
      </c>
      <c r="BO71" s="98">
        <v>0</v>
      </c>
      <c r="BP71" s="98">
        <v>0</v>
      </c>
      <c r="BQ71" s="98">
        <v>0</v>
      </c>
      <c r="BR71" s="98">
        <v>0</v>
      </c>
      <c r="BS71" s="98">
        <v>0</v>
      </c>
      <c r="BT71" s="98">
        <v>0</v>
      </c>
      <c r="BU71" s="98">
        <v>0</v>
      </c>
      <c r="BV71" s="98">
        <v>0</v>
      </c>
      <c r="BW71" s="129">
        <v>0</v>
      </c>
      <c r="BX71" s="97">
        <f>SUM(BL71:BW71)</f>
        <v>0</v>
      </c>
      <c r="BY71" s="98">
        <v>0</v>
      </c>
      <c r="BZ71" s="98">
        <v>0</v>
      </c>
      <c r="CA71" s="151">
        <f>O71*BX71</f>
        <v>0</v>
      </c>
      <c r="CB71" s="99" t="e">
        <f>BX71/(BY71+BK71-BZ71)</f>
        <v>#DIV/0!</v>
      </c>
      <c r="CC71" s="236">
        <v>0</v>
      </c>
      <c r="CD71" s="170">
        <f>CC71*O71</f>
        <v>0</v>
      </c>
      <c r="CE71" s="203">
        <v>0</v>
      </c>
      <c r="CF71" s="98">
        <v>0</v>
      </c>
      <c r="CG71" s="98">
        <v>0</v>
      </c>
      <c r="CH71" s="98">
        <v>0</v>
      </c>
      <c r="CI71" s="98">
        <v>0</v>
      </c>
      <c r="CJ71" s="98">
        <v>0</v>
      </c>
      <c r="CK71" s="98">
        <v>0</v>
      </c>
      <c r="CL71" s="98">
        <v>0</v>
      </c>
      <c r="CM71" s="98">
        <v>0</v>
      </c>
      <c r="CN71" s="98">
        <v>0</v>
      </c>
      <c r="CO71" s="98">
        <v>0</v>
      </c>
      <c r="CP71" s="129">
        <v>0</v>
      </c>
      <c r="CQ71" s="174">
        <f>SUM(CE71:CP71)</f>
        <v>0</v>
      </c>
      <c r="CR71" s="98">
        <v>0</v>
      </c>
      <c r="CS71" s="98">
        <v>0</v>
      </c>
      <c r="CT71" s="151">
        <f>CQ71*O71</f>
        <v>0</v>
      </c>
      <c r="CU71" s="88" t="e">
        <f>CQ71/(CC71+CR71-CS71)</f>
        <v>#DIV/0!</v>
      </c>
      <c r="CV71" s="95">
        <v>0</v>
      </c>
      <c r="CW71" s="96">
        <v>0</v>
      </c>
      <c r="CX71" s="98">
        <v>0</v>
      </c>
      <c r="CY71" s="129">
        <v>0</v>
      </c>
      <c r="CZ71" s="257">
        <f>SUM(CW71:CY71)</f>
        <v>0</v>
      </c>
      <c r="DA71" s="98">
        <v>0</v>
      </c>
      <c r="DB71" s="98">
        <v>0</v>
      </c>
      <c r="DC71" s="151">
        <f>CZ71*O71</f>
        <v>0</v>
      </c>
      <c r="DD71" s="258" t="e">
        <f>CZ71/(CV71+DA71-DB71)</f>
        <v>#DIV/0!</v>
      </c>
      <c r="DE71" s="95">
        <v>0</v>
      </c>
      <c r="DF71" s="247">
        <f>DE71*O71</f>
        <v>0</v>
      </c>
      <c r="DG71" s="207" t="s">
        <v>161</v>
      </c>
      <c r="DH71" s="212"/>
      <c r="DI71" s="212"/>
    </row>
    <row r="72" spans="1:113" ht="75" customHeight="1" x14ac:dyDescent="0.25">
      <c r="A72" s="221"/>
      <c r="B72" s="218"/>
      <c r="C72" s="73" t="s">
        <v>16</v>
      </c>
      <c r="D72" s="74" t="s">
        <v>65</v>
      </c>
      <c r="E72" s="74">
        <v>42361</v>
      </c>
      <c r="F72" s="101">
        <v>804382006212</v>
      </c>
      <c r="G72" s="101"/>
      <c r="H72" s="59" t="s">
        <v>114</v>
      </c>
      <c r="I72" s="196">
        <v>1</v>
      </c>
      <c r="J72" s="59" t="s">
        <v>445</v>
      </c>
      <c r="K72" s="149" t="s">
        <v>173</v>
      </c>
      <c r="L72" s="105" t="s">
        <v>39</v>
      </c>
      <c r="M72" s="105"/>
      <c r="N72" s="77">
        <v>41740</v>
      </c>
      <c r="O72" s="78">
        <v>670.5</v>
      </c>
      <c r="P72" s="79">
        <v>0</v>
      </c>
      <c r="Q72" s="59">
        <v>0</v>
      </c>
      <c r="R72" s="59">
        <v>0</v>
      </c>
      <c r="S72" s="59">
        <v>0</v>
      </c>
      <c r="T72" s="102">
        <v>4</v>
      </c>
      <c r="U72" s="102">
        <v>7</v>
      </c>
      <c r="V72" s="102">
        <v>14</v>
      </c>
      <c r="W72" s="102">
        <v>11</v>
      </c>
      <c r="X72" s="102">
        <v>8</v>
      </c>
      <c r="Y72" s="102">
        <v>10</v>
      </c>
      <c r="Z72" s="102">
        <v>16</v>
      </c>
      <c r="AA72" s="80">
        <v>10</v>
      </c>
      <c r="AB72" s="81">
        <f>SUM(P72:AA72)</f>
        <v>80</v>
      </c>
      <c r="AC72" s="82">
        <v>154</v>
      </c>
      <c r="AD72" s="83">
        <v>1</v>
      </c>
      <c r="AE72" s="84">
        <v>10</v>
      </c>
      <c r="AF72" s="84">
        <v>1</v>
      </c>
      <c r="AG72" s="84">
        <v>14</v>
      </c>
      <c r="AH72" s="84">
        <v>5</v>
      </c>
      <c r="AI72" s="84">
        <v>-1</v>
      </c>
      <c r="AJ72" s="84">
        <v>0</v>
      </c>
      <c r="AK72" s="84">
        <v>0</v>
      </c>
      <c r="AL72" s="84">
        <v>0</v>
      </c>
      <c r="AM72" s="84">
        <v>0</v>
      </c>
      <c r="AN72" s="84">
        <v>0</v>
      </c>
      <c r="AO72" s="85">
        <v>0</v>
      </c>
      <c r="AP72" s="86">
        <f>SUM(AD72:AN72)</f>
        <v>30</v>
      </c>
      <c r="AQ72" s="87">
        <v>0</v>
      </c>
      <c r="AR72" s="87">
        <v>116</v>
      </c>
      <c r="AS72" s="88">
        <f>AP72/(AQ72+AC72-AR72)</f>
        <v>0.78947368421052633</v>
      </c>
      <c r="AT72" s="89">
        <v>5</v>
      </c>
      <c r="AU72" s="90">
        <v>0</v>
      </c>
      <c r="AV72" s="91">
        <v>0</v>
      </c>
      <c r="AW72" s="91">
        <v>0</v>
      </c>
      <c r="AX72" s="91">
        <v>0</v>
      </c>
      <c r="AY72" s="91">
        <v>0</v>
      </c>
      <c r="AZ72" s="91">
        <v>0</v>
      </c>
      <c r="BA72" s="91">
        <v>0</v>
      </c>
      <c r="BB72" s="91">
        <v>0</v>
      </c>
      <c r="BC72" s="91">
        <v>0</v>
      </c>
      <c r="BD72" s="91">
        <v>0</v>
      </c>
      <c r="BE72" s="91">
        <v>0</v>
      </c>
      <c r="BF72" s="92">
        <v>0</v>
      </c>
      <c r="BG72" s="93">
        <f>+SUM(AU72:BF72)</f>
        <v>0</v>
      </c>
      <c r="BH72" s="91">
        <v>0</v>
      </c>
      <c r="BI72" s="91">
        <v>0</v>
      </c>
      <c r="BJ72" s="94">
        <f>+BG72/(BH72+AT72-BI72)</f>
        <v>0</v>
      </c>
      <c r="BK72" s="95">
        <v>0</v>
      </c>
      <c r="BL72" s="96">
        <v>0</v>
      </c>
      <c r="BM72" s="98">
        <v>0</v>
      </c>
      <c r="BN72" s="98">
        <v>0</v>
      </c>
      <c r="BO72" s="98">
        <v>0</v>
      </c>
      <c r="BP72" s="98">
        <v>0</v>
      </c>
      <c r="BQ72" s="98">
        <v>0</v>
      </c>
      <c r="BR72" s="98">
        <v>0</v>
      </c>
      <c r="BS72" s="98">
        <v>0</v>
      </c>
      <c r="BT72" s="98">
        <v>0</v>
      </c>
      <c r="BU72" s="98">
        <v>0</v>
      </c>
      <c r="BV72" s="98">
        <v>0</v>
      </c>
      <c r="BW72" s="129">
        <v>0</v>
      </c>
      <c r="BX72" s="97">
        <f>SUM(BL72:BW72)</f>
        <v>0</v>
      </c>
      <c r="BY72" s="98">
        <v>0</v>
      </c>
      <c r="BZ72" s="98">
        <v>0</v>
      </c>
      <c r="CA72" s="151">
        <f>O72*BX72</f>
        <v>0</v>
      </c>
      <c r="CB72" s="99" t="e">
        <f>BX72/(BY72+BK72-BZ72)</f>
        <v>#DIV/0!</v>
      </c>
      <c r="CC72" s="236">
        <v>0</v>
      </c>
      <c r="CD72" s="170">
        <f>CC72*O72</f>
        <v>0</v>
      </c>
      <c r="CE72" s="203">
        <v>0</v>
      </c>
      <c r="CF72" s="98">
        <v>0</v>
      </c>
      <c r="CG72" s="98">
        <v>0</v>
      </c>
      <c r="CH72" s="98">
        <v>0</v>
      </c>
      <c r="CI72" s="98">
        <v>0</v>
      </c>
      <c r="CJ72" s="98">
        <v>0</v>
      </c>
      <c r="CK72" s="98">
        <v>0</v>
      </c>
      <c r="CL72" s="98">
        <v>0</v>
      </c>
      <c r="CM72" s="98">
        <v>0</v>
      </c>
      <c r="CN72" s="98">
        <v>0</v>
      </c>
      <c r="CO72" s="98">
        <v>0</v>
      </c>
      <c r="CP72" s="129">
        <v>0</v>
      </c>
      <c r="CQ72" s="174">
        <f>SUM(CE72:CP72)</f>
        <v>0</v>
      </c>
      <c r="CR72" s="98">
        <v>0</v>
      </c>
      <c r="CS72" s="98">
        <v>0</v>
      </c>
      <c r="CT72" s="151">
        <f>CQ72*O72</f>
        <v>0</v>
      </c>
      <c r="CU72" s="88" t="e">
        <f>CQ72/(CC72+CR72-CS72)</f>
        <v>#DIV/0!</v>
      </c>
      <c r="CV72" s="95">
        <v>0</v>
      </c>
      <c r="CW72" s="96">
        <v>0</v>
      </c>
      <c r="CX72" s="98">
        <v>0</v>
      </c>
      <c r="CY72" s="129">
        <v>0</v>
      </c>
      <c r="CZ72" s="257">
        <f>SUM(CW72:CY72)</f>
        <v>0</v>
      </c>
      <c r="DA72" s="98">
        <v>0</v>
      </c>
      <c r="DB72" s="98">
        <v>0</v>
      </c>
      <c r="DC72" s="151">
        <f>CZ72*O72</f>
        <v>0</v>
      </c>
      <c r="DD72" s="258" t="e">
        <f>CZ72/(CV72+DA72-DB72)</f>
        <v>#DIV/0!</v>
      </c>
      <c r="DE72" s="95">
        <v>0</v>
      </c>
      <c r="DF72" s="247">
        <f>DE72*O72</f>
        <v>0</v>
      </c>
      <c r="DG72" s="207" t="s">
        <v>174</v>
      </c>
      <c r="DH72" s="212"/>
      <c r="DI72" s="212"/>
    </row>
    <row r="73" spans="1:113" ht="75" customHeight="1" x14ac:dyDescent="0.25">
      <c r="A73" s="220">
        <v>737</v>
      </c>
      <c r="B73" s="222"/>
      <c r="C73" s="74" t="s">
        <v>354</v>
      </c>
      <c r="D73" s="106" t="s">
        <v>283</v>
      </c>
      <c r="E73" s="74">
        <v>19341</v>
      </c>
      <c r="F73" s="101">
        <v>804382046355</v>
      </c>
      <c r="G73" s="101"/>
      <c r="H73" s="59" t="s">
        <v>340</v>
      </c>
      <c r="I73" s="59"/>
      <c r="J73" s="59"/>
      <c r="K73" s="149" t="s">
        <v>173</v>
      </c>
      <c r="L73" s="74" t="s">
        <v>39</v>
      </c>
      <c r="M73" s="74"/>
      <c r="N73" s="107">
        <v>44077</v>
      </c>
      <c r="O73" s="78">
        <v>256.44</v>
      </c>
      <c r="P73" s="60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2"/>
      <c r="AB73" s="63"/>
      <c r="AC73" s="64"/>
      <c r="AD73" s="108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109"/>
      <c r="AP73" s="110"/>
      <c r="AQ73" s="101"/>
      <c r="AR73" s="101"/>
      <c r="AS73" s="111"/>
      <c r="AT73" s="112"/>
      <c r="AU73" s="113"/>
      <c r="AV73" s="114"/>
      <c r="AW73" s="114"/>
      <c r="AX73" s="114"/>
      <c r="AY73" s="114"/>
      <c r="AZ73" s="114"/>
      <c r="BA73" s="91"/>
      <c r="BB73" s="91"/>
      <c r="BC73" s="91"/>
      <c r="BD73" s="91"/>
      <c r="BE73" s="91"/>
      <c r="BF73" s="92"/>
      <c r="BG73" s="93"/>
      <c r="BH73" s="114"/>
      <c r="BI73" s="114"/>
      <c r="BJ73" s="94"/>
      <c r="BK73" s="95">
        <v>0</v>
      </c>
      <c r="BL73" s="96"/>
      <c r="BM73" s="98"/>
      <c r="BN73" s="98"/>
      <c r="BO73" s="98"/>
      <c r="BP73" s="98"/>
      <c r="BQ73" s="98"/>
      <c r="BR73" s="98"/>
      <c r="BS73" s="98"/>
      <c r="BT73" s="98">
        <v>0</v>
      </c>
      <c r="BU73" s="98">
        <v>1</v>
      </c>
      <c r="BV73" s="98">
        <v>1</v>
      </c>
      <c r="BW73" s="129">
        <v>1</v>
      </c>
      <c r="BX73" s="97">
        <f>SUM(BL73:BW73)</f>
        <v>3</v>
      </c>
      <c r="BY73" s="98">
        <v>21</v>
      </c>
      <c r="BZ73" s="98">
        <v>0</v>
      </c>
      <c r="CA73" s="151">
        <f>O73*BX73</f>
        <v>769.31999999999994</v>
      </c>
      <c r="CB73" s="99">
        <f>BX73/(BY73+BK73-BZ73)</f>
        <v>0.14285714285714285</v>
      </c>
      <c r="CC73" s="236">
        <v>16</v>
      </c>
      <c r="CD73" s="170">
        <f>CC73*O73</f>
        <v>4103.04</v>
      </c>
      <c r="CE73" s="203">
        <v>0</v>
      </c>
      <c r="CF73" s="98">
        <v>0</v>
      </c>
      <c r="CG73" s="98">
        <v>0</v>
      </c>
      <c r="CH73" s="98">
        <v>0</v>
      </c>
      <c r="CI73" s="98">
        <v>0</v>
      </c>
      <c r="CJ73" s="98">
        <v>0</v>
      </c>
      <c r="CK73" s="98">
        <v>1</v>
      </c>
      <c r="CL73" s="98">
        <v>0</v>
      </c>
      <c r="CM73" s="98">
        <v>0</v>
      </c>
      <c r="CN73" s="98">
        <v>1</v>
      </c>
      <c r="CO73" s="98">
        <v>1</v>
      </c>
      <c r="CP73" s="129">
        <v>2</v>
      </c>
      <c r="CQ73" s="174">
        <f>SUM(CE73:CP73)</f>
        <v>5</v>
      </c>
      <c r="CR73" s="98">
        <v>0</v>
      </c>
      <c r="CS73" s="98">
        <v>1</v>
      </c>
      <c r="CT73" s="151">
        <f>CQ73*O73</f>
        <v>1282.2</v>
      </c>
      <c r="CU73" s="88">
        <f>CQ73/(CC73+CR73-CS73)</f>
        <v>0.33333333333333331</v>
      </c>
      <c r="CV73" s="95">
        <v>8</v>
      </c>
      <c r="CW73" s="96">
        <v>0</v>
      </c>
      <c r="CX73" s="98">
        <v>0</v>
      </c>
      <c r="CY73" s="129">
        <v>0</v>
      </c>
      <c r="CZ73" s="257">
        <f>SUM(CW73:CY73)</f>
        <v>0</v>
      </c>
      <c r="DA73" s="98">
        <v>0</v>
      </c>
      <c r="DB73" s="98">
        <v>10</v>
      </c>
      <c r="DC73" s="98">
        <f>CZ73*O73</f>
        <v>0</v>
      </c>
      <c r="DD73" s="258">
        <f>CZ73/(CV73+DA73-DB73)</f>
        <v>0</v>
      </c>
      <c r="DE73" s="95">
        <v>1</v>
      </c>
      <c r="DF73" s="247">
        <f>DE73*O73</f>
        <v>256.44</v>
      </c>
      <c r="DG73" s="233" t="s">
        <v>582</v>
      </c>
      <c r="DH73" s="211">
        <v>1699</v>
      </c>
      <c r="DI73" s="211">
        <v>0</v>
      </c>
    </row>
    <row r="74" spans="1:113" ht="75" customHeight="1" x14ac:dyDescent="0.25">
      <c r="A74" s="220">
        <v>737</v>
      </c>
      <c r="B74" s="222"/>
      <c r="C74" s="74" t="s">
        <v>354</v>
      </c>
      <c r="D74" s="106" t="s">
        <v>272</v>
      </c>
      <c r="E74" s="74">
        <v>20591</v>
      </c>
      <c r="F74" s="101">
        <v>804382046362</v>
      </c>
      <c r="G74" s="101"/>
      <c r="H74" s="59" t="s">
        <v>329</v>
      </c>
      <c r="I74" s="59"/>
      <c r="J74" s="59"/>
      <c r="K74" s="149" t="s">
        <v>173</v>
      </c>
      <c r="L74" s="74" t="s">
        <v>39</v>
      </c>
      <c r="M74" s="74"/>
      <c r="N74" s="107">
        <v>44077</v>
      </c>
      <c r="O74" s="78">
        <v>207.14</v>
      </c>
      <c r="P74" s="60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2"/>
      <c r="AB74" s="63"/>
      <c r="AC74" s="64"/>
      <c r="AD74" s="108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109"/>
      <c r="AP74" s="110"/>
      <c r="AQ74" s="101"/>
      <c r="AR74" s="101"/>
      <c r="AS74" s="111"/>
      <c r="AT74" s="112"/>
      <c r="AU74" s="113"/>
      <c r="AV74" s="114"/>
      <c r="AW74" s="114"/>
      <c r="AX74" s="114"/>
      <c r="AY74" s="114"/>
      <c r="AZ74" s="114"/>
      <c r="BA74" s="91"/>
      <c r="BB74" s="91"/>
      <c r="BC74" s="91"/>
      <c r="BD74" s="91"/>
      <c r="BE74" s="91"/>
      <c r="BF74" s="92"/>
      <c r="BG74" s="93"/>
      <c r="BH74" s="114"/>
      <c r="BI74" s="114"/>
      <c r="BJ74" s="94"/>
      <c r="BK74" s="95">
        <v>0</v>
      </c>
      <c r="BL74" s="96"/>
      <c r="BM74" s="98"/>
      <c r="BN74" s="98"/>
      <c r="BO74" s="98"/>
      <c r="BP74" s="98"/>
      <c r="BQ74" s="98"/>
      <c r="BR74" s="98"/>
      <c r="BS74" s="98"/>
      <c r="BT74" s="98">
        <v>0</v>
      </c>
      <c r="BU74" s="98">
        <v>1</v>
      </c>
      <c r="BV74" s="98">
        <v>0</v>
      </c>
      <c r="BW74" s="129">
        <v>3</v>
      </c>
      <c r="BX74" s="97">
        <f>SUM(BL74:BW74)</f>
        <v>4</v>
      </c>
      <c r="BY74" s="98">
        <v>31</v>
      </c>
      <c r="BZ74" s="98">
        <v>1</v>
      </c>
      <c r="CA74" s="151">
        <f>O74*BX74</f>
        <v>828.56</v>
      </c>
      <c r="CB74" s="99">
        <f>BX74/(BY74+BK74-BZ74)</f>
        <v>0.13333333333333333</v>
      </c>
      <c r="CC74" s="236">
        <v>17</v>
      </c>
      <c r="CD74" s="170">
        <f>CC74*O74</f>
        <v>3521.3799999999997</v>
      </c>
      <c r="CE74" s="203">
        <v>3</v>
      </c>
      <c r="CF74" s="98">
        <v>0</v>
      </c>
      <c r="CG74" s="98">
        <v>2</v>
      </c>
      <c r="CH74" s="98">
        <v>1</v>
      </c>
      <c r="CI74" s="98">
        <v>2</v>
      </c>
      <c r="CJ74" s="98">
        <v>0</v>
      </c>
      <c r="CK74" s="98">
        <v>0</v>
      </c>
      <c r="CL74" s="98">
        <v>0</v>
      </c>
      <c r="CM74" s="98">
        <v>0</v>
      </c>
      <c r="CN74" s="98">
        <v>2</v>
      </c>
      <c r="CO74" s="98">
        <v>-1</v>
      </c>
      <c r="CP74" s="129">
        <v>0</v>
      </c>
      <c r="CQ74" s="174">
        <f>SUM(CE74:CP74)</f>
        <v>9</v>
      </c>
      <c r="CR74" s="98">
        <v>0</v>
      </c>
      <c r="CS74" s="98">
        <v>0</v>
      </c>
      <c r="CT74" s="151">
        <f>CQ74*O74</f>
        <v>1864.2599999999998</v>
      </c>
      <c r="CU74" s="88">
        <f>CQ74/(CC74+CR74-CS74)</f>
        <v>0.52941176470588236</v>
      </c>
      <c r="CV74" s="95">
        <v>6</v>
      </c>
      <c r="CW74" s="96">
        <v>1</v>
      </c>
      <c r="CX74" s="98">
        <v>0</v>
      </c>
      <c r="CY74" s="129">
        <v>0</v>
      </c>
      <c r="CZ74" s="257">
        <f>SUM(CW74:CY74)</f>
        <v>1</v>
      </c>
      <c r="DA74" s="98">
        <v>0</v>
      </c>
      <c r="DB74" s="98">
        <v>8</v>
      </c>
      <c r="DC74" s="98">
        <f>CZ74*O74</f>
        <v>207.14</v>
      </c>
      <c r="DD74" s="258">
        <f>CZ74/(CV74+DA74-DB74)</f>
        <v>-0.5</v>
      </c>
      <c r="DE74" s="95">
        <v>1</v>
      </c>
      <c r="DF74" s="247">
        <f>DE74*O74</f>
        <v>207.14</v>
      </c>
      <c r="DG74" s="233" t="s">
        <v>582</v>
      </c>
      <c r="DH74" s="211">
        <v>1399</v>
      </c>
      <c r="DI74" s="211">
        <v>460.73</v>
      </c>
    </row>
    <row r="75" spans="1:113" ht="75" customHeight="1" x14ac:dyDescent="0.25">
      <c r="A75" s="221"/>
      <c r="B75" s="218"/>
      <c r="C75" s="73" t="s">
        <v>16</v>
      </c>
      <c r="D75" s="74" t="s">
        <v>66</v>
      </c>
      <c r="E75" s="74">
        <v>5279</v>
      </c>
      <c r="F75" s="101">
        <v>804382007561</v>
      </c>
      <c r="G75" s="101"/>
      <c r="H75" s="59" t="s">
        <v>115</v>
      </c>
      <c r="I75" s="196">
        <v>1</v>
      </c>
      <c r="J75" s="59" t="s">
        <v>445</v>
      </c>
      <c r="K75" s="149" t="s">
        <v>359</v>
      </c>
      <c r="L75" s="105" t="s">
        <v>39</v>
      </c>
      <c r="M75" s="105"/>
      <c r="N75" s="77">
        <v>42223</v>
      </c>
      <c r="O75" s="78">
        <v>715.5</v>
      </c>
      <c r="P75" s="79">
        <v>0</v>
      </c>
      <c r="Q75" s="59">
        <v>0</v>
      </c>
      <c r="R75" s="59">
        <v>0</v>
      </c>
      <c r="S75" s="59">
        <v>0</v>
      </c>
      <c r="T75" s="59">
        <v>0</v>
      </c>
      <c r="U75" s="102">
        <v>10</v>
      </c>
      <c r="V75" s="102">
        <v>9</v>
      </c>
      <c r="W75" s="102">
        <v>6</v>
      </c>
      <c r="X75" s="102">
        <v>8</v>
      </c>
      <c r="Y75" s="102">
        <v>6</v>
      </c>
      <c r="Z75" s="102">
        <v>15</v>
      </c>
      <c r="AA75" s="80">
        <v>10</v>
      </c>
      <c r="AB75" s="81">
        <f>SUM(P75:AA75)</f>
        <v>64</v>
      </c>
      <c r="AC75" s="82">
        <v>153</v>
      </c>
      <c r="AD75" s="83">
        <v>3</v>
      </c>
      <c r="AE75" s="84">
        <v>15</v>
      </c>
      <c r="AF75" s="84">
        <v>6</v>
      </c>
      <c r="AG75" s="84">
        <v>8</v>
      </c>
      <c r="AH75" s="84">
        <v>1</v>
      </c>
      <c r="AI75" s="84">
        <v>6</v>
      </c>
      <c r="AJ75" s="84">
        <v>5</v>
      </c>
      <c r="AK75" s="84">
        <v>4</v>
      </c>
      <c r="AL75" s="84">
        <v>5</v>
      </c>
      <c r="AM75" s="84">
        <v>4</v>
      </c>
      <c r="AN75" s="84">
        <v>6</v>
      </c>
      <c r="AO75" s="85">
        <v>4</v>
      </c>
      <c r="AP75" s="86">
        <f>SUM(AD75:AN75)</f>
        <v>63</v>
      </c>
      <c r="AQ75" s="87">
        <v>0</v>
      </c>
      <c r="AR75" s="87">
        <v>5</v>
      </c>
      <c r="AS75" s="88">
        <f>AP75/(AQ75+AC75-AR75)</f>
        <v>0.42567567567567566</v>
      </c>
      <c r="AT75" s="89">
        <v>72</v>
      </c>
      <c r="AU75" s="90">
        <v>0</v>
      </c>
      <c r="AV75" s="91">
        <v>0</v>
      </c>
      <c r="AW75" s="91">
        <v>0</v>
      </c>
      <c r="AX75" s="91">
        <v>0</v>
      </c>
      <c r="AY75" s="91">
        <v>0</v>
      </c>
      <c r="AZ75" s="91">
        <v>0</v>
      </c>
      <c r="BA75" s="91">
        <v>0</v>
      </c>
      <c r="BB75" s="91">
        <v>0</v>
      </c>
      <c r="BC75" s="91">
        <v>-1</v>
      </c>
      <c r="BD75" s="91">
        <v>0</v>
      </c>
      <c r="BE75" s="91">
        <v>0</v>
      </c>
      <c r="BF75" s="92">
        <v>0</v>
      </c>
      <c r="BG75" s="93">
        <f>+SUM(AU75:BF75)</f>
        <v>-1</v>
      </c>
      <c r="BH75" s="91">
        <v>0</v>
      </c>
      <c r="BI75" s="91">
        <v>64</v>
      </c>
      <c r="BJ75" s="94">
        <f>+BG75/(BH75+AT75-BI75)</f>
        <v>-0.125</v>
      </c>
      <c r="BK75" s="95">
        <v>0</v>
      </c>
      <c r="BL75" s="96">
        <v>0</v>
      </c>
      <c r="BM75" s="98">
        <v>0</v>
      </c>
      <c r="BN75" s="98">
        <v>0</v>
      </c>
      <c r="BO75" s="98">
        <v>0</v>
      </c>
      <c r="BP75" s="98">
        <v>0</v>
      </c>
      <c r="BQ75" s="98">
        <v>0</v>
      </c>
      <c r="BR75" s="98">
        <v>0</v>
      </c>
      <c r="BS75" s="98">
        <v>0</v>
      </c>
      <c r="BT75" s="98">
        <v>0</v>
      </c>
      <c r="BU75" s="98">
        <v>0</v>
      </c>
      <c r="BV75" s="98">
        <v>0</v>
      </c>
      <c r="BW75" s="129">
        <v>0</v>
      </c>
      <c r="BX75" s="97">
        <f>SUM(BL75:BW75)</f>
        <v>0</v>
      </c>
      <c r="BY75" s="98">
        <v>0</v>
      </c>
      <c r="BZ75" s="98">
        <v>0</v>
      </c>
      <c r="CA75" s="151">
        <f>O75*BX75</f>
        <v>0</v>
      </c>
      <c r="CB75" s="99" t="e">
        <f>BX75/(BY75+BK75-BZ75)</f>
        <v>#DIV/0!</v>
      </c>
      <c r="CC75" s="236">
        <v>0</v>
      </c>
      <c r="CD75" s="170">
        <f>CC75*O75</f>
        <v>0</v>
      </c>
      <c r="CE75" s="203">
        <v>0</v>
      </c>
      <c r="CF75" s="98">
        <v>0</v>
      </c>
      <c r="CG75" s="98">
        <v>0</v>
      </c>
      <c r="CH75" s="98">
        <v>0</v>
      </c>
      <c r="CI75" s="98">
        <v>0</v>
      </c>
      <c r="CJ75" s="98">
        <v>0</v>
      </c>
      <c r="CK75" s="98">
        <v>0</v>
      </c>
      <c r="CL75" s="98">
        <v>0</v>
      </c>
      <c r="CM75" s="98">
        <v>-1</v>
      </c>
      <c r="CN75" s="98">
        <v>0</v>
      </c>
      <c r="CO75" s="98">
        <v>0</v>
      </c>
      <c r="CP75" s="129">
        <v>0</v>
      </c>
      <c r="CQ75" s="174">
        <f>SUM(CE75:CP75)</f>
        <v>-1</v>
      </c>
      <c r="CR75" s="98">
        <v>0</v>
      </c>
      <c r="CS75" s="98">
        <v>0</v>
      </c>
      <c r="CT75" s="151">
        <f>CQ75*O75</f>
        <v>-715.5</v>
      </c>
      <c r="CU75" s="88" t="e">
        <f>CQ75/(CC75+CR75-CS75)</f>
        <v>#DIV/0!</v>
      </c>
      <c r="CV75" s="95">
        <v>1</v>
      </c>
      <c r="CW75" s="96">
        <v>0</v>
      </c>
      <c r="CX75" s="98">
        <v>0</v>
      </c>
      <c r="CY75" s="129">
        <v>0</v>
      </c>
      <c r="CZ75" s="257">
        <f>SUM(CW75:CY75)</f>
        <v>0</v>
      </c>
      <c r="DA75" s="98">
        <v>0</v>
      </c>
      <c r="DB75" s="98">
        <v>1</v>
      </c>
      <c r="DC75" s="151">
        <f>CZ75*O75</f>
        <v>0</v>
      </c>
      <c r="DD75" s="258" t="e">
        <f>CZ75/(CV75+DA75-DB75)</f>
        <v>#DIV/0!</v>
      </c>
      <c r="DE75" s="95">
        <v>0</v>
      </c>
      <c r="DF75" s="247">
        <f>DE75*O75</f>
        <v>0</v>
      </c>
      <c r="DG75" s="207" t="s">
        <v>174</v>
      </c>
      <c r="DH75" s="212"/>
      <c r="DI75" s="212"/>
    </row>
    <row r="76" spans="1:113" ht="75" customHeight="1" x14ac:dyDescent="0.25">
      <c r="A76" s="221"/>
      <c r="B76" s="222"/>
      <c r="C76" s="74" t="s">
        <v>354</v>
      </c>
      <c r="D76" s="106" t="s">
        <v>267</v>
      </c>
      <c r="E76" s="74">
        <v>35219</v>
      </c>
      <c r="F76" s="101">
        <v>804382046201</v>
      </c>
      <c r="G76" s="101"/>
      <c r="H76" s="59" t="s">
        <v>324</v>
      </c>
      <c r="I76" s="59"/>
      <c r="J76" s="59"/>
      <c r="K76" s="149" t="s">
        <v>358</v>
      </c>
      <c r="L76" s="74" t="s">
        <v>39</v>
      </c>
      <c r="M76" s="74"/>
      <c r="N76" s="107">
        <v>44077</v>
      </c>
      <c r="O76" s="78">
        <v>47.29</v>
      </c>
      <c r="P76" s="60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2"/>
      <c r="AB76" s="63"/>
      <c r="AC76" s="64"/>
      <c r="AD76" s="108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109"/>
      <c r="AP76" s="110"/>
      <c r="AQ76" s="101"/>
      <c r="AR76" s="101"/>
      <c r="AS76" s="111"/>
      <c r="AT76" s="112"/>
      <c r="AU76" s="113"/>
      <c r="AV76" s="114"/>
      <c r="AW76" s="114"/>
      <c r="AX76" s="114"/>
      <c r="AY76" s="114"/>
      <c r="AZ76" s="114"/>
      <c r="BA76" s="91"/>
      <c r="BB76" s="91"/>
      <c r="BC76" s="91"/>
      <c r="BD76" s="91"/>
      <c r="BE76" s="91"/>
      <c r="BF76" s="92"/>
      <c r="BG76" s="93"/>
      <c r="BH76" s="114"/>
      <c r="BI76" s="114"/>
      <c r="BJ76" s="94"/>
      <c r="BK76" s="95">
        <v>0</v>
      </c>
      <c r="BL76" s="96"/>
      <c r="BM76" s="98"/>
      <c r="BN76" s="98"/>
      <c r="BO76" s="98"/>
      <c r="BP76" s="98"/>
      <c r="BQ76" s="98"/>
      <c r="BR76" s="98"/>
      <c r="BS76" s="98"/>
      <c r="BT76" s="98">
        <v>1</v>
      </c>
      <c r="BU76" s="98">
        <v>2</v>
      </c>
      <c r="BV76" s="98">
        <v>2</v>
      </c>
      <c r="BW76" s="129">
        <v>1</v>
      </c>
      <c r="BX76" s="97">
        <f>SUM(BL76:BW76)</f>
        <v>6</v>
      </c>
      <c r="BY76" s="98">
        <v>34</v>
      </c>
      <c r="BZ76" s="98">
        <v>0</v>
      </c>
      <c r="CA76" s="151">
        <f>O76*BX76</f>
        <v>283.74</v>
      </c>
      <c r="CB76" s="99">
        <f>BX76/(BY76+BK76-BZ76)</f>
        <v>0.17647058823529413</v>
      </c>
      <c r="CC76" s="236">
        <v>1</v>
      </c>
      <c r="CD76" s="170">
        <f>CC76*O76</f>
        <v>47.29</v>
      </c>
      <c r="CE76" s="203">
        <v>0</v>
      </c>
      <c r="CF76" s="98">
        <v>0</v>
      </c>
      <c r="CG76" s="98">
        <v>0</v>
      </c>
      <c r="CH76" s="98">
        <v>0</v>
      </c>
      <c r="CI76" s="98">
        <v>0</v>
      </c>
      <c r="CJ76" s="98">
        <v>0</v>
      </c>
      <c r="CK76" s="98">
        <v>0</v>
      </c>
      <c r="CL76" s="98">
        <v>0</v>
      </c>
      <c r="CM76" s="98">
        <v>0</v>
      </c>
      <c r="CN76" s="98">
        <v>0</v>
      </c>
      <c r="CO76" s="98">
        <v>0</v>
      </c>
      <c r="CP76" s="129">
        <v>0</v>
      </c>
      <c r="CQ76" s="174">
        <f>SUM(CE76:CP76)</f>
        <v>0</v>
      </c>
      <c r="CR76" s="98">
        <v>0</v>
      </c>
      <c r="CS76" s="98">
        <v>0</v>
      </c>
      <c r="CT76" s="151">
        <f>CQ76*O76</f>
        <v>0</v>
      </c>
      <c r="CU76" s="88">
        <f>CQ76/(CC76+CR76-CS76)</f>
        <v>0</v>
      </c>
      <c r="CV76" s="95">
        <v>1</v>
      </c>
      <c r="CW76" s="96">
        <v>1</v>
      </c>
      <c r="CX76" s="98">
        <v>0</v>
      </c>
      <c r="CY76" s="129">
        <v>0</v>
      </c>
      <c r="CZ76" s="257">
        <f>SUM(CW76:CY76)</f>
        <v>1</v>
      </c>
      <c r="DA76" s="98">
        <v>0</v>
      </c>
      <c r="DB76" s="98">
        <v>0</v>
      </c>
      <c r="DC76" s="98">
        <f>CZ76*O76</f>
        <v>47.29</v>
      </c>
      <c r="DD76" s="258">
        <f>CZ76/(CV76+DA76-DB76)</f>
        <v>1</v>
      </c>
      <c r="DE76" s="95">
        <v>0</v>
      </c>
      <c r="DF76" s="247">
        <f>DE76*O76</f>
        <v>0</v>
      </c>
      <c r="DG76" s="208"/>
      <c r="DH76" s="211">
        <v>369</v>
      </c>
      <c r="DI76" s="211">
        <v>0</v>
      </c>
    </row>
    <row r="77" spans="1:113" ht="75" customHeight="1" x14ac:dyDescent="0.25">
      <c r="A77" s="221"/>
      <c r="B77" s="222"/>
      <c r="C77" s="74" t="s">
        <v>354</v>
      </c>
      <c r="D77" s="106" t="s">
        <v>271</v>
      </c>
      <c r="E77" s="74">
        <v>35732</v>
      </c>
      <c r="F77" s="101">
        <v>804382046119</v>
      </c>
      <c r="G77" s="101"/>
      <c r="H77" s="59" t="s">
        <v>328</v>
      </c>
      <c r="I77" s="59"/>
      <c r="J77" s="59"/>
      <c r="K77" s="149" t="s">
        <v>358</v>
      </c>
      <c r="L77" s="74" t="s">
        <v>39</v>
      </c>
      <c r="M77" s="74"/>
      <c r="N77" s="107">
        <v>44077</v>
      </c>
      <c r="O77" s="78">
        <v>54.69</v>
      </c>
      <c r="P77" s="60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2"/>
      <c r="AB77" s="63"/>
      <c r="AC77" s="64"/>
      <c r="AD77" s="108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109"/>
      <c r="AP77" s="110"/>
      <c r="AQ77" s="101"/>
      <c r="AR77" s="101"/>
      <c r="AS77" s="111"/>
      <c r="AT77" s="112"/>
      <c r="AU77" s="113"/>
      <c r="AV77" s="114"/>
      <c r="AW77" s="114"/>
      <c r="AX77" s="114"/>
      <c r="AY77" s="114"/>
      <c r="AZ77" s="114"/>
      <c r="BA77" s="91"/>
      <c r="BB77" s="91"/>
      <c r="BC77" s="91"/>
      <c r="BD77" s="91"/>
      <c r="BE77" s="91"/>
      <c r="BF77" s="92"/>
      <c r="BG77" s="93"/>
      <c r="BH77" s="114"/>
      <c r="BI77" s="114"/>
      <c r="BJ77" s="94"/>
      <c r="BK77" s="95">
        <v>0</v>
      </c>
      <c r="BL77" s="96"/>
      <c r="BM77" s="98"/>
      <c r="BN77" s="98"/>
      <c r="BO77" s="98"/>
      <c r="BP77" s="98"/>
      <c r="BQ77" s="98"/>
      <c r="BR77" s="98"/>
      <c r="BS77" s="98"/>
      <c r="BT77" s="98">
        <v>0</v>
      </c>
      <c r="BU77" s="98">
        <v>0</v>
      </c>
      <c r="BV77" s="98">
        <v>3</v>
      </c>
      <c r="BW77" s="129">
        <v>2</v>
      </c>
      <c r="BX77" s="97">
        <f>SUM(BL77:BW77)</f>
        <v>5</v>
      </c>
      <c r="BY77" s="98">
        <v>31</v>
      </c>
      <c r="BZ77" s="98">
        <v>0</v>
      </c>
      <c r="CA77" s="151">
        <f>O77*BX77</f>
        <v>273.45</v>
      </c>
      <c r="CB77" s="99">
        <f>BX77/(BY77+BK77-BZ77)</f>
        <v>0.16129032258064516</v>
      </c>
      <c r="CC77" s="236">
        <v>4</v>
      </c>
      <c r="CD77" s="170">
        <f>CC77*O77</f>
        <v>218.76</v>
      </c>
      <c r="CE77" s="203">
        <v>0</v>
      </c>
      <c r="CF77" s="98">
        <v>0</v>
      </c>
      <c r="CG77" s="98">
        <v>0</v>
      </c>
      <c r="CH77" s="98">
        <v>0</v>
      </c>
      <c r="CI77" s="98">
        <v>0</v>
      </c>
      <c r="CJ77" s="98">
        <v>0</v>
      </c>
      <c r="CK77" s="98">
        <v>0</v>
      </c>
      <c r="CL77" s="98">
        <v>1</v>
      </c>
      <c r="CM77" s="98">
        <v>1</v>
      </c>
      <c r="CN77" s="98">
        <v>0</v>
      </c>
      <c r="CO77" s="98">
        <v>0</v>
      </c>
      <c r="CP77" s="129">
        <v>0</v>
      </c>
      <c r="CQ77" s="174">
        <f>SUM(CE77:CP77)</f>
        <v>2</v>
      </c>
      <c r="CR77" s="98">
        <v>0</v>
      </c>
      <c r="CS77" s="98">
        <v>1</v>
      </c>
      <c r="CT77" s="151">
        <f>CQ77*O77</f>
        <v>109.38</v>
      </c>
      <c r="CU77" s="88">
        <f>CQ77/(CC77+CR77-CS77)</f>
        <v>0.66666666666666663</v>
      </c>
      <c r="CV77" s="95">
        <v>1</v>
      </c>
      <c r="CW77" s="96">
        <v>0</v>
      </c>
      <c r="CX77" s="98">
        <v>1</v>
      </c>
      <c r="CY77" s="129">
        <v>0</v>
      </c>
      <c r="CZ77" s="257">
        <f>SUM(CW77:CY77)</f>
        <v>1</v>
      </c>
      <c r="DA77" s="98">
        <v>0</v>
      </c>
      <c r="DB77" s="98">
        <v>0</v>
      </c>
      <c r="DC77" s="98">
        <f>CZ77*O77</f>
        <v>54.69</v>
      </c>
      <c r="DD77" s="258">
        <f>CZ77/(CV77+DA77-DB77)</f>
        <v>1</v>
      </c>
      <c r="DE77" s="95">
        <v>0</v>
      </c>
      <c r="DF77" s="247">
        <f>DE77*O77</f>
        <v>0</v>
      </c>
      <c r="DG77" s="272" t="s">
        <v>658</v>
      </c>
      <c r="DH77" s="211">
        <v>359</v>
      </c>
      <c r="DI77" s="211">
        <v>0</v>
      </c>
    </row>
    <row r="78" spans="1:113" ht="75" customHeight="1" x14ac:dyDescent="0.25">
      <c r="A78" s="221"/>
      <c r="B78" s="222"/>
      <c r="C78" s="74" t="s">
        <v>354</v>
      </c>
      <c r="D78" s="106" t="s">
        <v>252</v>
      </c>
      <c r="E78" s="74">
        <v>2981</v>
      </c>
      <c r="F78" s="101">
        <v>804382046232</v>
      </c>
      <c r="G78" s="101"/>
      <c r="H78" s="59" t="s">
        <v>309</v>
      </c>
      <c r="I78" s="59"/>
      <c r="J78" s="59"/>
      <c r="K78" s="149" t="s">
        <v>358</v>
      </c>
      <c r="L78" s="74" t="s">
        <v>39</v>
      </c>
      <c r="M78" s="74"/>
      <c r="N78" s="107">
        <v>44077</v>
      </c>
      <c r="O78" s="78">
        <v>59.27</v>
      </c>
      <c r="P78" s="60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2"/>
      <c r="AB78" s="63"/>
      <c r="AC78" s="64"/>
      <c r="AD78" s="108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109"/>
      <c r="AP78" s="110"/>
      <c r="AQ78" s="101"/>
      <c r="AR78" s="101"/>
      <c r="AS78" s="111"/>
      <c r="AT78" s="112"/>
      <c r="AU78" s="113"/>
      <c r="AV78" s="114"/>
      <c r="AW78" s="114"/>
      <c r="AX78" s="114"/>
      <c r="AY78" s="114"/>
      <c r="AZ78" s="114"/>
      <c r="BA78" s="91"/>
      <c r="BB78" s="91"/>
      <c r="BC78" s="91"/>
      <c r="BD78" s="91"/>
      <c r="BE78" s="91"/>
      <c r="BF78" s="92"/>
      <c r="BG78" s="93"/>
      <c r="BH78" s="114"/>
      <c r="BI78" s="114"/>
      <c r="BJ78" s="94"/>
      <c r="BK78" s="95">
        <v>0</v>
      </c>
      <c r="BL78" s="96"/>
      <c r="BM78" s="98"/>
      <c r="BN78" s="98"/>
      <c r="BO78" s="98"/>
      <c r="BP78" s="98"/>
      <c r="BQ78" s="98"/>
      <c r="BR78" s="98"/>
      <c r="BS78" s="98"/>
      <c r="BT78" s="98">
        <v>1</v>
      </c>
      <c r="BU78" s="98">
        <v>0</v>
      </c>
      <c r="BV78" s="98">
        <v>2</v>
      </c>
      <c r="BW78" s="129">
        <v>8</v>
      </c>
      <c r="BX78" s="97">
        <f>SUM(BL78:BW78)</f>
        <v>11</v>
      </c>
      <c r="BY78" s="98">
        <v>56</v>
      </c>
      <c r="BZ78" s="98">
        <v>0</v>
      </c>
      <c r="CA78" s="151">
        <f>O78*BX78</f>
        <v>651.97</v>
      </c>
      <c r="CB78" s="99">
        <f>BX78/(BY78+BK78-BZ78)</f>
        <v>0.19642857142857142</v>
      </c>
      <c r="CC78" s="236">
        <v>29</v>
      </c>
      <c r="CD78" s="170">
        <f>CC78*O78</f>
        <v>1718.8300000000002</v>
      </c>
      <c r="CE78" s="203">
        <v>4</v>
      </c>
      <c r="CF78" s="98">
        <v>0</v>
      </c>
      <c r="CG78" s="98">
        <v>0</v>
      </c>
      <c r="CH78" s="98">
        <v>3</v>
      </c>
      <c r="CI78" s="98">
        <v>1</v>
      </c>
      <c r="CJ78" s="98">
        <v>0</v>
      </c>
      <c r="CK78" s="98">
        <v>3</v>
      </c>
      <c r="CL78" s="98">
        <v>0</v>
      </c>
      <c r="CM78" s="98">
        <v>0</v>
      </c>
      <c r="CN78" s="98">
        <v>0</v>
      </c>
      <c r="CO78" s="98">
        <v>1</v>
      </c>
      <c r="CP78" s="129">
        <v>0</v>
      </c>
      <c r="CQ78" s="174">
        <f>SUM(CE78:CP78)</f>
        <v>12</v>
      </c>
      <c r="CR78" s="98">
        <v>0</v>
      </c>
      <c r="CS78" s="98">
        <v>1</v>
      </c>
      <c r="CT78" s="151">
        <f>CQ78*O78</f>
        <v>711.24</v>
      </c>
      <c r="CU78" s="88">
        <f>CQ78/(CC78+CR78-CS78)</f>
        <v>0.42857142857142855</v>
      </c>
      <c r="CV78" s="95">
        <v>6</v>
      </c>
      <c r="CW78" s="96">
        <v>0</v>
      </c>
      <c r="CX78" s="98">
        <v>1</v>
      </c>
      <c r="CY78" s="129">
        <v>0</v>
      </c>
      <c r="CZ78" s="257">
        <f>SUM(CW78:CY78)</f>
        <v>1</v>
      </c>
      <c r="DA78" s="98">
        <v>0</v>
      </c>
      <c r="DB78" s="98">
        <v>0</v>
      </c>
      <c r="DC78" s="98">
        <f>CZ78*O78</f>
        <v>59.27</v>
      </c>
      <c r="DD78" s="258">
        <f>CZ78/(CV78+DA78-DB78)</f>
        <v>0.16666666666666666</v>
      </c>
      <c r="DE78" s="95">
        <v>5</v>
      </c>
      <c r="DF78" s="247">
        <f>DE78*O78</f>
        <v>296.35000000000002</v>
      </c>
      <c r="DG78" s="208"/>
      <c r="DH78" s="211">
        <v>399</v>
      </c>
      <c r="DI78" s="211">
        <v>126.86</v>
      </c>
    </row>
    <row r="79" spans="1:113" ht="75" customHeight="1" x14ac:dyDescent="0.25">
      <c r="A79" s="221"/>
      <c r="B79" s="222"/>
      <c r="C79" s="74" t="s">
        <v>354</v>
      </c>
      <c r="D79" s="106" t="s">
        <v>265</v>
      </c>
      <c r="E79" s="74">
        <v>960</v>
      </c>
      <c r="F79" s="101">
        <v>804382046508</v>
      </c>
      <c r="G79" s="101"/>
      <c r="H79" s="59" t="s">
        <v>322</v>
      </c>
      <c r="I79" s="59"/>
      <c r="J79" s="59"/>
      <c r="K79" s="149" t="s">
        <v>358</v>
      </c>
      <c r="L79" s="74" t="s">
        <v>39</v>
      </c>
      <c r="M79" s="74"/>
      <c r="N79" s="107">
        <v>44077</v>
      </c>
      <c r="O79" s="78">
        <v>150</v>
      </c>
      <c r="P79" s="60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2"/>
      <c r="AB79" s="63"/>
      <c r="AC79" s="64"/>
      <c r="AD79" s="108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109"/>
      <c r="AP79" s="110"/>
      <c r="AQ79" s="101"/>
      <c r="AR79" s="101"/>
      <c r="AS79" s="111"/>
      <c r="AT79" s="112"/>
      <c r="AU79" s="113"/>
      <c r="AV79" s="114"/>
      <c r="AW79" s="114"/>
      <c r="AX79" s="114"/>
      <c r="AY79" s="114"/>
      <c r="AZ79" s="114"/>
      <c r="BA79" s="91"/>
      <c r="BB79" s="91"/>
      <c r="BC79" s="91"/>
      <c r="BD79" s="91"/>
      <c r="BE79" s="91"/>
      <c r="BF79" s="92"/>
      <c r="BG79" s="93"/>
      <c r="BH79" s="114"/>
      <c r="BI79" s="114"/>
      <c r="BJ79" s="94"/>
      <c r="BK79" s="95">
        <v>0</v>
      </c>
      <c r="BL79" s="96"/>
      <c r="BM79" s="98"/>
      <c r="BN79" s="98"/>
      <c r="BO79" s="98"/>
      <c r="BP79" s="98"/>
      <c r="BQ79" s="98"/>
      <c r="BR79" s="98"/>
      <c r="BS79" s="98"/>
      <c r="BT79" s="98">
        <v>0</v>
      </c>
      <c r="BU79" s="98">
        <v>1</v>
      </c>
      <c r="BV79" s="98">
        <v>0</v>
      </c>
      <c r="BW79" s="129">
        <v>2</v>
      </c>
      <c r="BX79" s="97">
        <f>SUM(BL79:BW79)</f>
        <v>3</v>
      </c>
      <c r="BY79" s="98">
        <v>33</v>
      </c>
      <c r="BZ79" s="98">
        <v>0</v>
      </c>
      <c r="CA79" s="151">
        <f>O79*BX79</f>
        <v>450</v>
      </c>
      <c r="CB79" s="99">
        <f>BX79/(BY79+BK79-BZ79)</f>
        <v>9.0909090909090912E-2</v>
      </c>
      <c r="CC79" s="236">
        <v>22</v>
      </c>
      <c r="CD79" s="170">
        <f>CC79*O79</f>
        <v>3300</v>
      </c>
      <c r="CE79" s="203">
        <v>2</v>
      </c>
      <c r="CF79" s="98">
        <v>1</v>
      </c>
      <c r="CG79" s="98">
        <v>0</v>
      </c>
      <c r="CH79" s="98">
        <v>0</v>
      </c>
      <c r="CI79" s="98">
        <v>2</v>
      </c>
      <c r="CJ79" s="98">
        <v>0</v>
      </c>
      <c r="CK79" s="98">
        <v>2</v>
      </c>
      <c r="CL79" s="98">
        <v>0</v>
      </c>
      <c r="CM79" s="98">
        <v>0</v>
      </c>
      <c r="CN79" s="98">
        <v>0</v>
      </c>
      <c r="CO79" s="98">
        <v>0</v>
      </c>
      <c r="CP79" s="129">
        <v>2</v>
      </c>
      <c r="CQ79" s="174">
        <f>SUM(CE79:CP79)</f>
        <v>9</v>
      </c>
      <c r="CR79" s="98">
        <v>0</v>
      </c>
      <c r="CS79" s="98">
        <v>3</v>
      </c>
      <c r="CT79" s="151">
        <f>CQ79*O79</f>
        <v>1350</v>
      </c>
      <c r="CU79" s="88">
        <f>CQ79/(CC79+CR79-CS79)</f>
        <v>0.47368421052631576</v>
      </c>
      <c r="CV79" s="95">
        <v>5</v>
      </c>
      <c r="CW79" s="96">
        <v>1</v>
      </c>
      <c r="CX79" s="98">
        <v>0</v>
      </c>
      <c r="CY79" s="129">
        <v>0</v>
      </c>
      <c r="CZ79" s="257">
        <f>SUM(CW79:CY79)</f>
        <v>1</v>
      </c>
      <c r="DA79" s="98">
        <v>0</v>
      </c>
      <c r="DB79" s="98">
        <v>0</v>
      </c>
      <c r="DC79" s="98">
        <f>CZ79*O79</f>
        <v>150</v>
      </c>
      <c r="DD79" s="258">
        <f>CZ79/(CV79+DA79-DB79)</f>
        <v>0.2</v>
      </c>
      <c r="DE79" s="95">
        <v>4</v>
      </c>
      <c r="DF79" s="247">
        <f>DE79*O79</f>
        <v>600</v>
      </c>
      <c r="DG79" s="272" t="s">
        <v>655</v>
      </c>
      <c r="DH79" s="211">
        <v>1049</v>
      </c>
      <c r="DI79" s="211">
        <v>356.43</v>
      </c>
    </row>
    <row r="80" spans="1:113" ht="75" customHeight="1" x14ac:dyDescent="0.25">
      <c r="A80" s="221"/>
      <c r="B80" s="223"/>
      <c r="C80" s="74" t="s">
        <v>354</v>
      </c>
      <c r="D80" s="74" t="s">
        <v>176</v>
      </c>
      <c r="E80" s="74">
        <v>21961</v>
      </c>
      <c r="F80" s="101">
        <v>804382036707</v>
      </c>
      <c r="G80" s="101"/>
      <c r="H80" s="59" t="s">
        <v>188</v>
      </c>
      <c r="I80" s="59"/>
      <c r="J80" s="59"/>
      <c r="K80" s="149" t="s">
        <v>173</v>
      </c>
      <c r="L80" s="74" t="s">
        <v>39</v>
      </c>
      <c r="M80" s="74"/>
      <c r="N80" s="107">
        <v>43734</v>
      </c>
      <c r="O80" s="78">
        <v>310</v>
      </c>
      <c r="P80" s="60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2"/>
      <c r="AB80" s="63"/>
      <c r="AC80" s="64"/>
      <c r="AD80" s="108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109"/>
      <c r="AP80" s="110"/>
      <c r="AQ80" s="101"/>
      <c r="AR80" s="101"/>
      <c r="AS80" s="111"/>
      <c r="AT80" s="112"/>
      <c r="AU80" s="113"/>
      <c r="AV80" s="114"/>
      <c r="AW80" s="114"/>
      <c r="AX80" s="114"/>
      <c r="AY80" s="114"/>
      <c r="AZ80" s="114"/>
      <c r="BA80" s="91"/>
      <c r="BB80" s="91"/>
      <c r="BC80" s="91"/>
      <c r="BD80" s="91">
        <v>1</v>
      </c>
      <c r="BE80" s="91">
        <v>11</v>
      </c>
      <c r="BF80" s="92">
        <v>47</v>
      </c>
      <c r="BG80" s="93">
        <f>+SUM(AU80:BF80)</f>
        <v>59</v>
      </c>
      <c r="BH80" s="114">
        <v>200</v>
      </c>
      <c r="BI80" s="114">
        <v>0</v>
      </c>
      <c r="BJ80" s="94">
        <f>+BG80/(BH80+AT80-BI80)</f>
        <v>0.29499999999999998</v>
      </c>
      <c r="BK80" s="95">
        <v>134</v>
      </c>
      <c r="BL80" s="96">
        <v>32</v>
      </c>
      <c r="BM80" s="98">
        <v>14</v>
      </c>
      <c r="BN80" s="98">
        <v>6</v>
      </c>
      <c r="BO80" s="98">
        <v>0</v>
      </c>
      <c r="BP80" s="98">
        <v>0</v>
      </c>
      <c r="BQ80" s="98">
        <v>-1</v>
      </c>
      <c r="BR80" s="98">
        <v>11</v>
      </c>
      <c r="BS80" s="98">
        <v>4</v>
      </c>
      <c r="BT80" s="98">
        <v>10</v>
      </c>
      <c r="BU80" s="98">
        <v>4</v>
      </c>
      <c r="BV80" s="98">
        <v>7</v>
      </c>
      <c r="BW80" s="129">
        <v>4</v>
      </c>
      <c r="BX80" s="97">
        <f>SUM(BL80:BW80)</f>
        <v>91</v>
      </c>
      <c r="BY80" s="98">
        <v>0</v>
      </c>
      <c r="BZ80" s="98">
        <v>5</v>
      </c>
      <c r="CA80" s="151">
        <f>O80*BX80</f>
        <v>28210</v>
      </c>
      <c r="CB80" s="99">
        <f>BX80/(BY80+BK80-BZ80)</f>
        <v>0.70542635658914732</v>
      </c>
      <c r="CC80" s="236">
        <v>9</v>
      </c>
      <c r="CD80" s="170">
        <f>CC80*O80</f>
        <v>2790</v>
      </c>
      <c r="CE80" s="203">
        <v>3</v>
      </c>
      <c r="CF80" s="98">
        <v>1</v>
      </c>
      <c r="CG80" s="98">
        <v>1</v>
      </c>
      <c r="CH80" s="98">
        <v>0</v>
      </c>
      <c r="CI80" s="98">
        <v>10</v>
      </c>
      <c r="CJ80" s="98">
        <v>9</v>
      </c>
      <c r="CK80" s="98">
        <v>16</v>
      </c>
      <c r="CL80" s="98">
        <v>7</v>
      </c>
      <c r="CM80" s="98">
        <v>4</v>
      </c>
      <c r="CN80" s="98">
        <v>7</v>
      </c>
      <c r="CO80" s="98">
        <v>5</v>
      </c>
      <c r="CP80" s="129">
        <v>7</v>
      </c>
      <c r="CQ80" s="174">
        <f>SUM(CE80:CP80)</f>
        <v>70</v>
      </c>
      <c r="CR80" s="98">
        <v>100</v>
      </c>
      <c r="CS80" s="98">
        <v>4</v>
      </c>
      <c r="CT80" s="151">
        <f>CQ80*O80</f>
        <v>21700</v>
      </c>
      <c r="CU80" s="88">
        <f>CQ80/(CC80+CR80-CS80)</f>
        <v>0.66666666666666663</v>
      </c>
      <c r="CV80" s="95">
        <v>4</v>
      </c>
      <c r="CW80" s="96">
        <v>0</v>
      </c>
      <c r="CX80" s="98">
        <v>1</v>
      </c>
      <c r="CY80" s="129">
        <v>1</v>
      </c>
      <c r="CZ80" s="257">
        <f>SUM(CW80:CY80)</f>
        <v>2</v>
      </c>
      <c r="DA80" s="98">
        <v>0</v>
      </c>
      <c r="DB80" s="98">
        <v>0</v>
      </c>
      <c r="DC80" s="98">
        <f>CZ80*O80</f>
        <v>620</v>
      </c>
      <c r="DD80" s="258">
        <f>CZ80/(CV80+DA80-DB80)</f>
        <v>0.5</v>
      </c>
      <c r="DE80" s="95">
        <v>2</v>
      </c>
      <c r="DF80" s="247">
        <f>DE80*O80</f>
        <v>620</v>
      </c>
      <c r="DG80" s="272" t="s">
        <v>661</v>
      </c>
      <c r="DH80" s="211">
        <v>1999</v>
      </c>
      <c r="DI80" s="211">
        <v>621.98</v>
      </c>
    </row>
    <row r="81" spans="1:113" ht="75" customHeight="1" x14ac:dyDescent="0.25">
      <c r="A81" s="221"/>
      <c r="B81" s="223"/>
      <c r="C81" s="74" t="s">
        <v>354</v>
      </c>
      <c r="D81" s="74" t="s">
        <v>178</v>
      </c>
      <c r="E81" s="74">
        <v>23341</v>
      </c>
      <c r="F81" s="101">
        <v>804382036721</v>
      </c>
      <c r="G81" s="101"/>
      <c r="H81" s="59" t="s">
        <v>190</v>
      </c>
      <c r="I81" s="59"/>
      <c r="J81" s="59"/>
      <c r="K81" s="149" t="s">
        <v>173</v>
      </c>
      <c r="L81" s="74" t="s">
        <v>39</v>
      </c>
      <c r="M81" s="74"/>
      <c r="N81" s="107">
        <v>43734</v>
      </c>
      <c r="O81" s="78">
        <v>170</v>
      </c>
      <c r="P81" s="60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2"/>
      <c r="AB81" s="63"/>
      <c r="AC81" s="64"/>
      <c r="AD81" s="108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109"/>
      <c r="AP81" s="110"/>
      <c r="AQ81" s="101"/>
      <c r="AR81" s="101"/>
      <c r="AS81" s="111"/>
      <c r="AT81" s="112"/>
      <c r="AU81" s="113"/>
      <c r="AV81" s="114"/>
      <c r="AW81" s="114"/>
      <c r="AX81" s="114"/>
      <c r="AY81" s="114"/>
      <c r="AZ81" s="114"/>
      <c r="BA81" s="91"/>
      <c r="BB81" s="91"/>
      <c r="BC81" s="91"/>
      <c r="BD81" s="91">
        <v>0</v>
      </c>
      <c r="BE81" s="91">
        <v>4</v>
      </c>
      <c r="BF81" s="92">
        <v>33</v>
      </c>
      <c r="BG81" s="93">
        <f>+SUM(AU81:BF81)</f>
        <v>37</v>
      </c>
      <c r="BH81" s="114">
        <v>200</v>
      </c>
      <c r="BI81" s="114">
        <v>0</v>
      </c>
      <c r="BJ81" s="94">
        <f>+BG81/(BH81+AT81-BI81)</f>
        <v>0.185</v>
      </c>
      <c r="BK81" s="95">
        <v>159</v>
      </c>
      <c r="BL81" s="96">
        <v>7</v>
      </c>
      <c r="BM81" s="98">
        <v>9</v>
      </c>
      <c r="BN81" s="98">
        <v>0</v>
      </c>
      <c r="BO81" s="98">
        <v>0</v>
      </c>
      <c r="BP81" s="98">
        <v>0</v>
      </c>
      <c r="BQ81" s="98">
        <v>2</v>
      </c>
      <c r="BR81" s="98">
        <v>11</v>
      </c>
      <c r="BS81" s="98">
        <v>2</v>
      </c>
      <c r="BT81" s="98">
        <v>9</v>
      </c>
      <c r="BU81" s="98">
        <v>6</v>
      </c>
      <c r="BV81" s="98">
        <v>9</v>
      </c>
      <c r="BW81" s="129">
        <v>25</v>
      </c>
      <c r="BX81" s="97">
        <f>SUM(BL81:BW81)</f>
        <v>80</v>
      </c>
      <c r="BY81" s="98">
        <v>70</v>
      </c>
      <c r="BZ81" s="98">
        <v>3</v>
      </c>
      <c r="CA81" s="151">
        <f>O81*BX81</f>
        <v>13600</v>
      </c>
      <c r="CB81" s="99">
        <f>BX81/(BY81+BK81-BZ81)</f>
        <v>0.35398230088495575</v>
      </c>
      <c r="CC81" s="236">
        <v>132</v>
      </c>
      <c r="CD81" s="170">
        <f>CC81*O81</f>
        <v>22440</v>
      </c>
      <c r="CE81" s="203">
        <v>11</v>
      </c>
      <c r="CF81" s="98">
        <v>9</v>
      </c>
      <c r="CG81" s="98">
        <v>7</v>
      </c>
      <c r="CH81" s="98">
        <v>12</v>
      </c>
      <c r="CI81" s="98">
        <v>11</v>
      </c>
      <c r="CJ81" s="98">
        <v>7</v>
      </c>
      <c r="CK81" s="98">
        <v>23</v>
      </c>
      <c r="CL81" s="98">
        <v>13</v>
      </c>
      <c r="CM81" s="98">
        <v>15</v>
      </c>
      <c r="CN81" s="98">
        <v>10</v>
      </c>
      <c r="CO81" s="98">
        <v>17</v>
      </c>
      <c r="CP81" s="129">
        <v>17</v>
      </c>
      <c r="CQ81" s="174">
        <f>SUM(CE81:CP81)</f>
        <v>152</v>
      </c>
      <c r="CR81" s="98">
        <v>150</v>
      </c>
      <c r="CS81" s="98">
        <v>4</v>
      </c>
      <c r="CT81" s="151">
        <f>CQ81*O81</f>
        <v>25840</v>
      </c>
      <c r="CU81" s="88">
        <f>CQ81/(CC81+CR81-CS81)</f>
        <v>0.5467625899280576</v>
      </c>
      <c r="CV81" s="95">
        <v>105</v>
      </c>
      <c r="CW81" s="96">
        <v>9</v>
      </c>
      <c r="CX81" s="98">
        <v>8</v>
      </c>
      <c r="CY81" s="129">
        <v>4</v>
      </c>
      <c r="CZ81" s="257">
        <f>SUM(CW81:CY81)</f>
        <v>21</v>
      </c>
      <c r="DA81" s="98">
        <v>0</v>
      </c>
      <c r="DB81" s="98">
        <v>0</v>
      </c>
      <c r="DC81" s="98">
        <f>CZ81*O81</f>
        <v>3570</v>
      </c>
      <c r="DD81" s="258">
        <f>CZ81/(CV81+DA81-DB81)</f>
        <v>0.2</v>
      </c>
      <c r="DE81" s="95">
        <v>85</v>
      </c>
      <c r="DF81" s="247">
        <f>DE81*O81</f>
        <v>14450</v>
      </c>
      <c r="DG81" s="272" t="s">
        <v>663</v>
      </c>
      <c r="DH81" s="211">
        <v>1099</v>
      </c>
      <c r="DI81" s="211">
        <v>343.23</v>
      </c>
    </row>
    <row r="82" spans="1:113" ht="75" customHeight="1" x14ac:dyDescent="0.25">
      <c r="A82" s="221"/>
      <c r="B82" s="223"/>
      <c r="C82" s="74" t="s">
        <v>354</v>
      </c>
      <c r="D82" s="74" t="s">
        <v>181</v>
      </c>
      <c r="E82" s="74">
        <v>10074</v>
      </c>
      <c r="F82" s="101">
        <v>804382036752</v>
      </c>
      <c r="G82" s="101"/>
      <c r="H82" s="59" t="s">
        <v>193</v>
      </c>
      <c r="I82" s="59"/>
      <c r="J82" s="59"/>
      <c r="K82" s="149" t="s">
        <v>358</v>
      </c>
      <c r="L82" s="74" t="s">
        <v>39</v>
      </c>
      <c r="M82" s="74"/>
      <c r="N82" s="107">
        <v>43734</v>
      </c>
      <c r="O82" s="78">
        <v>545</v>
      </c>
      <c r="P82" s="60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2"/>
      <c r="AB82" s="63"/>
      <c r="AC82" s="64"/>
      <c r="AD82" s="108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109"/>
      <c r="AP82" s="110"/>
      <c r="AQ82" s="101"/>
      <c r="AR82" s="101"/>
      <c r="AS82" s="111"/>
      <c r="AT82" s="112"/>
      <c r="AU82" s="113"/>
      <c r="AV82" s="114"/>
      <c r="AW82" s="114"/>
      <c r="AX82" s="114"/>
      <c r="AY82" s="114"/>
      <c r="AZ82" s="114"/>
      <c r="BA82" s="91"/>
      <c r="BB82" s="91"/>
      <c r="BC82" s="91"/>
      <c r="BD82" s="91">
        <v>0</v>
      </c>
      <c r="BE82" s="91">
        <v>4</v>
      </c>
      <c r="BF82" s="92">
        <v>5</v>
      </c>
      <c r="BG82" s="93">
        <f>+SUM(AU82:BF82)</f>
        <v>9</v>
      </c>
      <c r="BH82" s="114">
        <v>200</v>
      </c>
      <c r="BI82" s="114">
        <v>0</v>
      </c>
      <c r="BJ82" s="94">
        <f>+BG82/(BH82+AT82-BI82)</f>
        <v>4.4999999999999998E-2</v>
      </c>
      <c r="BK82" s="95">
        <v>185</v>
      </c>
      <c r="BL82" s="96">
        <v>13</v>
      </c>
      <c r="BM82" s="98">
        <v>4</v>
      </c>
      <c r="BN82" s="98">
        <v>3</v>
      </c>
      <c r="BO82" s="98">
        <v>0</v>
      </c>
      <c r="BP82" s="98">
        <v>0</v>
      </c>
      <c r="BQ82" s="98">
        <v>2</v>
      </c>
      <c r="BR82" s="98">
        <v>4</v>
      </c>
      <c r="BS82" s="98">
        <v>5</v>
      </c>
      <c r="BT82" s="98">
        <v>12</v>
      </c>
      <c r="BU82" s="98">
        <v>8</v>
      </c>
      <c r="BV82" s="98">
        <v>10</v>
      </c>
      <c r="BW82" s="129">
        <v>9</v>
      </c>
      <c r="BX82" s="97">
        <f>SUM(BL82:BW82)</f>
        <v>70</v>
      </c>
      <c r="BY82" s="98">
        <v>60</v>
      </c>
      <c r="BZ82" s="98">
        <v>2</v>
      </c>
      <c r="CA82" s="151">
        <f>O82*BX82</f>
        <v>38150</v>
      </c>
      <c r="CB82" s="99">
        <f>BX82/(BY82+BK82-BZ82)</f>
        <v>0.2880658436213992</v>
      </c>
      <c r="CC82" s="236">
        <v>170</v>
      </c>
      <c r="CD82" s="170">
        <f>CC82*O82</f>
        <v>92650</v>
      </c>
      <c r="CE82" s="203">
        <v>7</v>
      </c>
      <c r="CF82" s="98">
        <v>7</v>
      </c>
      <c r="CG82" s="98">
        <v>4</v>
      </c>
      <c r="CH82" s="98">
        <v>9</v>
      </c>
      <c r="CI82" s="98">
        <v>7</v>
      </c>
      <c r="CJ82" s="98">
        <v>8</v>
      </c>
      <c r="CK82" s="98">
        <v>19</v>
      </c>
      <c r="CL82" s="98">
        <v>3</v>
      </c>
      <c r="CM82" s="98">
        <v>9</v>
      </c>
      <c r="CN82" s="98">
        <v>9</v>
      </c>
      <c r="CO82" s="98">
        <v>21</v>
      </c>
      <c r="CP82" s="129">
        <v>14</v>
      </c>
      <c r="CQ82" s="174">
        <f>SUM(CE82:CP82)</f>
        <v>117</v>
      </c>
      <c r="CR82" s="98">
        <v>100</v>
      </c>
      <c r="CS82" s="98">
        <v>3</v>
      </c>
      <c r="CT82" s="151">
        <f>CQ82*O82</f>
        <v>63765</v>
      </c>
      <c r="CU82" s="88">
        <f>CQ82/(CC82+CR82-CS82)</f>
        <v>0.43820224719101125</v>
      </c>
      <c r="CV82" s="95">
        <v>151</v>
      </c>
      <c r="CW82" s="96">
        <v>8</v>
      </c>
      <c r="CX82" s="98">
        <v>4</v>
      </c>
      <c r="CY82" s="129">
        <v>5</v>
      </c>
      <c r="CZ82" s="257">
        <f>SUM(CW82:CY82)</f>
        <v>17</v>
      </c>
      <c r="DA82" s="98">
        <v>0</v>
      </c>
      <c r="DB82" s="98">
        <v>1</v>
      </c>
      <c r="DC82" s="98">
        <f>CZ82*O82</f>
        <v>9265</v>
      </c>
      <c r="DD82" s="258">
        <f>CZ82/(CV82+DA82-DB82)</f>
        <v>0.11333333333333333</v>
      </c>
      <c r="DE82" s="95">
        <v>133</v>
      </c>
      <c r="DF82" s="247">
        <f>DE82*O82</f>
        <v>72485</v>
      </c>
      <c r="DG82" s="209"/>
      <c r="DH82" s="211">
        <v>3599</v>
      </c>
      <c r="DI82" s="211">
        <v>1048.31</v>
      </c>
    </row>
    <row r="83" spans="1:113" ht="75" customHeight="1" x14ac:dyDescent="0.25">
      <c r="A83" s="221"/>
      <c r="B83" s="218"/>
      <c r="C83" s="74" t="s">
        <v>354</v>
      </c>
      <c r="D83" s="74" t="s">
        <v>605</v>
      </c>
      <c r="E83" s="74">
        <v>2774</v>
      </c>
      <c r="F83" s="101">
        <v>804382063116</v>
      </c>
      <c r="G83" s="101"/>
      <c r="H83" s="59" t="s">
        <v>618</v>
      </c>
      <c r="I83" s="196">
        <v>0.2</v>
      </c>
      <c r="J83" s="59" t="s">
        <v>446</v>
      </c>
      <c r="K83" s="149" t="s">
        <v>358</v>
      </c>
      <c r="L83" s="105" t="s">
        <v>39</v>
      </c>
      <c r="M83" s="105"/>
      <c r="N83" s="77">
        <v>44551</v>
      </c>
      <c r="O83" s="78">
        <v>112</v>
      </c>
      <c r="P83" s="79"/>
      <c r="Q83" s="59"/>
      <c r="R83" s="59"/>
      <c r="S83" s="59"/>
      <c r="T83" s="102"/>
      <c r="U83" s="102"/>
      <c r="V83" s="102"/>
      <c r="W83" s="102"/>
      <c r="X83" s="102"/>
      <c r="Y83" s="102"/>
      <c r="Z83" s="102"/>
      <c r="AA83" s="80"/>
      <c r="AB83" s="81"/>
      <c r="AC83" s="82"/>
      <c r="AD83" s="83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5"/>
      <c r="AP83" s="86"/>
      <c r="AQ83" s="87"/>
      <c r="AR83" s="87"/>
      <c r="AS83" s="88"/>
      <c r="AT83" s="89"/>
      <c r="AU83" s="90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2"/>
      <c r="BG83" s="93"/>
      <c r="BH83" s="91"/>
      <c r="BI83" s="91"/>
      <c r="BJ83" s="94"/>
      <c r="BK83" s="95"/>
      <c r="BL83" s="96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129"/>
      <c r="BX83" s="97"/>
      <c r="BY83" s="98"/>
      <c r="BZ83" s="98"/>
      <c r="CA83" s="151"/>
      <c r="CB83" s="99"/>
      <c r="CC83" s="236"/>
      <c r="CD83" s="170"/>
      <c r="CE83" s="203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129">
        <v>0</v>
      </c>
      <c r="CQ83" s="174">
        <f>SUM(CE83:CP83)</f>
        <v>0</v>
      </c>
      <c r="CR83" s="98">
        <v>45</v>
      </c>
      <c r="CS83" s="98">
        <v>0</v>
      </c>
      <c r="CT83" s="151">
        <f>CQ83*O83</f>
        <v>0</v>
      </c>
      <c r="CU83" s="88">
        <f>CQ83/(CC83+CR83-CS83)</f>
        <v>0</v>
      </c>
      <c r="CV83" s="95">
        <v>38</v>
      </c>
      <c r="CW83" s="96">
        <v>0</v>
      </c>
      <c r="CX83" s="98">
        <v>4</v>
      </c>
      <c r="CY83" s="129">
        <v>1</v>
      </c>
      <c r="CZ83" s="257">
        <f>SUM(CW83:CY83)</f>
        <v>5</v>
      </c>
      <c r="DA83" s="98">
        <v>0</v>
      </c>
      <c r="DB83" s="98">
        <v>0</v>
      </c>
      <c r="DC83" s="98">
        <f>CZ83*O83</f>
        <v>560</v>
      </c>
      <c r="DD83" s="258">
        <f>CZ83/(CV83+DA83-DB83)</f>
        <v>0.13157894736842105</v>
      </c>
      <c r="DE83" s="95">
        <v>33</v>
      </c>
      <c r="DF83" s="247">
        <f>DE83*O83</f>
        <v>3696</v>
      </c>
      <c r="DG83" s="272" t="s">
        <v>647</v>
      </c>
      <c r="DH83" s="212"/>
      <c r="DI83" s="212"/>
    </row>
    <row r="84" spans="1:113" ht="75" customHeight="1" x14ac:dyDescent="0.25">
      <c r="A84" s="221"/>
      <c r="B84" s="241"/>
      <c r="C84" s="74" t="s">
        <v>354</v>
      </c>
      <c r="D84" s="74" t="s">
        <v>606</v>
      </c>
      <c r="E84" s="74">
        <v>10878</v>
      </c>
      <c r="F84" s="101">
        <v>804382063123</v>
      </c>
      <c r="G84" s="101"/>
      <c r="H84" s="59" t="s">
        <v>619</v>
      </c>
      <c r="I84" s="196">
        <v>1</v>
      </c>
      <c r="J84" s="59" t="s">
        <v>445</v>
      </c>
      <c r="K84" s="149" t="s">
        <v>358</v>
      </c>
      <c r="L84" s="105" t="s">
        <v>39</v>
      </c>
      <c r="M84" s="105"/>
      <c r="N84" s="77">
        <v>44551</v>
      </c>
      <c r="O84" s="78">
        <v>675</v>
      </c>
      <c r="P84" s="79"/>
      <c r="Q84" s="59"/>
      <c r="R84" s="59"/>
      <c r="S84" s="59"/>
      <c r="T84" s="102"/>
      <c r="U84" s="102"/>
      <c r="V84" s="102"/>
      <c r="W84" s="102"/>
      <c r="X84" s="102"/>
      <c r="Y84" s="102"/>
      <c r="Z84" s="102"/>
      <c r="AA84" s="80"/>
      <c r="AB84" s="81"/>
      <c r="AC84" s="82"/>
      <c r="AD84" s="83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5"/>
      <c r="AP84" s="86"/>
      <c r="AQ84" s="87"/>
      <c r="AR84" s="87"/>
      <c r="AS84" s="88"/>
      <c r="AT84" s="89"/>
      <c r="AU84" s="90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2"/>
      <c r="BG84" s="93"/>
      <c r="BH84" s="91"/>
      <c r="BI84" s="91"/>
      <c r="BJ84" s="94"/>
      <c r="BK84" s="95"/>
      <c r="BL84" s="96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129"/>
      <c r="BX84" s="97"/>
      <c r="BY84" s="98"/>
      <c r="BZ84" s="98"/>
      <c r="CA84" s="151"/>
      <c r="CB84" s="99"/>
      <c r="CC84" s="236"/>
      <c r="CD84" s="170"/>
      <c r="CE84" s="203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129">
        <v>0</v>
      </c>
      <c r="CQ84" s="174">
        <f>SUM(CE84:CP84)</f>
        <v>0</v>
      </c>
      <c r="CR84" s="98">
        <v>386</v>
      </c>
      <c r="CS84" s="98">
        <v>0</v>
      </c>
      <c r="CT84" s="151">
        <f>CQ84*O84</f>
        <v>0</v>
      </c>
      <c r="CU84" s="88">
        <f>CQ84/(CC84+CR84-CS84)</f>
        <v>0</v>
      </c>
      <c r="CV84" s="95">
        <v>376</v>
      </c>
      <c r="CW84" s="96">
        <v>3</v>
      </c>
      <c r="CX84" s="98">
        <v>4</v>
      </c>
      <c r="CY84" s="129">
        <v>10</v>
      </c>
      <c r="CZ84" s="257">
        <f>SUM(CW84:CY84)</f>
        <v>17</v>
      </c>
      <c r="DA84" s="98">
        <v>0</v>
      </c>
      <c r="DB84" s="98">
        <v>0</v>
      </c>
      <c r="DC84" s="98">
        <f>CZ84*O84</f>
        <v>11475</v>
      </c>
      <c r="DD84" s="258">
        <f>CZ84/(CV84+DA84-DB84)</f>
        <v>4.5212765957446811E-2</v>
      </c>
      <c r="DE84" s="95">
        <v>364</v>
      </c>
      <c r="DF84" s="247">
        <f>DE84*O84</f>
        <v>245700</v>
      </c>
      <c r="DG84" s="275"/>
      <c r="DH84" s="212"/>
      <c r="DI84" s="212"/>
    </row>
    <row r="85" spans="1:113" ht="75" customHeight="1" x14ac:dyDescent="0.25">
      <c r="A85" s="221"/>
      <c r="B85" s="241"/>
      <c r="C85" s="74" t="s">
        <v>354</v>
      </c>
      <c r="D85" s="74" t="s">
        <v>607</v>
      </c>
      <c r="E85" s="74">
        <v>11073</v>
      </c>
      <c r="F85" s="101">
        <v>804382063147</v>
      </c>
      <c r="G85" s="101"/>
      <c r="H85" s="59" t="s">
        <v>620</v>
      </c>
      <c r="I85" s="196">
        <v>0.15</v>
      </c>
      <c r="J85" s="59" t="s">
        <v>445</v>
      </c>
      <c r="K85" s="149" t="s">
        <v>358</v>
      </c>
      <c r="L85" s="105" t="s">
        <v>39</v>
      </c>
      <c r="M85" s="238"/>
      <c r="N85" s="77">
        <v>44551</v>
      </c>
      <c r="O85" s="78">
        <v>70</v>
      </c>
      <c r="P85" s="79"/>
      <c r="Q85" s="59"/>
      <c r="R85" s="59"/>
      <c r="S85" s="59"/>
      <c r="T85" s="102"/>
      <c r="U85" s="102"/>
      <c r="V85" s="102"/>
      <c r="W85" s="102"/>
      <c r="X85" s="102"/>
      <c r="Y85" s="102"/>
      <c r="Z85" s="102"/>
      <c r="AA85" s="80"/>
      <c r="AB85" s="81"/>
      <c r="AC85" s="82"/>
      <c r="AD85" s="83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5"/>
      <c r="AP85" s="86"/>
      <c r="AQ85" s="87"/>
      <c r="AR85" s="87"/>
      <c r="AS85" s="88"/>
      <c r="AT85" s="89"/>
      <c r="AU85" s="90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2"/>
      <c r="BG85" s="93"/>
      <c r="BH85" s="91"/>
      <c r="BI85" s="91"/>
      <c r="BJ85" s="94"/>
      <c r="BK85" s="95"/>
      <c r="BL85" s="96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129"/>
      <c r="BX85" s="97"/>
      <c r="BY85" s="98"/>
      <c r="BZ85" s="98"/>
      <c r="CA85" s="151"/>
      <c r="CB85" s="99"/>
      <c r="CC85" s="236"/>
      <c r="CD85" s="170"/>
      <c r="CE85" s="203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129">
        <v>0</v>
      </c>
      <c r="CQ85" s="174">
        <f>SUM(CE85:CP85)</f>
        <v>0</v>
      </c>
      <c r="CR85" s="98">
        <v>394</v>
      </c>
      <c r="CS85" s="98">
        <v>0</v>
      </c>
      <c r="CT85" s="151">
        <f>CQ85*O85</f>
        <v>0</v>
      </c>
      <c r="CU85" s="88">
        <f>CQ85/(CC85+CR85-CS85)</f>
        <v>0</v>
      </c>
      <c r="CV85" s="95">
        <v>301</v>
      </c>
      <c r="CW85" s="96">
        <v>5</v>
      </c>
      <c r="CX85" s="98">
        <v>10</v>
      </c>
      <c r="CY85" s="129">
        <v>15</v>
      </c>
      <c r="CZ85" s="257">
        <f>SUM(CW85:CY85)</f>
        <v>30</v>
      </c>
      <c r="DA85" s="98">
        <v>0</v>
      </c>
      <c r="DB85" s="98">
        <v>0</v>
      </c>
      <c r="DC85" s="98">
        <f>CZ85*O85</f>
        <v>2100</v>
      </c>
      <c r="DD85" s="258">
        <f>CZ85/(CV85+DA85-DB85)</f>
        <v>9.9667774086378738E-2</v>
      </c>
      <c r="DE85" s="95">
        <v>275</v>
      </c>
      <c r="DF85" s="247">
        <f>DE85*O85</f>
        <v>19250</v>
      </c>
      <c r="DG85" s="275"/>
      <c r="DH85" s="212"/>
      <c r="DI85" s="212"/>
    </row>
    <row r="86" spans="1:113" ht="75" customHeight="1" x14ac:dyDescent="0.25">
      <c r="A86" s="221"/>
      <c r="B86" s="241"/>
      <c r="C86" s="74" t="s">
        <v>354</v>
      </c>
      <c r="D86" s="74" t="s">
        <v>610</v>
      </c>
      <c r="E86" s="74">
        <v>12059</v>
      </c>
      <c r="F86" s="101">
        <v>804382063185</v>
      </c>
      <c r="G86" s="101"/>
      <c r="H86" s="59" t="s">
        <v>623</v>
      </c>
      <c r="I86" s="196">
        <v>0.33333333333333331</v>
      </c>
      <c r="J86" s="59" t="s">
        <v>445</v>
      </c>
      <c r="K86" s="149" t="s">
        <v>358</v>
      </c>
      <c r="L86" s="105" t="s">
        <v>39</v>
      </c>
      <c r="M86" s="105"/>
      <c r="N86" s="77">
        <v>44551</v>
      </c>
      <c r="O86" s="78">
        <v>275</v>
      </c>
      <c r="P86" s="79"/>
      <c r="Q86" s="59"/>
      <c r="R86" s="59"/>
      <c r="S86" s="59"/>
      <c r="T86" s="102"/>
      <c r="U86" s="102"/>
      <c r="V86" s="102"/>
      <c r="W86" s="102"/>
      <c r="X86" s="102"/>
      <c r="Y86" s="102"/>
      <c r="Z86" s="102"/>
      <c r="AA86" s="80"/>
      <c r="AB86" s="81"/>
      <c r="AC86" s="82"/>
      <c r="AD86" s="83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5"/>
      <c r="AP86" s="86"/>
      <c r="AQ86" s="87"/>
      <c r="AR86" s="87"/>
      <c r="AS86" s="88"/>
      <c r="AT86" s="89"/>
      <c r="AU86" s="90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2"/>
      <c r="BG86" s="93"/>
      <c r="BH86" s="91"/>
      <c r="BI86" s="91"/>
      <c r="BJ86" s="94"/>
      <c r="BK86" s="95"/>
      <c r="BL86" s="96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129"/>
      <c r="BX86" s="97"/>
      <c r="BY86" s="98"/>
      <c r="BZ86" s="98"/>
      <c r="CA86" s="151"/>
      <c r="CB86" s="99"/>
      <c r="CC86" s="236"/>
      <c r="CD86" s="170"/>
      <c r="CE86" s="203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129">
        <v>0</v>
      </c>
      <c r="CQ86" s="174">
        <f>SUM(CE86:CP86)</f>
        <v>0</v>
      </c>
      <c r="CR86" s="98">
        <v>57</v>
      </c>
      <c r="CS86" s="98">
        <v>0</v>
      </c>
      <c r="CT86" s="151">
        <f>CQ86*O86</f>
        <v>0</v>
      </c>
      <c r="CU86" s="88">
        <f>CQ86/(CC86+CR86-CS86)</f>
        <v>0</v>
      </c>
      <c r="CV86" s="95">
        <v>56</v>
      </c>
      <c r="CW86" s="96">
        <v>0</v>
      </c>
      <c r="CX86" s="98">
        <v>0</v>
      </c>
      <c r="CY86" s="129">
        <v>4</v>
      </c>
      <c r="CZ86" s="257">
        <f>SUM(CW86:CY86)</f>
        <v>4</v>
      </c>
      <c r="DA86" s="98">
        <v>0</v>
      </c>
      <c r="DB86" s="98">
        <v>0</v>
      </c>
      <c r="DC86" s="98">
        <f>CZ86*O86</f>
        <v>1100</v>
      </c>
      <c r="DD86" s="258">
        <f>CZ86/(CV86+DA86-DB86)</f>
        <v>7.1428571428571425E-2</v>
      </c>
      <c r="DE86" s="95">
        <v>52</v>
      </c>
      <c r="DF86" s="247">
        <f>DE86*O86</f>
        <v>14300</v>
      </c>
      <c r="DG86" s="275"/>
      <c r="DH86" s="212"/>
      <c r="DI86" s="212"/>
    </row>
    <row r="87" spans="1:113" ht="75" customHeight="1" x14ac:dyDescent="0.25">
      <c r="A87" s="221"/>
      <c r="B87" s="241"/>
      <c r="C87" s="74" t="s">
        <v>354</v>
      </c>
      <c r="D87" s="74" t="s">
        <v>611</v>
      </c>
      <c r="E87" s="74">
        <v>24471</v>
      </c>
      <c r="F87" s="101">
        <v>804382063024</v>
      </c>
      <c r="G87" s="101"/>
      <c r="H87" s="59" t="s">
        <v>624</v>
      </c>
      <c r="I87" s="196">
        <v>0.5</v>
      </c>
      <c r="J87" s="59" t="s">
        <v>443</v>
      </c>
      <c r="K87" s="149" t="s">
        <v>358</v>
      </c>
      <c r="L87" s="105" t="s">
        <v>39</v>
      </c>
      <c r="M87" s="105"/>
      <c r="N87" s="77">
        <v>44551</v>
      </c>
      <c r="O87" s="78">
        <v>410</v>
      </c>
      <c r="P87" s="79"/>
      <c r="Q87" s="59"/>
      <c r="R87" s="59"/>
      <c r="S87" s="59"/>
      <c r="T87" s="102"/>
      <c r="U87" s="102"/>
      <c r="V87" s="102"/>
      <c r="W87" s="102"/>
      <c r="X87" s="102"/>
      <c r="Y87" s="102"/>
      <c r="Z87" s="102"/>
      <c r="AA87" s="80"/>
      <c r="AB87" s="81"/>
      <c r="AC87" s="82"/>
      <c r="AD87" s="83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5"/>
      <c r="AP87" s="86"/>
      <c r="AQ87" s="87"/>
      <c r="AR87" s="87"/>
      <c r="AS87" s="88"/>
      <c r="AT87" s="89"/>
      <c r="AU87" s="90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2"/>
      <c r="BG87" s="93"/>
      <c r="BH87" s="91"/>
      <c r="BI87" s="91"/>
      <c r="BJ87" s="94"/>
      <c r="BK87" s="95"/>
      <c r="BL87" s="96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129"/>
      <c r="BX87" s="97"/>
      <c r="BY87" s="98"/>
      <c r="BZ87" s="98"/>
      <c r="CA87" s="151"/>
      <c r="CB87" s="99"/>
      <c r="CC87" s="236"/>
      <c r="CD87" s="170"/>
      <c r="CE87" s="203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129">
        <v>0</v>
      </c>
      <c r="CQ87" s="174">
        <f>SUM(CE87:CP87)</f>
        <v>0</v>
      </c>
      <c r="CR87" s="98">
        <v>386</v>
      </c>
      <c r="CS87" s="98">
        <v>0</v>
      </c>
      <c r="CT87" s="151">
        <f>CQ87*O87</f>
        <v>0</v>
      </c>
      <c r="CU87" s="88">
        <f>CQ87/(CC87+CR87-CS87)</f>
        <v>0</v>
      </c>
      <c r="CV87" s="95">
        <v>376</v>
      </c>
      <c r="CW87" s="96">
        <v>2</v>
      </c>
      <c r="CX87" s="98">
        <v>15</v>
      </c>
      <c r="CY87" s="129">
        <v>16</v>
      </c>
      <c r="CZ87" s="257">
        <f>SUM(CW87:CY87)</f>
        <v>33</v>
      </c>
      <c r="DA87" s="98">
        <v>0</v>
      </c>
      <c r="DB87" s="98">
        <v>0</v>
      </c>
      <c r="DC87" s="98">
        <f>CZ87*O87</f>
        <v>13530</v>
      </c>
      <c r="DD87" s="258">
        <f>CZ87/(CV87+DA87-DB87)</f>
        <v>8.7765957446808512E-2</v>
      </c>
      <c r="DE87" s="95">
        <v>350</v>
      </c>
      <c r="DF87" s="247">
        <f>DE87*O87</f>
        <v>143500</v>
      </c>
      <c r="DG87" s="275"/>
      <c r="DH87" s="212"/>
      <c r="DI87" s="212"/>
    </row>
    <row r="88" spans="1:113" ht="75" customHeight="1" x14ac:dyDescent="0.25">
      <c r="A88" s="220">
        <v>737</v>
      </c>
      <c r="B88" s="222"/>
      <c r="C88" s="74" t="s">
        <v>354</v>
      </c>
      <c r="D88" s="106" t="s">
        <v>240</v>
      </c>
      <c r="E88" s="74">
        <v>37020</v>
      </c>
      <c r="F88" s="101">
        <v>804382046317</v>
      </c>
      <c r="G88" s="101"/>
      <c r="H88" s="59" t="s">
        <v>297</v>
      </c>
      <c r="I88" s="59"/>
      <c r="J88" s="59"/>
      <c r="K88" s="149" t="s">
        <v>173</v>
      </c>
      <c r="L88" s="74" t="s">
        <v>39</v>
      </c>
      <c r="M88" s="74"/>
      <c r="N88" s="107">
        <v>44077</v>
      </c>
      <c r="O88" s="78">
        <v>45.63</v>
      </c>
      <c r="P88" s="60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2"/>
      <c r="AB88" s="63"/>
      <c r="AC88" s="64"/>
      <c r="AD88" s="108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109"/>
      <c r="AP88" s="110"/>
      <c r="AQ88" s="101"/>
      <c r="AR88" s="101"/>
      <c r="AS88" s="111"/>
      <c r="AT88" s="112"/>
      <c r="AU88" s="113"/>
      <c r="AV88" s="114"/>
      <c r="AW88" s="114"/>
      <c r="AX88" s="114"/>
      <c r="AY88" s="114"/>
      <c r="AZ88" s="114"/>
      <c r="BA88" s="91"/>
      <c r="BB88" s="91"/>
      <c r="BC88" s="91"/>
      <c r="BD88" s="91"/>
      <c r="BE88" s="91"/>
      <c r="BF88" s="92"/>
      <c r="BG88" s="93"/>
      <c r="BH88" s="114"/>
      <c r="BI88" s="114"/>
      <c r="BJ88" s="94"/>
      <c r="BK88" s="95">
        <v>0</v>
      </c>
      <c r="BL88" s="96"/>
      <c r="BM88" s="98"/>
      <c r="BN88" s="98"/>
      <c r="BO88" s="98"/>
      <c r="BP88" s="98"/>
      <c r="BQ88" s="98"/>
      <c r="BR88" s="98"/>
      <c r="BS88" s="98"/>
      <c r="BT88" s="98">
        <v>2</v>
      </c>
      <c r="BU88" s="98">
        <v>3</v>
      </c>
      <c r="BV88" s="98">
        <v>22</v>
      </c>
      <c r="BW88" s="129">
        <v>69</v>
      </c>
      <c r="BX88" s="97">
        <f>SUM(BL88:BW88)</f>
        <v>96</v>
      </c>
      <c r="BY88" s="98">
        <v>343</v>
      </c>
      <c r="BZ88" s="98">
        <v>0</v>
      </c>
      <c r="CA88" s="151">
        <f>O88*BX88</f>
        <v>4380.4800000000005</v>
      </c>
      <c r="CB88" s="99">
        <f>BX88/(BY88+BK88-BZ88)</f>
        <v>0.27988338192419826</v>
      </c>
      <c r="CC88" s="236">
        <v>144</v>
      </c>
      <c r="CD88" s="170">
        <f>CC88*O88</f>
        <v>6570.72</v>
      </c>
      <c r="CE88" s="203">
        <v>13</v>
      </c>
      <c r="CF88" s="98">
        <v>24</v>
      </c>
      <c r="CG88" s="98">
        <v>11</v>
      </c>
      <c r="CH88" s="98">
        <v>8</v>
      </c>
      <c r="CI88" s="98">
        <v>17</v>
      </c>
      <c r="CJ88" s="98">
        <v>7</v>
      </c>
      <c r="CK88" s="98">
        <v>15</v>
      </c>
      <c r="CL88" s="98">
        <v>3</v>
      </c>
      <c r="CM88" s="98">
        <v>3</v>
      </c>
      <c r="CN88" s="98">
        <v>13</v>
      </c>
      <c r="CO88" s="98">
        <v>11</v>
      </c>
      <c r="CP88" s="129">
        <v>33</v>
      </c>
      <c r="CQ88" s="174">
        <f>SUM(CE88:CP88)</f>
        <v>158</v>
      </c>
      <c r="CR88" s="98">
        <v>200</v>
      </c>
      <c r="CS88" s="98">
        <v>8</v>
      </c>
      <c r="CT88" s="151">
        <f>CQ88*O88</f>
        <v>7209.54</v>
      </c>
      <c r="CU88" s="88">
        <f>CQ88/(CC88+CR88-CS88)</f>
        <v>0.47023809523809523</v>
      </c>
      <c r="CV88" s="95">
        <v>87</v>
      </c>
      <c r="CW88" s="96">
        <v>0</v>
      </c>
      <c r="CX88" s="98">
        <v>1</v>
      </c>
      <c r="CY88" s="129">
        <v>0</v>
      </c>
      <c r="CZ88" s="257">
        <f>SUM(CW88:CY88)</f>
        <v>1</v>
      </c>
      <c r="DA88" s="98">
        <v>0</v>
      </c>
      <c r="DB88" s="98">
        <v>117</v>
      </c>
      <c r="DC88" s="98">
        <f>CZ88*O88</f>
        <v>45.63</v>
      </c>
      <c r="DD88" s="258">
        <f>CZ88/(CV88+DA88-DB88)</f>
        <v>-3.3333333333333333E-2</v>
      </c>
      <c r="DE88" s="95">
        <v>0</v>
      </c>
      <c r="DF88" s="247">
        <f>DE88*O88</f>
        <v>0</v>
      </c>
      <c r="DG88" s="233" t="s">
        <v>591</v>
      </c>
      <c r="DH88" s="211">
        <v>339</v>
      </c>
      <c r="DI88" s="211">
        <v>113.01</v>
      </c>
    </row>
    <row r="89" spans="1:113" ht="75" customHeight="1" x14ac:dyDescent="0.25">
      <c r="A89" s="221"/>
      <c r="B89" s="241"/>
      <c r="C89" s="74" t="s">
        <v>354</v>
      </c>
      <c r="D89" s="74" t="s">
        <v>612</v>
      </c>
      <c r="E89" s="74">
        <v>24601</v>
      </c>
      <c r="F89" s="101">
        <v>804382063079</v>
      </c>
      <c r="G89" s="101"/>
      <c r="H89" s="59" t="s">
        <v>625</v>
      </c>
      <c r="I89" s="196">
        <v>0.5</v>
      </c>
      <c r="J89" s="59" t="s">
        <v>446</v>
      </c>
      <c r="K89" s="149" t="s">
        <v>358</v>
      </c>
      <c r="L89" s="105" t="s">
        <v>39</v>
      </c>
      <c r="M89" s="105"/>
      <c r="N89" s="77">
        <v>44551</v>
      </c>
      <c r="O89" s="78">
        <v>465</v>
      </c>
      <c r="P89" s="79"/>
      <c r="Q89" s="59"/>
      <c r="R89" s="59"/>
      <c r="S89" s="59"/>
      <c r="T89" s="102"/>
      <c r="U89" s="102"/>
      <c r="V89" s="102"/>
      <c r="W89" s="102"/>
      <c r="X89" s="102"/>
      <c r="Y89" s="102"/>
      <c r="Z89" s="102"/>
      <c r="AA89" s="80"/>
      <c r="AB89" s="81"/>
      <c r="AC89" s="82"/>
      <c r="AD89" s="83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5"/>
      <c r="AP89" s="86"/>
      <c r="AQ89" s="87"/>
      <c r="AR89" s="87"/>
      <c r="AS89" s="88"/>
      <c r="AT89" s="89"/>
      <c r="AU89" s="90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2"/>
      <c r="BG89" s="93"/>
      <c r="BH89" s="91"/>
      <c r="BI89" s="91"/>
      <c r="BJ89" s="94"/>
      <c r="BK89" s="95"/>
      <c r="BL89" s="96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129"/>
      <c r="BX89" s="97"/>
      <c r="BY89" s="98"/>
      <c r="BZ89" s="98"/>
      <c r="CA89" s="151"/>
      <c r="CB89" s="99"/>
      <c r="CC89" s="236"/>
      <c r="CD89" s="170"/>
      <c r="CE89" s="203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129">
        <v>0</v>
      </c>
      <c r="CQ89" s="174">
        <f>SUM(CE89:CP89)</f>
        <v>0</v>
      </c>
      <c r="CR89" s="98">
        <v>39</v>
      </c>
      <c r="CS89" s="98">
        <v>0</v>
      </c>
      <c r="CT89" s="151">
        <f>CQ89*O89</f>
        <v>0</v>
      </c>
      <c r="CU89" s="88">
        <f>CQ89/(CC89+CR89-CS89)</f>
        <v>0</v>
      </c>
      <c r="CV89" s="95">
        <v>34</v>
      </c>
      <c r="CW89" s="96">
        <v>0</v>
      </c>
      <c r="CX89" s="98">
        <v>1</v>
      </c>
      <c r="CY89" s="129">
        <v>2</v>
      </c>
      <c r="CZ89" s="257">
        <f>SUM(CW89:CY89)</f>
        <v>3</v>
      </c>
      <c r="DA89" s="98">
        <v>0</v>
      </c>
      <c r="DB89" s="98">
        <v>0</v>
      </c>
      <c r="DC89" s="98">
        <f>CZ89*O89</f>
        <v>1395</v>
      </c>
      <c r="DD89" s="258">
        <f>CZ89/(CV89+DA89-DB89)</f>
        <v>8.8235294117647065E-2</v>
      </c>
      <c r="DE89" s="95">
        <v>31</v>
      </c>
      <c r="DF89" s="247">
        <f>DE89*O89</f>
        <v>14415</v>
      </c>
      <c r="DG89" s="275"/>
      <c r="DH89" s="212"/>
      <c r="DI89" s="212"/>
    </row>
    <row r="90" spans="1:113" ht="75" customHeight="1" x14ac:dyDescent="0.25">
      <c r="A90" s="221"/>
      <c r="B90" s="241"/>
      <c r="C90" s="74" t="s">
        <v>354</v>
      </c>
      <c r="D90" s="74" t="s">
        <v>613</v>
      </c>
      <c r="E90" s="74">
        <v>25221</v>
      </c>
      <c r="F90" s="101">
        <v>804382063048</v>
      </c>
      <c r="G90" s="101"/>
      <c r="H90" s="59" t="s">
        <v>626</v>
      </c>
      <c r="I90" s="196">
        <v>0.75</v>
      </c>
      <c r="J90" s="59" t="s">
        <v>444</v>
      </c>
      <c r="K90" s="149" t="s">
        <v>358</v>
      </c>
      <c r="L90" s="105" t="s">
        <v>39</v>
      </c>
      <c r="M90" s="105"/>
      <c r="N90" s="77">
        <v>44551</v>
      </c>
      <c r="O90" s="78">
        <v>535</v>
      </c>
      <c r="P90" s="79"/>
      <c r="Q90" s="59"/>
      <c r="R90" s="59"/>
      <c r="S90" s="59"/>
      <c r="T90" s="102"/>
      <c r="U90" s="102"/>
      <c r="V90" s="102"/>
      <c r="W90" s="102"/>
      <c r="X90" s="102"/>
      <c r="Y90" s="102"/>
      <c r="Z90" s="102"/>
      <c r="AA90" s="80"/>
      <c r="AB90" s="81"/>
      <c r="AC90" s="82"/>
      <c r="AD90" s="83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5"/>
      <c r="AP90" s="86"/>
      <c r="AQ90" s="87"/>
      <c r="AR90" s="87"/>
      <c r="AS90" s="88"/>
      <c r="AT90" s="89"/>
      <c r="AU90" s="90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2"/>
      <c r="BG90" s="93"/>
      <c r="BH90" s="91"/>
      <c r="BI90" s="91"/>
      <c r="BJ90" s="94"/>
      <c r="BK90" s="95"/>
      <c r="BL90" s="96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129"/>
      <c r="BX90" s="97"/>
      <c r="BY90" s="98"/>
      <c r="BZ90" s="98"/>
      <c r="CA90" s="151"/>
      <c r="CB90" s="99"/>
      <c r="CC90" s="236"/>
      <c r="CD90" s="170"/>
      <c r="CE90" s="203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129">
        <v>0</v>
      </c>
      <c r="CQ90" s="174">
        <f>SUM(CE90:CP90)</f>
        <v>0</v>
      </c>
      <c r="CR90" s="98">
        <v>56</v>
      </c>
      <c r="CS90" s="98">
        <v>0</v>
      </c>
      <c r="CT90" s="151">
        <f>CQ90*O90</f>
        <v>0</v>
      </c>
      <c r="CU90" s="88">
        <f>CQ90/(CC90+CR90-CS90)</f>
        <v>0</v>
      </c>
      <c r="CV90" s="95">
        <v>46</v>
      </c>
      <c r="CW90" s="96">
        <v>0</v>
      </c>
      <c r="CX90" s="98">
        <v>3</v>
      </c>
      <c r="CY90" s="129">
        <v>1</v>
      </c>
      <c r="CZ90" s="257">
        <f>SUM(CW90:CY90)</f>
        <v>4</v>
      </c>
      <c r="DA90" s="98">
        <v>0</v>
      </c>
      <c r="DB90" s="98">
        <v>0</v>
      </c>
      <c r="DC90" s="98">
        <f>CZ90*O90</f>
        <v>2140</v>
      </c>
      <c r="DD90" s="258">
        <f>CZ90/(CV90+DA90-DB90)</f>
        <v>8.6956521739130432E-2</v>
      </c>
      <c r="DE90" s="95">
        <v>42</v>
      </c>
      <c r="DF90" s="247">
        <f>DE90*O90</f>
        <v>22470</v>
      </c>
      <c r="DG90" s="275"/>
      <c r="DH90" s="212"/>
      <c r="DI90" s="212"/>
    </row>
    <row r="91" spans="1:113" ht="75" customHeight="1" x14ac:dyDescent="0.25">
      <c r="A91" s="221"/>
      <c r="B91" s="222"/>
      <c r="C91" s="73" t="s">
        <v>17</v>
      </c>
      <c r="D91" s="106" t="s">
        <v>379</v>
      </c>
      <c r="E91" s="74">
        <v>27871</v>
      </c>
      <c r="F91" s="101">
        <v>804382047598</v>
      </c>
      <c r="G91" s="101"/>
      <c r="H91" s="59" t="s">
        <v>394</v>
      </c>
      <c r="I91" s="196">
        <v>0.5</v>
      </c>
      <c r="J91" s="59" t="s">
        <v>446</v>
      </c>
      <c r="K91" s="149" t="s">
        <v>356</v>
      </c>
      <c r="L91" s="74" t="s">
        <v>39</v>
      </c>
      <c r="M91" s="74"/>
      <c r="N91" s="107">
        <v>44181</v>
      </c>
      <c r="O91" s="78">
        <v>275</v>
      </c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9"/>
      <c r="AC91" s="140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41"/>
      <c r="AQ91" s="137"/>
      <c r="AR91" s="137"/>
      <c r="AS91" s="142"/>
      <c r="AT91" s="143"/>
      <c r="AU91" s="144"/>
      <c r="AV91" s="144"/>
      <c r="AW91" s="144"/>
      <c r="AX91" s="144"/>
      <c r="AY91" s="144"/>
      <c r="AZ91" s="144"/>
      <c r="BA91" s="145"/>
      <c r="BB91" s="145"/>
      <c r="BC91" s="145"/>
      <c r="BD91" s="145"/>
      <c r="BE91" s="145"/>
      <c r="BF91" s="145"/>
      <c r="BG91" s="146"/>
      <c r="BH91" s="144"/>
      <c r="BI91" s="144"/>
      <c r="BJ91" s="147"/>
      <c r="BK91" s="95">
        <v>0</v>
      </c>
      <c r="BL91" s="96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129">
        <v>0</v>
      </c>
      <c r="BX91" s="97">
        <f>SUM(BL91:BW91)</f>
        <v>0</v>
      </c>
      <c r="BY91" s="98">
        <v>75</v>
      </c>
      <c r="BZ91" s="98">
        <v>0</v>
      </c>
      <c r="CA91" s="151">
        <f>O91*BX91</f>
        <v>0</v>
      </c>
      <c r="CB91" s="99">
        <f>BX91/(BY91+BK91-BZ91)</f>
        <v>0</v>
      </c>
      <c r="CC91" s="236">
        <v>18</v>
      </c>
      <c r="CD91" s="170">
        <f>CC91*O91</f>
        <v>4950</v>
      </c>
      <c r="CE91" s="203">
        <v>0</v>
      </c>
      <c r="CF91" s="98">
        <v>16</v>
      </c>
      <c r="CG91" s="98">
        <v>2</v>
      </c>
      <c r="CH91" s="98">
        <v>3</v>
      </c>
      <c r="CI91" s="98">
        <v>2</v>
      </c>
      <c r="CJ91" s="98">
        <v>1</v>
      </c>
      <c r="CK91" s="98">
        <v>1</v>
      </c>
      <c r="CL91" s="98">
        <v>1</v>
      </c>
      <c r="CM91" s="98">
        <v>1</v>
      </c>
      <c r="CN91" s="98">
        <v>1</v>
      </c>
      <c r="CO91" s="98">
        <v>0</v>
      </c>
      <c r="CP91" s="129">
        <v>3</v>
      </c>
      <c r="CQ91" s="174">
        <f>SUM(CE91:CP91)</f>
        <v>31</v>
      </c>
      <c r="CR91" s="98">
        <v>0</v>
      </c>
      <c r="CS91" s="98">
        <v>1</v>
      </c>
      <c r="CT91" s="151">
        <f>CQ91*O91</f>
        <v>8525</v>
      </c>
      <c r="CU91" s="88">
        <f>CQ91/(CC91+CR91-CS91)</f>
        <v>1.8235294117647058</v>
      </c>
      <c r="CV91" s="95">
        <v>30</v>
      </c>
      <c r="CW91" s="96">
        <v>0</v>
      </c>
      <c r="CX91" s="98">
        <v>2</v>
      </c>
      <c r="CY91" s="129">
        <v>1</v>
      </c>
      <c r="CZ91" s="257">
        <f>SUM(CW91:CY91)</f>
        <v>3</v>
      </c>
      <c r="DA91" s="98">
        <v>0</v>
      </c>
      <c r="DB91" s="98">
        <v>1</v>
      </c>
      <c r="DC91" s="98">
        <f>CZ91*O91</f>
        <v>825</v>
      </c>
      <c r="DD91" s="258">
        <f>CZ91/(CV91+DA91-DB91)</f>
        <v>0.10344827586206896</v>
      </c>
      <c r="DE91" s="95">
        <v>27</v>
      </c>
      <c r="DF91" s="247">
        <f>DE91*O91</f>
        <v>7425</v>
      </c>
      <c r="DG91" s="272" t="s">
        <v>645</v>
      </c>
      <c r="DH91" s="211">
        <v>1200</v>
      </c>
      <c r="DI91" s="211">
        <v>525.14</v>
      </c>
    </row>
    <row r="92" spans="1:113" ht="75" customHeight="1" x14ac:dyDescent="0.25">
      <c r="A92" s="221"/>
      <c r="B92" s="222"/>
      <c r="C92" s="73" t="s">
        <v>17</v>
      </c>
      <c r="D92" s="106" t="s">
        <v>378</v>
      </c>
      <c r="E92" s="74">
        <v>26451</v>
      </c>
      <c r="F92" s="101">
        <v>804382047604</v>
      </c>
      <c r="G92" s="101"/>
      <c r="H92" s="59" t="s">
        <v>393</v>
      </c>
      <c r="I92" s="196">
        <v>0.75</v>
      </c>
      <c r="J92" s="59" t="s">
        <v>446</v>
      </c>
      <c r="K92" s="149" t="s">
        <v>173</v>
      </c>
      <c r="L92" s="74" t="s">
        <v>39</v>
      </c>
      <c r="M92" s="74"/>
      <c r="N92" s="107">
        <v>44181</v>
      </c>
      <c r="O92" s="78">
        <v>575</v>
      </c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9"/>
      <c r="AC92" s="140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41"/>
      <c r="AQ92" s="137"/>
      <c r="AR92" s="137"/>
      <c r="AS92" s="142"/>
      <c r="AT92" s="143"/>
      <c r="AU92" s="144"/>
      <c r="AV92" s="144"/>
      <c r="AW92" s="144"/>
      <c r="AX92" s="144"/>
      <c r="AY92" s="144"/>
      <c r="AZ92" s="144"/>
      <c r="BA92" s="145"/>
      <c r="BB92" s="145"/>
      <c r="BC92" s="145"/>
      <c r="BD92" s="145"/>
      <c r="BE92" s="145"/>
      <c r="BF92" s="145"/>
      <c r="BG92" s="146"/>
      <c r="BH92" s="144"/>
      <c r="BI92" s="144"/>
      <c r="BJ92" s="147"/>
      <c r="BK92" s="95">
        <v>0</v>
      </c>
      <c r="BL92" s="96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129">
        <v>0</v>
      </c>
      <c r="BX92" s="97">
        <f>SUM(BL92:BW92)</f>
        <v>0</v>
      </c>
      <c r="BY92" s="98">
        <v>50</v>
      </c>
      <c r="BZ92" s="98">
        <v>0</v>
      </c>
      <c r="CA92" s="151">
        <f>O92*BX92</f>
        <v>0</v>
      </c>
      <c r="CB92" s="99">
        <f>BX92/(BY92+BK92-BZ92)</f>
        <v>0</v>
      </c>
      <c r="CC92" s="236">
        <v>12</v>
      </c>
      <c r="CD92" s="170">
        <f>CC92*O92</f>
        <v>6900</v>
      </c>
      <c r="CE92" s="203">
        <v>0</v>
      </c>
      <c r="CF92" s="98">
        <v>3</v>
      </c>
      <c r="CG92" s="98">
        <v>6</v>
      </c>
      <c r="CH92" s="98">
        <v>1</v>
      </c>
      <c r="CI92" s="98">
        <v>5</v>
      </c>
      <c r="CJ92" s="98">
        <v>0</v>
      </c>
      <c r="CK92" s="98">
        <v>0</v>
      </c>
      <c r="CL92" s="98">
        <v>0</v>
      </c>
      <c r="CM92" s="98">
        <v>2</v>
      </c>
      <c r="CN92" s="98">
        <v>1</v>
      </c>
      <c r="CO92" s="98">
        <v>0</v>
      </c>
      <c r="CP92" s="129">
        <v>3</v>
      </c>
      <c r="CQ92" s="174">
        <f>SUM(CE92:CP92)</f>
        <v>21</v>
      </c>
      <c r="CR92" s="98">
        <v>0</v>
      </c>
      <c r="CS92" s="98">
        <v>0</v>
      </c>
      <c r="CT92" s="151">
        <f>CQ92*O92</f>
        <v>12075</v>
      </c>
      <c r="CU92" s="88">
        <f>CQ92/(CC92+CR92-CS92)</f>
        <v>1.75</v>
      </c>
      <c r="CV92" s="95">
        <v>17</v>
      </c>
      <c r="CW92" s="96">
        <v>-1</v>
      </c>
      <c r="CX92" s="98">
        <v>0</v>
      </c>
      <c r="CY92" s="129">
        <v>0</v>
      </c>
      <c r="CZ92" s="257">
        <f>SUM(CW92:CY92)</f>
        <v>-1</v>
      </c>
      <c r="DA92" s="98">
        <v>0</v>
      </c>
      <c r="DB92" s="98">
        <v>21</v>
      </c>
      <c r="DC92" s="98">
        <f>CZ92*O92</f>
        <v>-575</v>
      </c>
      <c r="DD92" s="258">
        <f>CZ92/(CV92+DA92-DB92)</f>
        <v>0.25</v>
      </c>
      <c r="DE92" s="95">
        <v>0</v>
      </c>
      <c r="DF92" s="247">
        <f>DE92*O92</f>
        <v>0</v>
      </c>
      <c r="DG92" s="233" t="s">
        <v>590</v>
      </c>
      <c r="DH92" s="214">
        <v>2300</v>
      </c>
      <c r="DI92" s="214">
        <v>1029.8599999999999</v>
      </c>
    </row>
    <row r="93" spans="1:113" ht="75" customHeight="1" x14ac:dyDescent="0.25">
      <c r="A93" s="221"/>
      <c r="B93" s="222"/>
      <c r="C93" s="73" t="s">
        <v>17</v>
      </c>
      <c r="D93" s="106" t="s">
        <v>381</v>
      </c>
      <c r="E93" s="74">
        <v>83814</v>
      </c>
      <c r="F93" s="101">
        <v>804382047628</v>
      </c>
      <c r="G93" s="101"/>
      <c r="H93" s="59" t="s">
        <v>396</v>
      </c>
      <c r="I93" s="196">
        <v>5</v>
      </c>
      <c r="J93" s="59" t="s">
        <v>446</v>
      </c>
      <c r="K93" s="149" t="s">
        <v>173</v>
      </c>
      <c r="L93" s="74" t="s">
        <v>39</v>
      </c>
      <c r="M93" s="74"/>
      <c r="N93" s="107">
        <v>44181</v>
      </c>
      <c r="O93" s="78">
        <v>2290</v>
      </c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9"/>
      <c r="AC93" s="140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41"/>
      <c r="AQ93" s="137"/>
      <c r="AR93" s="137"/>
      <c r="AS93" s="142"/>
      <c r="AT93" s="143"/>
      <c r="AU93" s="144"/>
      <c r="AV93" s="144"/>
      <c r="AW93" s="144"/>
      <c r="AX93" s="144"/>
      <c r="AY93" s="144"/>
      <c r="AZ93" s="144"/>
      <c r="BA93" s="145"/>
      <c r="BB93" s="145"/>
      <c r="BC93" s="145"/>
      <c r="BD93" s="145"/>
      <c r="BE93" s="145"/>
      <c r="BF93" s="145"/>
      <c r="BG93" s="146"/>
      <c r="BH93" s="144"/>
      <c r="BI93" s="144"/>
      <c r="BJ93" s="147"/>
      <c r="BK93" s="95">
        <v>0</v>
      </c>
      <c r="BL93" s="96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129">
        <v>0</v>
      </c>
      <c r="BX93" s="97">
        <f>SUM(BL93:BW93)</f>
        <v>0</v>
      </c>
      <c r="BY93" s="98">
        <v>50</v>
      </c>
      <c r="BZ93" s="98">
        <v>0</v>
      </c>
      <c r="CA93" s="151">
        <f>O93*BX93</f>
        <v>0</v>
      </c>
      <c r="CB93" s="99">
        <f>BX93/(BY93+BK93-BZ93)</f>
        <v>0</v>
      </c>
      <c r="CC93" s="236">
        <v>14</v>
      </c>
      <c r="CD93" s="170">
        <f>CC93*O93</f>
        <v>32060</v>
      </c>
      <c r="CE93" s="203">
        <v>0</v>
      </c>
      <c r="CF93" s="98">
        <v>4</v>
      </c>
      <c r="CG93" s="98">
        <v>0</v>
      </c>
      <c r="CH93" s="98">
        <v>1</v>
      </c>
      <c r="CI93" s="98">
        <v>2</v>
      </c>
      <c r="CJ93" s="98">
        <v>1</v>
      </c>
      <c r="CK93" s="98">
        <v>-1</v>
      </c>
      <c r="CL93" s="98">
        <v>3</v>
      </c>
      <c r="CM93" s="98">
        <v>0</v>
      </c>
      <c r="CN93" s="98">
        <v>2</v>
      </c>
      <c r="CO93" s="98">
        <v>3</v>
      </c>
      <c r="CP93" s="129">
        <v>7</v>
      </c>
      <c r="CQ93" s="174">
        <f>SUM(CE93:CP93)</f>
        <v>22</v>
      </c>
      <c r="CR93" s="98">
        <v>0</v>
      </c>
      <c r="CS93" s="98">
        <v>0</v>
      </c>
      <c r="CT93" s="151">
        <f>CQ93*O93</f>
        <v>50380</v>
      </c>
      <c r="CU93" s="88">
        <f>CQ93/(CC93+CR93-CS93)</f>
        <v>1.5714285714285714</v>
      </c>
      <c r="CV93" s="95">
        <v>23</v>
      </c>
      <c r="CW93" s="96">
        <v>0</v>
      </c>
      <c r="CX93" s="98">
        <v>0</v>
      </c>
      <c r="CY93" s="129">
        <v>0</v>
      </c>
      <c r="CZ93" s="257">
        <f>SUM(CW93:CY93)</f>
        <v>0</v>
      </c>
      <c r="DA93" s="98">
        <v>0</v>
      </c>
      <c r="DB93" s="98">
        <v>22</v>
      </c>
      <c r="DC93" s="98">
        <f>CZ93*O93</f>
        <v>0</v>
      </c>
      <c r="DD93" s="258">
        <f>CZ93/(CV93+DA93-DB93)</f>
        <v>0</v>
      </c>
      <c r="DE93" s="95">
        <v>0</v>
      </c>
      <c r="DF93" s="247">
        <f>DE93*O93</f>
        <v>0</v>
      </c>
      <c r="DG93" s="233" t="s">
        <v>586</v>
      </c>
      <c r="DH93" s="211">
        <v>10000</v>
      </c>
      <c r="DI93" s="211">
        <v>4512.84</v>
      </c>
    </row>
    <row r="94" spans="1:113" ht="75" customHeight="1" x14ac:dyDescent="0.25">
      <c r="A94" s="221"/>
      <c r="B94" s="222"/>
      <c r="C94" s="74" t="s">
        <v>354</v>
      </c>
      <c r="D94" s="106" t="s">
        <v>253</v>
      </c>
      <c r="E94" s="74">
        <v>10169</v>
      </c>
      <c r="F94" s="101">
        <v>804382046393</v>
      </c>
      <c r="G94" s="101"/>
      <c r="H94" s="59" t="s">
        <v>310</v>
      </c>
      <c r="I94" s="59"/>
      <c r="J94" s="59"/>
      <c r="K94" s="149" t="s">
        <v>173</v>
      </c>
      <c r="L94" s="74" t="s">
        <v>39</v>
      </c>
      <c r="M94" s="74"/>
      <c r="N94" s="107">
        <v>44077</v>
      </c>
      <c r="O94" s="78">
        <v>450</v>
      </c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9"/>
      <c r="AC94" s="140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41"/>
      <c r="AQ94" s="137"/>
      <c r="AR94" s="137"/>
      <c r="AS94" s="142"/>
      <c r="AT94" s="143"/>
      <c r="AU94" s="144"/>
      <c r="AV94" s="144"/>
      <c r="AW94" s="144"/>
      <c r="AX94" s="144"/>
      <c r="AY94" s="144"/>
      <c r="AZ94" s="144"/>
      <c r="BA94" s="145"/>
      <c r="BB94" s="145"/>
      <c r="BC94" s="145"/>
      <c r="BD94" s="145"/>
      <c r="BE94" s="145"/>
      <c r="BF94" s="145"/>
      <c r="BG94" s="146"/>
      <c r="BH94" s="144"/>
      <c r="BI94" s="144"/>
      <c r="BJ94" s="147"/>
      <c r="BK94" s="95">
        <v>0</v>
      </c>
      <c r="BL94" s="96"/>
      <c r="BM94" s="98"/>
      <c r="BN94" s="98"/>
      <c r="BO94" s="98"/>
      <c r="BP94" s="98"/>
      <c r="BQ94" s="98"/>
      <c r="BR94" s="98"/>
      <c r="BS94" s="98"/>
      <c r="BT94" s="98">
        <v>0</v>
      </c>
      <c r="BU94" s="98">
        <v>1</v>
      </c>
      <c r="BV94" s="98">
        <v>3</v>
      </c>
      <c r="BW94" s="129">
        <v>4</v>
      </c>
      <c r="BX94" s="97">
        <f>SUM(BL94:BW94)</f>
        <v>8</v>
      </c>
      <c r="BY94" s="98">
        <v>54</v>
      </c>
      <c r="BZ94" s="98">
        <v>0</v>
      </c>
      <c r="CA94" s="151">
        <f>O94*BX94</f>
        <v>3600</v>
      </c>
      <c r="CB94" s="99">
        <f>BX94/(BY94+BK94-BZ94)</f>
        <v>0.14814814814814814</v>
      </c>
      <c r="CC94" s="236">
        <v>34</v>
      </c>
      <c r="CD94" s="170">
        <f>CC94*O94</f>
        <v>15300</v>
      </c>
      <c r="CE94" s="203">
        <v>4</v>
      </c>
      <c r="CF94" s="98">
        <v>1</v>
      </c>
      <c r="CG94" s="98">
        <v>0</v>
      </c>
      <c r="CH94" s="98">
        <v>6</v>
      </c>
      <c r="CI94" s="98">
        <v>1</v>
      </c>
      <c r="CJ94" s="98">
        <v>1</v>
      </c>
      <c r="CK94" s="98">
        <v>0</v>
      </c>
      <c r="CL94" s="98">
        <v>0</v>
      </c>
      <c r="CM94" s="98">
        <v>1</v>
      </c>
      <c r="CN94" s="98">
        <v>0</v>
      </c>
      <c r="CO94" s="98">
        <v>2</v>
      </c>
      <c r="CP94" s="129">
        <v>2</v>
      </c>
      <c r="CQ94" s="174">
        <f>SUM(CE94:CP94)</f>
        <v>18</v>
      </c>
      <c r="CR94" s="98">
        <v>0</v>
      </c>
      <c r="CS94" s="98">
        <v>0</v>
      </c>
      <c r="CT94" s="151">
        <f>CQ94*O94</f>
        <v>8100</v>
      </c>
      <c r="CU94" s="88">
        <f>CQ94/(CC94+CR94-CS94)</f>
        <v>0.52941176470588236</v>
      </c>
      <c r="CV94" s="95">
        <v>16</v>
      </c>
      <c r="CW94" s="96">
        <v>1</v>
      </c>
      <c r="CX94" s="98">
        <v>0</v>
      </c>
      <c r="CY94" s="129">
        <v>0</v>
      </c>
      <c r="CZ94" s="257">
        <f>SUM(CW94:CY94)</f>
        <v>1</v>
      </c>
      <c r="DA94" s="98">
        <v>0</v>
      </c>
      <c r="DB94" s="98">
        <v>9</v>
      </c>
      <c r="DC94" s="98">
        <f>CZ94*O94</f>
        <v>450</v>
      </c>
      <c r="DD94" s="258">
        <f>CZ94/(CV94+DA94-DB94)</f>
        <v>0.14285714285714285</v>
      </c>
      <c r="DE94" s="95">
        <v>1</v>
      </c>
      <c r="DF94" s="247">
        <f>DE94*O94</f>
        <v>450</v>
      </c>
      <c r="DG94" s="233" t="s">
        <v>593</v>
      </c>
      <c r="DH94" s="211">
        <v>2999</v>
      </c>
      <c r="DI94" s="211">
        <v>847.27</v>
      </c>
    </row>
    <row r="95" spans="1:113" ht="75" customHeight="1" x14ac:dyDescent="0.25">
      <c r="A95" s="221"/>
      <c r="B95" s="222"/>
      <c r="C95" s="74" t="s">
        <v>354</v>
      </c>
      <c r="D95" s="106" t="s">
        <v>254</v>
      </c>
      <c r="E95" s="74">
        <v>10174</v>
      </c>
      <c r="F95" s="101">
        <v>804382046409</v>
      </c>
      <c r="G95" s="101"/>
      <c r="H95" s="59" t="s">
        <v>311</v>
      </c>
      <c r="I95" s="59"/>
      <c r="J95" s="59"/>
      <c r="K95" s="149" t="s">
        <v>173</v>
      </c>
      <c r="L95" s="74" t="s">
        <v>39</v>
      </c>
      <c r="M95" s="74"/>
      <c r="N95" s="107">
        <v>44077</v>
      </c>
      <c r="O95" s="78">
        <v>550</v>
      </c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9"/>
      <c r="AC95" s="140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41"/>
      <c r="AQ95" s="137"/>
      <c r="AR95" s="137"/>
      <c r="AS95" s="142"/>
      <c r="AT95" s="143"/>
      <c r="AU95" s="144"/>
      <c r="AV95" s="144"/>
      <c r="AW95" s="144"/>
      <c r="AX95" s="144"/>
      <c r="AY95" s="144"/>
      <c r="AZ95" s="144"/>
      <c r="BA95" s="145"/>
      <c r="BB95" s="145"/>
      <c r="BC95" s="145"/>
      <c r="BD95" s="145"/>
      <c r="BE95" s="145"/>
      <c r="BF95" s="145"/>
      <c r="BG95" s="146"/>
      <c r="BH95" s="144"/>
      <c r="BI95" s="144"/>
      <c r="BJ95" s="147"/>
      <c r="BK95" s="95">
        <v>0</v>
      </c>
      <c r="BL95" s="96"/>
      <c r="BM95" s="98"/>
      <c r="BN95" s="98"/>
      <c r="BO95" s="98"/>
      <c r="BP95" s="98"/>
      <c r="BQ95" s="98"/>
      <c r="BR95" s="98"/>
      <c r="BS95" s="98"/>
      <c r="BT95" s="98">
        <v>1</v>
      </c>
      <c r="BU95" s="98">
        <v>3</v>
      </c>
      <c r="BV95" s="98">
        <v>0</v>
      </c>
      <c r="BW95" s="129">
        <v>6</v>
      </c>
      <c r="BX95" s="97">
        <f>SUM(BL95:BW95)</f>
        <v>10</v>
      </c>
      <c r="BY95" s="98">
        <v>56</v>
      </c>
      <c r="BZ95" s="98">
        <v>1</v>
      </c>
      <c r="CA95" s="151">
        <f>O95*BX95</f>
        <v>5500</v>
      </c>
      <c r="CB95" s="99">
        <f>BX95/(BY95+BK95-BZ95)</f>
        <v>0.18181818181818182</v>
      </c>
      <c r="CC95" s="236">
        <v>31</v>
      </c>
      <c r="CD95" s="170">
        <f>CC95*O95</f>
        <v>17050</v>
      </c>
      <c r="CE95" s="203">
        <v>4</v>
      </c>
      <c r="CF95" s="98">
        <v>1</v>
      </c>
      <c r="CG95" s="98">
        <v>0</v>
      </c>
      <c r="CH95" s="98">
        <v>3</v>
      </c>
      <c r="CI95" s="98">
        <v>2</v>
      </c>
      <c r="CJ95" s="98">
        <v>0</v>
      </c>
      <c r="CK95" s="98">
        <v>1</v>
      </c>
      <c r="CL95" s="98">
        <v>3</v>
      </c>
      <c r="CM95" s="98">
        <v>2</v>
      </c>
      <c r="CN95" s="98">
        <v>2</v>
      </c>
      <c r="CO95" s="98">
        <v>-2</v>
      </c>
      <c r="CP95" s="129">
        <v>2</v>
      </c>
      <c r="CQ95" s="174">
        <f>SUM(CE95:CP95)</f>
        <v>18</v>
      </c>
      <c r="CR95" s="98">
        <v>0</v>
      </c>
      <c r="CS95" s="98">
        <v>1</v>
      </c>
      <c r="CT95" s="151">
        <f>CQ95*O95</f>
        <v>9900</v>
      </c>
      <c r="CU95" s="88">
        <f>CQ95/(CC95+CR95-CS95)</f>
        <v>0.6</v>
      </c>
      <c r="CV95" s="95">
        <v>8</v>
      </c>
      <c r="CW95" s="96">
        <v>0</v>
      </c>
      <c r="CX95" s="98">
        <v>0</v>
      </c>
      <c r="CY95" s="129">
        <v>0</v>
      </c>
      <c r="CZ95" s="257">
        <f>SUM(CW95:CY95)</f>
        <v>0</v>
      </c>
      <c r="DA95" s="98">
        <v>0</v>
      </c>
      <c r="DB95" s="98">
        <v>22</v>
      </c>
      <c r="DC95" s="98">
        <f>CZ95*O95</f>
        <v>0</v>
      </c>
      <c r="DD95" s="258">
        <f>CZ95/(CV95+DA95-DB95)</f>
        <v>0</v>
      </c>
      <c r="DE95" s="95">
        <v>0</v>
      </c>
      <c r="DF95" s="247">
        <f>DE95*O95</f>
        <v>0</v>
      </c>
      <c r="DG95" s="233" t="s">
        <v>594</v>
      </c>
      <c r="DH95" s="211">
        <v>3699</v>
      </c>
      <c r="DI95" s="211">
        <v>1277.6199999999999</v>
      </c>
    </row>
    <row r="96" spans="1:113" ht="75" customHeight="1" x14ac:dyDescent="0.25">
      <c r="A96" s="221"/>
      <c r="B96" s="222"/>
      <c r="C96" s="73" t="s">
        <v>17</v>
      </c>
      <c r="D96" s="106" t="s">
        <v>375</v>
      </c>
      <c r="E96" s="74">
        <v>20521</v>
      </c>
      <c r="F96" s="101">
        <v>804382047635</v>
      </c>
      <c r="G96" s="101"/>
      <c r="H96" s="59" t="s">
        <v>390</v>
      </c>
      <c r="I96" s="196">
        <v>1</v>
      </c>
      <c r="J96" s="59" t="s">
        <v>443</v>
      </c>
      <c r="K96" s="149" t="s">
        <v>356</v>
      </c>
      <c r="L96" s="74" t="s">
        <v>39</v>
      </c>
      <c r="M96" s="74"/>
      <c r="N96" s="107">
        <v>44181</v>
      </c>
      <c r="O96" s="78">
        <v>695</v>
      </c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9"/>
      <c r="AC96" s="140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41"/>
      <c r="AQ96" s="137"/>
      <c r="AR96" s="137"/>
      <c r="AS96" s="142"/>
      <c r="AT96" s="143"/>
      <c r="AU96" s="144"/>
      <c r="AV96" s="144"/>
      <c r="AW96" s="144"/>
      <c r="AX96" s="144"/>
      <c r="AY96" s="144"/>
      <c r="AZ96" s="144"/>
      <c r="BA96" s="145"/>
      <c r="BB96" s="145"/>
      <c r="BC96" s="145"/>
      <c r="BD96" s="145"/>
      <c r="BE96" s="145"/>
      <c r="BF96" s="145"/>
      <c r="BG96" s="146"/>
      <c r="BH96" s="144"/>
      <c r="BI96" s="144"/>
      <c r="BJ96" s="147"/>
      <c r="BK96" s="95">
        <v>0</v>
      </c>
      <c r="BL96" s="96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129">
        <v>0</v>
      </c>
      <c r="BX96" s="97">
        <f>SUM(BL96:BW96)</f>
        <v>0</v>
      </c>
      <c r="BY96" s="98">
        <v>49</v>
      </c>
      <c r="BZ96" s="98">
        <v>0</v>
      </c>
      <c r="CA96" s="151">
        <f>O96*BX96</f>
        <v>0</v>
      </c>
      <c r="CB96" s="99">
        <f>BX96/(BY96+BK96-BZ96)</f>
        <v>0</v>
      </c>
      <c r="CC96" s="236">
        <v>16</v>
      </c>
      <c r="CD96" s="170">
        <f>CC96*O96</f>
        <v>11120</v>
      </c>
      <c r="CE96" s="203">
        <v>2</v>
      </c>
      <c r="CF96" s="98">
        <v>3</v>
      </c>
      <c r="CG96" s="98">
        <v>1</v>
      </c>
      <c r="CH96" s="98">
        <v>-1</v>
      </c>
      <c r="CI96" s="98">
        <v>1</v>
      </c>
      <c r="CJ96" s="98">
        <v>2</v>
      </c>
      <c r="CK96" s="98">
        <v>2</v>
      </c>
      <c r="CL96" s="98">
        <v>1</v>
      </c>
      <c r="CM96" s="98">
        <v>3</v>
      </c>
      <c r="CN96" s="98">
        <v>4</v>
      </c>
      <c r="CO96" s="98">
        <v>-1</v>
      </c>
      <c r="CP96" s="129">
        <v>6</v>
      </c>
      <c r="CQ96" s="174">
        <f>SUM(CE96:CP96)</f>
        <v>23</v>
      </c>
      <c r="CR96" s="98">
        <v>1</v>
      </c>
      <c r="CS96" s="98">
        <v>1</v>
      </c>
      <c r="CT96" s="151">
        <f>CQ96*O96</f>
        <v>15985</v>
      </c>
      <c r="CU96" s="88">
        <f>CQ96/(CC96+CR96-CS96)</f>
        <v>1.4375</v>
      </c>
      <c r="CV96" s="95">
        <v>21</v>
      </c>
      <c r="CW96" s="96">
        <v>1</v>
      </c>
      <c r="CX96" s="98">
        <v>1</v>
      </c>
      <c r="CY96" s="129">
        <v>0</v>
      </c>
      <c r="CZ96" s="257">
        <f>SUM(CW96:CY96)</f>
        <v>2</v>
      </c>
      <c r="DA96" s="98">
        <v>0</v>
      </c>
      <c r="DB96" s="98">
        <v>0</v>
      </c>
      <c r="DC96" s="98">
        <f>CZ96*O96</f>
        <v>1390</v>
      </c>
      <c r="DD96" s="258">
        <f>CZ96/(CV96+DA96-DB96)</f>
        <v>9.5238095238095233E-2</v>
      </c>
      <c r="DE96" s="95">
        <v>17</v>
      </c>
      <c r="DF96" s="247">
        <f>DE96*O96</f>
        <v>11815</v>
      </c>
      <c r="DG96" s="272" t="s">
        <v>644</v>
      </c>
      <c r="DH96" s="214">
        <v>3000</v>
      </c>
      <c r="DI96" s="214">
        <v>1311.92</v>
      </c>
    </row>
    <row r="97" spans="1:113" ht="75" customHeight="1" x14ac:dyDescent="0.25">
      <c r="A97" s="220">
        <v>737</v>
      </c>
      <c r="B97" s="222"/>
      <c r="C97" s="74" t="s">
        <v>354</v>
      </c>
      <c r="D97" s="106" t="s">
        <v>250</v>
      </c>
      <c r="E97" s="74">
        <v>10261</v>
      </c>
      <c r="F97" s="101">
        <v>804382037469</v>
      </c>
      <c r="G97" s="101"/>
      <c r="H97" s="59" t="s">
        <v>307</v>
      </c>
      <c r="I97" s="59"/>
      <c r="J97" s="59"/>
      <c r="K97" s="149" t="s">
        <v>173</v>
      </c>
      <c r="L97" s="74" t="s">
        <v>39</v>
      </c>
      <c r="M97" s="74"/>
      <c r="N97" s="107">
        <v>44077</v>
      </c>
      <c r="O97" s="78">
        <v>310</v>
      </c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9"/>
      <c r="AC97" s="140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41"/>
      <c r="AQ97" s="137"/>
      <c r="AR97" s="137"/>
      <c r="AS97" s="142"/>
      <c r="AT97" s="143"/>
      <c r="AU97" s="144"/>
      <c r="AV97" s="144"/>
      <c r="AW97" s="144"/>
      <c r="AX97" s="144"/>
      <c r="AY97" s="144"/>
      <c r="AZ97" s="144"/>
      <c r="BA97" s="145"/>
      <c r="BB97" s="145"/>
      <c r="BC97" s="145"/>
      <c r="BD97" s="145"/>
      <c r="BE97" s="145"/>
      <c r="BF97" s="145"/>
      <c r="BG97" s="146"/>
      <c r="BH97" s="144"/>
      <c r="BI97" s="144"/>
      <c r="BJ97" s="147"/>
      <c r="BK97" s="95">
        <v>0</v>
      </c>
      <c r="BL97" s="96"/>
      <c r="BM97" s="98"/>
      <c r="BN97" s="98"/>
      <c r="BO97" s="98"/>
      <c r="BP97" s="98"/>
      <c r="BQ97" s="98"/>
      <c r="BR97" s="98"/>
      <c r="BS97" s="98"/>
      <c r="BT97" s="98">
        <v>0</v>
      </c>
      <c r="BU97" s="98">
        <v>1</v>
      </c>
      <c r="BV97" s="98">
        <v>0</v>
      </c>
      <c r="BW97" s="129">
        <v>3</v>
      </c>
      <c r="BX97" s="97">
        <f>SUM(BL97:BW97)</f>
        <v>4</v>
      </c>
      <c r="BY97" s="98">
        <v>58</v>
      </c>
      <c r="BZ97" s="98">
        <v>0</v>
      </c>
      <c r="CA97" s="151">
        <f>O97*BX97</f>
        <v>1240</v>
      </c>
      <c r="CB97" s="99">
        <f>BX97/(BY97+BK97-BZ97)</f>
        <v>6.8965517241379309E-2</v>
      </c>
      <c r="CC97" s="236">
        <v>39</v>
      </c>
      <c r="CD97" s="170">
        <f>CC97*O97</f>
        <v>12090</v>
      </c>
      <c r="CE97" s="203">
        <v>4</v>
      </c>
      <c r="CF97" s="98">
        <v>1</v>
      </c>
      <c r="CG97" s="98">
        <v>1</v>
      </c>
      <c r="CH97" s="98">
        <v>1</v>
      </c>
      <c r="CI97" s="98">
        <v>2</v>
      </c>
      <c r="CJ97" s="98">
        <v>2</v>
      </c>
      <c r="CK97" s="98">
        <v>2</v>
      </c>
      <c r="CL97" s="98">
        <v>1</v>
      </c>
      <c r="CM97" s="98">
        <v>1</v>
      </c>
      <c r="CN97" s="98">
        <v>0</v>
      </c>
      <c r="CO97" s="98">
        <v>6</v>
      </c>
      <c r="CP97" s="129">
        <v>-1</v>
      </c>
      <c r="CQ97" s="174">
        <f>SUM(CE97:CP97)</f>
        <v>20</v>
      </c>
      <c r="CR97" s="98">
        <v>0</v>
      </c>
      <c r="CS97" s="98">
        <v>2</v>
      </c>
      <c r="CT97" s="151">
        <f>CQ97*O97</f>
        <v>6200</v>
      </c>
      <c r="CU97" s="88">
        <f>CQ97/(CC97+CR97-CS97)</f>
        <v>0.54054054054054057</v>
      </c>
      <c r="CV97" s="95">
        <v>12</v>
      </c>
      <c r="CW97" s="96">
        <v>0</v>
      </c>
      <c r="CX97" s="98">
        <v>1</v>
      </c>
      <c r="CY97" s="129">
        <v>-1</v>
      </c>
      <c r="CZ97" s="257">
        <f>SUM(CW97:CY97)</f>
        <v>0</v>
      </c>
      <c r="DA97" s="98">
        <v>0</v>
      </c>
      <c r="DB97" s="98">
        <v>13</v>
      </c>
      <c r="DC97" s="98">
        <f>CZ97*O97</f>
        <v>0</v>
      </c>
      <c r="DD97" s="258">
        <f>CZ97/(CV97+DA97-DB97)</f>
        <v>0</v>
      </c>
      <c r="DE97" s="95">
        <v>1</v>
      </c>
      <c r="DF97" s="247">
        <f>DE97*O97</f>
        <v>310</v>
      </c>
      <c r="DG97" s="233" t="s">
        <v>587</v>
      </c>
      <c r="DH97" s="211">
        <v>199</v>
      </c>
      <c r="DI97" s="211">
        <v>646.24</v>
      </c>
    </row>
    <row r="98" spans="1:113" ht="75" customHeight="1" x14ac:dyDescent="0.25">
      <c r="A98" s="221"/>
      <c r="B98" s="218"/>
      <c r="C98" s="59" t="s">
        <v>354</v>
      </c>
      <c r="D98" s="74" t="s">
        <v>410</v>
      </c>
      <c r="E98" s="74">
        <v>10111</v>
      </c>
      <c r="F98" s="101">
        <v>804382047727</v>
      </c>
      <c r="G98" s="101"/>
      <c r="H98" s="59" t="s">
        <v>426</v>
      </c>
      <c r="I98" s="196">
        <v>1.5</v>
      </c>
      <c r="J98" s="59" t="s">
        <v>445</v>
      </c>
      <c r="K98" s="149"/>
      <c r="L98" s="76" t="s">
        <v>39</v>
      </c>
      <c r="M98" s="76"/>
      <c r="N98" s="77">
        <v>44215</v>
      </c>
      <c r="O98" s="78">
        <v>652</v>
      </c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1"/>
      <c r="AB98" s="162"/>
      <c r="AC98" s="163"/>
      <c r="AD98" s="164"/>
      <c r="AE98" s="164"/>
      <c r="AF98" s="164"/>
      <c r="AG98" s="164"/>
      <c r="AH98" s="164"/>
      <c r="AI98" s="164"/>
      <c r="AJ98" s="164"/>
      <c r="AK98" s="164"/>
      <c r="AL98" s="164"/>
      <c r="AM98" s="164"/>
      <c r="AN98" s="164"/>
      <c r="AO98" s="164"/>
      <c r="AP98" s="165"/>
      <c r="AQ98" s="166"/>
      <c r="AR98" s="166"/>
      <c r="AS98" s="167"/>
      <c r="AT98" s="166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6"/>
      <c r="BH98" s="145"/>
      <c r="BI98" s="145"/>
      <c r="BJ98" s="147"/>
      <c r="BK98" s="95"/>
      <c r="BL98" s="96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129"/>
      <c r="BX98" s="97"/>
      <c r="BY98" s="98"/>
      <c r="BZ98" s="98"/>
      <c r="CA98" s="151"/>
      <c r="CB98" s="99"/>
      <c r="CC98" s="236">
        <v>0</v>
      </c>
      <c r="CD98" s="170"/>
      <c r="CE98" s="203">
        <v>0</v>
      </c>
      <c r="CF98" s="98">
        <v>0</v>
      </c>
      <c r="CG98" s="98">
        <v>3</v>
      </c>
      <c r="CH98" s="98">
        <v>6</v>
      </c>
      <c r="CI98" s="98">
        <v>0</v>
      </c>
      <c r="CJ98" s="98">
        <v>2</v>
      </c>
      <c r="CK98" s="98">
        <v>4</v>
      </c>
      <c r="CL98" s="98">
        <v>1</v>
      </c>
      <c r="CM98" s="98">
        <v>3</v>
      </c>
      <c r="CN98" s="98">
        <v>3</v>
      </c>
      <c r="CO98" s="98">
        <v>6</v>
      </c>
      <c r="CP98" s="129">
        <v>0</v>
      </c>
      <c r="CQ98" s="174">
        <f>SUM(CE98:CP98)</f>
        <v>28</v>
      </c>
      <c r="CR98" s="98">
        <v>42</v>
      </c>
      <c r="CS98" s="98">
        <v>1</v>
      </c>
      <c r="CT98" s="151">
        <f>CQ98*O98</f>
        <v>18256</v>
      </c>
      <c r="CU98" s="88">
        <f>CQ98/(CC98+CR98-CS98)</f>
        <v>0.68292682926829273</v>
      </c>
      <c r="CV98" s="95">
        <v>9</v>
      </c>
      <c r="CW98" s="96">
        <v>2</v>
      </c>
      <c r="CX98" s="98">
        <v>0</v>
      </c>
      <c r="CY98" s="129">
        <v>0</v>
      </c>
      <c r="CZ98" s="257">
        <f>SUM(CW98:CY98)</f>
        <v>2</v>
      </c>
      <c r="DA98" s="98">
        <v>0</v>
      </c>
      <c r="DB98" s="98">
        <v>0</v>
      </c>
      <c r="DC98" s="98">
        <f>CZ98*O98</f>
        <v>1304</v>
      </c>
      <c r="DD98" s="258">
        <f>CZ98/(CV98+DA98-DB98)</f>
        <v>0.22222222222222221</v>
      </c>
      <c r="DE98" s="95">
        <v>7</v>
      </c>
      <c r="DF98" s="247">
        <f>DE98*O98</f>
        <v>4564</v>
      </c>
      <c r="DG98" s="272" t="s">
        <v>650</v>
      </c>
      <c r="DH98" s="211">
        <v>4399</v>
      </c>
      <c r="DI98" s="211">
        <v>1285.81</v>
      </c>
    </row>
    <row r="99" spans="1:113" ht="75" customHeight="1" x14ac:dyDescent="0.25">
      <c r="A99" s="221"/>
      <c r="B99" s="218"/>
      <c r="C99" s="74" t="s">
        <v>354</v>
      </c>
      <c r="D99" s="74" t="s">
        <v>412</v>
      </c>
      <c r="E99" s="74">
        <v>20841</v>
      </c>
      <c r="F99" s="101">
        <v>804382047697</v>
      </c>
      <c r="G99" s="101"/>
      <c r="H99" s="59" t="s">
        <v>432</v>
      </c>
      <c r="I99" s="59"/>
      <c r="J99" s="59"/>
      <c r="K99" s="149" t="s">
        <v>358</v>
      </c>
      <c r="L99" s="76" t="s">
        <v>39</v>
      </c>
      <c r="M99" s="76"/>
      <c r="N99" s="77">
        <v>44215</v>
      </c>
      <c r="O99" s="78">
        <v>289</v>
      </c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1"/>
      <c r="AB99" s="162"/>
      <c r="AC99" s="163"/>
      <c r="AD99" s="164"/>
      <c r="AE99" s="164"/>
      <c r="AF99" s="164"/>
      <c r="AG99" s="164"/>
      <c r="AH99" s="164"/>
      <c r="AI99" s="164"/>
      <c r="AJ99" s="164"/>
      <c r="AK99" s="164"/>
      <c r="AL99" s="164"/>
      <c r="AM99" s="164"/>
      <c r="AN99" s="164"/>
      <c r="AO99" s="164"/>
      <c r="AP99" s="165"/>
      <c r="AQ99" s="166"/>
      <c r="AR99" s="166"/>
      <c r="AS99" s="167"/>
      <c r="AT99" s="166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6"/>
      <c r="BH99" s="145"/>
      <c r="BI99" s="145"/>
      <c r="BJ99" s="147"/>
      <c r="BK99" s="95"/>
      <c r="BL99" s="96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129"/>
      <c r="BX99" s="97"/>
      <c r="BY99" s="98"/>
      <c r="BZ99" s="98"/>
      <c r="CA99" s="151"/>
      <c r="CB99" s="99"/>
      <c r="CC99" s="236">
        <v>0</v>
      </c>
      <c r="CD99" s="170"/>
      <c r="CE99" s="203">
        <v>0</v>
      </c>
      <c r="CF99" s="98">
        <v>1</v>
      </c>
      <c r="CG99" s="98">
        <v>3</v>
      </c>
      <c r="CH99" s="98">
        <v>4</v>
      </c>
      <c r="CI99" s="98">
        <v>1</v>
      </c>
      <c r="CJ99" s="98">
        <v>3</v>
      </c>
      <c r="CK99" s="98">
        <v>1</v>
      </c>
      <c r="CL99" s="98">
        <v>0</v>
      </c>
      <c r="CM99" s="98">
        <v>0</v>
      </c>
      <c r="CN99" s="98">
        <v>2</v>
      </c>
      <c r="CO99" s="98">
        <v>0</v>
      </c>
      <c r="CP99" s="129">
        <v>0</v>
      </c>
      <c r="CQ99" s="174">
        <f>SUM(CE99:CP99)</f>
        <v>15</v>
      </c>
      <c r="CR99" s="98">
        <v>41</v>
      </c>
      <c r="CS99" s="98">
        <v>0</v>
      </c>
      <c r="CT99" s="151">
        <f>CQ99*O99</f>
        <v>4335</v>
      </c>
      <c r="CU99" s="88">
        <f>CQ99/(CC99+CR99-CS99)</f>
        <v>0.36585365853658536</v>
      </c>
      <c r="CV99" s="95">
        <v>0</v>
      </c>
      <c r="CW99" s="96">
        <v>0</v>
      </c>
      <c r="CX99" s="98">
        <v>0</v>
      </c>
      <c r="CY99" s="129">
        <v>0</v>
      </c>
      <c r="CZ99" s="257">
        <f>SUM(CW99:CY99)</f>
        <v>0</v>
      </c>
      <c r="DA99" s="98">
        <v>0</v>
      </c>
      <c r="DB99" s="98">
        <v>0</v>
      </c>
      <c r="DC99" s="98">
        <f>CZ99*O99</f>
        <v>0</v>
      </c>
      <c r="DD99" s="258" t="e">
        <f>CZ99/(CV99+DA99-DB99)</f>
        <v>#DIV/0!</v>
      </c>
      <c r="DE99" s="95">
        <v>0</v>
      </c>
      <c r="DF99" s="247">
        <f>DE99*O99</f>
        <v>0</v>
      </c>
      <c r="DG99" s="207"/>
      <c r="DH99" s="214">
        <v>1899</v>
      </c>
      <c r="DI99" s="214">
        <v>597.9</v>
      </c>
    </row>
    <row r="100" spans="1:113" ht="75" customHeight="1" x14ac:dyDescent="0.25">
      <c r="A100" s="220">
        <v>737</v>
      </c>
      <c r="B100" s="222"/>
      <c r="C100" s="74" t="s">
        <v>354</v>
      </c>
      <c r="D100" s="106" t="s">
        <v>284</v>
      </c>
      <c r="E100" s="74">
        <v>80001</v>
      </c>
      <c r="F100" s="101">
        <v>804382046478</v>
      </c>
      <c r="G100" s="101"/>
      <c r="H100" s="59" t="s">
        <v>341</v>
      </c>
      <c r="I100" s="59"/>
      <c r="J100" s="59"/>
      <c r="K100" s="149" t="s">
        <v>173</v>
      </c>
      <c r="L100" s="74" t="s">
        <v>39</v>
      </c>
      <c r="M100" s="74"/>
      <c r="N100" s="107">
        <v>44077</v>
      </c>
      <c r="O100" s="78">
        <v>336</v>
      </c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9"/>
      <c r="AC100" s="140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41"/>
      <c r="AQ100" s="137"/>
      <c r="AR100" s="137"/>
      <c r="AS100" s="142"/>
      <c r="AT100" s="143"/>
      <c r="AU100" s="144"/>
      <c r="AV100" s="144"/>
      <c r="AW100" s="144"/>
      <c r="AX100" s="144"/>
      <c r="AY100" s="144"/>
      <c r="AZ100" s="144"/>
      <c r="BA100" s="145"/>
      <c r="BB100" s="145"/>
      <c r="BC100" s="145"/>
      <c r="BD100" s="145"/>
      <c r="BE100" s="145"/>
      <c r="BF100" s="145"/>
      <c r="BG100" s="146"/>
      <c r="BH100" s="144"/>
      <c r="BI100" s="144"/>
      <c r="BJ100" s="147"/>
      <c r="BK100" s="95">
        <v>0</v>
      </c>
      <c r="BL100" s="96"/>
      <c r="BM100" s="98"/>
      <c r="BN100" s="98"/>
      <c r="BO100" s="98"/>
      <c r="BP100" s="98"/>
      <c r="BQ100" s="98"/>
      <c r="BR100" s="98"/>
      <c r="BS100" s="98"/>
      <c r="BT100" s="98">
        <v>0</v>
      </c>
      <c r="BU100" s="98">
        <v>0</v>
      </c>
      <c r="BV100" s="98">
        <v>1</v>
      </c>
      <c r="BW100" s="129">
        <v>2</v>
      </c>
      <c r="BX100" s="97">
        <f>SUM(BL100:BW100)</f>
        <v>3</v>
      </c>
      <c r="BY100" s="98">
        <v>24</v>
      </c>
      <c r="BZ100" s="98">
        <v>0</v>
      </c>
      <c r="CA100" s="151">
        <f>O100*BX100</f>
        <v>1008</v>
      </c>
      <c r="CB100" s="99">
        <f>BX100/(BY100+BK100-BZ100)</f>
        <v>0.125</v>
      </c>
      <c r="CC100" s="236">
        <v>12</v>
      </c>
      <c r="CD100" s="170">
        <f>CC100*O100</f>
        <v>4032</v>
      </c>
      <c r="CE100" s="203">
        <v>1</v>
      </c>
      <c r="CF100" s="98">
        <v>0</v>
      </c>
      <c r="CG100" s="98">
        <v>0</v>
      </c>
      <c r="CH100" s="98">
        <v>0</v>
      </c>
      <c r="CI100" s="98">
        <v>0</v>
      </c>
      <c r="CJ100" s="98">
        <v>1</v>
      </c>
      <c r="CK100" s="98">
        <v>0</v>
      </c>
      <c r="CL100" s="98">
        <v>0</v>
      </c>
      <c r="CM100" s="98">
        <v>0</v>
      </c>
      <c r="CN100" s="98">
        <v>0</v>
      </c>
      <c r="CO100" s="98">
        <v>2</v>
      </c>
      <c r="CP100" s="129">
        <v>2</v>
      </c>
      <c r="CQ100" s="174">
        <f>SUM(CE100:CP100)</f>
        <v>6</v>
      </c>
      <c r="CR100" s="98">
        <v>0</v>
      </c>
      <c r="CS100" s="98">
        <v>0</v>
      </c>
      <c r="CT100" s="151">
        <f>CQ100*O100</f>
        <v>2016</v>
      </c>
      <c r="CU100" s="88">
        <f>CQ100/(CC100+CR100-CS100)</f>
        <v>0.5</v>
      </c>
      <c r="CV100" s="95">
        <v>0</v>
      </c>
      <c r="CW100" s="96">
        <v>0</v>
      </c>
      <c r="CX100" s="98">
        <v>0</v>
      </c>
      <c r="CY100" s="129">
        <v>0</v>
      </c>
      <c r="CZ100" s="257">
        <f>SUM(CW100:CY100)</f>
        <v>0</v>
      </c>
      <c r="DA100" s="98">
        <v>0</v>
      </c>
      <c r="DB100" s="98">
        <v>0</v>
      </c>
      <c r="DC100" s="98">
        <f>CZ100*O100</f>
        <v>0</v>
      </c>
      <c r="DD100" s="258" t="e">
        <f>CZ100/(CV100+DA100-DB100)</f>
        <v>#DIV/0!</v>
      </c>
      <c r="DE100" s="95">
        <v>0</v>
      </c>
      <c r="DF100" s="247">
        <f>DE100*O100</f>
        <v>0</v>
      </c>
      <c r="DG100" s="233" t="s">
        <v>597</v>
      </c>
      <c r="DH100" s="211">
        <v>2299</v>
      </c>
      <c r="DI100" s="211">
        <v>702.07</v>
      </c>
    </row>
    <row r="101" spans="1:113" ht="75" customHeight="1" x14ac:dyDescent="0.25">
      <c r="A101" s="220"/>
      <c r="B101" s="222"/>
      <c r="C101" s="73" t="s">
        <v>18</v>
      </c>
      <c r="D101" s="106" t="s">
        <v>367</v>
      </c>
      <c r="E101" s="74">
        <v>83502</v>
      </c>
      <c r="F101" s="101">
        <v>804382047468</v>
      </c>
      <c r="G101" s="101"/>
      <c r="H101" s="59" t="s">
        <v>382</v>
      </c>
      <c r="I101" s="196">
        <v>0.2</v>
      </c>
      <c r="J101" s="59" t="s">
        <v>445</v>
      </c>
      <c r="K101" s="149" t="s">
        <v>173</v>
      </c>
      <c r="L101" s="74" t="s">
        <v>40</v>
      </c>
      <c r="M101" s="74"/>
      <c r="N101" s="107">
        <v>44181</v>
      </c>
      <c r="O101" s="78">
        <v>155</v>
      </c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9"/>
      <c r="AC101" s="140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41"/>
      <c r="AQ101" s="137"/>
      <c r="AR101" s="137"/>
      <c r="AS101" s="142"/>
      <c r="AT101" s="143"/>
      <c r="AU101" s="144"/>
      <c r="AV101" s="144"/>
      <c r="AW101" s="144"/>
      <c r="AX101" s="144"/>
      <c r="AY101" s="144"/>
      <c r="AZ101" s="144"/>
      <c r="BA101" s="145"/>
      <c r="BB101" s="145"/>
      <c r="BC101" s="145"/>
      <c r="BD101" s="145"/>
      <c r="BE101" s="145"/>
      <c r="BF101" s="145"/>
      <c r="BG101" s="146"/>
      <c r="BH101" s="144"/>
      <c r="BI101" s="144"/>
      <c r="BJ101" s="147"/>
      <c r="BK101" s="95">
        <v>0</v>
      </c>
      <c r="BL101" s="96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129">
        <v>0</v>
      </c>
      <c r="BX101" s="97">
        <f>SUM(BL101:BW101)</f>
        <v>0</v>
      </c>
      <c r="BY101" s="98">
        <v>150</v>
      </c>
      <c r="BZ101" s="98">
        <v>0</v>
      </c>
      <c r="CA101" s="151">
        <f>O101*BX101</f>
        <v>0</v>
      </c>
      <c r="CB101" s="99">
        <f>BX101/(BY101+BK101-BZ101)</f>
        <v>0</v>
      </c>
      <c r="CC101" s="236">
        <v>4</v>
      </c>
      <c r="CD101" s="170">
        <f>CC101*O101</f>
        <v>620</v>
      </c>
      <c r="CE101" s="203">
        <v>0</v>
      </c>
      <c r="CF101" s="98">
        <v>12</v>
      </c>
      <c r="CG101" s="98">
        <v>4</v>
      </c>
      <c r="CH101" s="98">
        <v>7</v>
      </c>
      <c r="CI101" s="98">
        <v>4</v>
      </c>
      <c r="CJ101" s="98">
        <v>7</v>
      </c>
      <c r="CK101" s="98">
        <v>3</v>
      </c>
      <c r="CL101" s="98">
        <v>3</v>
      </c>
      <c r="CM101" s="98">
        <v>5</v>
      </c>
      <c r="CN101" s="98">
        <v>1</v>
      </c>
      <c r="CO101" s="98">
        <v>14</v>
      </c>
      <c r="CP101" s="129">
        <v>3</v>
      </c>
      <c r="CQ101" s="174">
        <f>SUM(CE101:CP101)</f>
        <v>63</v>
      </c>
      <c r="CR101" s="98">
        <v>0</v>
      </c>
      <c r="CS101" s="98">
        <v>0</v>
      </c>
      <c r="CT101" s="151">
        <f>CQ101*O101</f>
        <v>9765</v>
      </c>
      <c r="CU101" s="88">
        <f>CQ101/(CC101+CR101-CS101)</f>
        <v>15.75</v>
      </c>
      <c r="CV101" s="95">
        <v>56</v>
      </c>
      <c r="CW101" s="96">
        <v>0</v>
      </c>
      <c r="CX101" s="98">
        <v>1</v>
      </c>
      <c r="CY101" s="129">
        <v>0</v>
      </c>
      <c r="CZ101" s="257">
        <f>SUM(CW101:CY101)</f>
        <v>1</v>
      </c>
      <c r="DA101" s="98">
        <v>0</v>
      </c>
      <c r="DB101" s="98">
        <v>55</v>
      </c>
      <c r="DC101" s="98">
        <f>CZ101*O101</f>
        <v>155</v>
      </c>
      <c r="DD101" s="258">
        <f>CZ101/(CV101+DA101-DB101)</f>
        <v>1</v>
      </c>
      <c r="DE101" s="95">
        <v>1</v>
      </c>
      <c r="DF101" s="247">
        <f>DE101*O101</f>
        <v>155</v>
      </c>
      <c r="DG101" s="240" t="s">
        <v>628</v>
      </c>
      <c r="DH101" s="212">
        <v>700</v>
      </c>
      <c r="DI101" s="212">
        <v>218.27</v>
      </c>
    </row>
    <row r="102" spans="1:113" ht="75" customHeight="1" x14ac:dyDescent="0.25">
      <c r="A102" s="221"/>
      <c r="B102" s="218"/>
      <c r="C102" s="74" t="s">
        <v>354</v>
      </c>
      <c r="D102" s="74" t="s">
        <v>413</v>
      </c>
      <c r="E102" s="74">
        <v>23032</v>
      </c>
      <c r="F102" s="101">
        <v>804382047796</v>
      </c>
      <c r="G102" s="101"/>
      <c r="H102" s="59" t="s">
        <v>430</v>
      </c>
      <c r="I102" s="59"/>
      <c r="J102" s="59"/>
      <c r="K102" s="149" t="s">
        <v>358</v>
      </c>
      <c r="L102" s="76" t="s">
        <v>39</v>
      </c>
      <c r="M102" s="76"/>
      <c r="N102" s="77">
        <v>44215</v>
      </c>
      <c r="O102" s="78">
        <v>1675</v>
      </c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1"/>
      <c r="AB102" s="162"/>
      <c r="AC102" s="163"/>
      <c r="AD102" s="164"/>
      <c r="AE102" s="164"/>
      <c r="AF102" s="164"/>
      <c r="AG102" s="164"/>
      <c r="AH102" s="164"/>
      <c r="AI102" s="164"/>
      <c r="AJ102" s="164"/>
      <c r="AK102" s="164"/>
      <c r="AL102" s="164"/>
      <c r="AM102" s="164"/>
      <c r="AN102" s="164"/>
      <c r="AO102" s="164"/>
      <c r="AP102" s="165"/>
      <c r="AQ102" s="166"/>
      <c r="AR102" s="166"/>
      <c r="AS102" s="167"/>
      <c r="AT102" s="166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6"/>
      <c r="BH102" s="145"/>
      <c r="BI102" s="145"/>
      <c r="BJ102" s="147"/>
      <c r="BK102" s="95"/>
      <c r="BL102" s="96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129"/>
      <c r="BX102" s="97"/>
      <c r="BY102" s="98"/>
      <c r="BZ102" s="98"/>
      <c r="CA102" s="151"/>
      <c r="CB102" s="99"/>
      <c r="CC102" s="236">
        <v>0</v>
      </c>
      <c r="CD102" s="170"/>
      <c r="CE102" s="203">
        <v>0</v>
      </c>
      <c r="CF102" s="98">
        <v>3</v>
      </c>
      <c r="CG102" s="98">
        <v>1</v>
      </c>
      <c r="CH102" s="98">
        <v>3</v>
      </c>
      <c r="CI102" s="98">
        <v>4</v>
      </c>
      <c r="CJ102" s="98">
        <v>4</v>
      </c>
      <c r="CK102" s="98">
        <v>7</v>
      </c>
      <c r="CL102" s="98">
        <v>2</v>
      </c>
      <c r="CM102" s="98">
        <v>0</v>
      </c>
      <c r="CN102" s="98">
        <v>4</v>
      </c>
      <c r="CO102" s="98">
        <v>3</v>
      </c>
      <c r="CP102" s="129">
        <v>3</v>
      </c>
      <c r="CQ102" s="174">
        <f>SUM(CE102:CP102)</f>
        <v>34</v>
      </c>
      <c r="CR102" s="98">
        <v>56</v>
      </c>
      <c r="CS102" s="98">
        <v>1</v>
      </c>
      <c r="CT102" s="151">
        <f>CQ102*O102</f>
        <v>56950</v>
      </c>
      <c r="CU102" s="88">
        <f>CQ102/(CC102+CR102-CS102)</f>
        <v>0.61818181818181817</v>
      </c>
      <c r="CV102" s="95">
        <v>7</v>
      </c>
      <c r="CW102" s="96">
        <v>0</v>
      </c>
      <c r="CX102" s="98">
        <v>-1</v>
      </c>
      <c r="CY102" s="129">
        <v>0</v>
      </c>
      <c r="CZ102" s="257">
        <f>SUM(CW102:CY102)</f>
        <v>-1</v>
      </c>
      <c r="DA102" s="98">
        <v>0</v>
      </c>
      <c r="DB102" s="98">
        <v>1</v>
      </c>
      <c r="DC102" s="98">
        <f>CZ102*O102</f>
        <v>-1675</v>
      </c>
      <c r="DD102" s="258">
        <f>CZ102/(CV102+DA102-DB102)</f>
        <v>-0.16666666666666666</v>
      </c>
      <c r="DE102" s="95">
        <v>11</v>
      </c>
      <c r="DF102" s="247">
        <f>DE102*O102</f>
        <v>18425</v>
      </c>
      <c r="DG102" s="232" t="s">
        <v>652</v>
      </c>
      <c r="DH102" s="214">
        <v>10999</v>
      </c>
      <c r="DI102" s="214">
        <v>3304.22</v>
      </c>
    </row>
    <row r="103" spans="1:113" ht="75" customHeight="1" x14ac:dyDescent="0.25">
      <c r="A103" s="221"/>
      <c r="B103" s="218"/>
      <c r="C103" s="74" t="s">
        <v>354</v>
      </c>
      <c r="D103" s="74" t="s">
        <v>414</v>
      </c>
      <c r="E103" s="74">
        <v>23962</v>
      </c>
      <c r="F103" s="101">
        <v>804382047802</v>
      </c>
      <c r="G103" s="101"/>
      <c r="H103" s="59" t="s">
        <v>433</v>
      </c>
      <c r="I103" s="59"/>
      <c r="J103" s="59"/>
      <c r="K103" s="149" t="s">
        <v>358</v>
      </c>
      <c r="L103" s="76" t="s">
        <v>39</v>
      </c>
      <c r="M103" s="76"/>
      <c r="N103" s="77">
        <v>44215</v>
      </c>
      <c r="O103" s="78">
        <v>2760</v>
      </c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1"/>
      <c r="AB103" s="162"/>
      <c r="AC103" s="163"/>
      <c r="AD103" s="164"/>
      <c r="AE103" s="164"/>
      <c r="AF103" s="164"/>
      <c r="AG103" s="164"/>
      <c r="AH103" s="164"/>
      <c r="AI103" s="164"/>
      <c r="AJ103" s="164"/>
      <c r="AK103" s="164"/>
      <c r="AL103" s="164"/>
      <c r="AM103" s="164"/>
      <c r="AN103" s="164"/>
      <c r="AO103" s="164"/>
      <c r="AP103" s="165"/>
      <c r="AQ103" s="166"/>
      <c r="AR103" s="166"/>
      <c r="AS103" s="167"/>
      <c r="AT103" s="166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6"/>
      <c r="BH103" s="145"/>
      <c r="BI103" s="145"/>
      <c r="BJ103" s="147"/>
      <c r="BK103" s="95"/>
      <c r="BL103" s="96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129"/>
      <c r="BX103" s="97"/>
      <c r="BY103" s="98"/>
      <c r="BZ103" s="98"/>
      <c r="CA103" s="151"/>
      <c r="CB103" s="99"/>
      <c r="CC103" s="236">
        <v>0</v>
      </c>
      <c r="CD103" s="170"/>
      <c r="CE103" s="203">
        <v>0</v>
      </c>
      <c r="CF103" s="98">
        <v>0</v>
      </c>
      <c r="CG103" s="98">
        <v>4</v>
      </c>
      <c r="CH103" s="98">
        <v>3</v>
      </c>
      <c r="CI103" s="98">
        <v>2</v>
      </c>
      <c r="CJ103" s="98">
        <v>6</v>
      </c>
      <c r="CK103" s="98">
        <v>7</v>
      </c>
      <c r="CL103" s="98">
        <v>0</v>
      </c>
      <c r="CM103" s="98">
        <v>-1</v>
      </c>
      <c r="CN103" s="98">
        <v>2</v>
      </c>
      <c r="CO103" s="98">
        <v>7</v>
      </c>
      <c r="CP103" s="129">
        <v>2</v>
      </c>
      <c r="CQ103" s="174">
        <f>SUM(CE103:CP103)</f>
        <v>32</v>
      </c>
      <c r="CR103" s="98">
        <v>44</v>
      </c>
      <c r="CS103" s="98">
        <v>2</v>
      </c>
      <c r="CT103" s="151">
        <f>CQ103*O103</f>
        <v>88320</v>
      </c>
      <c r="CU103" s="88">
        <f>CQ103/(CC103+CR103-CS103)</f>
        <v>0.76190476190476186</v>
      </c>
      <c r="CV103" s="95">
        <v>9</v>
      </c>
      <c r="CW103" s="96">
        <v>2</v>
      </c>
      <c r="CX103" s="98">
        <v>1</v>
      </c>
      <c r="CY103" s="129">
        <v>1</v>
      </c>
      <c r="CZ103" s="257">
        <f>SUM(CW103:CY103)</f>
        <v>4</v>
      </c>
      <c r="DA103" s="98">
        <v>0</v>
      </c>
      <c r="DB103" s="98">
        <v>0</v>
      </c>
      <c r="DC103" s="98">
        <f>CZ103*O103</f>
        <v>11040</v>
      </c>
      <c r="DD103" s="258">
        <f>CZ103/(CV103+DA103-DB103)</f>
        <v>0.44444444444444442</v>
      </c>
      <c r="DE103" s="95">
        <v>5</v>
      </c>
      <c r="DF103" s="247">
        <f>DE103*O103</f>
        <v>13800</v>
      </c>
      <c r="DG103" s="232" t="s">
        <v>653</v>
      </c>
      <c r="DH103" s="214">
        <v>17999</v>
      </c>
      <c r="DI103" s="214">
        <v>5053.1899999999996</v>
      </c>
    </row>
    <row r="104" spans="1:113" ht="75" customHeight="1" x14ac:dyDescent="0.25">
      <c r="A104" s="220"/>
      <c r="B104" s="218"/>
      <c r="C104" s="73" t="s">
        <v>18</v>
      </c>
      <c r="D104" s="132" t="s">
        <v>25</v>
      </c>
      <c r="E104" s="74">
        <v>97012</v>
      </c>
      <c r="F104" s="101">
        <v>804382028931</v>
      </c>
      <c r="G104" s="101"/>
      <c r="H104" s="59" t="s">
        <v>89</v>
      </c>
      <c r="I104" s="196">
        <v>0.25</v>
      </c>
      <c r="J104" s="59" t="s">
        <v>445</v>
      </c>
      <c r="K104" s="149" t="s">
        <v>357</v>
      </c>
      <c r="L104" s="103" t="s">
        <v>40</v>
      </c>
      <c r="M104" s="103">
        <v>515</v>
      </c>
      <c r="N104" s="77">
        <v>43055</v>
      </c>
      <c r="O104" s="78">
        <v>155</v>
      </c>
      <c r="P104" s="160">
        <v>0</v>
      </c>
      <c r="Q104" s="160">
        <v>0</v>
      </c>
      <c r="R104" s="160">
        <v>0</v>
      </c>
      <c r="S104" s="160">
        <v>0</v>
      </c>
      <c r="T104" s="160">
        <v>0</v>
      </c>
      <c r="U104" s="160">
        <v>0</v>
      </c>
      <c r="V104" s="160">
        <v>0</v>
      </c>
      <c r="W104" s="160">
        <v>0</v>
      </c>
      <c r="X104" s="160">
        <v>0</v>
      </c>
      <c r="Y104" s="160">
        <v>0</v>
      </c>
      <c r="Z104" s="161">
        <v>2</v>
      </c>
      <c r="AA104" s="161">
        <v>40</v>
      </c>
      <c r="AB104" s="162">
        <f>SUM(P104:AA104)</f>
        <v>42</v>
      </c>
      <c r="AC104" s="163">
        <v>114</v>
      </c>
      <c r="AD104" s="164">
        <v>-1</v>
      </c>
      <c r="AE104" s="164">
        <v>22</v>
      </c>
      <c r="AF104" s="164">
        <v>12</v>
      </c>
      <c r="AG104" s="164">
        <v>9</v>
      </c>
      <c r="AH104" s="164">
        <v>14</v>
      </c>
      <c r="AI104" s="164">
        <v>21</v>
      </c>
      <c r="AJ104" s="164">
        <v>23</v>
      </c>
      <c r="AK104" s="164">
        <v>33</v>
      </c>
      <c r="AL104" s="164">
        <v>78</v>
      </c>
      <c r="AM104" s="164">
        <v>32</v>
      </c>
      <c r="AN104" s="164">
        <v>35</v>
      </c>
      <c r="AO104" s="164">
        <v>107</v>
      </c>
      <c r="AP104" s="165">
        <f>SUM(AD104:AN104)</f>
        <v>278</v>
      </c>
      <c r="AQ104" s="166">
        <v>902</v>
      </c>
      <c r="AR104" s="166">
        <v>3</v>
      </c>
      <c r="AS104" s="167">
        <f>AP104/(AQ104+AC104-AR104)</f>
        <v>0.27443237907206319</v>
      </c>
      <c r="AT104" s="166">
        <v>418.56</v>
      </c>
      <c r="AU104" s="145">
        <v>20</v>
      </c>
      <c r="AV104" s="145">
        <v>58</v>
      </c>
      <c r="AW104" s="145">
        <v>33</v>
      </c>
      <c r="AX104" s="145">
        <v>47</v>
      </c>
      <c r="AY104" s="145">
        <v>40</v>
      </c>
      <c r="AZ104" s="145">
        <v>26</v>
      </c>
      <c r="BA104" s="145">
        <v>59</v>
      </c>
      <c r="BB104" s="145">
        <v>30</v>
      </c>
      <c r="BC104" s="145">
        <v>34</v>
      </c>
      <c r="BD104" s="145">
        <v>28</v>
      </c>
      <c r="BE104" s="145">
        <v>54</v>
      </c>
      <c r="BF104" s="145">
        <v>89</v>
      </c>
      <c r="BG104" s="146">
        <f>+SUM(AU104:BF104)</f>
        <v>518</v>
      </c>
      <c r="BH104" s="145">
        <v>612</v>
      </c>
      <c r="BI104" s="145">
        <v>75</v>
      </c>
      <c r="BJ104" s="147">
        <f>+BG104/(BH104+AT104-BI104)</f>
        <v>0.54209050190464236</v>
      </c>
      <c r="BK104" s="95">
        <v>522</v>
      </c>
      <c r="BL104" s="96">
        <v>27</v>
      </c>
      <c r="BM104" s="98">
        <v>40</v>
      </c>
      <c r="BN104" s="98">
        <v>15</v>
      </c>
      <c r="BO104" s="98">
        <v>0</v>
      </c>
      <c r="BP104" s="98">
        <v>3</v>
      </c>
      <c r="BQ104" s="98">
        <v>19</v>
      </c>
      <c r="BR104" s="98">
        <v>46</v>
      </c>
      <c r="BS104" s="98">
        <v>45</v>
      </c>
      <c r="BT104" s="98">
        <v>44</v>
      </c>
      <c r="BU104" s="98">
        <v>17</v>
      </c>
      <c r="BV104" s="98">
        <v>86</v>
      </c>
      <c r="BW104" s="129">
        <v>90</v>
      </c>
      <c r="BX104" s="97">
        <f>SUM(BL104:BW104)</f>
        <v>432</v>
      </c>
      <c r="BY104" s="98">
        <v>640</v>
      </c>
      <c r="BZ104" s="98">
        <v>12</v>
      </c>
      <c r="CA104" s="151">
        <f>O104*BX104</f>
        <v>66960</v>
      </c>
      <c r="CB104" s="99">
        <f>BX104/(BY104+BK104-BZ104)</f>
        <v>0.37565217391304345</v>
      </c>
      <c r="CC104" s="236">
        <v>460</v>
      </c>
      <c r="CD104" s="170">
        <f>CC104*O104</f>
        <v>71300</v>
      </c>
      <c r="CE104" s="203">
        <v>13</v>
      </c>
      <c r="CF104" s="98">
        <v>68</v>
      </c>
      <c r="CG104" s="98">
        <v>27</v>
      </c>
      <c r="CH104" s="98">
        <v>54</v>
      </c>
      <c r="CI104" s="98">
        <v>52</v>
      </c>
      <c r="CJ104" s="98">
        <v>49</v>
      </c>
      <c r="CK104" s="98">
        <v>85</v>
      </c>
      <c r="CL104" s="98">
        <v>41</v>
      </c>
      <c r="CM104" s="98">
        <v>54</v>
      </c>
      <c r="CN104" s="98">
        <v>41</v>
      </c>
      <c r="CO104" s="98">
        <v>201</v>
      </c>
      <c r="CP104" s="129">
        <v>83</v>
      </c>
      <c r="CQ104" s="174">
        <f>SUM(CE104:CP104)</f>
        <v>768</v>
      </c>
      <c r="CR104" s="98">
        <v>1274</v>
      </c>
      <c r="CS104" s="98">
        <v>30</v>
      </c>
      <c r="CT104" s="151">
        <f>CQ104*O104</f>
        <v>119040</v>
      </c>
      <c r="CU104" s="88">
        <f>CQ104/(CC104+CR104-CS104)</f>
        <v>0.45070422535211269</v>
      </c>
      <c r="CV104" s="95">
        <v>647</v>
      </c>
      <c r="CW104" s="96">
        <v>32</v>
      </c>
      <c r="CX104" s="98">
        <v>76</v>
      </c>
      <c r="CY104" s="129">
        <v>44</v>
      </c>
      <c r="CZ104" s="257">
        <f>SUM(CW104:CY104)</f>
        <v>152</v>
      </c>
      <c r="DA104" s="98">
        <v>146</v>
      </c>
      <c r="DB104" s="98">
        <v>12</v>
      </c>
      <c r="DC104" s="98">
        <f>CZ104*O104</f>
        <v>23560</v>
      </c>
      <c r="DD104" s="258">
        <f>CZ104/(CV104+DA104-DB104)</f>
        <v>0.1946222791293214</v>
      </c>
      <c r="DE104" s="95">
        <v>532</v>
      </c>
      <c r="DF104" s="247">
        <f>DE104*O104</f>
        <v>82460</v>
      </c>
      <c r="DG104" s="239" t="s">
        <v>630</v>
      </c>
      <c r="DH104" s="211">
        <v>700</v>
      </c>
      <c r="DI104" s="211">
        <v>213.53</v>
      </c>
    </row>
    <row r="105" spans="1:113" ht="75" customHeight="1" x14ac:dyDescent="0.25">
      <c r="A105" s="220"/>
      <c r="B105" s="218"/>
      <c r="C105" s="73" t="s">
        <v>18</v>
      </c>
      <c r="D105" s="132" t="s">
        <v>24</v>
      </c>
      <c r="E105" s="74">
        <v>97011</v>
      </c>
      <c r="F105" s="101">
        <v>804382028924</v>
      </c>
      <c r="G105" s="101"/>
      <c r="H105" s="59" t="s">
        <v>89</v>
      </c>
      <c r="I105" s="196">
        <v>0.25</v>
      </c>
      <c r="J105" s="59" t="s">
        <v>445</v>
      </c>
      <c r="K105" s="149" t="s">
        <v>357</v>
      </c>
      <c r="L105" s="103" t="s">
        <v>40</v>
      </c>
      <c r="M105" s="103">
        <v>515</v>
      </c>
      <c r="N105" s="77">
        <v>43055</v>
      </c>
      <c r="O105" s="78">
        <v>155</v>
      </c>
      <c r="P105" s="160">
        <v>0</v>
      </c>
      <c r="Q105" s="160">
        <v>0</v>
      </c>
      <c r="R105" s="160">
        <v>0</v>
      </c>
      <c r="S105" s="160">
        <v>0</v>
      </c>
      <c r="T105" s="160">
        <v>0</v>
      </c>
      <c r="U105" s="160">
        <v>0</v>
      </c>
      <c r="V105" s="160">
        <v>0</v>
      </c>
      <c r="W105" s="160">
        <v>0</v>
      </c>
      <c r="X105" s="160">
        <v>0</v>
      </c>
      <c r="Y105" s="160">
        <v>0</v>
      </c>
      <c r="Z105" s="161">
        <v>3</v>
      </c>
      <c r="AA105" s="161">
        <v>46</v>
      </c>
      <c r="AB105" s="162">
        <f>SUM(P105:AA105)</f>
        <v>49</v>
      </c>
      <c r="AC105" s="163">
        <v>110</v>
      </c>
      <c r="AD105" s="164">
        <v>2</v>
      </c>
      <c r="AE105" s="164">
        <v>3</v>
      </c>
      <c r="AF105" s="164">
        <v>2</v>
      </c>
      <c r="AG105" s="164">
        <v>-2</v>
      </c>
      <c r="AH105" s="164">
        <v>29</v>
      </c>
      <c r="AI105" s="164">
        <v>23</v>
      </c>
      <c r="AJ105" s="164">
        <v>25</v>
      </c>
      <c r="AK105" s="164">
        <v>36</v>
      </c>
      <c r="AL105" s="164">
        <v>86</v>
      </c>
      <c r="AM105" s="164">
        <v>35</v>
      </c>
      <c r="AN105" s="164">
        <v>59</v>
      </c>
      <c r="AO105" s="164">
        <v>101</v>
      </c>
      <c r="AP105" s="165">
        <f>SUM(AD105:AN105)</f>
        <v>298</v>
      </c>
      <c r="AQ105" s="166">
        <v>1137</v>
      </c>
      <c r="AR105" s="166">
        <v>2</v>
      </c>
      <c r="AS105" s="167">
        <f>AP105/(AQ105+AC105-AR105)</f>
        <v>0.2393574297188755</v>
      </c>
      <c r="AT105" s="166">
        <v>321.60000000000002</v>
      </c>
      <c r="AU105" s="145">
        <v>22</v>
      </c>
      <c r="AV105" s="145">
        <v>94</v>
      </c>
      <c r="AW105" s="145">
        <v>20</v>
      </c>
      <c r="AX105" s="145">
        <v>88</v>
      </c>
      <c r="AY105" s="145">
        <v>55</v>
      </c>
      <c r="AZ105" s="145">
        <v>58</v>
      </c>
      <c r="BA105" s="145">
        <v>83</v>
      </c>
      <c r="BB105" s="145">
        <v>37</v>
      </c>
      <c r="BC105" s="145">
        <v>55</v>
      </c>
      <c r="BD105" s="145">
        <v>32</v>
      </c>
      <c r="BE105" s="145">
        <v>104</v>
      </c>
      <c r="BF105" s="145">
        <v>164</v>
      </c>
      <c r="BG105" s="146">
        <f>+SUM(AU105:BF105)</f>
        <v>812</v>
      </c>
      <c r="BH105" s="145">
        <v>1223</v>
      </c>
      <c r="BI105" s="145">
        <v>114</v>
      </c>
      <c r="BJ105" s="147">
        <f>+BG105/(BH105+AT105-BI105)</f>
        <v>0.56759401649657493</v>
      </c>
      <c r="BK105" s="95">
        <v>491</v>
      </c>
      <c r="BL105" s="96">
        <v>44</v>
      </c>
      <c r="BM105" s="98">
        <v>84</v>
      </c>
      <c r="BN105" s="98">
        <v>28</v>
      </c>
      <c r="BO105" s="98">
        <v>2</v>
      </c>
      <c r="BP105" s="98">
        <v>9</v>
      </c>
      <c r="BQ105" s="98">
        <v>27</v>
      </c>
      <c r="BR105" s="98">
        <v>48</v>
      </c>
      <c r="BS105" s="98">
        <v>43</v>
      </c>
      <c r="BT105" s="98">
        <v>74</v>
      </c>
      <c r="BU105" s="98">
        <v>55</v>
      </c>
      <c r="BV105" s="98">
        <v>151</v>
      </c>
      <c r="BW105" s="129">
        <v>167</v>
      </c>
      <c r="BX105" s="97">
        <f>SUM(BL105:BW105)</f>
        <v>732</v>
      </c>
      <c r="BY105" s="98">
        <v>1314</v>
      </c>
      <c r="BZ105" s="98">
        <v>14</v>
      </c>
      <c r="CA105" s="151">
        <f>O105*BX105</f>
        <v>113460</v>
      </c>
      <c r="CB105" s="99">
        <f>BX105/(BY105+BK105-BZ105)</f>
        <v>0.40871021775544386</v>
      </c>
      <c r="CC105" s="236">
        <v>409</v>
      </c>
      <c r="CD105" s="170">
        <f>CC105*O105</f>
        <v>63395</v>
      </c>
      <c r="CE105" s="203">
        <v>20</v>
      </c>
      <c r="CF105" s="98">
        <v>94</v>
      </c>
      <c r="CG105" s="98">
        <v>37</v>
      </c>
      <c r="CH105" s="98">
        <v>90</v>
      </c>
      <c r="CI105" s="98">
        <v>61</v>
      </c>
      <c r="CJ105" s="98">
        <v>76</v>
      </c>
      <c r="CK105" s="98">
        <v>73</v>
      </c>
      <c r="CL105" s="98">
        <v>40</v>
      </c>
      <c r="CM105" s="98">
        <v>41</v>
      </c>
      <c r="CN105" s="98">
        <v>44</v>
      </c>
      <c r="CO105" s="98">
        <v>201</v>
      </c>
      <c r="CP105" s="129">
        <v>90</v>
      </c>
      <c r="CQ105" s="174">
        <f>SUM(CE105:CP105)</f>
        <v>867</v>
      </c>
      <c r="CR105" s="98">
        <v>1545</v>
      </c>
      <c r="CS105" s="98">
        <v>24</v>
      </c>
      <c r="CT105" s="151">
        <f>CQ105*O105</f>
        <v>134385</v>
      </c>
      <c r="CU105" s="88">
        <f>CQ105/(CC105+CR105-CS105)</f>
        <v>0.44922279792746111</v>
      </c>
      <c r="CV105" s="95">
        <v>714</v>
      </c>
      <c r="CW105" s="96">
        <v>33</v>
      </c>
      <c r="CX105" s="98">
        <v>58</v>
      </c>
      <c r="CY105" s="129">
        <v>44</v>
      </c>
      <c r="CZ105" s="257">
        <f>SUM(CW105:CY105)</f>
        <v>135</v>
      </c>
      <c r="DA105" s="98">
        <v>108</v>
      </c>
      <c r="DB105" s="98">
        <v>12</v>
      </c>
      <c r="DC105" s="98">
        <f>CZ105*O105</f>
        <v>20925</v>
      </c>
      <c r="DD105" s="258">
        <f>CZ105/(CV105+DA105-DB105)</f>
        <v>0.16666666666666666</v>
      </c>
      <c r="DE105" s="95">
        <v>605</v>
      </c>
      <c r="DF105" s="247">
        <f>DE105*O105</f>
        <v>93775</v>
      </c>
      <c r="DG105" s="239" t="s">
        <v>629</v>
      </c>
      <c r="DH105" s="211">
        <v>700</v>
      </c>
      <c r="DI105" s="211">
        <v>212.09</v>
      </c>
    </row>
    <row r="106" spans="1:113" ht="75" customHeight="1" x14ac:dyDescent="0.25">
      <c r="A106" s="221"/>
      <c r="B106" s="218"/>
      <c r="C106" s="73" t="s">
        <v>18</v>
      </c>
      <c r="D106" s="132" t="s">
        <v>48</v>
      </c>
      <c r="E106" s="74">
        <v>80009</v>
      </c>
      <c r="F106" s="101">
        <v>804382012923</v>
      </c>
      <c r="G106" s="101"/>
      <c r="H106" s="59" t="s">
        <v>84</v>
      </c>
      <c r="I106" s="196">
        <v>0.2</v>
      </c>
      <c r="J106" s="59" t="s">
        <v>445</v>
      </c>
      <c r="K106" s="149" t="s">
        <v>357</v>
      </c>
      <c r="L106" s="103" t="s">
        <v>40</v>
      </c>
      <c r="M106" s="103">
        <v>515</v>
      </c>
      <c r="N106" s="77">
        <v>42999</v>
      </c>
      <c r="O106" s="78">
        <v>155</v>
      </c>
      <c r="P106" s="160">
        <v>0</v>
      </c>
      <c r="Q106" s="160">
        <v>127</v>
      </c>
      <c r="R106" s="160">
        <v>43</v>
      </c>
      <c r="S106" s="160">
        <v>32</v>
      </c>
      <c r="T106" s="161">
        <v>12</v>
      </c>
      <c r="U106" s="161">
        <v>31</v>
      </c>
      <c r="V106" s="161">
        <v>36</v>
      </c>
      <c r="W106" s="161">
        <v>34</v>
      </c>
      <c r="X106" s="161">
        <v>45</v>
      </c>
      <c r="Y106" s="161">
        <v>37</v>
      </c>
      <c r="Z106" s="161">
        <v>36</v>
      </c>
      <c r="AA106" s="161">
        <v>102</v>
      </c>
      <c r="AB106" s="162">
        <f>SUM(P106:AA106)</f>
        <v>535</v>
      </c>
      <c r="AC106" s="163">
        <v>742</v>
      </c>
      <c r="AD106" s="164">
        <v>8</v>
      </c>
      <c r="AE106" s="164">
        <v>58</v>
      </c>
      <c r="AF106" s="164">
        <v>30</v>
      </c>
      <c r="AG106" s="164">
        <v>23</v>
      </c>
      <c r="AH106" s="164">
        <v>27</v>
      </c>
      <c r="AI106" s="164">
        <v>27</v>
      </c>
      <c r="AJ106" s="164">
        <v>68</v>
      </c>
      <c r="AK106" s="164">
        <v>41</v>
      </c>
      <c r="AL106" s="164">
        <v>79</v>
      </c>
      <c r="AM106" s="164">
        <v>57</v>
      </c>
      <c r="AN106" s="164">
        <v>64</v>
      </c>
      <c r="AO106" s="164">
        <v>87</v>
      </c>
      <c r="AP106" s="165">
        <f>SUM(AD106:AN106)</f>
        <v>482</v>
      </c>
      <c r="AQ106" s="166">
        <v>920</v>
      </c>
      <c r="AR106" s="166">
        <v>35</v>
      </c>
      <c r="AS106" s="167">
        <f>AP106/(AQ106+AC106-AR106)</f>
        <v>0.29625076828518748</v>
      </c>
      <c r="AT106" s="166">
        <v>655</v>
      </c>
      <c r="AU106" s="145">
        <v>14</v>
      </c>
      <c r="AV106" s="145">
        <v>58</v>
      </c>
      <c r="AW106" s="145">
        <v>27</v>
      </c>
      <c r="AX106" s="145">
        <v>50</v>
      </c>
      <c r="AY106" s="145">
        <v>54</v>
      </c>
      <c r="AZ106" s="145">
        <v>35</v>
      </c>
      <c r="BA106" s="145">
        <v>46</v>
      </c>
      <c r="BB106" s="145">
        <v>34</v>
      </c>
      <c r="BC106" s="145">
        <v>22</v>
      </c>
      <c r="BD106" s="145">
        <v>27</v>
      </c>
      <c r="BE106" s="145">
        <v>70</v>
      </c>
      <c r="BF106" s="145">
        <v>86</v>
      </c>
      <c r="BG106" s="146">
        <f>+SUM(AU106:BF106)</f>
        <v>523</v>
      </c>
      <c r="BH106" s="145">
        <v>1019</v>
      </c>
      <c r="BI106" s="145">
        <v>145</v>
      </c>
      <c r="BJ106" s="147">
        <f>+BG106/(BH106+AT106-BI106)</f>
        <v>0.34205362982341397</v>
      </c>
      <c r="BK106" s="95">
        <v>635</v>
      </c>
      <c r="BL106" s="96">
        <v>19</v>
      </c>
      <c r="BM106" s="98">
        <v>56</v>
      </c>
      <c r="BN106" s="98">
        <v>20</v>
      </c>
      <c r="BO106" s="98">
        <v>1</v>
      </c>
      <c r="BP106" s="98">
        <v>2</v>
      </c>
      <c r="BQ106" s="98">
        <v>19</v>
      </c>
      <c r="BR106" s="98">
        <v>61</v>
      </c>
      <c r="BS106" s="98">
        <v>26</v>
      </c>
      <c r="BT106" s="98">
        <v>62</v>
      </c>
      <c r="BU106" s="98">
        <v>33</v>
      </c>
      <c r="BV106" s="98">
        <v>83</v>
      </c>
      <c r="BW106" s="129">
        <v>145</v>
      </c>
      <c r="BX106" s="97">
        <f>SUM(BL106:BW106)</f>
        <v>527</v>
      </c>
      <c r="BY106" s="98">
        <v>1527</v>
      </c>
      <c r="BZ106" s="98">
        <v>70</v>
      </c>
      <c r="CA106" s="151">
        <f>O106*BX106</f>
        <v>81685</v>
      </c>
      <c r="CB106" s="99">
        <f>BX106/(BY106+BK106-BZ106)</f>
        <v>0.25191204588910132</v>
      </c>
      <c r="CC106" s="236">
        <v>320</v>
      </c>
      <c r="CD106" s="170">
        <f>CC106*O106</f>
        <v>49600</v>
      </c>
      <c r="CE106" s="203">
        <v>5</v>
      </c>
      <c r="CF106" s="98">
        <v>52</v>
      </c>
      <c r="CG106" s="98">
        <v>29</v>
      </c>
      <c r="CH106" s="98">
        <v>43</v>
      </c>
      <c r="CI106" s="98">
        <v>42</v>
      </c>
      <c r="CJ106" s="98">
        <v>48</v>
      </c>
      <c r="CK106" s="98">
        <v>65</v>
      </c>
      <c r="CL106" s="98">
        <v>38</v>
      </c>
      <c r="CM106" s="98">
        <v>35</v>
      </c>
      <c r="CN106" s="98">
        <v>30</v>
      </c>
      <c r="CO106" s="98">
        <v>145</v>
      </c>
      <c r="CP106" s="129">
        <v>91</v>
      </c>
      <c r="CQ106" s="174">
        <f>SUM(CE106:CP106)</f>
        <v>623</v>
      </c>
      <c r="CR106" s="98">
        <v>1274</v>
      </c>
      <c r="CS106" s="98">
        <v>22</v>
      </c>
      <c r="CT106" s="151">
        <f>CQ106*O106</f>
        <v>96565</v>
      </c>
      <c r="CU106" s="88">
        <f>CQ106/(CC106+CR106-CS106)</f>
        <v>0.39631043256997456</v>
      </c>
      <c r="CV106" s="95">
        <v>644</v>
      </c>
      <c r="CW106" s="96">
        <v>18</v>
      </c>
      <c r="CX106" s="98">
        <v>64</v>
      </c>
      <c r="CY106" s="129">
        <v>46</v>
      </c>
      <c r="CZ106" s="257">
        <f>SUM(CW106:CY106)</f>
        <v>128</v>
      </c>
      <c r="DA106" s="98">
        <v>83</v>
      </c>
      <c r="DB106" s="98">
        <v>6</v>
      </c>
      <c r="DC106" s="98">
        <f>CZ106*O106</f>
        <v>19840</v>
      </c>
      <c r="DD106" s="258">
        <f>CZ106/(CV106+DA106-DB106)</f>
        <v>0.17753120665742025</v>
      </c>
      <c r="DE106" s="95">
        <v>556</v>
      </c>
      <c r="DF106" s="247">
        <f>DE106*O106</f>
        <v>86180</v>
      </c>
      <c r="DG106" s="207"/>
      <c r="DH106" s="211">
        <v>700</v>
      </c>
      <c r="DI106" s="211">
        <v>215.04</v>
      </c>
    </row>
    <row r="107" spans="1:113" ht="75" customHeight="1" x14ac:dyDescent="0.25">
      <c r="A107" s="220">
        <v>737</v>
      </c>
      <c r="B107" s="223"/>
      <c r="C107" s="74" t="s">
        <v>354</v>
      </c>
      <c r="D107" s="74" t="s">
        <v>179</v>
      </c>
      <c r="E107" s="74">
        <v>23361</v>
      </c>
      <c r="F107" s="101">
        <v>804382036738</v>
      </c>
      <c r="G107" s="101"/>
      <c r="H107" s="59" t="s">
        <v>191</v>
      </c>
      <c r="I107" s="59"/>
      <c r="J107" s="59"/>
      <c r="K107" s="149" t="s">
        <v>173</v>
      </c>
      <c r="L107" s="74" t="s">
        <v>39</v>
      </c>
      <c r="M107" s="74"/>
      <c r="N107" s="107">
        <v>43734</v>
      </c>
      <c r="O107" s="78">
        <v>170</v>
      </c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9"/>
      <c r="AC107" s="140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41"/>
      <c r="AQ107" s="137"/>
      <c r="AR107" s="137"/>
      <c r="AS107" s="142"/>
      <c r="AT107" s="143"/>
      <c r="AU107" s="144"/>
      <c r="AV107" s="144"/>
      <c r="AW107" s="144"/>
      <c r="AX107" s="144"/>
      <c r="AY107" s="144"/>
      <c r="AZ107" s="144"/>
      <c r="BA107" s="145"/>
      <c r="BB107" s="145"/>
      <c r="BC107" s="145"/>
      <c r="BD107" s="145">
        <v>1</v>
      </c>
      <c r="BE107" s="145">
        <v>10</v>
      </c>
      <c r="BF107" s="145">
        <v>54</v>
      </c>
      <c r="BG107" s="146">
        <f>+SUM(AU107:BF107)</f>
        <v>65</v>
      </c>
      <c r="BH107" s="144">
        <v>200</v>
      </c>
      <c r="BI107" s="144">
        <v>0</v>
      </c>
      <c r="BJ107" s="147">
        <f>+BG107/(BH107+AT107-BI107)</f>
        <v>0.32500000000000001</v>
      </c>
      <c r="BK107" s="95">
        <v>122</v>
      </c>
      <c r="BL107" s="96">
        <v>11</v>
      </c>
      <c r="BM107" s="98">
        <v>16</v>
      </c>
      <c r="BN107" s="98">
        <v>2</v>
      </c>
      <c r="BO107" s="98">
        <v>0</v>
      </c>
      <c r="BP107" s="98">
        <v>0</v>
      </c>
      <c r="BQ107" s="98">
        <v>2</v>
      </c>
      <c r="BR107" s="98">
        <v>0</v>
      </c>
      <c r="BS107" s="98">
        <v>-1</v>
      </c>
      <c r="BT107" s="98">
        <v>3</v>
      </c>
      <c r="BU107" s="98">
        <v>0</v>
      </c>
      <c r="BV107" s="98">
        <v>4</v>
      </c>
      <c r="BW107" s="129">
        <v>6</v>
      </c>
      <c r="BX107" s="97">
        <f>SUM(BL107:BW107)</f>
        <v>43</v>
      </c>
      <c r="BY107" s="98">
        <v>40</v>
      </c>
      <c r="BZ107" s="98">
        <v>1</v>
      </c>
      <c r="CA107" s="151">
        <f>O107*BX107</f>
        <v>7310</v>
      </c>
      <c r="CB107" s="99">
        <f>BX107/(BY107+BK107-BZ107)</f>
        <v>0.26708074534161491</v>
      </c>
      <c r="CC107" s="236">
        <v>19</v>
      </c>
      <c r="CD107" s="170">
        <f>CC107*O107</f>
        <v>3230</v>
      </c>
      <c r="CE107" s="203">
        <v>3</v>
      </c>
      <c r="CF107" s="98">
        <v>0</v>
      </c>
      <c r="CG107" s="98">
        <v>2</v>
      </c>
      <c r="CH107" s="98">
        <v>0</v>
      </c>
      <c r="CI107" s="98">
        <v>21</v>
      </c>
      <c r="CJ107" s="98">
        <v>12</v>
      </c>
      <c r="CK107" s="98">
        <v>16</v>
      </c>
      <c r="CL107" s="98">
        <v>8</v>
      </c>
      <c r="CM107" s="98">
        <v>8</v>
      </c>
      <c r="CN107" s="98">
        <v>0</v>
      </c>
      <c r="CO107" s="98">
        <v>3</v>
      </c>
      <c r="CP107" s="129">
        <v>6</v>
      </c>
      <c r="CQ107" s="174">
        <f>SUM(CE107:CP107)</f>
        <v>79</v>
      </c>
      <c r="CR107" s="98">
        <v>150</v>
      </c>
      <c r="CS107" s="98">
        <v>3</v>
      </c>
      <c r="CT107" s="151">
        <f>CQ107*O107</f>
        <v>13430</v>
      </c>
      <c r="CU107" s="88">
        <f>CQ107/(CC107+CR107-CS107)</f>
        <v>0.4759036144578313</v>
      </c>
      <c r="CV107" s="95">
        <v>8</v>
      </c>
      <c r="CW107" s="96">
        <v>0</v>
      </c>
      <c r="CX107" s="98">
        <v>0</v>
      </c>
      <c r="CY107" s="129">
        <v>0</v>
      </c>
      <c r="CZ107" s="257">
        <f>SUM(CW107:CY107)</f>
        <v>0</v>
      </c>
      <c r="DA107" s="98">
        <v>0</v>
      </c>
      <c r="DB107" s="98">
        <v>6</v>
      </c>
      <c r="DC107" s="98">
        <f>CZ107*O107</f>
        <v>0</v>
      </c>
      <c r="DD107" s="258">
        <f>CZ107/(CV107+DA107-DB107)</f>
        <v>0</v>
      </c>
      <c r="DE107" s="95">
        <v>1</v>
      </c>
      <c r="DF107" s="247">
        <f>DE107*O107</f>
        <v>170</v>
      </c>
      <c r="DG107" s="233" t="s">
        <v>588</v>
      </c>
      <c r="DH107" s="211">
        <v>1099</v>
      </c>
      <c r="DI107" s="211">
        <v>356.41</v>
      </c>
    </row>
    <row r="108" spans="1:113" ht="75" customHeight="1" x14ac:dyDescent="0.25">
      <c r="A108" s="220"/>
      <c r="B108" s="218"/>
      <c r="C108" s="59" t="s">
        <v>18</v>
      </c>
      <c r="D108" s="132" t="s">
        <v>75</v>
      </c>
      <c r="E108" s="74">
        <v>30896</v>
      </c>
      <c r="F108" s="101">
        <v>804382022076</v>
      </c>
      <c r="G108" s="101"/>
      <c r="H108" s="59" t="s">
        <v>125</v>
      </c>
      <c r="I108" s="196">
        <v>0.1</v>
      </c>
      <c r="J108" s="59" t="s">
        <v>446</v>
      </c>
      <c r="K108" s="149" t="s">
        <v>357</v>
      </c>
      <c r="L108" s="103" t="s">
        <v>40</v>
      </c>
      <c r="M108" s="103">
        <v>230</v>
      </c>
      <c r="N108" s="77">
        <v>42612</v>
      </c>
      <c r="O108" s="78">
        <v>57.2</v>
      </c>
      <c r="P108" s="160">
        <v>0</v>
      </c>
      <c r="Q108" s="160">
        <v>31</v>
      </c>
      <c r="R108" s="160">
        <v>29</v>
      </c>
      <c r="S108" s="160">
        <v>32</v>
      </c>
      <c r="T108" s="161">
        <v>3</v>
      </c>
      <c r="U108" s="161">
        <v>6</v>
      </c>
      <c r="V108" s="161">
        <v>14</v>
      </c>
      <c r="W108" s="161">
        <v>20</v>
      </c>
      <c r="X108" s="161">
        <v>15</v>
      </c>
      <c r="Y108" s="161">
        <v>21</v>
      </c>
      <c r="Z108" s="161">
        <v>32</v>
      </c>
      <c r="AA108" s="161">
        <v>97</v>
      </c>
      <c r="AB108" s="162">
        <f>SUM(P108:AA108)</f>
        <v>300</v>
      </c>
      <c r="AC108" s="163">
        <v>212.00000000000003</v>
      </c>
      <c r="AD108" s="164">
        <v>-1</v>
      </c>
      <c r="AE108" s="164">
        <v>19</v>
      </c>
      <c r="AF108" s="164">
        <v>23</v>
      </c>
      <c r="AG108" s="164">
        <v>33</v>
      </c>
      <c r="AH108" s="164">
        <v>38</v>
      </c>
      <c r="AI108" s="164">
        <v>12</v>
      </c>
      <c r="AJ108" s="164">
        <v>13</v>
      </c>
      <c r="AK108" s="164">
        <v>14</v>
      </c>
      <c r="AL108" s="164">
        <v>23</v>
      </c>
      <c r="AM108" s="164">
        <v>13</v>
      </c>
      <c r="AN108" s="164">
        <v>19</v>
      </c>
      <c r="AO108" s="164">
        <v>78</v>
      </c>
      <c r="AP108" s="165">
        <f>SUM(AD108:AN108)</f>
        <v>206</v>
      </c>
      <c r="AQ108" s="166">
        <v>427</v>
      </c>
      <c r="AR108" s="166">
        <v>8</v>
      </c>
      <c r="AS108" s="167">
        <f>AP108/(AQ108+AC108-AR108)</f>
        <v>0.32646592709984151</v>
      </c>
      <c r="AT108" s="166">
        <v>285</v>
      </c>
      <c r="AU108" s="145">
        <v>10</v>
      </c>
      <c r="AV108" s="145">
        <v>25</v>
      </c>
      <c r="AW108" s="145">
        <v>13</v>
      </c>
      <c r="AX108" s="145">
        <v>15</v>
      </c>
      <c r="AY108" s="145">
        <v>48</v>
      </c>
      <c r="AZ108" s="145">
        <v>19</v>
      </c>
      <c r="BA108" s="145">
        <v>13</v>
      </c>
      <c r="BB108" s="145">
        <v>19</v>
      </c>
      <c r="BC108" s="145">
        <v>14</v>
      </c>
      <c r="BD108" s="145">
        <v>7</v>
      </c>
      <c r="BE108" s="145">
        <v>30</v>
      </c>
      <c r="BF108" s="145">
        <v>69</v>
      </c>
      <c r="BG108" s="146">
        <f>+SUM(AU108:BF108)</f>
        <v>282</v>
      </c>
      <c r="BH108" s="145">
        <v>434</v>
      </c>
      <c r="BI108" s="145">
        <v>48</v>
      </c>
      <c r="BJ108" s="147">
        <f>+BG108/(BH108+AT108-BI108)</f>
        <v>0.42026825633383008</v>
      </c>
      <c r="BK108" s="95">
        <v>317</v>
      </c>
      <c r="BL108" s="96">
        <v>4</v>
      </c>
      <c r="BM108" s="98">
        <v>19</v>
      </c>
      <c r="BN108" s="98">
        <v>5</v>
      </c>
      <c r="BO108" s="98">
        <v>0</v>
      </c>
      <c r="BP108" s="98">
        <v>6</v>
      </c>
      <c r="BQ108" s="98">
        <v>10</v>
      </c>
      <c r="BR108" s="98">
        <v>22</v>
      </c>
      <c r="BS108" s="98">
        <v>17</v>
      </c>
      <c r="BT108" s="98">
        <v>25</v>
      </c>
      <c r="BU108" s="98">
        <v>23</v>
      </c>
      <c r="BV108" s="98">
        <v>35</v>
      </c>
      <c r="BW108" s="129">
        <v>109</v>
      </c>
      <c r="BX108" s="97">
        <f>SUM(BL108:BW108)</f>
        <v>275</v>
      </c>
      <c r="BY108" s="98">
        <v>396</v>
      </c>
      <c r="BZ108" s="98">
        <v>2</v>
      </c>
      <c r="CA108" s="151">
        <f>O108*BX108</f>
        <v>15730</v>
      </c>
      <c r="CB108" s="99">
        <f>BX108/(BY108+BK108-BZ108)</f>
        <v>0.38677918424753865</v>
      </c>
      <c r="CC108" s="236">
        <v>240</v>
      </c>
      <c r="CD108" s="170">
        <f>CC108*O108</f>
        <v>13728</v>
      </c>
      <c r="CE108" s="203">
        <v>5</v>
      </c>
      <c r="CF108" s="98">
        <v>14</v>
      </c>
      <c r="CG108" s="98">
        <v>9</v>
      </c>
      <c r="CH108" s="98">
        <v>41</v>
      </c>
      <c r="CI108" s="98">
        <v>32</v>
      </c>
      <c r="CJ108" s="98">
        <v>16</v>
      </c>
      <c r="CK108" s="98">
        <v>17</v>
      </c>
      <c r="CL108" s="98">
        <v>15</v>
      </c>
      <c r="CM108" s="98">
        <v>34</v>
      </c>
      <c r="CN108" s="98">
        <v>19</v>
      </c>
      <c r="CO108" s="98">
        <v>67</v>
      </c>
      <c r="CP108" s="129">
        <v>105</v>
      </c>
      <c r="CQ108" s="174">
        <f>SUM(CE108:CP108)</f>
        <v>374</v>
      </c>
      <c r="CR108" s="98">
        <v>738</v>
      </c>
      <c r="CS108" s="98">
        <v>11</v>
      </c>
      <c r="CT108" s="151">
        <f>CQ108*O108</f>
        <v>21392.799999999999</v>
      </c>
      <c r="CU108" s="88">
        <f>CQ108/(CC108+CR108-CS108)</f>
        <v>0.38676318510858326</v>
      </c>
      <c r="CV108" s="95">
        <v>546</v>
      </c>
      <c r="CW108" s="96">
        <v>6</v>
      </c>
      <c r="CX108" s="98">
        <v>33</v>
      </c>
      <c r="CY108" s="129">
        <v>20</v>
      </c>
      <c r="CZ108" s="257">
        <f>SUM(CW108:CY108)</f>
        <v>59</v>
      </c>
      <c r="DA108" s="98">
        <v>64</v>
      </c>
      <c r="DB108" s="98">
        <v>5</v>
      </c>
      <c r="DC108" s="98">
        <f>CZ108*O108</f>
        <v>3374.8</v>
      </c>
      <c r="DD108" s="258">
        <f>CZ108/(CV108+DA108-DB108)</f>
        <v>9.7520661157024791E-2</v>
      </c>
      <c r="DE108" s="95">
        <v>527</v>
      </c>
      <c r="DF108" s="247">
        <f>DE108*O108</f>
        <v>30144.400000000001</v>
      </c>
      <c r="DG108" s="207"/>
      <c r="DH108" s="211">
        <v>400</v>
      </c>
      <c r="DI108" s="211">
        <v>118.62</v>
      </c>
    </row>
    <row r="109" spans="1:113" ht="75" customHeight="1" x14ac:dyDescent="0.25">
      <c r="A109" s="221"/>
      <c r="B109" s="218"/>
      <c r="C109" s="73" t="s">
        <v>18</v>
      </c>
      <c r="D109" s="74" t="s">
        <v>46</v>
      </c>
      <c r="E109" s="74">
        <v>80006</v>
      </c>
      <c r="F109" s="101">
        <v>804382012893</v>
      </c>
      <c r="G109" s="101"/>
      <c r="H109" s="59" t="s">
        <v>82</v>
      </c>
      <c r="I109" s="196">
        <v>0.2</v>
      </c>
      <c r="J109" s="59" t="s">
        <v>445</v>
      </c>
      <c r="K109" s="149" t="s">
        <v>173</v>
      </c>
      <c r="L109" s="103" t="s">
        <v>40</v>
      </c>
      <c r="M109" s="133"/>
      <c r="N109" s="77">
        <v>42268</v>
      </c>
      <c r="O109" s="78">
        <v>120</v>
      </c>
      <c r="P109" s="160">
        <v>0</v>
      </c>
      <c r="Q109" s="160">
        <v>22</v>
      </c>
      <c r="R109" s="160">
        <v>13</v>
      </c>
      <c r="S109" s="160">
        <v>0</v>
      </c>
      <c r="T109" s="161">
        <v>2</v>
      </c>
      <c r="U109" s="161">
        <v>1</v>
      </c>
      <c r="V109" s="161">
        <v>9</v>
      </c>
      <c r="W109" s="161">
        <v>13</v>
      </c>
      <c r="X109" s="161">
        <v>6</v>
      </c>
      <c r="Y109" s="161">
        <v>6</v>
      </c>
      <c r="Z109" s="161">
        <v>15</v>
      </c>
      <c r="AA109" s="161">
        <v>14</v>
      </c>
      <c r="AB109" s="162">
        <f>SUM(P109:AA109)</f>
        <v>101</v>
      </c>
      <c r="AC109" s="163">
        <v>151</v>
      </c>
      <c r="AD109" s="164">
        <v>0</v>
      </c>
      <c r="AE109" s="164">
        <v>7</v>
      </c>
      <c r="AF109" s="164">
        <v>1</v>
      </c>
      <c r="AG109" s="164">
        <v>4</v>
      </c>
      <c r="AH109" s="164">
        <v>8</v>
      </c>
      <c r="AI109" s="164">
        <v>1</v>
      </c>
      <c r="AJ109" s="164">
        <v>3</v>
      </c>
      <c r="AK109" s="164">
        <v>5</v>
      </c>
      <c r="AL109" s="164">
        <v>-1</v>
      </c>
      <c r="AM109" s="164">
        <v>0</v>
      </c>
      <c r="AN109" s="164">
        <v>4</v>
      </c>
      <c r="AO109" s="164">
        <v>5</v>
      </c>
      <c r="AP109" s="165">
        <f>SUM(AD109:AN109)</f>
        <v>32</v>
      </c>
      <c r="AQ109" s="166">
        <v>26</v>
      </c>
      <c r="AR109" s="166">
        <v>13</v>
      </c>
      <c r="AS109" s="167">
        <f>AP109/(AQ109+AC109-AR109)</f>
        <v>0.1951219512195122</v>
      </c>
      <c r="AT109" s="166">
        <v>88</v>
      </c>
      <c r="AU109" s="145">
        <v>3</v>
      </c>
      <c r="AV109" s="145">
        <v>-1</v>
      </c>
      <c r="AW109" s="145">
        <v>0</v>
      </c>
      <c r="AX109" s="145">
        <v>0</v>
      </c>
      <c r="AY109" s="145">
        <v>0</v>
      </c>
      <c r="AZ109" s="145">
        <v>0</v>
      </c>
      <c r="BA109" s="145">
        <v>0</v>
      </c>
      <c r="BB109" s="145">
        <v>-1</v>
      </c>
      <c r="BC109" s="145">
        <v>0</v>
      </c>
      <c r="BD109" s="145">
        <v>0</v>
      </c>
      <c r="BE109" s="145">
        <v>0</v>
      </c>
      <c r="BF109" s="145">
        <v>0</v>
      </c>
      <c r="BG109" s="146">
        <f>+SUM(AU109:BF109)</f>
        <v>1</v>
      </c>
      <c r="BH109" s="145">
        <v>0</v>
      </c>
      <c r="BI109" s="145">
        <v>52</v>
      </c>
      <c r="BJ109" s="147">
        <f>+BG109/(BH109+AT109-BI109)</f>
        <v>2.7777777777777776E-2</v>
      </c>
      <c r="BK109" s="95">
        <v>8</v>
      </c>
      <c r="BL109" s="96">
        <v>0</v>
      </c>
      <c r="BM109" s="98">
        <v>0</v>
      </c>
      <c r="BN109" s="98">
        <v>0</v>
      </c>
      <c r="BO109" s="98">
        <v>0</v>
      </c>
      <c r="BP109" s="98">
        <v>0</v>
      </c>
      <c r="BQ109" s="98">
        <v>0</v>
      </c>
      <c r="BR109" s="98">
        <v>0</v>
      </c>
      <c r="BS109" s="98">
        <v>0</v>
      </c>
      <c r="BT109" s="98">
        <v>0</v>
      </c>
      <c r="BU109" s="98">
        <v>0</v>
      </c>
      <c r="BV109" s="98">
        <v>0</v>
      </c>
      <c r="BW109" s="129">
        <v>0</v>
      </c>
      <c r="BX109" s="97">
        <f>SUM(BL109:BW109)</f>
        <v>0</v>
      </c>
      <c r="BY109" s="98">
        <v>0</v>
      </c>
      <c r="BZ109" s="98">
        <v>0</v>
      </c>
      <c r="CA109" s="151">
        <f>O109*BX109</f>
        <v>0</v>
      </c>
      <c r="CB109" s="99">
        <f>BX109/(BY109+BK109-BZ109)</f>
        <v>0</v>
      </c>
      <c r="CC109" s="236">
        <v>3</v>
      </c>
      <c r="CD109" s="170">
        <f>CC109*O109</f>
        <v>360</v>
      </c>
      <c r="CE109" s="203">
        <v>0</v>
      </c>
      <c r="CF109" s="98">
        <v>0</v>
      </c>
      <c r="CG109" s="98">
        <v>0</v>
      </c>
      <c r="CH109" s="98">
        <v>1</v>
      </c>
      <c r="CI109" s="98">
        <v>0</v>
      </c>
      <c r="CJ109" s="98">
        <v>0</v>
      </c>
      <c r="CK109" s="98">
        <v>0</v>
      </c>
      <c r="CL109" s="98">
        <v>0</v>
      </c>
      <c r="CM109" s="98">
        <v>0</v>
      </c>
      <c r="CN109" s="98">
        <v>0</v>
      </c>
      <c r="CO109" s="98">
        <v>0</v>
      </c>
      <c r="CP109" s="129">
        <v>0</v>
      </c>
      <c r="CQ109" s="174">
        <f>SUM(CE109:CP109)</f>
        <v>1</v>
      </c>
      <c r="CR109" s="98">
        <v>0</v>
      </c>
      <c r="CS109" s="98">
        <v>0</v>
      </c>
      <c r="CT109" s="151">
        <f>CQ109*O109</f>
        <v>120</v>
      </c>
      <c r="CU109" s="88">
        <f>CQ109/(CC109+CR109-CS109)</f>
        <v>0.33333333333333331</v>
      </c>
      <c r="CV109" s="95">
        <v>2</v>
      </c>
      <c r="CW109" s="96">
        <v>0</v>
      </c>
      <c r="CX109" s="98">
        <v>0</v>
      </c>
      <c r="CY109" s="129">
        <v>0</v>
      </c>
      <c r="CZ109" s="257">
        <f>SUM(CW109:CY109)</f>
        <v>0</v>
      </c>
      <c r="DA109" s="98">
        <v>0</v>
      </c>
      <c r="DB109" s="98">
        <v>0</v>
      </c>
      <c r="DC109" s="98">
        <f>CZ109*O109</f>
        <v>0</v>
      </c>
      <c r="DD109" s="258">
        <f>CZ109/(CV109+DA109-DB109)</f>
        <v>0</v>
      </c>
      <c r="DE109" s="95">
        <v>2</v>
      </c>
      <c r="DF109" s="247">
        <f>DE109*O109</f>
        <v>240</v>
      </c>
      <c r="DG109" s="207"/>
      <c r="DH109" s="211">
        <v>600</v>
      </c>
      <c r="DI109" s="211">
        <v>180</v>
      </c>
    </row>
    <row r="110" spans="1:113" ht="75" customHeight="1" x14ac:dyDescent="0.25">
      <c r="A110" s="221"/>
      <c r="B110" s="222"/>
      <c r="C110" s="73" t="s">
        <v>17</v>
      </c>
      <c r="D110" s="106" t="s">
        <v>374</v>
      </c>
      <c r="E110" s="74">
        <v>20501</v>
      </c>
      <c r="F110" s="101">
        <v>804382047642</v>
      </c>
      <c r="G110" s="101"/>
      <c r="H110" s="59" t="s">
        <v>389</v>
      </c>
      <c r="I110" s="196">
        <v>3</v>
      </c>
      <c r="J110" s="59" t="s">
        <v>443</v>
      </c>
      <c r="K110" s="149" t="s">
        <v>173</v>
      </c>
      <c r="L110" s="74" t="s">
        <v>39</v>
      </c>
      <c r="M110" s="74"/>
      <c r="N110" s="107">
        <v>44181</v>
      </c>
      <c r="O110" s="78">
        <v>1775</v>
      </c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9"/>
      <c r="AC110" s="140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  <c r="AP110" s="141"/>
      <c r="AQ110" s="137"/>
      <c r="AR110" s="137"/>
      <c r="AS110" s="142"/>
      <c r="AT110" s="143"/>
      <c r="AU110" s="144"/>
      <c r="AV110" s="144"/>
      <c r="AW110" s="144"/>
      <c r="AX110" s="144"/>
      <c r="AY110" s="144"/>
      <c r="AZ110" s="144"/>
      <c r="BA110" s="145"/>
      <c r="BB110" s="145"/>
      <c r="BC110" s="145"/>
      <c r="BD110" s="145"/>
      <c r="BE110" s="145"/>
      <c r="BF110" s="145"/>
      <c r="BG110" s="146"/>
      <c r="BH110" s="144"/>
      <c r="BI110" s="144"/>
      <c r="BJ110" s="147"/>
      <c r="BK110" s="95">
        <v>0</v>
      </c>
      <c r="BL110" s="96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129">
        <v>0</v>
      </c>
      <c r="BX110" s="97">
        <f>SUM(BL110:BW110)</f>
        <v>0</v>
      </c>
      <c r="BY110" s="98">
        <v>48</v>
      </c>
      <c r="BZ110" s="98">
        <v>0</v>
      </c>
      <c r="CA110" s="151">
        <f>O110*BX110</f>
        <v>0</v>
      </c>
      <c r="CB110" s="99">
        <f>BX110/(BY110+BK110-BZ110)</f>
        <v>0</v>
      </c>
      <c r="CC110" s="236">
        <v>16</v>
      </c>
      <c r="CD110" s="170">
        <f>CC110*O110</f>
        <v>28400</v>
      </c>
      <c r="CE110" s="203">
        <v>0</v>
      </c>
      <c r="CF110" s="98">
        <v>3</v>
      </c>
      <c r="CG110" s="98">
        <v>1</v>
      </c>
      <c r="CH110" s="98">
        <v>2</v>
      </c>
      <c r="CI110" s="98">
        <v>1</v>
      </c>
      <c r="CJ110" s="98">
        <v>2</v>
      </c>
      <c r="CK110" s="98">
        <v>1</v>
      </c>
      <c r="CL110" s="98">
        <v>2</v>
      </c>
      <c r="CM110" s="98">
        <v>1</v>
      </c>
      <c r="CN110" s="98">
        <v>-1</v>
      </c>
      <c r="CO110" s="98">
        <v>2</v>
      </c>
      <c r="CP110" s="129">
        <v>5</v>
      </c>
      <c r="CQ110" s="174">
        <f>SUM(CE110:CP110)</f>
        <v>19</v>
      </c>
      <c r="CR110" s="98">
        <v>2</v>
      </c>
      <c r="CS110" s="98">
        <v>2</v>
      </c>
      <c r="CT110" s="151">
        <f>CQ110*O110</f>
        <v>33725</v>
      </c>
      <c r="CU110" s="88">
        <f>CQ110/(CC110+CR110-CS110)</f>
        <v>1.1875</v>
      </c>
      <c r="CV110" s="95">
        <v>27</v>
      </c>
      <c r="CW110" s="96">
        <v>1</v>
      </c>
      <c r="CX110" s="98">
        <v>1</v>
      </c>
      <c r="CY110" s="129">
        <v>-1</v>
      </c>
      <c r="CZ110" s="257">
        <f>SUM(CW110:CY110)</f>
        <v>1</v>
      </c>
      <c r="DA110" s="98">
        <v>0</v>
      </c>
      <c r="DB110" s="98">
        <v>20</v>
      </c>
      <c r="DC110" s="98">
        <f>CZ110*O110</f>
        <v>1775</v>
      </c>
      <c r="DD110" s="258">
        <f>CZ110/(CV110+DA110-DB110)</f>
        <v>0.14285714285714285</v>
      </c>
      <c r="DE110" s="95">
        <v>2</v>
      </c>
      <c r="DF110" s="247">
        <f>DE110*O110</f>
        <v>3550</v>
      </c>
      <c r="DG110" s="233" t="s">
        <v>578</v>
      </c>
      <c r="DH110" s="214">
        <v>7600</v>
      </c>
      <c r="DI110" s="214">
        <v>3366.56</v>
      </c>
    </row>
    <row r="111" spans="1:113" ht="75" customHeight="1" x14ac:dyDescent="0.25">
      <c r="A111" s="221"/>
      <c r="B111" s="222"/>
      <c r="C111" s="73" t="s">
        <v>17</v>
      </c>
      <c r="D111" s="106" t="s">
        <v>370</v>
      </c>
      <c r="E111" s="74">
        <v>11644</v>
      </c>
      <c r="F111" s="101">
        <v>804382047567</v>
      </c>
      <c r="G111" s="101"/>
      <c r="H111" s="59" t="s">
        <v>385</v>
      </c>
      <c r="I111" s="196">
        <v>2</v>
      </c>
      <c r="J111" s="59" t="s">
        <v>445</v>
      </c>
      <c r="K111" s="149" t="s">
        <v>173</v>
      </c>
      <c r="L111" s="74" t="s">
        <v>39</v>
      </c>
      <c r="M111" s="74"/>
      <c r="N111" s="107">
        <v>44181</v>
      </c>
      <c r="O111" s="78">
        <v>980</v>
      </c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9"/>
      <c r="AC111" s="140"/>
      <c r="AD111" s="136"/>
      <c r="AE111" s="136"/>
      <c r="AF111" s="136"/>
      <c r="AG111" s="136"/>
      <c r="AH111" s="136"/>
      <c r="AI111" s="136"/>
      <c r="AJ111" s="136"/>
      <c r="AK111" s="136"/>
      <c r="AL111" s="136"/>
      <c r="AM111" s="136"/>
      <c r="AN111" s="136"/>
      <c r="AO111" s="136"/>
      <c r="AP111" s="141"/>
      <c r="AQ111" s="137"/>
      <c r="AR111" s="137"/>
      <c r="AS111" s="142"/>
      <c r="AT111" s="143"/>
      <c r="AU111" s="144"/>
      <c r="AV111" s="144"/>
      <c r="AW111" s="144"/>
      <c r="AX111" s="144"/>
      <c r="AY111" s="144"/>
      <c r="AZ111" s="144"/>
      <c r="BA111" s="145"/>
      <c r="BB111" s="145"/>
      <c r="BC111" s="145"/>
      <c r="BD111" s="145"/>
      <c r="BE111" s="145"/>
      <c r="BF111" s="145"/>
      <c r="BG111" s="146"/>
      <c r="BH111" s="144"/>
      <c r="BI111" s="144"/>
      <c r="BJ111" s="147"/>
      <c r="BK111" s="95">
        <v>0</v>
      </c>
      <c r="BL111" s="96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129">
        <v>0</v>
      </c>
      <c r="BX111" s="97">
        <f>SUM(BL111:BW111)</f>
        <v>0</v>
      </c>
      <c r="BY111" s="98">
        <v>50</v>
      </c>
      <c r="BZ111" s="98">
        <v>0</v>
      </c>
      <c r="CA111" s="151">
        <f>O111*BX111</f>
        <v>0</v>
      </c>
      <c r="CB111" s="99">
        <f>BX111/(BY111+BK111-BZ111)</f>
        <v>0</v>
      </c>
      <c r="CC111" s="236">
        <v>12</v>
      </c>
      <c r="CD111" s="170">
        <f>CC111*O111</f>
        <v>11760</v>
      </c>
      <c r="CE111" s="203">
        <v>0</v>
      </c>
      <c r="CF111" s="98">
        <v>4</v>
      </c>
      <c r="CG111" s="98">
        <v>1</v>
      </c>
      <c r="CH111" s="98">
        <v>2</v>
      </c>
      <c r="CI111" s="98">
        <v>0</v>
      </c>
      <c r="CJ111" s="98">
        <v>1</v>
      </c>
      <c r="CK111" s="98">
        <v>1</v>
      </c>
      <c r="CL111" s="98">
        <v>0</v>
      </c>
      <c r="CM111" s="98">
        <v>1</v>
      </c>
      <c r="CN111" s="98">
        <v>1</v>
      </c>
      <c r="CO111" s="98">
        <v>2</v>
      </c>
      <c r="CP111" s="129">
        <v>1</v>
      </c>
      <c r="CQ111" s="174">
        <f>SUM(CE111:CP111)</f>
        <v>14</v>
      </c>
      <c r="CR111" s="98">
        <v>0</v>
      </c>
      <c r="CS111" s="98">
        <v>0</v>
      </c>
      <c r="CT111" s="151">
        <f>CQ111*O111</f>
        <v>13720</v>
      </c>
      <c r="CU111" s="88">
        <f>CQ111/(CC111+CR111-CS111)</f>
        <v>1.1666666666666667</v>
      </c>
      <c r="CV111" s="95">
        <v>29</v>
      </c>
      <c r="CW111" s="96">
        <v>1</v>
      </c>
      <c r="CX111" s="98">
        <v>1</v>
      </c>
      <c r="CY111" s="129">
        <v>0</v>
      </c>
      <c r="CZ111" s="257">
        <f>SUM(CW111:CY111)</f>
        <v>2</v>
      </c>
      <c r="DA111" s="98">
        <v>0</v>
      </c>
      <c r="DB111" s="98">
        <v>0</v>
      </c>
      <c r="DC111" s="98">
        <f>CZ111*O111</f>
        <v>1960</v>
      </c>
      <c r="DD111" s="258">
        <f>CZ111/(CV111+DA111-DB111)</f>
        <v>6.8965517241379309E-2</v>
      </c>
      <c r="DE111" s="95">
        <v>27</v>
      </c>
      <c r="DF111" s="247">
        <f>DE111*O111</f>
        <v>26460</v>
      </c>
      <c r="DG111" s="232" t="s">
        <v>659</v>
      </c>
      <c r="DH111" s="214">
        <v>4400</v>
      </c>
      <c r="DI111" s="214">
        <v>2029.27</v>
      </c>
    </row>
    <row r="112" spans="1:113" ht="75" customHeight="1" x14ac:dyDescent="0.25">
      <c r="A112" s="221"/>
      <c r="B112" s="218"/>
      <c r="C112" s="73" t="s">
        <v>17</v>
      </c>
      <c r="D112" s="74" t="s">
        <v>23</v>
      </c>
      <c r="E112" s="74">
        <v>85261</v>
      </c>
      <c r="F112" s="101">
        <v>804382027859</v>
      </c>
      <c r="G112" s="101"/>
      <c r="H112" s="59" t="s">
        <v>88</v>
      </c>
      <c r="I112" s="196">
        <v>2</v>
      </c>
      <c r="J112" s="59" t="s">
        <v>445</v>
      </c>
      <c r="K112" s="149"/>
      <c r="L112" s="103" t="s">
        <v>40</v>
      </c>
      <c r="M112" s="103"/>
      <c r="N112" s="77">
        <v>42864</v>
      </c>
      <c r="O112" s="78">
        <v>950</v>
      </c>
      <c r="P112" s="160">
        <v>0</v>
      </c>
      <c r="Q112" s="160">
        <v>0</v>
      </c>
      <c r="R112" s="160">
        <v>0</v>
      </c>
      <c r="S112" s="160">
        <v>0</v>
      </c>
      <c r="T112" s="160">
        <v>0</v>
      </c>
      <c r="U112" s="160">
        <v>0</v>
      </c>
      <c r="V112" s="160">
        <v>0</v>
      </c>
      <c r="W112" s="160">
        <v>0</v>
      </c>
      <c r="X112" s="160">
        <v>0</v>
      </c>
      <c r="Y112" s="161">
        <v>9</v>
      </c>
      <c r="Z112" s="161">
        <v>5</v>
      </c>
      <c r="AA112" s="161">
        <v>5</v>
      </c>
      <c r="AB112" s="162">
        <f>SUM(P112:AA112)</f>
        <v>19</v>
      </c>
      <c r="AC112" s="163">
        <v>58</v>
      </c>
      <c r="AD112" s="164">
        <v>1</v>
      </c>
      <c r="AE112" s="164">
        <v>10</v>
      </c>
      <c r="AF112" s="164">
        <v>2</v>
      </c>
      <c r="AG112" s="164">
        <v>0</v>
      </c>
      <c r="AH112" s="164">
        <v>2</v>
      </c>
      <c r="AI112" s="164">
        <v>1</v>
      </c>
      <c r="AJ112" s="164">
        <v>1</v>
      </c>
      <c r="AK112" s="164">
        <v>-1</v>
      </c>
      <c r="AL112" s="164">
        <v>0</v>
      </c>
      <c r="AM112" s="164">
        <v>-1</v>
      </c>
      <c r="AN112" s="164">
        <v>1</v>
      </c>
      <c r="AO112" s="164">
        <v>-3</v>
      </c>
      <c r="AP112" s="165">
        <f>SUM(AD112:AN112)</f>
        <v>16</v>
      </c>
      <c r="AQ112" s="166">
        <v>15</v>
      </c>
      <c r="AR112" s="166">
        <v>3</v>
      </c>
      <c r="AS112" s="167">
        <f>AP112/(AQ112+AC112-AR112)</f>
        <v>0.22857142857142856</v>
      </c>
      <c r="AT112" s="166">
        <v>48</v>
      </c>
      <c r="AU112" s="145">
        <v>1</v>
      </c>
      <c r="AV112" s="145">
        <v>0</v>
      </c>
      <c r="AW112" s="145">
        <v>0</v>
      </c>
      <c r="AX112" s="145">
        <v>0</v>
      </c>
      <c r="AY112" s="145">
        <v>0</v>
      </c>
      <c r="AZ112" s="145">
        <v>0</v>
      </c>
      <c r="BA112" s="145">
        <v>0</v>
      </c>
      <c r="BB112" s="145">
        <v>0</v>
      </c>
      <c r="BC112" s="145">
        <v>0</v>
      </c>
      <c r="BD112" s="145">
        <v>0</v>
      </c>
      <c r="BE112" s="145">
        <v>0</v>
      </c>
      <c r="BF112" s="145">
        <v>0</v>
      </c>
      <c r="BG112" s="146">
        <f>+SUM(AU112:BF112)</f>
        <v>1</v>
      </c>
      <c r="BH112" s="145">
        <v>0</v>
      </c>
      <c r="BI112" s="145">
        <v>39</v>
      </c>
      <c r="BJ112" s="147">
        <f>+BG112/(BH112+AT112-BI112)</f>
        <v>0.1111111111111111</v>
      </c>
      <c r="BK112" s="95">
        <v>1</v>
      </c>
      <c r="BL112" s="96">
        <v>0</v>
      </c>
      <c r="BM112" s="98">
        <v>0</v>
      </c>
      <c r="BN112" s="98">
        <v>0</v>
      </c>
      <c r="BO112" s="98">
        <v>0</v>
      </c>
      <c r="BP112" s="98">
        <v>0</v>
      </c>
      <c r="BQ112" s="98">
        <v>0</v>
      </c>
      <c r="BR112" s="98">
        <v>0</v>
      </c>
      <c r="BS112" s="98">
        <v>0</v>
      </c>
      <c r="BT112" s="98">
        <v>0</v>
      </c>
      <c r="BU112" s="98">
        <v>0</v>
      </c>
      <c r="BV112" s="98">
        <v>0</v>
      </c>
      <c r="BW112" s="129">
        <v>0</v>
      </c>
      <c r="BX112" s="97">
        <f>SUM(BL112:BW112)</f>
        <v>0</v>
      </c>
      <c r="BY112" s="98">
        <v>0</v>
      </c>
      <c r="BZ112" s="98">
        <v>0</v>
      </c>
      <c r="CA112" s="151">
        <f>O112*BX112</f>
        <v>0</v>
      </c>
      <c r="CB112" s="99">
        <f>BX112/(BY112+BK112-BZ112)</f>
        <v>0</v>
      </c>
      <c r="CC112" s="236">
        <v>1</v>
      </c>
      <c r="CD112" s="170">
        <f>CC112*O112</f>
        <v>950</v>
      </c>
      <c r="CE112" s="203">
        <v>0</v>
      </c>
      <c r="CF112" s="98">
        <v>0</v>
      </c>
      <c r="CG112" s="98">
        <v>1</v>
      </c>
      <c r="CH112" s="98">
        <v>0</v>
      </c>
      <c r="CI112" s="98">
        <v>0</v>
      </c>
      <c r="CJ112" s="98">
        <v>0</v>
      </c>
      <c r="CK112" s="98">
        <v>0</v>
      </c>
      <c r="CL112" s="98">
        <v>0</v>
      </c>
      <c r="CM112" s="98">
        <v>0</v>
      </c>
      <c r="CN112" s="98">
        <v>0</v>
      </c>
      <c r="CO112" s="98">
        <v>0</v>
      </c>
      <c r="CP112" s="129">
        <v>0</v>
      </c>
      <c r="CQ112" s="174">
        <f>SUM(CE112:CP112)</f>
        <v>1</v>
      </c>
      <c r="CR112" s="98">
        <v>0</v>
      </c>
      <c r="CS112" s="98">
        <v>0</v>
      </c>
      <c r="CT112" s="151">
        <f>CQ112*O112</f>
        <v>950</v>
      </c>
      <c r="CU112" s="88">
        <f>CQ112/(CC112+CR112-CS112)</f>
        <v>1</v>
      </c>
      <c r="CV112" s="95">
        <v>0</v>
      </c>
      <c r="CW112" s="96">
        <v>0</v>
      </c>
      <c r="CX112" s="98">
        <v>0</v>
      </c>
      <c r="CY112" s="129">
        <v>0</v>
      </c>
      <c r="CZ112" s="257">
        <f>SUM(CW112:CY112)</f>
        <v>0</v>
      </c>
      <c r="DA112" s="98">
        <v>0</v>
      </c>
      <c r="DB112" s="98">
        <v>0</v>
      </c>
      <c r="DC112" s="98">
        <f>CZ112*O112</f>
        <v>0</v>
      </c>
      <c r="DD112" s="258" t="e">
        <f>CZ112/(CV112+DA112-DB112)</f>
        <v>#DIV/0!</v>
      </c>
      <c r="DE112" s="95">
        <v>0</v>
      </c>
      <c r="DF112" s="247">
        <f>DE112*O112</f>
        <v>0</v>
      </c>
      <c r="DG112" s="207"/>
      <c r="DH112" s="211">
        <v>4000</v>
      </c>
      <c r="DI112" s="211">
        <v>1946.67</v>
      </c>
    </row>
    <row r="113" spans="1:113" ht="75" customHeight="1" x14ac:dyDescent="0.25">
      <c r="A113" s="221"/>
      <c r="B113" s="218"/>
      <c r="C113" s="59" t="s">
        <v>143</v>
      </c>
      <c r="D113" s="74" t="s">
        <v>133</v>
      </c>
      <c r="E113" s="74">
        <v>96513</v>
      </c>
      <c r="F113" s="101">
        <v>804382029679</v>
      </c>
      <c r="G113" s="101"/>
      <c r="H113" s="59" t="s">
        <v>138</v>
      </c>
      <c r="I113" s="196">
        <v>2.5</v>
      </c>
      <c r="J113" s="59" t="s">
        <v>445</v>
      </c>
      <c r="K113" s="149" t="s">
        <v>173</v>
      </c>
      <c r="L113" s="76" t="s">
        <v>39</v>
      </c>
      <c r="M113" s="76"/>
      <c r="N113" s="77">
        <v>43237</v>
      </c>
      <c r="O113" s="78">
        <v>995</v>
      </c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1"/>
      <c r="AB113" s="162">
        <f>SUM(P113:AA113)</f>
        <v>0</v>
      </c>
      <c r="AC113" s="163">
        <v>0</v>
      </c>
      <c r="AD113" s="225"/>
      <c r="AE113" s="225"/>
      <c r="AF113" s="225"/>
      <c r="AG113" s="225"/>
      <c r="AH113" s="225"/>
      <c r="AI113" s="225"/>
      <c r="AJ113" s="164">
        <v>3</v>
      </c>
      <c r="AK113" s="164">
        <v>3</v>
      </c>
      <c r="AL113" s="164">
        <v>1</v>
      </c>
      <c r="AM113" s="164">
        <v>3</v>
      </c>
      <c r="AN113" s="164">
        <v>-1</v>
      </c>
      <c r="AO113" s="164">
        <v>2</v>
      </c>
      <c r="AP113" s="165">
        <f>SUM(AD113:AN113)</f>
        <v>9</v>
      </c>
      <c r="AQ113" s="166">
        <v>57</v>
      </c>
      <c r="AR113" s="166">
        <v>0</v>
      </c>
      <c r="AS113" s="167">
        <f>AP113/(AQ113+AC113-AR113)</f>
        <v>0.15789473684210525</v>
      </c>
      <c r="AT113" s="166">
        <v>46</v>
      </c>
      <c r="AU113" s="145">
        <v>0</v>
      </c>
      <c r="AV113" s="145">
        <v>3</v>
      </c>
      <c r="AW113" s="145">
        <v>1</v>
      </c>
      <c r="AX113" s="145">
        <v>0</v>
      </c>
      <c r="AY113" s="145">
        <v>2</v>
      </c>
      <c r="AZ113" s="145">
        <v>1</v>
      </c>
      <c r="BA113" s="145">
        <v>-1</v>
      </c>
      <c r="BB113" s="145">
        <v>3</v>
      </c>
      <c r="BC113" s="145">
        <v>0</v>
      </c>
      <c r="BD113" s="145">
        <v>3</v>
      </c>
      <c r="BE113" s="145">
        <v>0</v>
      </c>
      <c r="BF113" s="145">
        <v>1</v>
      </c>
      <c r="BG113" s="146">
        <f>+SUM(AU113:BF113)</f>
        <v>13</v>
      </c>
      <c r="BH113" s="145">
        <v>0</v>
      </c>
      <c r="BI113" s="145">
        <v>2</v>
      </c>
      <c r="BJ113" s="147">
        <f>+BG113/(BH113+AT113-BI113)</f>
        <v>0.29545454545454547</v>
      </c>
      <c r="BK113" s="95">
        <v>28</v>
      </c>
      <c r="BL113" s="96">
        <v>0</v>
      </c>
      <c r="BM113" s="98">
        <v>1</v>
      </c>
      <c r="BN113" s="98">
        <v>0</v>
      </c>
      <c r="BO113" s="98">
        <v>0</v>
      </c>
      <c r="BP113" s="98">
        <v>0</v>
      </c>
      <c r="BQ113" s="98">
        <v>1</v>
      </c>
      <c r="BR113" s="98">
        <v>2</v>
      </c>
      <c r="BS113" s="98">
        <v>1</v>
      </c>
      <c r="BT113" s="98">
        <v>1</v>
      </c>
      <c r="BU113" s="98">
        <v>2</v>
      </c>
      <c r="BV113" s="98">
        <v>0</v>
      </c>
      <c r="BW113" s="129">
        <v>0</v>
      </c>
      <c r="BX113" s="97">
        <f>SUM(BL113:BW113)</f>
        <v>8</v>
      </c>
      <c r="BY113" s="98">
        <v>0</v>
      </c>
      <c r="BZ113" s="98">
        <v>0</v>
      </c>
      <c r="CA113" s="151">
        <f>O113*BX113</f>
        <v>7960</v>
      </c>
      <c r="CB113" s="99">
        <f>BX113/(BY113+BK113-BZ113)</f>
        <v>0.2857142857142857</v>
      </c>
      <c r="CC113" s="236">
        <v>16</v>
      </c>
      <c r="CD113" s="170">
        <f>CC113*O113</f>
        <v>15920</v>
      </c>
      <c r="CE113" s="203">
        <v>1</v>
      </c>
      <c r="CF113" s="98">
        <v>4</v>
      </c>
      <c r="CG113" s="98">
        <v>0</v>
      </c>
      <c r="CH113" s="98">
        <v>0</v>
      </c>
      <c r="CI113" s="98">
        <v>0</v>
      </c>
      <c r="CJ113" s="98">
        <v>0</v>
      </c>
      <c r="CK113" s="98">
        <v>1</v>
      </c>
      <c r="CL113" s="98">
        <v>1</v>
      </c>
      <c r="CM113" s="98">
        <v>0</v>
      </c>
      <c r="CN113" s="98">
        <v>0</v>
      </c>
      <c r="CO113" s="98">
        <v>0</v>
      </c>
      <c r="CP113" s="129">
        <v>1</v>
      </c>
      <c r="CQ113" s="174">
        <f>SUM(CE113:CP113)</f>
        <v>8</v>
      </c>
      <c r="CR113" s="98">
        <v>1</v>
      </c>
      <c r="CS113" s="98">
        <v>1</v>
      </c>
      <c r="CT113" s="151">
        <f>CQ113*O113</f>
        <v>7960</v>
      </c>
      <c r="CU113" s="88">
        <f>CQ113/(CC113+CR113-CS113)</f>
        <v>0.5</v>
      </c>
      <c r="CV113" s="95">
        <v>2</v>
      </c>
      <c r="CW113" s="96">
        <v>0</v>
      </c>
      <c r="CX113" s="98">
        <v>0</v>
      </c>
      <c r="CY113" s="129">
        <v>0</v>
      </c>
      <c r="CZ113" s="257">
        <f>SUM(CW113:CY113)</f>
        <v>0</v>
      </c>
      <c r="DA113" s="98">
        <v>0</v>
      </c>
      <c r="DB113" s="98">
        <v>0</v>
      </c>
      <c r="DC113" s="98">
        <f>CZ113*O113</f>
        <v>0</v>
      </c>
      <c r="DD113" s="258">
        <f>CZ113/(CV113+DA113-DB113)</f>
        <v>0</v>
      </c>
      <c r="DE113" s="95">
        <v>3</v>
      </c>
      <c r="DF113" s="247">
        <f>DE113*O113</f>
        <v>2985</v>
      </c>
      <c r="DG113" s="232" t="s">
        <v>450</v>
      </c>
      <c r="DH113" s="212"/>
      <c r="DI113" s="212"/>
    </row>
    <row r="114" spans="1:113" ht="75" customHeight="1" x14ac:dyDescent="0.25">
      <c r="A114" s="221"/>
      <c r="B114" s="222"/>
      <c r="C114" s="73" t="s">
        <v>17</v>
      </c>
      <c r="D114" s="106" t="s">
        <v>376</v>
      </c>
      <c r="E114" s="74">
        <v>23221</v>
      </c>
      <c r="F114" s="101">
        <v>804382047659</v>
      </c>
      <c r="G114" s="101"/>
      <c r="H114" s="59" t="s">
        <v>391</v>
      </c>
      <c r="I114" s="196">
        <v>7</v>
      </c>
      <c r="J114" s="59" t="s">
        <v>443</v>
      </c>
      <c r="K114" s="149" t="s">
        <v>173</v>
      </c>
      <c r="L114" s="74" t="s">
        <v>39</v>
      </c>
      <c r="M114" s="74"/>
      <c r="N114" s="107">
        <v>44181</v>
      </c>
      <c r="O114" s="78">
        <v>2500</v>
      </c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9"/>
      <c r="AC114" s="140"/>
      <c r="AD114" s="136"/>
      <c r="AE114" s="136"/>
      <c r="AF114" s="136"/>
      <c r="AG114" s="136"/>
      <c r="AH114" s="136"/>
      <c r="AI114" s="136"/>
      <c r="AJ114" s="136"/>
      <c r="AK114" s="136"/>
      <c r="AL114" s="136"/>
      <c r="AM114" s="136"/>
      <c r="AN114" s="136"/>
      <c r="AO114" s="136"/>
      <c r="AP114" s="141"/>
      <c r="AQ114" s="137"/>
      <c r="AR114" s="137"/>
      <c r="AS114" s="142"/>
      <c r="AT114" s="143"/>
      <c r="AU114" s="144"/>
      <c r="AV114" s="144"/>
      <c r="AW114" s="144"/>
      <c r="AX114" s="144"/>
      <c r="AY114" s="144"/>
      <c r="AZ114" s="144"/>
      <c r="BA114" s="145"/>
      <c r="BB114" s="145"/>
      <c r="BC114" s="145"/>
      <c r="BD114" s="145"/>
      <c r="BE114" s="145"/>
      <c r="BF114" s="145"/>
      <c r="BG114" s="146"/>
      <c r="BH114" s="144"/>
      <c r="BI114" s="144"/>
      <c r="BJ114" s="147"/>
      <c r="BK114" s="95">
        <v>0</v>
      </c>
      <c r="BL114" s="96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129">
        <v>0</v>
      </c>
      <c r="BX114" s="97">
        <f>SUM(BL114:BW114)</f>
        <v>0</v>
      </c>
      <c r="BY114" s="98">
        <v>50</v>
      </c>
      <c r="BZ114" s="98">
        <v>0</v>
      </c>
      <c r="CA114" s="151">
        <f>O114*BX114</f>
        <v>0</v>
      </c>
      <c r="CB114" s="99">
        <f>BX114/(BY114+BK114-BZ114)</f>
        <v>0</v>
      </c>
      <c r="CC114" s="236">
        <v>22</v>
      </c>
      <c r="CD114" s="170">
        <f>CC114*O114</f>
        <v>55000</v>
      </c>
      <c r="CE114" s="203">
        <v>2</v>
      </c>
      <c r="CF114" s="98">
        <v>4</v>
      </c>
      <c r="CG114" s="98">
        <v>1</v>
      </c>
      <c r="CH114" s="98">
        <v>1</v>
      </c>
      <c r="CI114" s="98">
        <v>2</v>
      </c>
      <c r="CJ114" s="98">
        <v>3</v>
      </c>
      <c r="CK114" s="98">
        <v>2</v>
      </c>
      <c r="CL114" s="98">
        <v>1</v>
      </c>
      <c r="CM114" s="98">
        <v>0</v>
      </c>
      <c r="CN114" s="98">
        <v>1</v>
      </c>
      <c r="CO114" s="98">
        <v>1</v>
      </c>
      <c r="CP114" s="129">
        <v>3</v>
      </c>
      <c r="CQ114" s="174">
        <f>SUM(CE114:CP114)</f>
        <v>21</v>
      </c>
      <c r="CR114" s="98">
        <v>0</v>
      </c>
      <c r="CS114" s="98">
        <v>0</v>
      </c>
      <c r="CT114" s="151">
        <f>CQ114*O114</f>
        <v>52500</v>
      </c>
      <c r="CU114" s="88">
        <f>CQ114/(CC114+CR114-CS114)</f>
        <v>0.95454545454545459</v>
      </c>
      <c r="CV114" s="95">
        <v>26</v>
      </c>
      <c r="CW114" s="96">
        <v>0</v>
      </c>
      <c r="CX114" s="98">
        <v>1</v>
      </c>
      <c r="CY114" s="129">
        <v>0</v>
      </c>
      <c r="CZ114" s="257">
        <f>SUM(CW114:CY114)</f>
        <v>1</v>
      </c>
      <c r="DA114" s="98">
        <v>0</v>
      </c>
      <c r="DB114" s="98">
        <v>21</v>
      </c>
      <c r="DC114" s="98">
        <f>CZ114*O114</f>
        <v>2500</v>
      </c>
      <c r="DD114" s="258">
        <f>CZ114/(CV114+DA114-DB114)</f>
        <v>0.2</v>
      </c>
      <c r="DE114" s="95">
        <v>1</v>
      </c>
      <c r="DF114" s="247">
        <f>DE114*O114</f>
        <v>2500</v>
      </c>
      <c r="DG114" s="233" t="s">
        <v>578</v>
      </c>
      <c r="DH114" s="214">
        <v>11000</v>
      </c>
      <c r="DI114" s="214">
        <v>4657.0200000000004</v>
      </c>
    </row>
    <row r="115" spans="1:113" ht="75" customHeight="1" x14ac:dyDescent="0.25">
      <c r="A115" s="221"/>
      <c r="B115" s="218"/>
      <c r="C115" s="59" t="s">
        <v>17</v>
      </c>
      <c r="D115" s="132" t="s">
        <v>59</v>
      </c>
      <c r="E115" s="74">
        <v>15022</v>
      </c>
      <c r="F115" s="101">
        <v>804382014224</v>
      </c>
      <c r="G115" s="101"/>
      <c r="H115" s="59" t="s">
        <v>105</v>
      </c>
      <c r="I115" s="196">
        <v>0.5</v>
      </c>
      <c r="J115" s="59" t="s">
        <v>444</v>
      </c>
      <c r="K115" s="149" t="s">
        <v>357</v>
      </c>
      <c r="L115" s="103" t="s">
        <v>40</v>
      </c>
      <c r="M115" s="103">
        <v>516</v>
      </c>
      <c r="N115" s="77">
        <v>42272</v>
      </c>
      <c r="O115" s="78">
        <v>300</v>
      </c>
      <c r="P115" s="160">
        <v>0</v>
      </c>
      <c r="Q115" s="160">
        <v>0</v>
      </c>
      <c r="R115" s="160">
        <v>0</v>
      </c>
      <c r="S115" s="160">
        <v>0</v>
      </c>
      <c r="T115" s="161">
        <v>9</v>
      </c>
      <c r="U115" s="161">
        <v>20</v>
      </c>
      <c r="V115" s="161">
        <v>17</v>
      </c>
      <c r="W115" s="161">
        <v>30</v>
      </c>
      <c r="X115" s="161">
        <v>18</v>
      </c>
      <c r="Y115" s="161">
        <v>44</v>
      </c>
      <c r="Z115" s="161">
        <v>130</v>
      </c>
      <c r="AA115" s="161">
        <v>245</v>
      </c>
      <c r="AB115" s="162">
        <f>SUM(P115:AA115)</f>
        <v>513</v>
      </c>
      <c r="AC115" s="163">
        <v>369</v>
      </c>
      <c r="AD115" s="164">
        <v>-13</v>
      </c>
      <c r="AE115" s="164">
        <v>112</v>
      </c>
      <c r="AF115" s="164">
        <v>11</v>
      </c>
      <c r="AG115" s="164">
        <v>54</v>
      </c>
      <c r="AH115" s="164">
        <v>48</v>
      </c>
      <c r="AI115" s="164">
        <v>25</v>
      </c>
      <c r="AJ115" s="164">
        <v>57</v>
      </c>
      <c r="AK115" s="164">
        <v>50</v>
      </c>
      <c r="AL115" s="164">
        <v>19</v>
      </c>
      <c r="AM115" s="164">
        <v>81</v>
      </c>
      <c r="AN115" s="164">
        <v>71</v>
      </c>
      <c r="AO115" s="164">
        <v>271</v>
      </c>
      <c r="AP115" s="165">
        <f>SUM(AD115:AN115)</f>
        <v>515</v>
      </c>
      <c r="AQ115" s="166">
        <v>993</v>
      </c>
      <c r="AR115" s="166">
        <v>60</v>
      </c>
      <c r="AS115" s="167">
        <f>AP115/(AQ115+AC115-AR115)</f>
        <v>0.3955453149001536</v>
      </c>
      <c r="AT115" s="166">
        <v>597</v>
      </c>
      <c r="AU115" s="145">
        <v>4</v>
      </c>
      <c r="AV115" s="145">
        <v>90</v>
      </c>
      <c r="AW115" s="145">
        <v>43</v>
      </c>
      <c r="AX115" s="145">
        <v>90</v>
      </c>
      <c r="AY115" s="145">
        <v>132</v>
      </c>
      <c r="AZ115" s="145">
        <v>67</v>
      </c>
      <c r="BA115" s="145">
        <v>38</v>
      </c>
      <c r="BB115" s="145">
        <v>40</v>
      </c>
      <c r="BC115" s="145">
        <v>50</v>
      </c>
      <c r="BD115" s="145">
        <v>41</v>
      </c>
      <c r="BE115" s="145">
        <v>109</v>
      </c>
      <c r="BF115" s="145">
        <v>274</v>
      </c>
      <c r="BG115" s="146">
        <f>+SUM(AU115:BF115)</f>
        <v>978</v>
      </c>
      <c r="BH115" s="145">
        <v>1039</v>
      </c>
      <c r="BI115" s="145">
        <v>183</v>
      </c>
      <c r="BJ115" s="147">
        <f>+BG115/(BH115+AT115-BI115)</f>
        <v>0.67309015829318652</v>
      </c>
      <c r="BK115" s="95">
        <v>469</v>
      </c>
      <c r="BL115" s="96">
        <v>9</v>
      </c>
      <c r="BM115" s="98">
        <v>67</v>
      </c>
      <c r="BN115" s="98">
        <v>11</v>
      </c>
      <c r="BO115" s="98">
        <v>0</v>
      </c>
      <c r="BP115" s="98">
        <v>9</v>
      </c>
      <c r="BQ115" s="98">
        <v>22</v>
      </c>
      <c r="BR115" s="98">
        <v>20</v>
      </c>
      <c r="BS115" s="98">
        <v>40</v>
      </c>
      <c r="BT115" s="98">
        <v>29</v>
      </c>
      <c r="BU115" s="98">
        <v>24</v>
      </c>
      <c r="BV115" s="98">
        <v>54</v>
      </c>
      <c r="BW115" s="129">
        <v>190</v>
      </c>
      <c r="BX115" s="97">
        <f>SUM(BL115:BW115)</f>
        <v>475</v>
      </c>
      <c r="BY115" s="98">
        <v>623</v>
      </c>
      <c r="BZ115" s="98">
        <v>32</v>
      </c>
      <c r="CA115" s="151">
        <f>O115*BX115</f>
        <v>142500</v>
      </c>
      <c r="CB115" s="99">
        <f>BX115/(BY115+BK115-BZ115)</f>
        <v>0.44811320754716982</v>
      </c>
      <c r="CC115" s="236">
        <v>463</v>
      </c>
      <c r="CD115" s="170">
        <f>CC115*O115</f>
        <v>138900</v>
      </c>
      <c r="CE115" s="203">
        <v>19</v>
      </c>
      <c r="CF115" s="98">
        <v>82</v>
      </c>
      <c r="CG115" s="98">
        <v>17</v>
      </c>
      <c r="CH115" s="98">
        <v>44</v>
      </c>
      <c r="CI115" s="98">
        <v>55</v>
      </c>
      <c r="CJ115" s="98">
        <v>19</v>
      </c>
      <c r="CK115" s="98">
        <v>32</v>
      </c>
      <c r="CL115" s="98">
        <v>36</v>
      </c>
      <c r="CM115" s="98">
        <v>34</v>
      </c>
      <c r="CN115" s="98">
        <v>57</v>
      </c>
      <c r="CO115" s="98">
        <v>46</v>
      </c>
      <c r="CP115" s="129">
        <v>135</v>
      </c>
      <c r="CQ115" s="174">
        <f>SUM(CE115:CP115)</f>
        <v>576</v>
      </c>
      <c r="CR115" s="98">
        <v>460</v>
      </c>
      <c r="CS115" s="98">
        <v>32</v>
      </c>
      <c r="CT115" s="151">
        <f>CQ115*O115</f>
        <v>172800</v>
      </c>
      <c r="CU115" s="88">
        <f>CQ115/(CC115+CR115-CS115)</f>
        <v>0.64646464646464652</v>
      </c>
      <c r="CV115" s="95">
        <v>345</v>
      </c>
      <c r="CW115" s="96">
        <v>8</v>
      </c>
      <c r="CX115" s="98">
        <v>45</v>
      </c>
      <c r="CY115" s="129">
        <v>17</v>
      </c>
      <c r="CZ115" s="257">
        <f>SUM(CW115:CY115)</f>
        <v>70</v>
      </c>
      <c r="DA115" s="98">
        <v>67</v>
      </c>
      <c r="DB115" s="98">
        <v>10</v>
      </c>
      <c r="DC115" s="98">
        <f>CZ115*O115</f>
        <v>21000</v>
      </c>
      <c r="DD115" s="258">
        <f>CZ115/(CV115+DA115-DB115)</f>
        <v>0.17412935323383086</v>
      </c>
      <c r="DE115" s="95">
        <v>329</v>
      </c>
      <c r="DF115" s="247">
        <f>DE115*O115</f>
        <v>98700</v>
      </c>
      <c r="DG115" s="207"/>
      <c r="DH115" s="211">
        <v>1200</v>
      </c>
      <c r="DI115" s="211">
        <v>547.26</v>
      </c>
    </row>
    <row r="116" spans="1:113" ht="75" customHeight="1" x14ac:dyDescent="0.25">
      <c r="A116" s="221"/>
      <c r="B116" s="222"/>
      <c r="C116" s="73" t="s">
        <v>17</v>
      </c>
      <c r="D116" s="106" t="s">
        <v>377</v>
      </c>
      <c r="E116" s="74">
        <v>23222</v>
      </c>
      <c r="F116" s="101">
        <v>804382047666</v>
      </c>
      <c r="G116" s="101"/>
      <c r="H116" s="59" t="s">
        <v>392</v>
      </c>
      <c r="I116" s="196">
        <v>7</v>
      </c>
      <c r="J116" s="59" t="s">
        <v>443</v>
      </c>
      <c r="K116" s="149" t="s">
        <v>173</v>
      </c>
      <c r="L116" s="74" t="s">
        <v>39</v>
      </c>
      <c r="M116" s="74"/>
      <c r="N116" s="107">
        <v>44181</v>
      </c>
      <c r="O116" s="78">
        <v>2500</v>
      </c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9"/>
      <c r="AC116" s="140"/>
      <c r="AD116" s="136"/>
      <c r="AE116" s="136"/>
      <c r="AF116" s="136"/>
      <c r="AG116" s="136"/>
      <c r="AH116" s="136"/>
      <c r="AI116" s="136"/>
      <c r="AJ116" s="136"/>
      <c r="AK116" s="136"/>
      <c r="AL116" s="136"/>
      <c r="AM116" s="136"/>
      <c r="AN116" s="136"/>
      <c r="AO116" s="136"/>
      <c r="AP116" s="141"/>
      <c r="AQ116" s="137"/>
      <c r="AR116" s="137"/>
      <c r="AS116" s="142"/>
      <c r="AT116" s="143"/>
      <c r="AU116" s="144"/>
      <c r="AV116" s="144"/>
      <c r="AW116" s="144"/>
      <c r="AX116" s="144"/>
      <c r="AY116" s="144"/>
      <c r="AZ116" s="144"/>
      <c r="BA116" s="145"/>
      <c r="BB116" s="145"/>
      <c r="BC116" s="145"/>
      <c r="BD116" s="145"/>
      <c r="BE116" s="145"/>
      <c r="BF116" s="145"/>
      <c r="BG116" s="146"/>
      <c r="BH116" s="144"/>
      <c r="BI116" s="144"/>
      <c r="BJ116" s="147"/>
      <c r="BK116" s="95">
        <v>0</v>
      </c>
      <c r="BL116" s="96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129">
        <v>0</v>
      </c>
      <c r="BX116" s="97">
        <f>SUM(BL116:BW116)</f>
        <v>0</v>
      </c>
      <c r="BY116" s="98">
        <v>50</v>
      </c>
      <c r="BZ116" s="98">
        <v>0</v>
      </c>
      <c r="CA116" s="151">
        <f>O116*BX116</f>
        <v>0</v>
      </c>
      <c r="CB116" s="99">
        <f>BX116/(BY116+BK116-BZ116)</f>
        <v>0</v>
      </c>
      <c r="CC116" s="236">
        <v>22</v>
      </c>
      <c r="CD116" s="170">
        <f>CC116*O116</f>
        <v>55000</v>
      </c>
      <c r="CE116" s="203">
        <v>0</v>
      </c>
      <c r="CF116" s="98">
        <v>2</v>
      </c>
      <c r="CG116" s="98">
        <v>1</v>
      </c>
      <c r="CH116" s="98">
        <v>3</v>
      </c>
      <c r="CI116" s="98">
        <v>1</v>
      </c>
      <c r="CJ116" s="98">
        <v>0</v>
      </c>
      <c r="CK116" s="98">
        <v>1</v>
      </c>
      <c r="CL116" s="98">
        <v>4</v>
      </c>
      <c r="CM116" s="98">
        <v>3</v>
      </c>
      <c r="CN116" s="98">
        <v>1</v>
      </c>
      <c r="CO116" s="98">
        <v>-3</v>
      </c>
      <c r="CP116" s="129">
        <v>0</v>
      </c>
      <c r="CQ116" s="174">
        <f>SUM(CE116:CP116)</f>
        <v>13</v>
      </c>
      <c r="CR116" s="98">
        <v>0</v>
      </c>
      <c r="CS116" s="98">
        <v>1</v>
      </c>
      <c r="CT116" s="151">
        <f>CQ116*O116</f>
        <v>32500</v>
      </c>
      <c r="CU116" s="88">
        <f>CQ116/(CC116+CR116-CS116)</f>
        <v>0.61904761904761907</v>
      </c>
      <c r="CV116" s="95">
        <v>30</v>
      </c>
      <c r="CW116" s="96">
        <v>0</v>
      </c>
      <c r="CX116" s="98">
        <v>1</v>
      </c>
      <c r="CY116" s="129">
        <v>0</v>
      </c>
      <c r="CZ116" s="257">
        <f>SUM(CW116:CY116)</f>
        <v>1</v>
      </c>
      <c r="DA116" s="98">
        <v>0</v>
      </c>
      <c r="DB116" s="98">
        <v>31</v>
      </c>
      <c r="DC116" s="98">
        <f>CZ116*O116</f>
        <v>2500</v>
      </c>
      <c r="DD116" s="258">
        <f>CZ116/(CV116+DA116-DB116)</f>
        <v>-1</v>
      </c>
      <c r="DE116" s="95">
        <v>1</v>
      </c>
      <c r="DF116" s="247">
        <f>DE116*O116</f>
        <v>2500</v>
      </c>
      <c r="DG116" s="233" t="s">
        <v>578</v>
      </c>
      <c r="DH116" s="214">
        <v>11000</v>
      </c>
      <c r="DI116" s="214">
        <v>4519.37</v>
      </c>
    </row>
    <row r="117" spans="1:113" ht="75" customHeight="1" x14ac:dyDescent="0.25">
      <c r="A117" s="220"/>
      <c r="B117" s="218"/>
      <c r="C117" s="73" t="s">
        <v>18</v>
      </c>
      <c r="D117" s="132" t="s">
        <v>47</v>
      </c>
      <c r="E117" s="74">
        <v>80010</v>
      </c>
      <c r="F117" s="101">
        <v>804382012930</v>
      </c>
      <c r="G117" s="101"/>
      <c r="H117" s="59" t="s">
        <v>84</v>
      </c>
      <c r="I117" s="196">
        <v>0.2</v>
      </c>
      <c r="J117" s="59" t="s">
        <v>445</v>
      </c>
      <c r="K117" s="149" t="s">
        <v>357</v>
      </c>
      <c r="L117" s="103" t="s">
        <v>40</v>
      </c>
      <c r="M117" s="103">
        <v>515</v>
      </c>
      <c r="N117" s="77">
        <v>42999</v>
      </c>
      <c r="O117" s="78">
        <v>155</v>
      </c>
      <c r="P117" s="160">
        <v>0</v>
      </c>
      <c r="Q117" s="160">
        <v>119</v>
      </c>
      <c r="R117" s="160">
        <v>34</v>
      </c>
      <c r="S117" s="160">
        <v>27</v>
      </c>
      <c r="T117" s="161">
        <v>11</v>
      </c>
      <c r="U117" s="161">
        <v>11</v>
      </c>
      <c r="V117" s="161">
        <v>48</v>
      </c>
      <c r="W117" s="161">
        <v>28</v>
      </c>
      <c r="X117" s="161">
        <v>50</v>
      </c>
      <c r="Y117" s="161">
        <v>27</v>
      </c>
      <c r="Z117" s="161">
        <v>53</v>
      </c>
      <c r="AA117" s="161">
        <v>100</v>
      </c>
      <c r="AB117" s="162">
        <f>SUM(P117:AA117)</f>
        <v>508</v>
      </c>
      <c r="AC117" s="163">
        <v>686</v>
      </c>
      <c r="AD117" s="164">
        <v>-5</v>
      </c>
      <c r="AE117" s="164">
        <v>57</v>
      </c>
      <c r="AF117" s="164">
        <v>23</v>
      </c>
      <c r="AG117" s="164">
        <v>21</v>
      </c>
      <c r="AH117" s="164">
        <v>39</v>
      </c>
      <c r="AI117" s="164">
        <v>22</v>
      </c>
      <c r="AJ117" s="164">
        <v>49</v>
      </c>
      <c r="AK117" s="164">
        <v>28</v>
      </c>
      <c r="AL117" s="164">
        <v>62</v>
      </c>
      <c r="AM117" s="164">
        <v>37</v>
      </c>
      <c r="AN117" s="164">
        <v>42</v>
      </c>
      <c r="AO117" s="164">
        <v>70</v>
      </c>
      <c r="AP117" s="165">
        <f>SUM(AD117:AN117)</f>
        <v>375</v>
      </c>
      <c r="AQ117" s="166">
        <v>1087</v>
      </c>
      <c r="AR117" s="166">
        <v>61</v>
      </c>
      <c r="AS117" s="167">
        <f>AP117/(AQ117+AC117-AR117)</f>
        <v>0.21904205607476634</v>
      </c>
      <c r="AT117" s="166">
        <v>678</v>
      </c>
      <c r="AU117" s="145">
        <v>15</v>
      </c>
      <c r="AV117" s="145">
        <v>51</v>
      </c>
      <c r="AW117" s="145">
        <v>14</v>
      </c>
      <c r="AX117" s="145">
        <v>72</v>
      </c>
      <c r="AY117" s="145">
        <v>28</v>
      </c>
      <c r="AZ117" s="145">
        <v>18</v>
      </c>
      <c r="BA117" s="145">
        <v>52</v>
      </c>
      <c r="BB117" s="145">
        <v>33</v>
      </c>
      <c r="BC117" s="145">
        <v>27</v>
      </c>
      <c r="BD117" s="145">
        <v>21</v>
      </c>
      <c r="BE117" s="145">
        <v>92</v>
      </c>
      <c r="BF117" s="145">
        <v>107</v>
      </c>
      <c r="BG117" s="146">
        <f>+SUM(AU117:BF117)</f>
        <v>530</v>
      </c>
      <c r="BH117" s="145">
        <v>1583</v>
      </c>
      <c r="BI117" s="145">
        <v>136</v>
      </c>
      <c r="BJ117" s="147">
        <f>+BG117/(BH117+AT117-BI117)</f>
        <v>0.24941176470588236</v>
      </c>
      <c r="BK117" s="95">
        <v>884</v>
      </c>
      <c r="BL117" s="96">
        <v>30</v>
      </c>
      <c r="BM117" s="98">
        <v>54</v>
      </c>
      <c r="BN117" s="98">
        <v>14</v>
      </c>
      <c r="BO117" s="98">
        <v>0</v>
      </c>
      <c r="BP117" s="98">
        <v>7</v>
      </c>
      <c r="BQ117" s="98">
        <v>24</v>
      </c>
      <c r="BR117" s="98">
        <v>37</v>
      </c>
      <c r="BS117" s="98">
        <v>37</v>
      </c>
      <c r="BT117" s="98">
        <v>37</v>
      </c>
      <c r="BU117" s="98">
        <v>46</v>
      </c>
      <c r="BV117" s="98">
        <v>88</v>
      </c>
      <c r="BW117" s="129">
        <v>178</v>
      </c>
      <c r="BX117" s="97">
        <f>SUM(BL117:BW117)</f>
        <v>552</v>
      </c>
      <c r="BY117" s="98">
        <v>1834</v>
      </c>
      <c r="BZ117" s="98">
        <v>93</v>
      </c>
      <c r="CA117" s="151">
        <f>O117*BX117</f>
        <v>85560</v>
      </c>
      <c r="CB117" s="99">
        <f>BX117/(BY117+BK117-BZ117)</f>
        <v>0.2102857142857143</v>
      </c>
      <c r="CC117" s="236">
        <v>611</v>
      </c>
      <c r="CD117" s="170">
        <f>CC117*O117</f>
        <v>94705</v>
      </c>
      <c r="CE117" s="203">
        <v>-5</v>
      </c>
      <c r="CF117" s="98">
        <v>74</v>
      </c>
      <c r="CG117" s="98">
        <v>26</v>
      </c>
      <c r="CH117" s="98">
        <v>50</v>
      </c>
      <c r="CI117" s="98">
        <v>53</v>
      </c>
      <c r="CJ117" s="98">
        <v>42</v>
      </c>
      <c r="CK117" s="98">
        <v>49</v>
      </c>
      <c r="CL117" s="98">
        <v>26</v>
      </c>
      <c r="CM117" s="98">
        <v>21</v>
      </c>
      <c r="CN117" s="98">
        <v>26</v>
      </c>
      <c r="CO117" s="98">
        <v>134</v>
      </c>
      <c r="CP117" s="129">
        <v>84</v>
      </c>
      <c r="CQ117" s="174">
        <f>SUM(CE117:CP117)</f>
        <v>580</v>
      </c>
      <c r="CR117" s="98">
        <v>1270</v>
      </c>
      <c r="CS117" s="98">
        <v>53</v>
      </c>
      <c r="CT117" s="151">
        <f>CQ117*O117</f>
        <v>89900</v>
      </c>
      <c r="CU117" s="88">
        <f>CQ117/(CC117+CR117-CS117)</f>
        <v>0.3172866520787746</v>
      </c>
      <c r="CV117" s="95">
        <v>732</v>
      </c>
      <c r="CW117" s="96">
        <v>12</v>
      </c>
      <c r="CX117" s="98">
        <v>42</v>
      </c>
      <c r="CY117" s="129">
        <v>36</v>
      </c>
      <c r="CZ117" s="257">
        <f>SUM(CW117:CY117)</f>
        <v>90</v>
      </c>
      <c r="DA117" s="98">
        <v>44</v>
      </c>
      <c r="DB117" s="98">
        <v>8</v>
      </c>
      <c r="DC117" s="98">
        <f>CZ117*O117</f>
        <v>13950</v>
      </c>
      <c r="DD117" s="258">
        <f>CZ117/(CV117+DA117-DB117)</f>
        <v>0.1171875</v>
      </c>
      <c r="DE117" s="95">
        <v>641</v>
      </c>
      <c r="DF117" s="247">
        <f>DE117*O117</f>
        <v>99355</v>
      </c>
      <c r="DG117" s="207"/>
      <c r="DH117" s="211">
        <v>700</v>
      </c>
      <c r="DI117" s="211">
        <v>206.89</v>
      </c>
    </row>
    <row r="118" spans="1:113" ht="75" customHeight="1" x14ac:dyDescent="0.25">
      <c r="A118" s="221"/>
      <c r="B118" s="218"/>
      <c r="C118" s="73" t="s">
        <v>18</v>
      </c>
      <c r="D118" s="74" t="s">
        <v>521</v>
      </c>
      <c r="E118" s="74">
        <v>31302</v>
      </c>
      <c r="F118" s="101">
        <v>804382057351</v>
      </c>
      <c r="G118" s="101"/>
      <c r="H118" s="59" t="s">
        <v>550</v>
      </c>
      <c r="I118" s="216">
        <v>0.1</v>
      </c>
      <c r="J118" s="59" t="s">
        <v>444</v>
      </c>
      <c r="K118" s="149"/>
      <c r="L118" s="76" t="s">
        <v>40</v>
      </c>
      <c r="M118" s="76"/>
      <c r="N118" s="77">
        <v>44427</v>
      </c>
      <c r="O118" s="78">
        <v>80</v>
      </c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1"/>
      <c r="AB118" s="162"/>
      <c r="AC118" s="163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  <c r="AP118" s="165"/>
      <c r="AQ118" s="166"/>
      <c r="AR118" s="166"/>
      <c r="AS118" s="167"/>
      <c r="AT118" s="166"/>
      <c r="AU118" s="145"/>
      <c r="AV118" s="145"/>
      <c r="AW118" s="145"/>
      <c r="AX118" s="145"/>
      <c r="AY118" s="145"/>
      <c r="AZ118" s="145"/>
      <c r="BA118" s="145"/>
      <c r="BB118" s="145"/>
      <c r="BC118" s="145"/>
      <c r="BD118" s="145"/>
      <c r="BE118" s="145"/>
      <c r="BF118" s="145"/>
      <c r="BG118" s="146"/>
      <c r="BH118" s="145"/>
      <c r="BI118" s="145"/>
      <c r="BJ118" s="147"/>
      <c r="BK118" s="95"/>
      <c r="BL118" s="96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129"/>
      <c r="BX118" s="97"/>
      <c r="BY118" s="98"/>
      <c r="BZ118" s="98"/>
      <c r="CA118" s="151"/>
      <c r="CB118" s="99"/>
      <c r="CC118" s="236">
        <v>0</v>
      </c>
      <c r="CD118" s="170"/>
      <c r="CE118" s="203"/>
      <c r="CF118" s="98"/>
      <c r="CG118" s="98"/>
      <c r="CH118" s="98"/>
      <c r="CI118" s="98"/>
      <c r="CJ118" s="98"/>
      <c r="CK118" s="98"/>
      <c r="CL118" s="98">
        <v>0</v>
      </c>
      <c r="CM118" s="98">
        <v>2</v>
      </c>
      <c r="CN118" s="98">
        <v>5</v>
      </c>
      <c r="CO118" s="98">
        <v>11</v>
      </c>
      <c r="CP118" s="129">
        <v>7</v>
      </c>
      <c r="CQ118" s="174">
        <f>SUM(CE118:CP118)</f>
        <v>25</v>
      </c>
      <c r="CR118" s="98">
        <v>125</v>
      </c>
      <c r="CS118" s="98">
        <v>0</v>
      </c>
      <c r="CT118" s="151">
        <f>CQ118*O118</f>
        <v>2000</v>
      </c>
      <c r="CU118" s="88">
        <f>CQ118/(CC118+CR118-CS118)</f>
        <v>0.2</v>
      </c>
      <c r="CV118" s="95">
        <v>82</v>
      </c>
      <c r="CW118" s="96">
        <v>3</v>
      </c>
      <c r="CX118" s="98">
        <v>3</v>
      </c>
      <c r="CY118" s="129">
        <v>6</v>
      </c>
      <c r="CZ118" s="257">
        <f>SUM(CW118:CY118)</f>
        <v>12</v>
      </c>
      <c r="DA118" s="98">
        <v>0</v>
      </c>
      <c r="DB118" s="98">
        <v>0</v>
      </c>
      <c r="DC118" s="98">
        <f>CZ118*O118</f>
        <v>960</v>
      </c>
      <c r="DD118" s="258">
        <f>CZ118/(CV118+DA118-DB118)</f>
        <v>0.14634146341463414</v>
      </c>
      <c r="DE118" s="95">
        <v>66</v>
      </c>
      <c r="DF118" s="247">
        <f>DE118*O118</f>
        <v>5280</v>
      </c>
      <c r="DG118" s="207"/>
      <c r="DH118" s="211"/>
      <c r="DI118" s="211"/>
    </row>
    <row r="119" spans="1:113" ht="75" customHeight="1" x14ac:dyDescent="0.25">
      <c r="A119" s="221"/>
      <c r="B119" s="218"/>
      <c r="C119" s="59" t="s">
        <v>17</v>
      </c>
      <c r="D119" s="132" t="s">
        <v>58</v>
      </c>
      <c r="E119" s="74">
        <v>15021</v>
      </c>
      <c r="F119" s="104">
        <v>804382011346</v>
      </c>
      <c r="G119" s="104"/>
      <c r="H119" s="59" t="s">
        <v>105</v>
      </c>
      <c r="I119" s="196">
        <v>0.5</v>
      </c>
      <c r="J119" s="59" t="s">
        <v>444</v>
      </c>
      <c r="K119" s="149" t="s">
        <v>357</v>
      </c>
      <c r="L119" s="103" t="s">
        <v>40</v>
      </c>
      <c r="M119" s="103">
        <v>516</v>
      </c>
      <c r="N119" s="77">
        <v>42272</v>
      </c>
      <c r="O119" s="78">
        <v>300</v>
      </c>
      <c r="P119" s="160">
        <v>0</v>
      </c>
      <c r="Q119" s="160">
        <v>0</v>
      </c>
      <c r="R119" s="160">
        <v>0</v>
      </c>
      <c r="S119" s="160">
        <v>0</v>
      </c>
      <c r="T119" s="161">
        <v>8</v>
      </c>
      <c r="U119" s="161">
        <v>21</v>
      </c>
      <c r="V119" s="161">
        <v>6</v>
      </c>
      <c r="W119" s="161">
        <v>31</v>
      </c>
      <c r="X119" s="161">
        <v>18</v>
      </c>
      <c r="Y119" s="161">
        <v>31</v>
      </c>
      <c r="Z119" s="161">
        <v>164</v>
      </c>
      <c r="AA119" s="161">
        <v>235</v>
      </c>
      <c r="AB119" s="162">
        <f>SUM(P119:AA119)</f>
        <v>514</v>
      </c>
      <c r="AC119" s="163">
        <v>371</v>
      </c>
      <c r="AD119" s="164">
        <v>-18</v>
      </c>
      <c r="AE119" s="164">
        <v>105</v>
      </c>
      <c r="AF119" s="164">
        <v>17</v>
      </c>
      <c r="AG119" s="164">
        <v>45</v>
      </c>
      <c r="AH119" s="164">
        <v>46</v>
      </c>
      <c r="AI119" s="164">
        <v>20</v>
      </c>
      <c r="AJ119" s="164">
        <v>52</v>
      </c>
      <c r="AK119" s="164">
        <v>43</v>
      </c>
      <c r="AL119" s="164">
        <v>11</v>
      </c>
      <c r="AM119" s="164">
        <v>90</v>
      </c>
      <c r="AN119" s="164">
        <v>58</v>
      </c>
      <c r="AO119" s="164">
        <v>287</v>
      </c>
      <c r="AP119" s="165">
        <f>SUM(AD119:AN119)</f>
        <v>469</v>
      </c>
      <c r="AQ119" s="166">
        <v>1048</v>
      </c>
      <c r="AR119" s="166">
        <v>70</v>
      </c>
      <c r="AS119" s="167">
        <f>AP119/(AQ119+AC119-AR119)</f>
        <v>0.34766493699036322</v>
      </c>
      <c r="AT119" s="166">
        <v>607</v>
      </c>
      <c r="AU119" s="145">
        <v>13</v>
      </c>
      <c r="AV119" s="145">
        <v>73</v>
      </c>
      <c r="AW119" s="145">
        <v>51</v>
      </c>
      <c r="AX119" s="145">
        <v>87</v>
      </c>
      <c r="AY119" s="145">
        <v>164</v>
      </c>
      <c r="AZ119" s="145">
        <v>67</v>
      </c>
      <c r="BA119" s="145">
        <v>54</v>
      </c>
      <c r="BB119" s="145">
        <v>30</v>
      </c>
      <c r="BC119" s="145">
        <v>38</v>
      </c>
      <c r="BD119" s="145">
        <v>45</v>
      </c>
      <c r="BE119" s="145">
        <v>116</v>
      </c>
      <c r="BF119" s="145">
        <v>309</v>
      </c>
      <c r="BG119" s="146">
        <f>+SUM(AU119:BF119)</f>
        <v>1047</v>
      </c>
      <c r="BH119" s="145">
        <v>1091</v>
      </c>
      <c r="BI119" s="145">
        <v>192</v>
      </c>
      <c r="BJ119" s="147">
        <f>+BG119/(BH119+AT119-BI119)</f>
        <v>0.69521912350597614</v>
      </c>
      <c r="BK119" s="95">
        <v>456</v>
      </c>
      <c r="BL119" s="96">
        <v>4</v>
      </c>
      <c r="BM119" s="98">
        <v>65</v>
      </c>
      <c r="BN119" s="98">
        <v>15</v>
      </c>
      <c r="BO119" s="98">
        <v>1</v>
      </c>
      <c r="BP119" s="98">
        <v>4</v>
      </c>
      <c r="BQ119" s="98">
        <v>24</v>
      </c>
      <c r="BR119" s="98">
        <v>29</v>
      </c>
      <c r="BS119" s="98">
        <v>48</v>
      </c>
      <c r="BT119" s="98">
        <v>35</v>
      </c>
      <c r="BU119" s="98">
        <v>26</v>
      </c>
      <c r="BV119" s="98">
        <v>70</v>
      </c>
      <c r="BW119" s="129">
        <v>214</v>
      </c>
      <c r="BX119" s="97">
        <f>SUM(BL119:BW119)</f>
        <v>535</v>
      </c>
      <c r="BY119" s="98">
        <v>763</v>
      </c>
      <c r="BZ119" s="98">
        <v>34</v>
      </c>
      <c r="CA119" s="151">
        <f>O119*BX119</f>
        <v>160500</v>
      </c>
      <c r="CB119" s="99">
        <f>BX119/(BY119+BK119-BZ119)</f>
        <v>0.45147679324894513</v>
      </c>
      <c r="CC119" s="236">
        <v>453</v>
      </c>
      <c r="CD119" s="170">
        <f>CC119*O119</f>
        <v>135900</v>
      </c>
      <c r="CE119" s="203">
        <v>1</v>
      </c>
      <c r="CF119" s="98">
        <v>70</v>
      </c>
      <c r="CG119" s="98">
        <v>18</v>
      </c>
      <c r="CH119" s="98">
        <v>37</v>
      </c>
      <c r="CI119" s="98">
        <v>48</v>
      </c>
      <c r="CJ119" s="98">
        <v>20</v>
      </c>
      <c r="CK119" s="98">
        <v>31</v>
      </c>
      <c r="CL119" s="98">
        <v>27</v>
      </c>
      <c r="CM119" s="98">
        <v>29</v>
      </c>
      <c r="CN119" s="98">
        <v>35</v>
      </c>
      <c r="CO119" s="98">
        <v>60</v>
      </c>
      <c r="CP119" s="129">
        <v>130</v>
      </c>
      <c r="CQ119" s="174">
        <f>SUM(CE119:CP119)</f>
        <v>506</v>
      </c>
      <c r="CR119" s="98">
        <v>444</v>
      </c>
      <c r="CS119" s="98">
        <v>25</v>
      </c>
      <c r="CT119" s="151">
        <f>CQ119*O119</f>
        <v>151800</v>
      </c>
      <c r="CU119" s="88">
        <f>CQ119/(CC119+CR119-CS119)</f>
        <v>0.58027522935779818</v>
      </c>
      <c r="CV119" s="95">
        <v>389</v>
      </c>
      <c r="CW119" s="96">
        <v>-1</v>
      </c>
      <c r="CX119" s="98">
        <v>49</v>
      </c>
      <c r="CY119" s="129">
        <v>22</v>
      </c>
      <c r="CZ119" s="257">
        <f>SUM(CW119:CY119)</f>
        <v>70</v>
      </c>
      <c r="DA119" s="98">
        <v>54</v>
      </c>
      <c r="DB119" s="98">
        <v>9</v>
      </c>
      <c r="DC119" s="98">
        <f>CZ119*O119</f>
        <v>21000</v>
      </c>
      <c r="DD119" s="258">
        <f>CZ119/(CV119+DA119-DB119)</f>
        <v>0.16129032258064516</v>
      </c>
      <c r="DE119" s="95">
        <v>367</v>
      </c>
      <c r="DF119" s="247">
        <f>DE119*O119</f>
        <v>110100</v>
      </c>
      <c r="DG119" s="207"/>
      <c r="DH119" s="211">
        <v>1200</v>
      </c>
      <c r="DI119" s="211">
        <v>553.85</v>
      </c>
    </row>
    <row r="120" spans="1:113" ht="75" customHeight="1" x14ac:dyDescent="0.25">
      <c r="A120" s="221"/>
      <c r="B120" s="218"/>
      <c r="C120" s="73" t="s">
        <v>18</v>
      </c>
      <c r="D120" s="74" t="s">
        <v>525</v>
      </c>
      <c r="E120" s="74">
        <v>92710</v>
      </c>
      <c r="F120" s="101">
        <v>804382057467</v>
      </c>
      <c r="G120" s="101"/>
      <c r="H120" s="59" t="s">
        <v>553</v>
      </c>
      <c r="I120" s="196">
        <v>0.25</v>
      </c>
      <c r="J120" s="59" t="s">
        <v>446</v>
      </c>
      <c r="K120" s="149"/>
      <c r="L120" s="76" t="s">
        <v>40</v>
      </c>
      <c r="M120" s="76"/>
      <c r="N120" s="77">
        <v>44427</v>
      </c>
      <c r="O120" s="78">
        <v>135</v>
      </c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1"/>
      <c r="AB120" s="162"/>
      <c r="AC120" s="163"/>
      <c r="AD120" s="164"/>
      <c r="AE120" s="164"/>
      <c r="AF120" s="164"/>
      <c r="AG120" s="164"/>
      <c r="AH120" s="164"/>
      <c r="AI120" s="164"/>
      <c r="AJ120" s="164"/>
      <c r="AK120" s="164"/>
      <c r="AL120" s="164"/>
      <c r="AM120" s="164"/>
      <c r="AN120" s="164"/>
      <c r="AO120" s="164"/>
      <c r="AP120" s="165"/>
      <c r="AQ120" s="166"/>
      <c r="AR120" s="166"/>
      <c r="AS120" s="167"/>
      <c r="AT120" s="166"/>
      <c r="AU120" s="145"/>
      <c r="AV120" s="145"/>
      <c r="AW120" s="145"/>
      <c r="AX120" s="145"/>
      <c r="AY120" s="145"/>
      <c r="AZ120" s="145"/>
      <c r="BA120" s="145"/>
      <c r="BB120" s="145"/>
      <c r="BC120" s="145"/>
      <c r="BD120" s="145"/>
      <c r="BE120" s="145"/>
      <c r="BF120" s="145"/>
      <c r="BG120" s="146"/>
      <c r="BH120" s="145"/>
      <c r="BI120" s="145"/>
      <c r="BJ120" s="147"/>
      <c r="BK120" s="95"/>
      <c r="BL120" s="96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129"/>
      <c r="BX120" s="97"/>
      <c r="BY120" s="98"/>
      <c r="BZ120" s="98"/>
      <c r="CA120" s="151"/>
      <c r="CB120" s="99"/>
      <c r="CC120" s="236">
        <v>0</v>
      </c>
      <c r="CD120" s="170"/>
      <c r="CE120" s="203"/>
      <c r="CF120" s="98"/>
      <c r="CG120" s="98"/>
      <c r="CH120" s="98"/>
      <c r="CI120" s="98"/>
      <c r="CJ120" s="98"/>
      <c r="CK120" s="98"/>
      <c r="CL120" s="98">
        <v>0</v>
      </c>
      <c r="CM120" s="98">
        <v>2</v>
      </c>
      <c r="CN120" s="98">
        <v>1</v>
      </c>
      <c r="CO120" s="98">
        <v>14</v>
      </c>
      <c r="CP120" s="129">
        <v>7</v>
      </c>
      <c r="CQ120" s="174">
        <f>SUM(CE120:CP120)</f>
        <v>24</v>
      </c>
      <c r="CR120" s="98">
        <v>125</v>
      </c>
      <c r="CS120" s="98">
        <v>0</v>
      </c>
      <c r="CT120" s="151">
        <f>CQ120*O120</f>
        <v>3240</v>
      </c>
      <c r="CU120" s="88">
        <f>CQ120/(CC120+CR120-CS120)</f>
        <v>0.192</v>
      </c>
      <c r="CV120" s="95">
        <v>84</v>
      </c>
      <c r="CW120" s="96">
        <v>2</v>
      </c>
      <c r="CX120" s="98">
        <v>4</v>
      </c>
      <c r="CY120" s="129">
        <v>5</v>
      </c>
      <c r="CZ120" s="257">
        <f>SUM(CW120:CY120)</f>
        <v>11</v>
      </c>
      <c r="DA120" s="98">
        <v>0</v>
      </c>
      <c r="DB120" s="98">
        <v>1</v>
      </c>
      <c r="DC120" s="98">
        <f>CZ120*O120</f>
        <v>1485</v>
      </c>
      <c r="DD120" s="258">
        <f>CZ120/(CV120+DA120-DB120)</f>
        <v>0.13253012048192772</v>
      </c>
      <c r="DE120" s="95">
        <v>71</v>
      </c>
      <c r="DF120" s="247">
        <f>DE120*O120</f>
        <v>9585</v>
      </c>
      <c r="DG120" s="207"/>
      <c r="DH120" s="211"/>
      <c r="DI120" s="211"/>
    </row>
    <row r="121" spans="1:113" ht="75" customHeight="1" x14ac:dyDescent="0.25">
      <c r="A121" s="221"/>
      <c r="B121" s="218"/>
      <c r="C121" s="73" t="s">
        <v>18</v>
      </c>
      <c r="D121" s="74" t="s">
        <v>520</v>
      </c>
      <c r="E121" s="74">
        <v>31301</v>
      </c>
      <c r="F121" s="101">
        <v>804382057344</v>
      </c>
      <c r="G121" s="101"/>
      <c r="H121" s="59" t="s">
        <v>550</v>
      </c>
      <c r="I121" s="216">
        <v>0.1</v>
      </c>
      <c r="J121" s="59" t="s">
        <v>444</v>
      </c>
      <c r="K121" s="149"/>
      <c r="L121" s="76" t="s">
        <v>40</v>
      </c>
      <c r="M121" s="76"/>
      <c r="N121" s="77">
        <v>44427</v>
      </c>
      <c r="O121" s="78">
        <v>80</v>
      </c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1"/>
      <c r="AB121" s="162"/>
      <c r="AC121" s="163"/>
      <c r="AD121" s="164"/>
      <c r="AE121" s="164"/>
      <c r="AF121" s="164"/>
      <c r="AG121" s="164"/>
      <c r="AH121" s="164"/>
      <c r="AI121" s="164"/>
      <c r="AJ121" s="164"/>
      <c r="AK121" s="164"/>
      <c r="AL121" s="164"/>
      <c r="AM121" s="164"/>
      <c r="AN121" s="164"/>
      <c r="AO121" s="164"/>
      <c r="AP121" s="165"/>
      <c r="AQ121" s="166"/>
      <c r="AR121" s="166"/>
      <c r="AS121" s="167"/>
      <c r="AT121" s="166"/>
      <c r="AU121" s="145"/>
      <c r="AV121" s="145"/>
      <c r="AW121" s="145"/>
      <c r="AX121" s="145"/>
      <c r="AY121" s="145"/>
      <c r="AZ121" s="145"/>
      <c r="BA121" s="145"/>
      <c r="BB121" s="145"/>
      <c r="BC121" s="145"/>
      <c r="BD121" s="145"/>
      <c r="BE121" s="145"/>
      <c r="BF121" s="145"/>
      <c r="BG121" s="146"/>
      <c r="BH121" s="145"/>
      <c r="BI121" s="145"/>
      <c r="BJ121" s="147"/>
      <c r="BK121" s="95"/>
      <c r="BL121" s="96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129"/>
      <c r="BX121" s="97"/>
      <c r="BY121" s="98"/>
      <c r="BZ121" s="98"/>
      <c r="CA121" s="151"/>
      <c r="CB121" s="99"/>
      <c r="CC121" s="236">
        <v>0</v>
      </c>
      <c r="CD121" s="170"/>
      <c r="CE121" s="203"/>
      <c r="CF121" s="98"/>
      <c r="CG121" s="98"/>
      <c r="CH121" s="98"/>
      <c r="CI121" s="98"/>
      <c r="CJ121" s="98"/>
      <c r="CK121" s="98"/>
      <c r="CL121" s="98">
        <v>0</v>
      </c>
      <c r="CM121" s="98">
        <v>2</v>
      </c>
      <c r="CN121" s="98">
        <v>1</v>
      </c>
      <c r="CO121" s="98">
        <v>11</v>
      </c>
      <c r="CP121" s="129">
        <v>7</v>
      </c>
      <c r="CQ121" s="174">
        <f>SUM(CE121:CP121)</f>
        <v>21</v>
      </c>
      <c r="CR121" s="98">
        <v>125</v>
      </c>
      <c r="CS121" s="98">
        <v>0</v>
      </c>
      <c r="CT121" s="151">
        <f>CQ121*O121</f>
        <v>1680</v>
      </c>
      <c r="CU121" s="88">
        <f>CQ121/(CC121+CR121-CS121)</f>
        <v>0.16800000000000001</v>
      </c>
      <c r="CV121" s="95">
        <v>81</v>
      </c>
      <c r="CW121" s="96">
        <v>1</v>
      </c>
      <c r="CX121" s="98">
        <v>6</v>
      </c>
      <c r="CY121" s="129">
        <v>2</v>
      </c>
      <c r="CZ121" s="257">
        <f>SUM(CW121:CY121)</f>
        <v>9</v>
      </c>
      <c r="DA121" s="98">
        <v>0</v>
      </c>
      <c r="DB121" s="98">
        <v>1</v>
      </c>
      <c r="DC121" s="98">
        <f>CZ121*O121</f>
        <v>720</v>
      </c>
      <c r="DD121" s="258">
        <f>CZ121/(CV121+DA121-DB121)</f>
        <v>0.1125</v>
      </c>
      <c r="DE121" s="95">
        <v>69</v>
      </c>
      <c r="DF121" s="247">
        <f>DE121*O121</f>
        <v>5520</v>
      </c>
      <c r="DG121" s="207"/>
      <c r="DH121" s="211"/>
      <c r="DI121" s="211"/>
    </row>
    <row r="122" spans="1:113" ht="75" customHeight="1" x14ac:dyDescent="0.25">
      <c r="A122" s="221"/>
      <c r="B122" s="223"/>
      <c r="C122" s="73" t="s">
        <v>17</v>
      </c>
      <c r="D122" s="74" t="s">
        <v>185</v>
      </c>
      <c r="E122" s="74">
        <v>80027</v>
      </c>
      <c r="F122" s="101">
        <v>804382036660</v>
      </c>
      <c r="G122" s="101"/>
      <c r="H122" s="59" t="s">
        <v>197</v>
      </c>
      <c r="I122" s="196">
        <v>0.2</v>
      </c>
      <c r="J122" s="59" t="s">
        <v>445</v>
      </c>
      <c r="K122" s="149" t="s">
        <v>173</v>
      </c>
      <c r="L122" s="74" t="s">
        <v>40</v>
      </c>
      <c r="M122" s="74"/>
      <c r="N122" s="107">
        <v>43738</v>
      </c>
      <c r="O122" s="78">
        <v>125</v>
      </c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9"/>
      <c r="AC122" s="140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36"/>
      <c r="AP122" s="141"/>
      <c r="AQ122" s="137"/>
      <c r="AR122" s="137"/>
      <c r="AS122" s="142"/>
      <c r="AT122" s="143"/>
      <c r="AU122" s="144"/>
      <c r="AV122" s="144"/>
      <c r="AW122" s="144"/>
      <c r="AX122" s="144"/>
      <c r="AY122" s="144"/>
      <c r="AZ122" s="144"/>
      <c r="BA122" s="145"/>
      <c r="BB122" s="145"/>
      <c r="BC122" s="145"/>
      <c r="BD122" s="145">
        <v>1</v>
      </c>
      <c r="BE122" s="145">
        <v>8</v>
      </c>
      <c r="BF122" s="145">
        <v>12</v>
      </c>
      <c r="BG122" s="146">
        <f>+SUM(AU122:BF122)</f>
        <v>21</v>
      </c>
      <c r="BH122" s="144">
        <v>100</v>
      </c>
      <c r="BI122" s="144">
        <v>0</v>
      </c>
      <c r="BJ122" s="147">
        <f>+BG122/(BH122+AT122-BI122)</f>
        <v>0.21</v>
      </c>
      <c r="BK122" s="95">
        <v>74</v>
      </c>
      <c r="BL122" s="96">
        <v>3</v>
      </c>
      <c r="BM122" s="98">
        <v>2</v>
      </c>
      <c r="BN122" s="98">
        <v>0</v>
      </c>
      <c r="BO122" s="98">
        <v>0</v>
      </c>
      <c r="BP122" s="98">
        <v>2</v>
      </c>
      <c r="BQ122" s="98">
        <v>1</v>
      </c>
      <c r="BR122" s="98">
        <v>4</v>
      </c>
      <c r="BS122" s="98">
        <v>1</v>
      </c>
      <c r="BT122" s="98">
        <v>4</v>
      </c>
      <c r="BU122" s="98">
        <v>2</v>
      </c>
      <c r="BV122" s="98">
        <v>3</v>
      </c>
      <c r="BW122" s="129">
        <v>4</v>
      </c>
      <c r="BX122" s="97">
        <f>SUM(BL122:BW122)</f>
        <v>26</v>
      </c>
      <c r="BY122" s="98">
        <v>0</v>
      </c>
      <c r="BZ122" s="98">
        <v>1</v>
      </c>
      <c r="CA122" s="151">
        <f>O122*BX122</f>
        <v>3250</v>
      </c>
      <c r="CB122" s="99">
        <f>BX122/(BY122+BK122-BZ122)</f>
        <v>0.35616438356164382</v>
      </c>
      <c r="CC122" s="236">
        <v>39</v>
      </c>
      <c r="CD122" s="170">
        <f>CC122*O122</f>
        <v>4875</v>
      </c>
      <c r="CE122" s="203">
        <v>0</v>
      </c>
      <c r="CF122" s="98">
        <v>6</v>
      </c>
      <c r="CG122" s="98">
        <v>2</v>
      </c>
      <c r="CH122" s="98">
        <v>2</v>
      </c>
      <c r="CI122" s="98">
        <v>5</v>
      </c>
      <c r="CJ122" s="98">
        <v>3</v>
      </c>
      <c r="CK122" s="98">
        <v>0</v>
      </c>
      <c r="CL122" s="98">
        <v>1</v>
      </c>
      <c r="CM122" s="98">
        <v>0</v>
      </c>
      <c r="CN122" s="98">
        <v>0</v>
      </c>
      <c r="CO122" s="98">
        <v>1</v>
      </c>
      <c r="CP122" s="129">
        <v>0</v>
      </c>
      <c r="CQ122" s="174">
        <f>SUM(CE122:CP122)</f>
        <v>20</v>
      </c>
      <c r="CR122" s="98">
        <v>0</v>
      </c>
      <c r="CS122" s="98">
        <v>2</v>
      </c>
      <c r="CT122" s="151">
        <f>CQ122*O122</f>
        <v>2500</v>
      </c>
      <c r="CU122" s="88">
        <f>CQ122/(CC122+CR122-CS122)</f>
        <v>0.54054054054054057</v>
      </c>
      <c r="CV122" s="95">
        <v>4</v>
      </c>
      <c r="CW122" s="96">
        <v>0</v>
      </c>
      <c r="CX122" s="98">
        <v>0</v>
      </c>
      <c r="CY122" s="129">
        <v>0</v>
      </c>
      <c r="CZ122" s="257">
        <f>SUM(CW122:CY122)</f>
        <v>0</v>
      </c>
      <c r="DA122" s="98">
        <v>0</v>
      </c>
      <c r="DB122" s="98">
        <v>0</v>
      </c>
      <c r="DC122" s="98">
        <f>CZ122*O122</f>
        <v>0</v>
      </c>
      <c r="DD122" s="258">
        <f>CZ122/(CV122+DA122-DB122)</f>
        <v>0</v>
      </c>
      <c r="DE122" s="95">
        <v>1</v>
      </c>
      <c r="DF122" s="247">
        <f>DE122*O122</f>
        <v>125</v>
      </c>
      <c r="DG122" s="240" t="s">
        <v>628</v>
      </c>
      <c r="DH122" s="211">
        <v>600</v>
      </c>
      <c r="DI122" s="211">
        <v>188.06</v>
      </c>
    </row>
    <row r="123" spans="1:113" ht="75" customHeight="1" x14ac:dyDescent="0.25">
      <c r="A123" s="221"/>
      <c r="B123" s="218"/>
      <c r="C123" s="73" t="s">
        <v>18</v>
      </c>
      <c r="D123" s="74" t="s">
        <v>524</v>
      </c>
      <c r="E123" s="74">
        <v>31402</v>
      </c>
      <c r="F123" s="101">
        <v>804382057276</v>
      </c>
      <c r="G123" s="101"/>
      <c r="H123" s="59" t="s">
        <v>552</v>
      </c>
      <c r="I123" s="196">
        <v>0.2</v>
      </c>
      <c r="J123" s="59" t="s">
        <v>444</v>
      </c>
      <c r="K123" s="149"/>
      <c r="L123" s="76" t="s">
        <v>40</v>
      </c>
      <c r="M123" s="76"/>
      <c r="N123" s="77">
        <v>44427</v>
      </c>
      <c r="O123" s="78">
        <v>110</v>
      </c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1"/>
      <c r="AB123" s="162"/>
      <c r="AC123" s="163"/>
      <c r="AD123" s="164"/>
      <c r="AE123" s="164"/>
      <c r="AF123" s="164"/>
      <c r="AG123" s="164"/>
      <c r="AH123" s="164"/>
      <c r="AI123" s="164"/>
      <c r="AJ123" s="164"/>
      <c r="AK123" s="164"/>
      <c r="AL123" s="164"/>
      <c r="AM123" s="164"/>
      <c r="AN123" s="164"/>
      <c r="AO123" s="164"/>
      <c r="AP123" s="165"/>
      <c r="AQ123" s="166"/>
      <c r="AR123" s="166"/>
      <c r="AS123" s="167"/>
      <c r="AT123" s="166"/>
      <c r="AU123" s="145"/>
      <c r="AV123" s="145"/>
      <c r="AW123" s="145"/>
      <c r="AX123" s="145"/>
      <c r="AY123" s="145"/>
      <c r="AZ123" s="145"/>
      <c r="BA123" s="145"/>
      <c r="BB123" s="145"/>
      <c r="BC123" s="145"/>
      <c r="BD123" s="145"/>
      <c r="BE123" s="145"/>
      <c r="BF123" s="145"/>
      <c r="BG123" s="146"/>
      <c r="BH123" s="145"/>
      <c r="BI123" s="145"/>
      <c r="BJ123" s="147"/>
      <c r="BK123" s="95"/>
      <c r="BL123" s="96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129"/>
      <c r="BX123" s="97"/>
      <c r="BY123" s="98"/>
      <c r="BZ123" s="98"/>
      <c r="CA123" s="151"/>
      <c r="CB123" s="99"/>
      <c r="CC123" s="236">
        <v>0</v>
      </c>
      <c r="CD123" s="170"/>
      <c r="CE123" s="203"/>
      <c r="CF123" s="98"/>
      <c r="CG123" s="98"/>
      <c r="CH123" s="98"/>
      <c r="CI123" s="98"/>
      <c r="CJ123" s="98"/>
      <c r="CK123" s="98"/>
      <c r="CL123" s="98">
        <v>0</v>
      </c>
      <c r="CM123" s="98">
        <v>5</v>
      </c>
      <c r="CN123" s="98">
        <v>2</v>
      </c>
      <c r="CO123" s="98">
        <v>5</v>
      </c>
      <c r="CP123" s="129">
        <v>9</v>
      </c>
      <c r="CQ123" s="174">
        <f>SUM(CE123:CP123)</f>
        <v>21</v>
      </c>
      <c r="CR123" s="98">
        <v>125</v>
      </c>
      <c r="CS123" s="98">
        <v>0</v>
      </c>
      <c r="CT123" s="151">
        <f>CQ123*O123</f>
        <v>2310</v>
      </c>
      <c r="CU123" s="88">
        <f>CQ123/(CC123+CR123-CS123)</f>
        <v>0.16800000000000001</v>
      </c>
      <c r="CV123" s="95">
        <v>80</v>
      </c>
      <c r="CW123" s="96">
        <v>1</v>
      </c>
      <c r="CX123" s="98">
        <v>3</v>
      </c>
      <c r="CY123" s="129">
        <v>5</v>
      </c>
      <c r="CZ123" s="257">
        <f>SUM(CW123:CY123)</f>
        <v>9</v>
      </c>
      <c r="DA123" s="98">
        <v>0</v>
      </c>
      <c r="DB123" s="98">
        <v>0</v>
      </c>
      <c r="DC123" s="98">
        <f>CZ123*O123</f>
        <v>990</v>
      </c>
      <c r="DD123" s="258">
        <f>CZ123/(CV123+DA123-DB123)</f>
        <v>0.1125</v>
      </c>
      <c r="DE123" s="95">
        <v>71</v>
      </c>
      <c r="DF123" s="247">
        <f>DE123*O123</f>
        <v>7810</v>
      </c>
      <c r="DG123" s="207"/>
      <c r="DH123" s="211"/>
      <c r="DI123" s="211"/>
    </row>
    <row r="124" spans="1:113" ht="75" customHeight="1" x14ac:dyDescent="0.25">
      <c r="A124" s="221"/>
      <c r="B124" s="218"/>
      <c r="C124" s="73" t="s">
        <v>17</v>
      </c>
      <c r="D124" s="132" t="s">
        <v>50</v>
      </c>
      <c r="E124" s="74">
        <v>13162</v>
      </c>
      <c r="F124" s="101">
        <v>804382013333</v>
      </c>
      <c r="G124" s="101"/>
      <c r="H124" s="59" t="s">
        <v>90</v>
      </c>
      <c r="I124" s="196">
        <v>2</v>
      </c>
      <c r="J124" s="59" t="s">
        <v>445</v>
      </c>
      <c r="K124" s="149" t="s">
        <v>357</v>
      </c>
      <c r="L124" s="103" t="s">
        <v>40</v>
      </c>
      <c r="M124" s="103">
        <v>515</v>
      </c>
      <c r="N124" s="77">
        <v>42275</v>
      </c>
      <c r="O124" s="78">
        <v>800</v>
      </c>
      <c r="P124" s="160">
        <v>0</v>
      </c>
      <c r="Q124" s="160">
        <v>0</v>
      </c>
      <c r="R124" s="160">
        <v>0</v>
      </c>
      <c r="S124" s="160">
        <v>0</v>
      </c>
      <c r="T124" s="161">
        <v>9</v>
      </c>
      <c r="U124" s="161">
        <v>49</v>
      </c>
      <c r="V124" s="161">
        <v>9</v>
      </c>
      <c r="W124" s="161">
        <v>54</v>
      </c>
      <c r="X124" s="161">
        <v>11</v>
      </c>
      <c r="Y124" s="161">
        <v>64</v>
      </c>
      <c r="Z124" s="161">
        <v>38</v>
      </c>
      <c r="AA124" s="161">
        <v>57</v>
      </c>
      <c r="AB124" s="162">
        <f>SUM(P124:AA124)</f>
        <v>291</v>
      </c>
      <c r="AC124" s="163">
        <v>561</v>
      </c>
      <c r="AD124" s="164">
        <v>3</v>
      </c>
      <c r="AE124" s="164">
        <v>65</v>
      </c>
      <c r="AF124" s="164">
        <v>52</v>
      </c>
      <c r="AG124" s="164">
        <v>39</v>
      </c>
      <c r="AH124" s="164">
        <v>16</v>
      </c>
      <c r="AI124" s="164">
        <v>16</v>
      </c>
      <c r="AJ124" s="164">
        <v>40</v>
      </c>
      <c r="AK124" s="164">
        <v>34</v>
      </c>
      <c r="AL124" s="164">
        <v>12</v>
      </c>
      <c r="AM124" s="164">
        <v>58</v>
      </c>
      <c r="AN124" s="164">
        <v>40</v>
      </c>
      <c r="AO124" s="164">
        <v>64</v>
      </c>
      <c r="AP124" s="165">
        <f>SUM(AD124:AN124)</f>
        <v>375</v>
      </c>
      <c r="AQ124" s="166">
        <v>519</v>
      </c>
      <c r="AR124" s="166">
        <v>22</v>
      </c>
      <c r="AS124" s="167">
        <f>AP124/(AQ124+AC124-AR124)</f>
        <v>0.35444234404536862</v>
      </c>
      <c r="AT124" s="166">
        <v>596</v>
      </c>
      <c r="AU124" s="145">
        <v>-1</v>
      </c>
      <c r="AV124" s="145">
        <v>32</v>
      </c>
      <c r="AW124" s="145">
        <v>7</v>
      </c>
      <c r="AX124" s="145">
        <v>30</v>
      </c>
      <c r="AY124" s="145">
        <v>10</v>
      </c>
      <c r="AZ124" s="145">
        <v>13</v>
      </c>
      <c r="BA124" s="145">
        <v>34</v>
      </c>
      <c r="BB124" s="145">
        <v>50</v>
      </c>
      <c r="BC124" s="145">
        <v>8</v>
      </c>
      <c r="BD124" s="145">
        <v>47</v>
      </c>
      <c r="BE124" s="145">
        <v>52</v>
      </c>
      <c r="BF124" s="145">
        <v>58</v>
      </c>
      <c r="BG124" s="146">
        <f>+SUM(AU124:BF124)</f>
        <v>340</v>
      </c>
      <c r="BH124" s="145">
        <v>373</v>
      </c>
      <c r="BI124" s="145">
        <v>36</v>
      </c>
      <c r="BJ124" s="147">
        <f>+BG124/(BH124+AT124-BI124)</f>
        <v>0.36441586280814575</v>
      </c>
      <c r="BK124" s="95">
        <v>582</v>
      </c>
      <c r="BL124" s="96">
        <v>7</v>
      </c>
      <c r="BM124" s="98">
        <v>76</v>
      </c>
      <c r="BN124" s="98">
        <v>10</v>
      </c>
      <c r="BO124" s="98">
        <v>0</v>
      </c>
      <c r="BP124" s="98">
        <v>1</v>
      </c>
      <c r="BQ124" s="98">
        <v>11</v>
      </c>
      <c r="BR124" s="98">
        <v>17</v>
      </c>
      <c r="BS124" s="98">
        <v>34</v>
      </c>
      <c r="BT124" s="98">
        <v>22</v>
      </c>
      <c r="BU124" s="98">
        <v>16</v>
      </c>
      <c r="BV124" s="98">
        <v>34</v>
      </c>
      <c r="BW124" s="129">
        <v>66</v>
      </c>
      <c r="BX124" s="97">
        <f>SUM(BL124:BW124)</f>
        <v>294</v>
      </c>
      <c r="BY124" s="98">
        <v>343</v>
      </c>
      <c r="BZ124" s="98">
        <v>9</v>
      </c>
      <c r="CA124" s="151">
        <f>O124*BX124</f>
        <v>235200</v>
      </c>
      <c r="CB124" s="99">
        <f>BX124/(BY124+BK124-BZ124)</f>
        <v>0.32096069868995636</v>
      </c>
      <c r="CC124" s="236">
        <v>532</v>
      </c>
      <c r="CD124" s="170">
        <f>CC124*O124</f>
        <v>425600</v>
      </c>
      <c r="CE124" s="203">
        <v>-1</v>
      </c>
      <c r="CF124" s="98">
        <v>75</v>
      </c>
      <c r="CG124" s="98">
        <v>10</v>
      </c>
      <c r="CH124" s="98">
        <v>53</v>
      </c>
      <c r="CI124" s="98">
        <v>8</v>
      </c>
      <c r="CJ124" s="98">
        <v>17</v>
      </c>
      <c r="CK124" s="98">
        <v>17</v>
      </c>
      <c r="CL124" s="98">
        <v>59</v>
      </c>
      <c r="CM124" s="98">
        <v>20</v>
      </c>
      <c r="CN124" s="98">
        <v>27</v>
      </c>
      <c r="CO124" s="98">
        <v>38</v>
      </c>
      <c r="CP124" s="129">
        <v>62</v>
      </c>
      <c r="CQ124" s="174">
        <f>SUM(CE124:CP124)</f>
        <v>385</v>
      </c>
      <c r="CR124" s="98">
        <v>238</v>
      </c>
      <c r="CS124" s="98">
        <v>9</v>
      </c>
      <c r="CT124" s="151">
        <f>CQ124*O124</f>
        <v>308000</v>
      </c>
      <c r="CU124" s="88">
        <f>CQ124/(CC124+CR124-CS124)</f>
        <v>0.5059132720105125</v>
      </c>
      <c r="CV124" s="95">
        <v>372</v>
      </c>
      <c r="CW124" s="96">
        <v>1</v>
      </c>
      <c r="CX124" s="98">
        <v>30</v>
      </c>
      <c r="CY124" s="129">
        <v>22</v>
      </c>
      <c r="CZ124" s="257">
        <f>SUM(CW124:CY124)</f>
        <v>53</v>
      </c>
      <c r="DA124" s="98">
        <v>34</v>
      </c>
      <c r="DB124" s="98">
        <v>2</v>
      </c>
      <c r="DC124" s="98">
        <f>CZ124*O124</f>
        <v>42400</v>
      </c>
      <c r="DD124" s="258">
        <f>CZ124/(CV124+DA124-DB124)</f>
        <v>0.13118811881188119</v>
      </c>
      <c r="DE124" s="95">
        <v>327</v>
      </c>
      <c r="DF124" s="247">
        <f>DE124*O124</f>
        <v>261600</v>
      </c>
      <c r="DG124" s="207"/>
      <c r="DH124" s="211">
        <v>3400</v>
      </c>
      <c r="DI124" s="211">
        <v>1303.0899999999999</v>
      </c>
    </row>
    <row r="125" spans="1:113" ht="75" customHeight="1" x14ac:dyDescent="0.25">
      <c r="A125" s="221"/>
      <c r="B125" s="223"/>
      <c r="C125" s="73" t="s">
        <v>17</v>
      </c>
      <c r="D125" s="132" t="s">
        <v>211</v>
      </c>
      <c r="E125" s="74">
        <v>22171</v>
      </c>
      <c r="F125" s="101">
        <v>804382040094</v>
      </c>
      <c r="G125" s="101"/>
      <c r="H125" s="59" t="s">
        <v>238</v>
      </c>
      <c r="I125" s="196">
        <v>0.75</v>
      </c>
      <c r="J125" s="59" t="s">
        <v>444</v>
      </c>
      <c r="K125" s="149" t="s">
        <v>357</v>
      </c>
      <c r="L125" s="74" t="s">
        <v>39</v>
      </c>
      <c r="M125" s="74"/>
      <c r="N125" s="107">
        <v>43907</v>
      </c>
      <c r="O125" s="78">
        <v>375</v>
      </c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9"/>
      <c r="AC125" s="140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136"/>
      <c r="AN125" s="136"/>
      <c r="AO125" s="136"/>
      <c r="AP125" s="141"/>
      <c r="AQ125" s="137"/>
      <c r="AR125" s="137"/>
      <c r="AS125" s="142"/>
      <c r="AT125" s="143"/>
      <c r="AU125" s="144"/>
      <c r="AV125" s="144"/>
      <c r="AW125" s="144"/>
      <c r="AX125" s="144"/>
      <c r="AY125" s="144"/>
      <c r="AZ125" s="144"/>
      <c r="BA125" s="145"/>
      <c r="BB125" s="145"/>
      <c r="BC125" s="145"/>
      <c r="BD125" s="145"/>
      <c r="BE125" s="145"/>
      <c r="BF125" s="145"/>
      <c r="BG125" s="146"/>
      <c r="BH125" s="144"/>
      <c r="BI125" s="144"/>
      <c r="BJ125" s="147"/>
      <c r="BK125" s="95">
        <v>0</v>
      </c>
      <c r="BL125" s="96"/>
      <c r="BM125" s="98"/>
      <c r="BN125" s="98">
        <v>0</v>
      </c>
      <c r="BO125" s="98">
        <v>0</v>
      </c>
      <c r="BP125" s="98">
        <v>0</v>
      </c>
      <c r="BQ125" s="98">
        <v>0</v>
      </c>
      <c r="BR125" s="98">
        <v>2</v>
      </c>
      <c r="BS125" s="98">
        <v>2</v>
      </c>
      <c r="BT125" s="98">
        <v>3</v>
      </c>
      <c r="BU125" s="98">
        <v>5</v>
      </c>
      <c r="BV125" s="98">
        <v>4</v>
      </c>
      <c r="BW125" s="129">
        <v>10</v>
      </c>
      <c r="BX125" s="97">
        <f>SUM(BL125:BW125)</f>
        <v>26</v>
      </c>
      <c r="BY125" s="98">
        <v>70</v>
      </c>
      <c r="BZ125" s="98">
        <v>0</v>
      </c>
      <c r="CA125" s="151">
        <f>O125*BX125</f>
        <v>9750</v>
      </c>
      <c r="CB125" s="99">
        <f>BX125/(BY125+BK125-BZ125)</f>
        <v>0.37142857142857144</v>
      </c>
      <c r="CC125" s="236">
        <v>34</v>
      </c>
      <c r="CD125" s="170">
        <f>CC125*O125</f>
        <v>12750</v>
      </c>
      <c r="CE125" s="203">
        <v>-1</v>
      </c>
      <c r="CF125" s="98">
        <v>5</v>
      </c>
      <c r="CG125" s="98">
        <v>3</v>
      </c>
      <c r="CH125" s="98">
        <v>-1</v>
      </c>
      <c r="CI125" s="98">
        <v>3</v>
      </c>
      <c r="CJ125" s="98">
        <v>1</v>
      </c>
      <c r="CK125" s="98">
        <v>0</v>
      </c>
      <c r="CL125" s="98">
        <v>0</v>
      </c>
      <c r="CM125" s="98">
        <v>2</v>
      </c>
      <c r="CN125" s="98">
        <v>0</v>
      </c>
      <c r="CO125" s="98">
        <v>4</v>
      </c>
      <c r="CP125" s="129">
        <v>-1</v>
      </c>
      <c r="CQ125" s="174">
        <f>SUM(CE125:CP125)</f>
        <v>15</v>
      </c>
      <c r="CR125" s="98">
        <v>0</v>
      </c>
      <c r="CS125" s="98">
        <v>1</v>
      </c>
      <c r="CT125" s="151">
        <f>CQ125*O125</f>
        <v>5625</v>
      </c>
      <c r="CU125" s="88">
        <f>CQ125/(CC125+CR125-CS125)</f>
        <v>0.45454545454545453</v>
      </c>
      <c r="CV125" s="95">
        <v>7</v>
      </c>
      <c r="CW125" s="96">
        <v>0</v>
      </c>
      <c r="CX125" s="98">
        <v>1</v>
      </c>
      <c r="CY125" s="129">
        <v>0</v>
      </c>
      <c r="CZ125" s="257">
        <f>SUM(CW125:CY125)</f>
        <v>1</v>
      </c>
      <c r="DA125" s="98">
        <v>0</v>
      </c>
      <c r="DB125" s="98">
        <v>0</v>
      </c>
      <c r="DC125" s="98">
        <f>CZ125*O125</f>
        <v>375</v>
      </c>
      <c r="DD125" s="258">
        <f>CZ125/(CV125+DA125-DB125)</f>
        <v>0.14285714285714285</v>
      </c>
      <c r="DE125" s="95">
        <v>3</v>
      </c>
      <c r="DF125" s="247">
        <f>DE125*O125</f>
        <v>1125</v>
      </c>
      <c r="DG125" s="209"/>
      <c r="DH125" s="211">
        <v>1700</v>
      </c>
      <c r="DI125" s="211">
        <v>774.71</v>
      </c>
    </row>
    <row r="126" spans="1:113" ht="75" customHeight="1" x14ac:dyDescent="0.25">
      <c r="A126" s="221"/>
      <c r="B126" s="218"/>
      <c r="C126" s="73" t="s">
        <v>18</v>
      </c>
      <c r="D126" s="74" t="s">
        <v>530</v>
      </c>
      <c r="E126" s="74">
        <v>94612</v>
      </c>
      <c r="F126" s="101">
        <v>804382057245</v>
      </c>
      <c r="G126" s="101"/>
      <c r="H126" s="59" t="s">
        <v>556</v>
      </c>
      <c r="I126" s="196">
        <v>0.2</v>
      </c>
      <c r="J126" s="59" t="s">
        <v>446</v>
      </c>
      <c r="K126" s="149"/>
      <c r="L126" s="76" t="s">
        <v>40</v>
      </c>
      <c r="M126" s="76"/>
      <c r="N126" s="77">
        <v>44427</v>
      </c>
      <c r="O126" s="78">
        <v>135</v>
      </c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1"/>
      <c r="AB126" s="162"/>
      <c r="AC126" s="163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5"/>
      <c r="AQ126" s="166"/>
      <c r="AR126" s="166"/>
      <c r="AS126" s="167"/>
      <c r="AT126" s="166"/>
      <c r="AU126" s="145"/>
      <c r="AV126" s="145"/>
      <c r="AW126" s="145"/>
      <c r="AX126" s="145"/>
      <c r="AY126" s="145"/>
      <c r="AZ126" s="145"/>
      <c r="BA126" s="145"/>
      <c r="BB126" s="145"/>
      <c r="BC126" s="145"/>
      <c r="BD126" s="145"/>
      <c r="BE126" s="145"/>
      <c r="BF126" s="145"/>
      <c r="BG126" s="146"/>
      <c r="BH126" s="145"/>
      <c r="BI126" s="145"/>
      <c r="BJ126" s="147"/>
      <c r="BK126" s="95"/>
      <c r="BL126" s="96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129"/>
      <c r="BX126" s="97"/>
      <c r="BY126" s="98"/>
      <c r="BZ126" s="98"/>
      <c r="CA126" s="151"/>
      <c r="CB126" s="99"/>
      <c r="CC126" s="236">
        <v>0</v>
      </c>
      <c r="CD126" s="170"/>
      <c r="CE126" s="203"/>
      <c r="CF126" s="98"/>
      <c r="CG126" s="98"/>
      <c r="CH126" s="98"/>
      <c r="CI126" s="98"/>
      <c r="CJ126" s="98"/>
      <c r="CK126" s="98"/>
      <c r="CL126" s="98">
        <v>0</v>
      </c>
      <c r="CM126" s="98">
        <v>8</v>
      </c>
      <c r="CN126" s="98">
        <v>2</v>
      </c>
      <c r="CO126" s="98">
        <v>4</v>
      </c>
      <c r="CP126" s="129">
        <v>7</v>
      </c>
      <c r="CQ126" s="174">
        <f>SUM(CE126:CP126)</f>
        <v>21</v>
      </c>
      <c r="CR126" s="98">
        <v>125</v>
      </c>
      <c r="CS126" s="98">
        <v>0</v>
      </c>
      <c r="CT126" s="151">
        <f>CQ126*O126</f>
        <v>2835</v>
      </c>
      <c r="CU126" s="88">
        <f>CQ126/(CC126+CR126-CS126)</f>
        <v>0.16800000000000001</v>
      </c>
      <c r="CV126" s="95">
        <v>79</v>
      </c>
      <c r="CW126" s="96">
        <v>0</v>
      </c>
      <c r="CX126" s="98">
        <v>6</v>
      </c>
      <c r="CY126" s="129">
        <v>6</v>
      </c>
      <c r="CZ126" s="257">
        <f>SUM(CW126:CY126)</f>
        <v>12</v>
      </c>
      <c r="DA126" s="98">
        <v>0</v>
      </c>
      <c r="DB126" s="98">
        <v>0</v>
      </c>
      <c r="DC126" s="98">
        <f>CZ126*O126</f>
        <v>1620</v>
      </c>
      <c r="DD126" s="258">
        <f>CZ126/(CV126+DA126-DB126)</f>
        <v>0.15189873417721519</v>
      </c>
      <c r="DE126" s="95">
        <v>65</v>
      </c>
      <c r="DF126" s="247">
        <f>DE126*O126</f>
        <v>8775</v>
      </c>
      <c r="DG126" s="207"/>
      <c r="DH126" s="211"/>
      <c r="DI126" s="211"/>
    </row>
    <row r="127" spans="1:113" ht="75" customHeight="1" x14ac:dyDescent="0.25">
      <c r="A127" s="219"/>
      <c r="B127" s="218"/>
      <c r="C127" s="73" t="s">
        <v>17</v>
      </c>
      <c r="D127" s="74" t="s">
        <v>534</v>
      </c>
      <c r="E127" s="74">
        <v>12378</v>
      </c>
      <c r="F127" s="101">
        <v>804382057139</v>
      </c>
      <c r="G127" s="101"/>
      <c r="H127" s="59" t="s">
        <v>560</v>
      </c>
      <c r="I127" s="196">
        <v>0.5</v>
      </c>
      <c r="J127" s="59" t="s">
        <v>445</v>
      </c>
      <c r="K127" s="149"/>
      <c r="L127" s="76" t="s">
        <v>39</v>
      </c>
      <c r="M127" s="76"/>
      <c r="N127" s="77">
        <v>44427</v>
      </c>
      <c r="O127" s="78">
        <v>325</v>
      </c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1"/>
      <c r="AB127" s="162"/>
      <c r="AC127" s="163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5"/>
      <c r="AQ127" s="166"/>
      <c r="AR127" s="166"/>
      <c r="AS127" s="167"/>
      <c r="AT127" s="166"/>
      <c r="AU127" s="145"/>
      <c r="AV127" s="145"/>
      <c r="AW127" s="145"/>
      <c r="AX127" s="145"/>
      <c r="AY127" s="145"/>
      <c r="AZ127" s="145"/>
      <c r="BA127" s="145"/>
      <c r="BB127" s="145"/>
      <c r="BC127" s="145"/>
      <c r="BD127" s="145"/>
      <c r="BE127" s="145"/>
      <c r="BF127" s="145"/>
      <c r="BG127" s="146"/>
      <c r="BH127" s="145"/>
      <c r="BI127" s="145"/>
      <c r="BJ127" s="147"/>
      <c r="BK127" s="95"/>
      <c r="BL127" s="96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129"/>
      <c r="BX127" s="97"/>
      <c r="BY127" s="98"/>
      <c r="BZ127" s="98"/>
      <c r="CA127" s="151"/>
      <c r="CB127" s="99"/>
      <c r="CC127" s="236">
        <v>0</v>
      </c>
      <c r="CD127" s="170"/>
      <c r="CE127" s="203"/>
      <c r="CF127" s="98"/>
      <c r="CG127" s="98"/>
      <c r="CH127" s="98"/>
      <c r="CI127" s="98"/>
      <c r="CJ127" s="98"/>
      <c r="CK127" s="98"/>
      <c r="CL127" s="98">
        <v>0</v>
      </c>
      <c r="CM127" s="98">
        <v>5</v>
      </c>
      <c r="CN127" s="98">
        <v>12</v>
      </c>
      <c r="CO127" s="98">
        <v>7</v>
      </c>
      <c r="CP127" s="129">
        <v>8</v>
      </c>
      <c r="CQ127" s="174">
        <f>SUM(CE127:CP127)</f>
        <v>32</v>
      </c>
      <c r="CR127" s="98">
        <v>75</v>
      </c>
      <c r="CS127" s="98">
        <v>0</v>
      </c>
      <c r="CT127" s="151">
        <f>CQ127*O127</f>
        <v>10400</v>
      </c>
      <c r="CU127" s="88">
        <f>CQ127/(CC127+CR127-CS127)</f>
        <v>0.42666666666666669</v>
      </c>
      <c r="CV127" s="95">
        <v>40</v>
      </c>
      <c r="CW127" s="96">
        <v>1</v>
      </c>
      <c r="CX127" s="98">
        <v>7</v>
      </c>
      <c r="CY127" s="129">
        <v>-1</v>
      </c>
      <c r="CZ127" s="257">
        <f>SUM(CW127:CY127)</f>
        <v>7</v>
      </c>
      <c r="DA127" s="98">
        <v>0</v>
      </c>
      <c r="DB127" s="98">
        <v>1</v>
      </c>
      <c r="DC127" s="98">
        <f>CZ127*O127</f>
        <v>2275</v>
      </c>
      <c r="DD127" s="258">
        <f>CZ127/(CV127+DA127-DB127)</f>
        <v>0.17948717948717949</v>
      </c>
      <c r="DE127" s="95">
        <v>30</v>
      </c>
      <c r="DF127" s="247">
        <f>DE127*O127</f>
        <v>9750</v>
      </c>
      <c r="DG127" s="207"/>
      <c r="DH127" s="211"/>
      <c r="DI127" s="211"/>
    </row>
    <row r="128" spans="1:113" ht="75" customHeight="1" x14ac:dyDescent="0.25">
      <c r="A128" s="221"/>
      <c r="B128" s="223"/>
      <c r="C128" s="73" t="s">
        <v>17</v>
      </c>
      <c r="D128" s="74" t="s">
        <v>186</v>
      </c>
      <c r="E128" s="74">
        <v>80028</v>
      </c>
      <c r="F128" s="101">
        <v>804382036677</v>
      </c>
      <c r="G128" s="101"/>
      <c r="H128" s="59" t="s">
        <v>198</v>
      </c>
      <c r="I128" s="196">
        <v>0.2</v>
      </c>
      <c r="J128" s="59" t="s">
        <v>445</v>
      </c>
      <c r="K128" s="149" t="s">
        <v>173</v>
      </c>
      <c r="L128" s="74" t="s">
        <v>40</v>
      </c>
      <c r="M128" s="74"/>
      <c r="N128" s="107">
        <v>43738</v>
      </c>
      <c r="O128" s="78">
        <v>125</v>
      </c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9"/>
      <c r="AC128" s="140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36"/>
      <c r="AN128" s="136"/>
      <c r="AO128" s="136"/>
      <c r="AP128" s="141"/>
      <c r="AQ128" s="137"/>
      <c r="AR128" s="137"/>
      <c r="AS128" s="142"/>
      <c r="AT128" s="143"/>
      <c r="AU128" s="144"/>
      <c r="AV128" s="144"/>
      <c r="AW128" s="144"/>
      <c r="AX128" s="144"/>
      <c r="AY128" s="144"/>
      <c r="AZ128" s="144"/>
      <c r="BA128" s="145"/>
      <c r="BB128" s="145"/>
      <c r="BC128" s="145"/>
      <c r="BD128" s="145">
        <v>1</v>
      </c>
      <c r="BE128" s="145">
        <v>3</v>
      </c>
      <c r="BF128" s="145">
        <v>8</v>
      </c>
      <c r="BG128" s="146">
        <f>+SUM(AU128:BF128)</f>
        <v>12</v>
      </c>
      <c r="BH128" s="144">
        <v>100</v>
      </c>
      <c r="BI128" s="144">
        <v>0</v>
      </c>
      <c r="BJ128" s="147">
        <f>+BG128/(BH128+AT128-BI128)</f>
        <v>0.12</v>
      </c>
      <c r="BK128" s="95">
        <v>84</v>
      </c>
      <c r="BL128" s="96">
        <v>3</v>
      </c>
      <c r="BM128" s="98">
        <v>4</v>
      </c>
      <c r="BN128" s="98">
        <v>3</v>
      </c>
      <c r="BO128" s="98">
        <v>0</v>
      </c>
      <c r="BP128" s="98">
        <v>0</v>
      </c>
      <c r="BQ128" s="98">
        <v>2</v>
      </c>
      <c r="BR128" s="98">
        <v>3</v>
      </c>
      <c r="BS128" s="98">
        <v>2</v>
      </c>
      <c r="BT128" s="98">
        <v>5</v>
      </c>
      <c r="BU128" s="98">
        <v>3</v>
      </c>
      <c r="BV128" s="98">
        <v>4</v>
      </c>
      <c r="BW128" s="129">
        <v>9</v>
      </c>
      <c r="BX128" s="97">
        <f>SUM(BL128:BW128)</f>
        <v>38</v>
      </c>
      <c r="BY128" s="98">
        <v>0</v>
      </c>
      <c r="BZ128" s="98">
        <v>1</v>
      </c>
      <c r="CA128" s="151">
        <f>O128*BX128</f>
        <v>4750</v>
      </c>
      <c r="CB128" s="99">
        <f>BX128/(BY128+BK128-BZ128)</f>
        <v>0.45783132530120479</v>
      </c>
      <c r="CC128" s="236">
        <v>26</v>
      </c>
      <c r="CD128" s="170">
        <f>CC128*O128</f>
        <v>3250</v>
      </c>
      <c r="CE128" s="203">
        <v>1</v>
      </c>
      <c r="CF128" s="98">
        <v>2</v>
      </c>
      <c r="CG128" s="98">
        <v>0</v>
      </c>
      <c r="CH128" s="98">
        <v>2</v>
      </c>
      <c r="CI128" s="98">
        <v>1</v>
      </c>
      <c r="CJ128" s="98">
        <v>1</v>
      </c>
      <c r="CK128" s="98">
        <v>1</v>
      </c>
      <c r="CL128" s="98">
        <v>0</v>
      </c>
      <c r="CM128" s="98">
        <v>0</v>
      </c>
      <c r="CN128" s="98">
        <v>0</v>
      </c>
      <c r="CO128" s="98">
        <v>1</v>
      </c>
      <c r="CP128" s="129">
        <v>0</v>
      </c>
      <c r="CQ128" s="174">
        <f>SUM(CE128:CP128)</f>
        <v>9</v>
      </c>
      <c r="CR128" s="98">
        <v>0</v>
      </c>
      <c r="CS128" s="98">
        <v>2</v>
      </c>
      <c r="CT128" s="151">
        <f>CQ128*O128</f>
        <v>1125</v>
      </c>
      <c r="CU128" s="88">
        <f>CQ128/(CC128+CR128-CS128)</f>
        <v>0.375</v>
      </c>
      <c r="CV128" s="95">
        <v>2</v>
      </c>
      <c r="CW128" s="96">
        <v>0</v>
      </c>
      <c r="CX128" s="98">
        <v>0</v>
      </c>
      <c r="CY128" s="129">
        <v>0</v>
      </c>
      <c r="CZ128" s="257">
        <f>SUM(CW128:CY128)</f>
        <v>0</v>
      </c>
      <c r="DA128" s="98">
        <v>0</v>
      </c>
      <c r="DB128" s="98">
        <v>1</v>
      </c>
      <c r="DC128" s="98">
        <f>CZ128*O128</f>
        <v>0</v>
      </c>
      <c r="DD128" s="258">
        <f>CZ128/(CV128+DA128-DB128)</f>
        <v>0</v>
      </c>
      <c r="DE128" s="95">
        <v>0</v>
      </c>
      <c r="DF128" s="247">
        <f>DE128*O128</f>
        <v>0</v>
      </c>
      <c r="DG128" s="240" t="s">
        <v>628</v>
      </c>
      <c r="DH128" s="211">
        <v>600</v>
      </c>
      <c r="DI128" s="211">
        <v>191.73</v>
      </c>
    </row>
    <row r="129" spans="1:113" ht="75" customHeight="1" x14ac:dyDescent="0.25">
      <c r="A129" s="221"/>
      <c r="B129" s="222"/>
      <c r="C129" s="74" t="s">
        <v>354</v>
      </c>
      <c r="D129" s="106" t="s">
        <v>263</v>
      </c>
      <c r="E129" s="74">
        <v>22811</v>
      </c>
      <c r="F129" s="101">
        <v>804382045884</v>
      </c>
      <c r="G129" s="101"/>
      <c r="H129" s="59" t="s">
        <v>320</v>
      </c>
      <c r="I129" s="59"/>
      <c r="J129" s="59"/>
      <c r="K129" s="149" t="s">
        <v>358</v>
      </c>
      <c r="L129" s="74" t="s">
        <v>39</v>
      </c>
      <c r="M129" s="74"/>
      <c r="N129" s="107">
        <v>44077</v>
      </c>
      <c r="O129" s="78">
        <v>240</v>
      </c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9"/>
      <c r="AC129" s="140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  <c r="AP129" s="141"/>
      <c r="AQ129" s="137"/>
      <c r="AR129" s="137"/>
      <c r="AS129" s="142"/>
      <c r="AT129" s="143"/>
      <c r="AU129" s="144"/>
      <c r="AV129" s="144"/>
      <c r="AW129" s="144"/>
      <c r="AX129" s="144"/>
      <c r="AY129" s="144"/>
      <c r="AZ129" s="144"/>
      <c r="BA129" s="145"/>
      <c r="BB129" s="145"/>
      <c r="BC129" s="145"/>
      <c r="BD129" s="145"/>
      <c r="BE129" s="145"/>
      <c r="BF129" s="145"/>
      <c r="BG129" s="146"/>
      <c r="BH129" s="144"/>
      <c r="BI129" s="144"/>
      <c r="BJ129" s="147"/>
      <c r="BK129" s="95">
        <v>0</v>
      </c>
      <c r="BL129" s="96"/>
      <c r="BM129" s="98"/>
      <c r="BN129" s="98"/>
      <c r="BO129" s="98"/>
      <c r="BP129" s="98"/>
      <c r="BQ129" s="98"/>
      <c r="BR129" s="98"/>
      <c r="BS129" s="98"/>
      <c r="BT129" s="98">
        <v>1</v>
      </c>
      <c r="BU129" s="98">
        <v>2</v>
      </c>
      <c r="BV129" s="98">
        <v>3</v>
      </c>
      <c r="BW129" s="129">
        <v>1</v>
      </c>
      <c r="BX129" s="97">
        <f>SUM(BL129:BW129)</f>
        <v>7</v>
      </c>
      <c r="BY129" s="98">
        <v>29</v>
      </c>
      <c r="BZ129" s="98">
        <v>0</v>
      </c>
      <c r="CA129" s="151">
        <f>O129*BX129</f>
        <v>1680</v>
      </c>
      <c r="CB129" s="99">
        <f>BX129/(BY129+BK129-BZ129)</f>
        <v>0.2413793103448276</v>
      </c>
      <c r="CC129" s="236">
        <v>7</v>
      </c>
      <c r="CD129" s="170">
        <f>CC129*O129</f>
        <v>1680</v>
      </c>
      <c r="CE129" s="203">
        <v>0</v>
      </c>
      <c r="CF129" s="98">
        <v>1</v>
      </c>
      <c r="CG129" s="98">
        <v>0</v>
      </c>
      <c r="CH129" s="98">
        <v>0</v>
      </c>
      <c r="CI129" s="98">
        <v>1</v>
      </c>
      <c r="CJ129" s="98">
        <v>1</v>
      </c>
      <c r="CK129" s="98">
        <v>2</v>
      </c>
      <c r="CL129" s="98">
        <v>0</v>
      </c>
      <c r="CM129" s="98">
        <v>-2</v>
      </c>
      <c r="CN129" s="98">
        <v>0</v>
      </c>
      <c r="CO129" s="98">
        <v>0</v>
      </c>
      <c r="CP129" s="129">
        <v>2</v>
      </c>
      <c r="CQ129" s="174">
        <f>SUM(CE129:CP129)</f>
        <v>5</v>
      </c>
      <c r="CR129" s="98">
        <v>0</v>
      </c>
      <c r="CS129" s="98">
        <v>1</v>
      </c>
      <c r="CT129" s="151">
        <f>CQ129*O129</f>
        <v>1200</v>
      </c>
      <c r="CU129" s="88">
        <f>CQ129/(CC129+CR129-CS129)</f>
        <v>0.83333333333333337</v>
      </c>
      <c r="CV129" s="95">
        <v>6</v>
      </c>
      <c r="CW129" s="96">
        <v>4</v>
      </c>
      <c r="CX129" s="98">
        <v>0</v>
      </c>
      <c r="CY129" s="129">
        <v>3</v>
      </c>
      <c r="CZ129" s="257">
        <f>SUM(CW129:CY129)</f>
        <v>7</v>
      </c>
      <c r="DA129" s="98">
        <v>0</v>
      </c>
      <c r="DB129" s="98">
        <v>0</v>
      </c>
      <c r="DC129" s="98">
        <f>CZ129*O129</f>
        <v>1680</v>
      </c>
      <c r="DD129" s="258">
        <f>CZ129/(CV129+DA129-DB129)</f>
        <v>1.1666666666666667</v>
      </c>
      <c r="DE129" s="95">
        <v>10</v>
      </c>
      <c r="DF129" s="247">
        <f>DE129*O129</f>
        <v>2400</v>
      </c>
      <c r="DG129" s="208"/>
      <c r="DH129" s="211">
        <v>1629</v>
      </c>
      <c r="DI129" s="211">
        <v>532.49</v>
      </c>
    </row>
    <row r="130" spans="1:113" ht="75" customHeight="1" x14ac:dyDescent="0.25">
      <c r="A130" s="221"/>
      <c r="B130" s="222"/>
      <c r="C130" s="74" t="s">
        <v>354</v>
      </c>
      <c r="D130" s="106" t="s">
        <v>276</v>
      </c>
      <c r="E130" s="74">
        <v>22812</v>
      </c>
      <c r="F130" s="101">
        <v>804382045891</v>
      </c>
      <c r="G130" s="101"/>
      <c r="H130" s="59" t="s">
        <v>333</v>
      </c>
      <c r="I130" s="59"/>
      <c r="J130" s="59"/>
      <c r="K130" s="149" t="s">
        <v>358</v>
      </c>
      <c r="L130" s="74" t="s">
        <v>39</v>
      </c>
      <c r="M130" s="74"/>
      <c r="N130" s="107">
        <v>44077</v>
      </c>
      <c r="O130" s="78">
        <v>240</v>
      </c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9"/>
      <c r="AC130" s="140"/>
      <c r="AD130" s="136"/>
      <c r="AE130" s="136"/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  <c r="AP130" s="141"/>
      <c r="AQ130" s="137"/>
      <c r="AR130" s="137"/>
      <c r="AS130" s="142"/>
      <c r="AT130" s="143"/>
      <c r="AU130" s="144"/>
      <c r="AV130" s="144"/>
      <c r="AW130" s="144"/>
      <c r="AX130" s="144"/>
      <c r="AY130" s="144"/>
      <c r="AZ130" s="144"/>
      <c r="BA130" s="145"/>
      <c r="BB130" s="145"/>
      <c r="BC130" s="145"/>
      <c r="BD130" s="145"/>
      <c r="BE130" s="145"/>
      <c r="BF130" s="145"/>
      <c r="BG130" s="146"/>
      <c r="BH130" s="144"/>
      <c r="BI130" s="144"/>
      <c r="BJ130" s="147"/>
      <c r="BK130" s="95">
        <v>0</v>
      </c>
      <c r="BL130" s="96"/>
      <c r="BM130" s="98"/>
      <c r="BN130" s="98"/>
      <c r="BO130" s="98"/>
      <c r="BP130" s="98"/>
      <c r="BQ130" s="98"/>
      <c r="BR130" s="98"/>
      <c r="BS130" s="98"/>
      <c r="BT130" s="98">
        <v>1</v>
      </c>
      <c r="BU130" s="98">
        <v>1</v>
      </c>
      <c r="BV130" s="98">
        <v>2</v>
      </c>
      <c r="BW130" s="129">
        <v>6</v>
      </c>
      <c r="BX130" s="97">
        <f>SUM(BL130:BW130)</f>
        <v>10</v>
      </c>
      <c r="BY130" s="98">
        <v>20</v>
      </c>
      <c r="BZ130" s="98">
        <v>0</v>
      </c>
      <c r="CA130" s="151">
        <f>O130*BX130</f>
        <v>2400</v>
      </c>
      <c r="CB130" s="99">
        <f>BX130/(BY130+BK130-BZ130)</f>
        <v>0.5</v>
      </c>
      <c r="CC130" s="236">
        <v>10</v>
      </c>
      <c r="CD130" s="170">
        <f>CC130*O130</f>
        <v>2400</v>
      </c>
      <c r="CE130" s="203">
        <v>2</v>
      </c>
      <c r="CF130" s="98">
        <v>1</v>
      </c>
      <c r="CG130" s="98">
        <v>0</v>
      </c>
      <c r="CH130" s="98">
        <v>2</v>
      </c>
      <c r="CI130" s="98">
        <v>2</v>
      </c>
      <c r="CJ130" s="98">
        <v>0</v>
      </c>
      <c r="CK130" s="98">
        <v>2</v>
      </c>
      <c r="CL130" s="98">
        <v>0</v>
      </c>
      <c r="CM130" s="98">
        <v>0</v>
      </c>
      <c r="CN130" s="98">
        <v>0</v>
      </c>
      <c r="CO130" s="98">
        <v>0</v>
      </c>
      <c r="CP130" s="129">
        <v>0</v>
      </c>
      <c r="CQ130" s="174">
        <f>SUM(CE130:CP130)</f>
        <v>9</v>
      </c>
      <c r="CR130" s="98">
        <v>0</v>
      </c>
      <c r="CS130" s="98">
        <v>0</v>
      </c>
      <c r="CT130" s="151">
        <f>CQ130*O130</f>
        <v>2160</v>
      </c>
      <c r="CU130" s="88">
        <f>CQ130/(CC130+CR130-CS130)</f>
        <v>0.9</v>
      </c>
      <c r="CV130" s="95">
        <v>0</v>
      </c>
      <c r="CW130" s="96">
        <v>0</v>
      </c>
      <c r="CX130" s="98">
        <v>0</v>
      </c>
      <c r="CY130" s="129">
        <v>0</v>
      </c>
      <c r="CZ130" s="257">
        <f>SUM(CW130:CY130)</f>
        <v>0</v>
      </c>
      <c r="DA130" s="98">
        <v>0</v>
      </c>
      <c r="DB130" s="98">
        <v>0</v>
      </c>
      <c r="DC130" s="98">
        <f>CZ130*O130</f>
        <v>0</v>
      </c>
      <c r="DD130" s="258" t="e">
        <f>CZ130/(CV130+DA130-DB130)</f>
        <v>#DIV/0!</v>
      </c>
      <c r="DE130" s="95">
        <v>0</v>
      </c>
      <c r="DF130" s="247">
        <f>DE130*O130</f>
        <v>0</v>
      </c>
      <c r="DG130" s="208"/>
      <c r="DH130" s="211">
        <v>1599</v>
      </c>
      <c r="DI130" s="211">
        <v>474.92</v>
      </c>
    </row>
    <row r="131" spans="1:113" ht="75" customHeight="1" x14ac:dyDescent="0.25">
      <c r="A131" s="221"/>
      <c r="B131" s="223"/>
      <c r="C131" s="73" t="s">
        <v>17</v>
      </c>
      <c r="D131" s="74" t="s">
        <v>184</v>
      </c>
      <c r="E131" s="74">
        <v>80025</v>
      </c>
      <c r="F131" s="101">
        <v>804382036646</v>
      </c>
      <c r="G131" s="101"/>
      <c r="H131" s="59" t="s">
        <v>196</v>
      </c>
      <c r="I131" s="196">
        <v>0.2</v>
      </c>
      <c r="J131" s="59" t="s">
        <v>445</v>
      </c>
      <c r="K131" s="149" t="s">
        <v>173</v>
      </c>
      <c r="L131" s="74" t="s">
        <v>40</v>
      </c>
      <c r="M131" s="74"/>
      <c r="N131" s="107">
        <v>43738</v>
      </c>
      <c r="O131" s="78">
        <v>125</v>
      </c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9"/>
      <c r="AC131" s="140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136"/>
      <c r="AN131" s="136"/>
      <c r="AO131" s="136"/>
      <c r="AP131" s="141"/>
      <c r="AQ131" s="137"/>
      <c r="AR131" s="137"/>
      <c r="AS131" s="142"/>
      <c r="AT131" s="143"/>
      <c r="AU131" s="144"/>
      <c r="AV131" s="144"/>
      <c r="AW131" s="144"/>
      <c r="AX131" s="144"/>
      <c r="AY131" s="144"/>
      <c r="AZ131" s="144"/>
      <c r="BA131" s="145"/>
      <c r="BB131" s="145"/>
      <c r="BC131" s="145"/>
      <c r="BD131" s="145">
        <v>0</v>
      </c>
      <c r="BE131" s="145">
        <v>6</v>
      </c>
      <c r="BF131" s="145">
        <v>7</v>
      </c>
      <c r="BG131" s="146">
        <f>+SUM(AU131:BF131)</f>
        <v>13</v>
      </c>
      <c r="BH131" s="144">
        <v>100</v>
      </c>
      <c r="BI131" s="144">
        <v>0</v>
      </c>
      <c r="BJ131" s="147">
        <f>+BG131/(BH131+AT131-BI131)</f>
        <v>0.13</v>
      </c>
      <c r="BK131" s="95">
        <v>82</v>
      </c>
      <c r="BL131" s="96">
        <v>4</v>
      </c>
      <c r="BM131" s="98">
        <v>7</v>
      </c>
      <c r="BN131" s="98">
        <v>2</v>
      </c>
      <c r="BO131" s="98">
        <v>0</v>
      </c>
      <c r="BP131" s="98">
        <v>1</v>
      </c>
      <c r="BQ131" s="98">
        <v>1</v>
      </c>
      <c r="BR131" s="98">
        <v>7</v>
      </c>
      <c r="BS131" s="98">
        <v>4</v>
      </c>
      <c r="BT131" s="98">
        <v>2</v>
      </c>
      <c r="BU131" s="98">
        <v>4</v>
      </c>
      <c r="BV131" s="98">
        <v>6</v>
      </c>
      <c r="BW131" s="129">
        <v>5</v>
      </c>
      <c r="BX131" s="97">
        <f>SUM(BL131:BW131)</f>
        <v>43</v>
      </c>
      <c r="BY131" s="98">
        <v>0</v>
      </c>
      <c r="BZ131" s="98">
        <v>1</v>
      </c>
      <c r="CA131" s="151">
        <f>O131*BX131</f>
        <v>5375</v>
      </c>
      <c r="CB131" s="99">
        <f>BX131/(BY131+BK131-BZ131)</f>
        <v>0.53086419753086422</v>
      </c>
      <c r="CC131" s="236">
        <v>11</v>
      </c>
      <c r="CD131" s="170">
        <f>CC131*O131</f>
        <v>1375</v>
      </c>
      <c r="CE131" s="203">
        <v>-1</v>
      </c>
      <c r="CF131" s="98">
        <v>1</v>
      </c>
      <c r="CG131" s="98">
        <v>0</v>
      </c>
      <c r="CH131" s="98">
        <v>0</v>
      </c>
      <c r="CI131" s="98">
        <v>2</v>
      </c>
      <c r="CJ131" s="98">
        <v>1</v>
      </c>
      <c r="CK131" s="98">
        <v>0</v>
      </c>
      <c r="CL131" s="98">
        <v>0</v>
      </c>
      <c r="CM131" s="98">
        <v>1</v>
      </c>
      <c r="CN131" s="98">
        <v>0</v>
      </c>
      <c r="CO131" s="98">
        <v>0</v>
      </c>
      <c r="CP131" s="129">
        <v>0</v>
      </c>
      <c r="CQ131" s="174">
        <f>SUM(CE131:CP131)</f>
        <v>4</v>
      </c>
      <c r="CR131" s="98">
        <v>0</v>
      </c>
      <c r="CS131" s="98">
        <v>0</v>
      </c>
      <c r="CT131" s="151">
        <f>CQ131*O131</f>
        <v>500</v>
      </c>
      <c r="CU131" s="88">
        <f>CQ131/(CC131+CR131-CS131)</f>
        <v>0.36363636363636365</v>
      </c>
      <c r="CV131" s="95">
        <v>2</v>
      </c>
      <c r="CW131" s="96">
        <v>0</v>
      </c>
      <c r="CX131" s="98">
        <v>0</v>
      </c>
      <c r="CY131" s="129">
        <v>0</v>
      </c>
      <c r="CZ131" s="257">
        <f>SUM(CW131:CY131)</f>
        <v>0</v>
      </c>
      <c r="DA131" s="98">
        <v>0</v>
      </c>
      <c r="DB131" s="98">
        <v>1</v>
      </c>
      <c r="DC131" s="98">
        <f>CZ131*O131</f>
        <v>0</v>
      </c>
      <c r="DD131" s="258">
        <f>CZ131/(CV131+DA131-DB131)</f>
        <v>0</v>
      </c>
      <c r="DE131" s="95">
        <v>0</v>
      </c>
      <c r="DF131" s="247">
        <f>DE131*O131</f>
        <v>0</v>
      </c>
      <c r="DG131" s="240" t="s">
        <v>628</v>
      </c>
      <c r="DH131" s="211">
        <v>600</v>
      </c>
      <c r="DI131" s="211">
        <v>178.87</v>
      </c>
    </row>
    <row r="132" spans="1:113" ht="75" customHeight="1" x14ac:dyDescent="0.25">
      <c r="A132" s="221"/>
      <c r="B132" s="218"/>
      <c r="C132" s="73" t="s">
        <v>17</v>
      </c>
      <c r="D132" s="132" t="s">
        <v>49</v>
      </c>
      <c r="E132" s="74">
        <v>13161</v>
      </c>
      <c r="F132" s="101">
        <v>804382013326</v>
      </c>
      <c r="G132" s="101"/>
      <c r="H132" s="59" t="s">
        <v>90</v>
      </c>
      <c r="I132" s="196">
        <v>2</v>
      </c>
      <c r="J132" s="59" t="s">
        <v>445</v>
      </c>
      <c r="K132" s="149" t="s">
        <v>357</v>
      </c>
      <c r="L132" s="103" t="s">
        <v>40</v>
      </c>
      <c r="M132" s="103">
        <v>515</v>
      </c>
      <c r="N132" s="77">
        <v>42275</v>
      </c>
      <c r="O132" s="78">
        <v>800</v>
      </c>
      <c r="P132" s="160">
        <v>0</v>
      </c>
      <c r="Q132" s="160">
        <v>0</v>
      </c>
      <c r="R132" s="160">
        <v>0</v>
      </c>
      <c r="S132" s="160">
        <v>0</v>
      </c>
      <c r="T132" s="161">
        <v>3</v>
      </c>
      <c r="U132" s="161">
        <v>31</v>
      </c>
      <c r="V132" s="161">
        <v>5</v>
      </c>
      <c r="W132" s="161">
        <v>40</v>
      </c>
      <c r="X132" s="161">
        <v>7</v>
      </c>
      <c r="Y132" s="161">
        <v>54</v>
      </c>
      <c r="Z132" s="161">
        <v>31</v>
      </c>
      <c r="AA132" s="161">
        <v>37</v>
      </c>
      <c r="AB132" s="162">
        <f>SUM(P132:AA132)</f>
        <v>208</v>
      </c>
      <c r="AC132" s="163">
        <v>580</v>
      </c>
      <c r="AD132" s="164">
        <v>3</v>
      </c>
      <c r="AE132" s="164">
        <v>25</v>
      </c>
      <c r="AF132" s="164">
        <v>37</v>
      </c>
      <c r="AG132" s="164">
        <v>32</v>
      </c>
      <c r="AH132" s="164">
        <v>14</v>
      </c>
      <c r="AI132" s="164">
        <v>11</v>
      </c>
      <c r="AJ132" s="164">
        <v>30</v>
      </c>
      <c r="AK132" s="164">
        <v>39</v>
      </c>
      <c r="AL132" s="164">
        <v>8</v>
      </c>
      <c r="AM132" s="164">
        <v>58</v>
      </c>
      <c r="AN132" s="164">
        <v>23</v>
      </c>
      <c r="AO132" s="164">
        <v>62</v>
      </c>
      <c r="AP132" s="165">
        <f>SUM(AD132:AN132)</f>
        <v>280</v>
      </c>
      <c r="AQ132" s="166">
        <v>386</v>
      </c>
      <c r="AR132" s="166">
        <v>13</v>
      </c>
      <c r="AS132" s="167">
        <f>AP132/(AQ132+AC132-AR132)</f>
        <v>0.2938090241343127</v>
      </c>
      <c r="AT132" s="166">
        <v>589</v>
      </c>
      <c r="AU132" s="145">
        <v>-7</v>
      </c>
      <c r="AV132" s="145">
        <v>24</v>
      </c>
      <c r="AW132" s="145">
        <v>4</v>
      </c>
      <c r="AX132" s="145">
        <v>17</v>
      </c>
      <c r="AY132" s="145">
        <v>1</v>
      </c>
      <c r="AZ132" s="145">
        <v>16</v>
      </c>
      <c r="BA132" s="145">
        <v>27</v>
      </c>
      <c r="BB132" s="145">
        <v>29</v>
      </c>
      <c r="BC132" s="145">
        <v>2</v>
      </c>
      <c r="BD132" s="145">
        <v>40</v>
      </c>
      <c r="BE132" s="145">
        <v>44</v>
      </c>
      <c r="BF132" s="145">
        <v>51</v>
      </c>
      <c r="BG132" s="146">
        <f>+SUM(AU132:BF132)</f>
        <v>248</v>
      </c>
      <c r="BH132" s="145">
        <v>286</v>
      </c>
      <c r="BI132" s="145">
        <v>22</v>
      </c>
      <c r="BJ132" s="147">
        <f>+BG132/(BH132+AT132-BI132)</f>
        <v>0.29073856975381007</v>
      </c>
      <c r="BK132" s="95">
        <v>588</v>
      </c>
      <c r="BL132" s="96">
        <v>-3</v>
      </c>
      <c r="BM132" s="98">
        <v>47</v>
      </c>
      <c r="BN132" s="98">
        <v>4</v>
      </c>
      <c r="BO132" s="98">
        <v>0</v>
      </c>
      <c r="BP132" s="98">
        <v>2</v>
      </c>
      <c r="BQ132" s="98">
        <v>5</v>
      </c>
      <c r="BR132" s="98">
        <v>2</v>
      </c>
      <c r="BS132" s="98">
        <v>16</v>
      </c>
      <c r="BT132" s="98">
        <v>13</v>
      </c>
      <c r="BU132" s="98">
        <v>10</v>
      </c>
      <c r="BV132" s="98">
        <v>14</v>
      </c>
      <c r="BW132" s="129">
        <v>43</v>
      </c>
      <c r="BX132" s="97">
        <f>SUM(BL132:BW132)</f>
        <v>153</v>
      </c>
      <c r="BY132" s="98">
        <v>179</v>
      </c>
      <c r="BZ132" s="98">
        <v>10</v>
      </c>
      <c r="CA132" s="151">
        <f>O132*BX132</f>
        <v>122400</v>
      </c>
      <c r="CB132" s="99">
        <f>BX132/(BY132+BK132-BZ132)</f>
        <v>0.20211360634081901</v>
      </c>
      <c r="CC132" s="236">
        <v>548</v>
      </c>
      <c r="CD132" s="170">
        <f>CC132*O132</f>
        <v>438400</v>
      </c>
      <c r="CE132" s="203">
        <v>-1</v>
      </c>
      <c r="CF132" s="98">
        <v>40</v>
      </c>
      <c r="CG132" s="98">
        <v>13</v>
      </c>
      <c r="CH132" s="98">
        <v>31</v>
      </c>
      <c r="CI132" s="98">
        <v>5</v>
      </c>
      <c r="CJ132" s="98">
        <v>14</v>
      </c>
      <c r="CK132" s="98">
        <v>9</v>
      </c>
      <c r="CL132" s="98">
        <v>32</v>
      </c>
      <c r="CM132" s="98">
        <v>10</v>
      </c>
      <c r="CN132" s="98">
        <v>11</v>
      </c>
      <c r="CO132" s="98">
        <v>38</v>
      </c>
      <c r="CP132" s="129">
        <v>38</v>
      </c>
      <c r="CQ132" s="174">
        <f>SUM(CE132:CP132)</f>
        <v>240</v>
      </c>
      <c r="CR132" s="98">
        <v>126</v>
      </c>
      <c r="CS132" s="98">
        <v>8</v>
      </c>
      <c r="CT132" s="151">
        <f>CQ132*O132</f>
        <v>192000</v>
      </c>
      <c r="CU132" s="88">
        <f>CQ132/(CC132+CR132-CS132)</f>
        <v>0.36036036036036034</v>
      </c>
      <c r="CV132" s="95">
        <v>410</v>
      </c>
      <c r="CW132" s="96">
        <v>1</v>
      </c>
      <c r="CX132" s="98">
        <v>11</v>
      </c>
      <c r="CY132" s="129">
        <v>5</v>
      </c>
      <c r="CZ132" s="257">
        <f>SUM(CW132:CY132)</f>
        <v>17</v>
      </c>
      <c r="DA132" s="98">
        <v>15</v>
      </c>
      <c r="DB132" s="98">
        <v>6</v>
      </c>
      <c r="DC132" s="98">
        <f>CZ132*O132</f>
        <v>13600</v>
      </c>
      <c r="DD132" s="258">
        <f>CZ132/(CV132+DA132-DB132)</f>
        <v>4.0572792362768499E-2</v>
      </c>
      <c r="DE132" s="95">
        <v>391</v>
      </c>
      <c r="DF132" s="247">
        <f>DE132*O132</f>
        <v>312800</v>
      </c>
      <c r="DG132" s="207"/>
      <c r="DH132" s="211">
        <v>3400</v>
      </c>
      <c r="DI132" s="211">
        <v>1327.71</v>
      </c>
    </row>
    <row r="133" spans="1:113" ht="75" customHeight="1" x14ac:dyDescent="0.25">
      <c r="A133" s="221"/>
      <c r="B133" s="222"/>
      <c r="C133" s="74" t="s">
        <v>354</v>
      </c>
      <c r="D133" s="106" t="s">
        <v>256</v>
      </c>
      <c r="E133" s="74">
        <v>19631</v>
      </c>
      <c r="F133" s="101">
        <v>804382045860</v>
      </c>
      <c r="G133" s="101"/>
      <c r="H133" s="59" t="s">
        <v>313</v>
      </c>
      <c r="I133" s="59"/>
      <c r="J133" s="59"/>
      <c r="K133" s="149" t="s">
        <v>358</v>
      </c>
      <c r="L133" s="74" t="s">
        <v>39</v>
      </c>
      <c r="M133" s="74"/>
      <c r="N133" s="107">
        <v>44077</v>
      </c>
      <c r="O133" s="78">
        <v>880</v>
      </c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9"/>
      <c r="AC133" s="140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41"/>
      <c r="AQ133" s="137"/>
      <c r="AR133" s="137"/>
      <c r="AS133" s="142"/>
      <c r="AT133" s="143"/>
      <c r="AU133" s="144"/>
      <c r="AV133" s="144"/>
      <c r="AW133" s="144"/>
      <c r="AX133" s="144"/>
      <c r="AY133" s="144"/>
      <c r="AZ133" s="144"/>
      <c r="BA133" s="145"/>
      <c r="BB133" s="145"/>
      <c r="BC133" s="145"/>
      <c r="BD133" s="145"/>
      <c r="BE133" s="145"/>
      <c r="BF133" s="145"/>
      <c r="BG133" s="146"/>
      <c r="BH133" s="144"/>
      <c r="BI133" s="144"/>
      <c r="BJ133" s="147"/>
      <c r="BK133" s="95">
        <v>0</v>
      </c>
      <c r="BL133" s="96"/>
      <c r="BM133" s="98"/>
      <c r="BN133" s="98"/>
      <c r="BO133" s="98"/>
      <c r="BP133" s="98"/>
      <c r="BQ133" s="98"/>
      <c r="BR133" s="98"/>
      <c r="BS133" s="98"/>
      <c r="BT133" s="98">
        <v>1</v>
      </c>
      <c r="BU133" s="98">
        <v>1</v>
      </c>
      <c r="BV133" s="98">
        <v>4</v>
      </c>
      <c r="BW133" s="129">
        <v>4</v>
      </c>
      <c r="BX133" s="97">
        <f>SUM(BL133:BW133)</f>
        <v>10</v>
      </c>
      <c r="BY133" s="98">
        <v>50</v>
      </c>
      <c r="BZ133" s="98">
        <v>0</v>
      </c>
      <c r="CA133" s="151">
        <f>O133*BX133</f>
        <v>8800</v>
      </c>
      <c r="CB133" s="99">
        <f>BX133/(BY133+BK133-BZ133)</f>
        <v>0.2</v>
      </c>
      <c r="CC133" s="236">
        <v>27</v>
      </c>
      <c r="CD133" s="170">
        <f>CC133*O133</f>
        <v>23760</v>
      </c>
      <c r="CE133" s="203">
        <v>6</v>
      </c>
      <c r="CF133" s="98">
        <v>1</v>
      </c>
      <c r="CG133" s="98">
        <v>1</v>
      </c>
      <c r="CH133" s="98">
        <v>2</v>
      </c>
      <c r="CI133" s="98">
        <v>2</v>
      </c>
      <c r="CJ133" s="98">
        <v>0</v>
      </c>
      <c r="CK133" s="98">
        <v>4</v>
      </c>
      <c r="CL133" s="98">
        <v>1</v>
      </c>
      <c r="CM133" s="98">
        <v>2</v>
      </c>
      <c r="CN133" s="98">
        <v>1</v>
      </c>
      <c r="CO133" s="98">
        <v>3</v>
      </c>
      <c r="CP133" s="129">
        <v>2</v>
      </c>
      <c r="CQ133" s="174">
        <f>SUM(CE133:CP133)</f>
        <v>25</v>
      </c>
      <c r="CR133" s="98">
        <v>0</v>
      </c>
      <c r="CS133" s="98">
        <v>1</v>
      </c>
      <c r="CT133" s="151">
        <f>CQ133*O133</f>
        <v>22000</v>
      </c>
      <c r="CU133" s="88">
        <f>CQ133/(CC133+CR133-CS133)</f>
        <v>0.96153846153846156</v>
      </c>
      <c r="CV133" s="95">
        <v>7</v>
      </c>
      <c r="CW133" s="96">
        <v>3</v>
      </c>
      <c r="CX133" s="98">
        <v>-1</v>
      </c>
      <c r="CY133" s="129">
        <v>-1</v>
      </c>
      <c r="CZ133" s="257">
        <f>SUM(CW133:CY133)</f>
        <v>1</v>
      </c>
      <c r="DA133" s="98">
        <v>0</v>
      </c>
      <c r="DB133" s="98">
        <v>0</v>
      </c>
      <c r="DC133" s="98">
        <f>CZ133*O133</f>
        <v>880</v>
      </c>
      <c r="DD133" s="258">
        <f>CZ133/(CV133+DA133-DB133)</f>
        <v>0.14285714285714285</v>
      </c>
      <c r="DE133" s="95">
        <v>4</v>
      </c>
      <c r="DF133" s="247">
        <f>DE133*O133</f>
        <v>3520</v>
      </c>
      <c r="DG133" s="232" t="s">
        <v>655</v>
      </c>
      <c r="DH133" s="211">
        <v>5999</v>
      </c>
      <c r="DI133" s="211">
        <v>1507.49</v>
      </c>
    </row>
    <row r="134" spans="1:113" ht="75" customHeight="1" x14ac:dyDescent="0.25">
      <c r="A134" s="221"/>
      <c r="B134" s="222"/>
      <c r="C134" s="74" t="s">
        <v>354</v>
      </c>
      <c r="D134" s="106" t="s">
        <v>292</v>
      </c>
      <c r="E134" s="74">
        <v>20731</v>
      </c>
      <c r="F134" s="101">
        <v>804382045945</v>
      </c>
      <c r="G134" s="101"/>
      <c r="H134" s="59" t="s">
        <v>349</v>
      </c>
      <c r="I134" s="59"/>
      <c r="J134" s="59"/>
      <c r="K134" s="149" t="s">
        <v>358</v>
      </c>
      <c r="L134" s="74" t="s">
        <v>39</v>
      </c>
      <c r="M134" s="74"/>
      <c r="N134" s="107">
        <v>44077</v>
      </c>
      <c r="O134" s="78">
        <v>124.39</v>
      </c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9"/>
      <c r="AC134" s="140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  <c r="AP134" s="141"/>
      <c r="AQ134" s="137"/>
      <c r="AR134" s="137"/>
      <c r="AS134" s="142"/>
      <c r="AT134" s="143"/>
      <c r="AU134" s="144"/>
      <c r="AV134" s="144"/>
      <c r="AW134" s="144"/>
      <c r="AX134" s="144"/>
      <c r="AY134" s="144"/>
      <c r="AZ134" s="144"/>
      <c r="BA134" s="145"/>
      <c r="BB134" s="145"/>
      <c r="BC134" s="145"/>
      <c r="BD134" s="145"/>
      <c r="BE134" s="145"/>
      <c r="BF134" s="145"/>
      <c r="BG134" s="146"/>
      <c r="BH134" s="144"/>
      <c r="BI134" s="144"/>
      <c r="BJ134" s="147"/>
      <c r="BK134" s="95">
        <v>0</v>
      </c>
      <c r="BL134" s="96"/>
      <c r="BM134" s="98"/>
      <c r="BN134" s="98"/>
      <c r="BO134" s="98"/>
      <c r="BP134" s="98"/>
      <c r="BQ134" s="98"/>
      <c r="BR134" s="98"/>
      <c r="BS134" s="98"/>
      <c r="BT134" s="98">
        <v>0</v>
      </c>
      <c r="BU134" s="98">
        <v>0</v>
      </c>
      <c r="BV134" s="98">
        <v>0</v>
      </c>
      <c r="BW134" s="129">
        <v>3</v>
      </c>
      <c r="BX134" s="97">
        <f>SUM(BL134:BW134)</f>
        <v>3</v>
      </c>
      <c r="BY134" s="98">
        <v>20</v>
      </c>
      <c r="BZ134" s="98">
        <v>0</v>
      </c>
      <c r="CA134" s="151">
        <f>O134*BX134</f>
        <v>373.17</v>
      </c>
      <c r="CB134" s="99">
        <f>BX134/(BY134+BK134-BZ134)</f>
        <v>0.15</v>
      </c>
      <c r="CC134" s="236">
        <v>11</v>
      </c>
      <c r="CD134" s="170">
        <f>CC134*O134</f>
        <v>1368.29</v>
      </c>
      <c r="CE134" s="203">
        <v>0</v>
      </c>
      <c r="CF134" s="98">
        <v>0</v>
      </c>
      <c r="CG134" s="98">
        <v>0</v>
      </c>
      <c r="CH134" s="98">
        <v>0</v>
      </c>
      <c r="CI134" s="98">
        <v>0</v>
      </c>
      <c r="CJ134" s="98">
        <v>0</v>
      </c>
      <c r="CK134" s="98">
        <v>0</v>
      </c>
      <c r="CL134" s="98">
        <v>0</v>
      </c>
      <c r="CM134" s="98">
        <v>1</v>
      </c>
      <c r="CN134" s="98">
        <v>0</v>
      </c>
      <c r="CO134" s="98">
        <v>0</v>
      </c>
      <c r="CP134" s="129">
        <v>1</v>
      </c>
      <c r="CQ134" s="174">
        <f>SUM(CE134:CP134)</f>
        <v>2</v>
      </c>
      <c r="CR134" s="98">
        <v>0</v>
      </c>
      <c r="CS134" s="98">
        <v>1</v>
      </c>
      <c r="CT134" s="151">
        <f>CQ134*O134</f>
        <v>248.78</v>
      </c>
      <c r="CU134" s="88">
        <f>CQ134/(CC134+CR134-CS134)</f>
        <v>0.2</v>
      </c>
      <c r="CV134" s="95">
        <v>4</v>
      </c>
      <c r="CW134" s="96">
        <v>-1</v>
      </c>
      <c r="CX134" s="98">
        <v>0</v>
      </c>
      <c r="CY134" s="129">
        <v>0</v>
      </c>
      <c r="CZ134" s="257">
        <f>SUM(CW134:CY134)</f>
        <v>-1</v>
      </c>
      <c r="DA134" s="98">
        <v>0</v>
      </c>
      <c r="DB134" s="98">
        <v>0</v>
      </c>
      <c r="DC134" s="98">
        <f>CZ134*O134</f>
        <v>-124.39</v>
      </c>
      <c r="DD134" s="258">
        <f>CZ134/(CV134+DA134-DB134)</f>
        <v>-0.25</v>
      </c>
      <c r="DE134" s="95">
        <v>5</v>
      </c>
      <c r="DF134" s="247">
        <f>DE134*O134</f>
        <v>621.95000000000005</v>
      </c>
      <c r="DG134" s="272" t="s">
        <v>653</v>
      </c>
      <c r="DH134" s="211">
        <v>849</v>
      </c>
      <c r="DI134" s="211">
        <v>0</v>
      </c>
    </row>
    <row r="135" spans="1:113" ht="75" customHeight="1" x14ac:dyDescent="0.25">
      <c r="A135" s="221"/>
      <c r="B135" s="218"/>
      <c r="C135" s="73" t="s">
        <v>18</v>
      </c>
      <c r="D135" s="74" t="s">
        <v>523</v>
      </c>
      <c r="E135" s="74">
        <v>31401</v>
      </c>
      <c r="F135" s="101">
        <v>804382057269</v>
      </c>
      <c r="G135" s="101"/>
      <c r="H135" s="59" t="s">
        <v>552</v>
      </c>
      <c r="I135" s="196">
        <v>0.2</v>
      </c>
      <c r="J135" s="59" t="s">
        <v>444</v>
      </c>
      <c r="K135" s="149"/>
      <c r="L135" s="76" t="s">
        <v>40</v>
      </c>
      <c r="M135" s="76"/>
      <c r="N135" s="77">
        <v>44427</v>
      </c>
      <c r="O135" s="78">
        <v>110</v>
      </c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1"/>
      <c r="AB135" s="162"/>
      <c r="AC135" s="163"/>
      <c r="AD135" s="164"/>
      <c r="AE135" s="164"/>
      <c r="AF135" s="164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5"/>
      <c r="AQ135" s="166"/>
      <c r="AR135" s="166"/>
      <c r="AS135" s="167"/>
      <c r="AT135" s="166"/>
      <c r="AU135" s="145"/>
      <c r="AV135" s="145"/>
      <c r="AW135" s="145"/>
      <c r="AX135" s="145"/>
      <c r="AY135" s="145"/>
      <c r="AZ135" s="145"/>
      <c r="BA135" s="145"/>
      <c r="BB135" s="145"/>
      <c r="BC135" s="145"/>
      <c r="BD135" s="145"/>
      <c r="BE135" s="145"/>
      <c r="BF135" s="145"/>
      <c r="BG135" s="146"/>
      <c r="BH135" s="145"/>
      <c r="BI135" s="145"/>
      <c r="BJ135" s="147"/>
      <c r="BK135" s="95"/>
      <c r="BL135" s="96"/>
      <c r="BM135" s="98"/>
      <c r="BN135" s="98"/>
      <c r="BO135" s="98"/>
      <c r="BP135" s="98"/>
      <c r="BQ135" s="98"/>
      <c r="BR135" s="98"/>
      <c r="BS135" s="98"/>
      <c r="BT135" s="98"/>
      <c r="BU135" s="98"/>
      <c r="BV135" s="98"/>
      <c r="BW135" s="129"/>
      <c r="BX135" s="97"/>
      <c r="BY135" s="98"/>
      <c r="BZ135" s="98"/>
      <c r="CA135" s="151"/>
      <c r="CB135" s="99"/>
      <c r="CC135" s="236">
        <v>0</v>
      </c>
      <c r="CD135" s="170"/>
      <c r="CE135" s="203"/>
      <c r="CF135" s="98"/>
      <c r="CG135" s="98"/>
      <c r="CH135" s="98"/>
      <c r="CI135" s="98"/>
      <c r="CJ135" s="98"/>
      <c r="CK135" s="98"/>
      <c r="CL135" s="98">
        <v>0</v>
      </c>
      <c r="CM135" s="98">
        <v>4</v>
      </c>
      <c r="CN135" s="98">
        <v>0</v>
      </c>
      <c r="CO135" s="98">
        <v>9</v>
      </c>
      <c r="CP135" s="129">
        <v>6</v>
      </c>
      <c r="CQ135" s="174">
        <f>SUM(CE135:CP135)</f>
        <v>19</v>
      </c>
      <c r="CR135" s="98">
        <v>125</v>
      </c>
      <c r="CS135" s="98">
        <v>1</v>
      </c>
      <c r="CT135" s="151">
        <f>CQ135*O135</f>
        <v>2090</v>
      </c>
      <c r="CU135" s="88">
        <f>CQ135/(CC135+CR135-CS135)</f>
        <v>0.15322580645161291</v>
      </c>
      <c r="CV135" s="95">
        <v>85</v>
      </c>
      <c r="CW135" s="96">
        <v>0</v>
      </c>
      <c r="CX135" s="98">
        <v>4</v>
      </c>
      <c r="CY135" s="129">
        <v>3</v>
      </c>
      <c r="CZ135" s="257">
        <f>SUM(CW135:CY135)</f>
        <v>7</v>
      </c>
      <c r="DA135" s="98">
        <v>0</v>
      </c>
      <c r="DB135" s="98">
        <v>0</v>
      </c>
      <c r="DC135" s="98">
        <f>CZ135*O135</f>
        <v>770</v>
      </c>
      <c r="DD135" s="258">
        <f>CZ135/(CV135+DA135-DB135)</f>
        <v>8.2352941176470587E-2</v>
      </c>
      <c r="DE135" s="95">
        <v>72</v>
      </c>
      <c r="DF135" s="247">
        <f>DE135*O135</f>
        <v>7920</v>
      </c>
      <c r="DG135" s="207"/>
      <c r="DH135" s="211"/>
      <c r="DI135" s="211"/>
    </row>
    <row r="136" spans="1:113" ht="75" customHeight="1" x14ac:dyDescent="0.25">
      <c r="A136" s="221"/>
      <c r="B136" s="218"/>
      <c r="C136" s="73" t="s">
        <v>18</v>
      </c>
      <c r="D136" s="74" t="s">
        <v>518</v>
      </c>
      <c r="E136" s="74">
        <v>31181</v>
      </c>
      <c r="F136" s="101">
        <v>804382057375</v>
      </c>
      <c r="G136" s="101"/>
      <c r="H136" s="59" t="s">
        <v>548</v>
      </c>
      <c r="I136" s="216">
        <v>0.1</v>
      </c>
      <c r="J136" s="59" t="s">
        <v>444</v>
      </c>
      <c r="K136" s="149" t="s">
        <v>173</v>
      </c>
      <c r="L136" s="76" t="s">
        <v>40</v>
      </c>
      <c r="M136" s="76"/>
      <c r="N136" s="77">
        <v>44427</v>
      </c>
      <c r="O136" s="78">
        <v>80</v>
      </c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  <c r="AA136" s="161"/>
      <c r="AB136" s="162"/>
      <c r="AC136" s="163"/>
      <c r="AD136" s="164"/>
      <c r="AE136" s="164"/>
      <c r="AF136" s="164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5"/>
      <c r="AQ136" s="166"/>
      <c r="AR136" s="166"/>
      <c r="AS136" s="167"/>
      <c r="AT136" s="166"/>
      <c r="AU136" s="145"/>
      <c r="AV136" s="145"/>
      <c r="AW136" s="145"/>
      <c r="AX136" s="145"/>
      <c r="AY136" s="145"/>
      <c r="AZ136" s="145"/>
      <c r="BA136" s="145"/>
      <c r="BB136" s="145"/>
      <c r="BC136" s="145"/>
      <c r="BD136" s="145"/>
      <c r="BE136" s="145"/>
      <c r="BF136" s="145"/>
      <c r="BG136" s="146"/>
      <c r="BH136" s="145"/>
      <c r="BI136" s="145"/>
      <c r="BJ136" s="147"/>
      <c r="BK136" s="95"/>
      <c r="BL136" s="96"/>
      <c r="BM136" s="98"/>
      <c r="BN136" s="98"/>
      <c r="BO136" s="98"/>
      <c r="BP136" s="98"/>
      <c r="BQ136" s="98"/>
      <c r="BR136" s="98"/>
      <c r="BS136" s="98"/>
      <c r="BT136" s="98"/>
      <c r="BU136" s="98"/>
      <c r="BV136" s="98"/>
      <c r="BW136" s="129"/>
      <c r="BX136" s="97"/>
      <c r="BY136" s="98"/>
      <c r="BZ136" s="98"/>
      <c r="CA136" s="151"/>
      <c r="CB136" s="99"/>
      <c r="CC136" s="236">
        <v>0</v>
      </c>
      <c r="CD136" s="170"/>
      <c r="CE136" s="203"/>
      <c r="CF136" s="98"/>
      <c r="CG136" s="98"/>
      <c r="CH136" s="98"/>
      <c r="CI136" s="98"/>
      <c r="CJ136" s="98"/>
      <c r="CK136" s="98"/>
      <c r="CL136" s="98">
        <v>0</v>
      </c>
      <c r="CM136" s="98">
        <v>2</v>
      </c>
      <c r="CN136" s="98">
        <v>2</v>
      </c>
      <c r="CO136" s="98">
        <v>9</v>
      </c>
      <c r="CP136" s="129">
        <v>3</v>
      </c>
      <c r="CQ136" s="174">
        <f>SUM(CE136:CP136)</f>
        <v>16</v>
      </c>
      <c r="CR136" s="98">
        <v>125</v>
      </c>
      <c r="CS136" s="98">
        <v>0</v>
      </c>
      <c r="CT136" s="151">
        <f>CQ136*O136</f>
        <v>1280</v>
      </c>
      <c r="CU136" s="88">
        <f>CQ136/(CC136+CR136-CS136)</f>
        <v>0.128</v>
      </c>
      <c r="CV136" s="95">
        <v>85</v>
      </c>
      <c r="CW136" s="96">
        <v>0</v>
      </c>
      <c r="CX136" s="98">
        <v>0</v>
      </c>
      <c r="CY136" s="129">
        <v>0</v>
      </c>
      <c r="CZ136" s="257">
        <f>SUM(CW136:CY136)</f>
        <v>0</v>
      </c>
      <c r="DA136" s="98">
        <v>0</v>
      </c>
      <c r="DB136" s="98">
        <v>93</v>
      </c>
      <c r="DC136" s="98">
        <f>CZ136*O136</f>
        <v>0</v>
      </c>
      <c r="DD136" s="258">
        <f>CZ136/(CV136+DA136-DB136)</f>
        <v>0</v>
      </c>
      <c r="DE136" s="95">
        <v>2</v>
      </c>
      <c r="DF136" s="247">
        <f>DE136*O136</f>
        <v>160</v>
      </c>
      <c r="DG136" s="240" t="s">
        <v>628</v>
      </c>
      <c r="DH136" s="211"/>
      <c r="DI136" s="211"/>
    </row>
    <row r="137" spans="1:113" ht="75" customHeight="1" x14ac:dyDescent="0.25">
      <c r="A137" s="221"/>
      <c r="B137" s="218"/>
      <c r="C137" s="73" t="s">
        <v>17</v>
      </c>
      <c r="D137" s="132" t="s">
        <v>53</v>
      </c>
      <c r="E137" s="74">
        <v>402</v>
      </c>
      <c r="F137" s="101">
        <v>804382008711</v>
      </c>
      <c r="G137" s="101"/>
      <c r="H137" s="59" t="s">
        <v>232</v>
      </c>
      <c r="I137" s="196">
        <v>8</v>
      </c>
      <c r="J137" s="59" t="s">
        <v>443</v>
      </c>
      <c r="K137" s="149" t="s">
        <v>357</v>
      </c>
      <c r="L137" s="76" t="s">
        <v>39</v>
      </c>
      <c r="M137" s="76"/>
      <c r="N137" s="77">
        <v>42024</v>
      </c>
      <c r="O137" s="78">
        <v>4500</v>
      </c>
      <c r="P137" s="160">
        <v>0</v>
      </c>
      <c r="Q137" s="160">
        <v>0</v>
      </c>
      <c r="R137" s="160">
        <v>0</v>
      </c>
      <c r="S137" s="160">
        <v>0</v>
      </c>
      <c r="T137" s="161">
        <v>6</v>
      </c>
      <c r="U137" s="161">
        <v>2</v>
      </c>
      <c r="V137" s="161">
        <v>5</v>
      </c>
      <c r="W137" s="161">
        <v>10</v>
      </c>
      <c r="X137" s="161">
        <v>3</v>
      </c>
      <c r="Y137" s="161">
        <v>23</v>
      </c>
      <c r="Z137" s="161">
        <v>8</v>
      </c>
      <c r="AA137" s="161">
        <v>4</v>
      </c>
      <c r="AB137" s="162">
        <f>SUM(P137:AA137)</f>
        <v>61</v>
      </c>
      <c r="AC137" s="163">
        <v>79</v>
      </c>
      <c r="AD137" s="164">
        <v>1</v>
      </c>
      <c r="AE137" s="164">
        <v>7</v>
      </c>
      <c r="AF137" s="164">
        <v>1</v>
      </c>
      <c r="AG137" s="164">
        <v>9</v>
      </c>
      <c r="AH137" s="164">
        <v>0</v>
      </c>
      <c r="AI137" s="164">
        <v>-1</v>
      </c>
      <c r="AJ137" s="164">
        <v>0</v>
      </c>
      <c r="AK137" s="164">
        <v>3</v>
      </c>
      <c r="AL137" s="164">
        <v>-1</v>
      </c>
      <c r="AM137" s="164">
        <v>1</v>
      </c>
      <c r="AN137" s="164">
        <v>4</v>
      </c>
      <c r="AO137" s="164">
        <v>4</v>
      </c>
      <c r="AP137" s="165">
        <f>SUM(AD137:AN137)</f>
        <v>24</v>
      </c>
      <c r="AQ137" s="166">
        <v>10</v>
      </c>
      <c r="AR137" s="166">
        <v>2</v>
      </c>
      <c r="AS137" s="167">
        <f>AP137/(AQ137+AC137-AR137)</f>
        <v>0.27586206896551724</v>
      </c>
      <c r="AT137" s="166">
        <v>54</v>
      </c>
      <c r="AU137" s="145">
        <v>-1</v>
      </c>
      <c r="AV137" s="145">
        <v>3</v>
      </c>
      <c r="AW137" s="145">
        <v>0</v>
      </c>
      <c r="AX137" s="145">
        <v>0</v>
      </c>
      <c r="AY137" s="145">
        <v>1</v>
      </c>
      <c r="AZ137" s="145">
        <v>2</v>
      </c>
      <c r="BA137" s="145">
        <v>-2</v>
      </c>
      <c r="BB137" s="145">
        <v>4</v>
      </c>
      <c r="BC137" s="145">
        <v>0</v>
      </c>
      <c r="BD137" s="145">
        <v>8</v>
      </c>
      <c r="BE137" s="145">
        <v>2</v>
      </c>
      <c r="BF137" s="145">
        <v>3</v>
      </c>
      <c r="BG137" s="146">
        <f>+SUM(AU137:BF137)</f>
        <v>20</v>
      </c>
      <c r="BH137" s="145">
        <v>20</v>
      </c>
      <c r="BI137" s="145">
        <v>2</v>
      </c>
      <c r="BJ137" s="147">
        <f>+BG137/(BH137+AT137-BI137)</f>
        <v>0.27777777777777779</v>
      </c>
      <c r="BK137" s="95">
        <v>50</v>
      </c>
      <c r="BL137" s="96">
        <v>0</v>
      </c>
      <c r="BM137" s="98">
        <v>2</v>
      </c>
      <c r="BN137" s="98">
        <v>2</v>
      </c>
      <c r="BO137" s="98">
        <v>1</v>
      </c>
      <c r="BP137" s="98">
        <v>0</v>
      </c>
      <c r="BQ137" s="98">
        <v>1</v>
      </c>
      <c r="BR137" s="98">
        <v>0</v>
      </c>
      <c r="BS137" s="98">
        <v>3</v>
      </c>
      <c r="BT137" s="98">
        <v>0</v>
      </c>
      <c r="BU137" s="98">
        <v>1</v>
      </c>
      <c r="BV137" s="98">
        <v>1</v>
      </c>
      <c r="BW137" s="129">
        <v>1</v>
      </c>
      <c r="BX137" s="97">
        <f>SUM(BL137:BW137)</f>
        <v>12</v>
      </c>
      <c r="BY137" s="98">
        <v>30</v>
      </c>
      <c r="BZ137" s="98">
        <v>0</v>
      </c>
      <c r="CA137" s="151">
        <f>O137*BX137</f>
        <v>54000</v>
      </c>
      <c r="CB137" s="99">
        <f>BX137/(BY137+BK137-BZ137)</f>
        <v>0.15</v>
      </c>
      <c r="CC137" s="236">
        <v>67</v>
      </c>
      <c r="CD137" s="170">
        <f>CC137*O137</f>
        <v>301500</v>
      </c>
      <c r="CE137" s="203">
        <v>0</v>
      </c>
      <c r="CF137" s="98">
        <v>7</v>
      </c>
      <c r="CG137" s="98">
        <v>1</v>
      </c>
      <c r="CH137" s="98">
        <v>0</v>
      </c>
      <c r="CI137" s="98">
        <v>1</v>
      </c>
      <c r="CJ137" s="98">
        <v>0</v>
      </c>
      <c r="CK137" s="98">
        <v>2</v>
      </c>
      <c r="CL137" s="98">
        <v>2</v>
      </c>
      <c r="CM137" s="98">
        <v>-2</v>
      </c>
      <c r="CN137" s="98">
        <v>2</v>
      </c>
      <c r="CO137" s="98">
        <v>8</v>
      </c>
      <c r="CP137" s="129">
        <v>3</v>
      </c>
      <c r="CQ137" s="174">
        <f>SUM(CE137:CP137)</f>
        <v>24</v>
      </c>
      <c r="CR137" s="98">
        <v>5</v>
      </c>
      <c r="CS137" s="98">
        <v>3</v>
      </c>
      <c r="CT137" s="151">
        <f>CQ137*O137</f>
        <v>108000</v>
      </c>
      <c r="CU137" s="88">
        <f>CQ137/(CC137+CR137-CS137)</f>
        <v>0.34782608695652173</v>
      </c>
      <c r="CV137" s="95">
        <v>42</v>
      </c>
      <c r="CW137" s="96">
        <v>1</v>
      </c>
      <c r="CX137" s="98">
        <v>5</v>
      </c>
      <c r="CY137" s="129">
        <v>0</v>
      </c>
      <c r="CZ137" s="257">
        <f>SUM(CW137:CY137)</f>
        <v>6</v>
      </c>
      <c r="DA137" s="98">
        <v>15</v>
      </c>
      <c r="DB137" s="98">
        <v>2</v>
      </c>
      <c r="DC137" s="98">
        <f>CZ137*O137</f>
        <v>27000</v>
      </c>
      <c r="DD137" s="258">
        <f>CZ137/(CV137+DA137-DB137)</f>
        <v>0.10909090909090909</v>
      </c>
      <c r="DE137" s="95">
        <v>47</v>
      </c>
      <c r="DF137" s="247">
        <f>DE137*O137</f>
        <v>211500</v>
      </c>
      <c r="DG137" s="207"/>
      <c r="DH137" s="211">
        <v>18000</v>
      </c>
      <c r="DI137" s="211">
        <v>5642.43</v>
      </c>
    </row>
    <row r="138" spans="1:113" ht="75" customHeight="1" x14ac:dyDescent="0.25">
      <c r="A138" s="220"/>
      <c r="B138" s="223"/>
      <c r="C138" s="73" t="s">
        <v>17</v>
      </c>
      <c r="D138" s="74" t="s">
        <v>599</v>
      </c>
      <c r="E138" s="74">
        <v>23541</v>
      </c>
      <c r="F138" s="101">
        <v>804382059317</v>
      </c>
      <c r="G138" s="101"/>
      <c r="H138" s="59" t="s">
        <v>600</v>
      </c>
      <c r="I138" s="196">
        <v>2</v>
      </c>
      <c r="J138" s="59" t="s">
        <v>443</v>
      </c>
      <c r="K138" s="149"/>
      <c r="L138" s="74" t="s">
        <v>39</v>
      </c>
      <c r="M138" s="74"/>
      <c r="N138" s="107">
        <v>44441</v>
      </c>
      <c r="O138" s="78">
        <v>1350</v>
      </c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9"/>
      <c r="AC138" s="140"/>
      <c r="AD138" s="136"/>
      <c r="AE138" s="136"/>
      <c r="AF138" s="136"/>
      <c r="AG138" s="136"/>
      <c r="AH138" s="136"/>
      <c r="AI138" s="136"/>
      <c r="AJ138" s="136"/>
      <c r="AK138" s="136"/>
      <c r="AL138" s="136"/>
      <c r="AM138" s="136"/>
      <c r="AN138" s="136"/>
      <c r="AO138" s="136"/>
      <c r="AP138" s="141"/>
      <c r="AQ138" s="137"/>
      <c r="AR138" s="137"/>
      <c r="AS138" s="142"/>
      <c r="AT138" s="143"/>
      <c r="AU138" s="144"/>
      <c r="AV138" s="144"/>
      <c r="AW138" s="144"/>
      <c r="AX138" s="144"/>
      <c r="AY138" s="144"/>
      <c r="AZ138" s="144"/>
      <c r="BA138" s="145"/>
      <c r="BB138" s="145"/>
      <c r="BC138" s="145"/>
      <c r="BD138" s="145"/>
      <c r="BE138" s="145"/>
      <c r="BF138" s="145"/>
      <c r="BG138" s="146"/>
      <c r="BH138" s="144"/>
      <c r="BI138" s="144"/>
      <c r="BJ138" s="147"/>
      <c r="BK138" s="95"/>
      <c r="BL138" s="96"/>
      <c r="BM138" s="98"/>
      <c r="BN138" s="98"/>
      <c r="BO138" s="98"/>
      <c r="BP138" s="98"/>
      <c r="BQ138" s="98"/>
      <c r="BR138" s="98"/>
      <c r="BS138" s="98"/>
      <c r="BT138" s="98"/>
      <c r="BU138" s="98"/>
      <c r="BV138" s="98"/>
      <c r="BW138" s="129"/>
      <c r="BX138" s="97"/>
      <c r="BY138" s="98"/>
      <c r="BZ138" s="98"/>
      <c r="CA138" s="151"/>
      <c r="CB138" s="99"/>
      <c r="CC138" s="236">
        <v>0</v>
      </c>
      <c r="CD138" s="170">
        <f>CC138*O138</f>
        <v>0</v>
      </c>
      <c r="CE138" s="203"/>
      <c r="CF138" s="98"/>
      <c r="CG138" s="98"/>
      <c r="CH138" s="98"/>
      <c r="CI138" s="98"/>
      <c r="CJ138" s="98"/>
      <c r="CK138" s="98"/>
      <c r="CL138" s="98"/>
      <c r="CM138" s="98"/>
      <c r="CN138" s="98">
        <v>0</v>
      </c>
      <c r="CO138" s="98">
        <v>1</v>
      </c>
      <c r="CP138" s="129">
        <v>7</v>
      </c>
      <c r="CQ138" s="174">
        <f>SUM(CE138:CP138)</f>
        <v>8</v>
      </c>
      <c r="CR138" s="98">
        <v>25</v>
      </c>
      <c r="CS138" s="98">
        <v>1</v>
      </c>
      <c r="CT138" s="151">
        <f>CQ138*O138</f>
        <v>10800</v>
      </c>
      <c r="CU138" s="88">
        <f>CQ138/(CC138+CR138-CS138)</f>
        <v>0.33333333333333331</v>
      </c>
      <c r="CV138" s="95">
        <v>11</v>
      </c>
      <c r="CW138" s="96">
        <v>0</v>
      </c>
      <c r="CX138" s="98">
        <v>-1</v>
      </c>
      <c r="CY138" s="129">
        <v>0</v>
      </c>
      <c r="CZ138" s="257">
        <f>SUM(CW138:CY138)</f>
        <v>-1</v>
      </c>
      <c r="DA138" s="98">
        <v>0</v>
      </c>
      <c r="DB138" s="98">
        <v>1</v>
      </c>
      <c r="DC138" s="98">
        <f>CZ138*O138</f>
        <v>-1350</v>
      </c>
      <c r="DD138" s="258">
        <f>CZ138/(CV138+DA138-DB138)</f>
        <v>-0.1</v>
      </c>
      <c r="DE138" s="95">
        <v>9</v>
      </c>
      <c r="DF138" s="247">
        <f>DE138*O138</f>
        <v>12150</v>
      </c>
      <c r="DG138" s="209"/>
      <c r="DH138" s="211">
        <v>5500</v>
      </c>
      <c r="DI138" s="211"/>
    </row>
    <row r="139" spans="1:113" ht="75" customHeight="1" x14ac:dyDescent="0.25">
      <c r="A139" s="221"/>
      <c r="B139" s="218"/>
      <c r="C139" s="73" t="s">
        <v>17</v>
      </c>
      <c r="D139" s="132" t="s">
        <v>54</v>
      </c>
      <c r="E139" s="74">
        <v>531</v>
      </c>
      <c r="F139" s="101">
        <v>804382008759</v>
      </c>
      <c r="G139" s="101"/>
      <c r="H139" s="59" t="s">
        <v>233</v>
      </c>
      <c r="I139" s="196">
        <v>10</v>
      </c>
      <c r="J139" s="59" t="s">
        <v>443</v>
      </c>
      <c r="K139" s="149" t="s">
        <v>357</v>
      </c>
      <c r="L139" s="76" t="s">
        <v>39</v>
      </c>
      <c r="M139" s="76"/>
      <c r="N139" s="77">
        <v>42024</v>
      </c>
      <c r="O139" s="78">
        <v>7300</v>
      </c>
      <c r="P139" s="160">
        <v>0</v>
      </c>
      <c r="Q139" s="160">
        <v>0</v>
      </c>
      <c r="R139" s="160">
        <v>0</v>
      </c>
      <c r="S139" s="160">
        <v>0</v>
      </c>
      <c r="T139" s="160">
        <v>0</v>
      </c>
      <c r="U139" s="160">
        <v>0</v>
      </c>
      <c r="V139" s="161">
        <v>6</v>
      </c>
      <c r="W139" s="161">
        <v>7</v>
      </c>
      <c r="X139" s="160">
        <v>0</v>
      </c>
      <c r="Y139" s="161">
        <v>11</v>
      </c>
      <c r="Z139" s="161">
        <v>3</v>
      </c>
      <c r="AA139" s="161">
        <v>6</v>
      </c>
      <c r="AB139" s="162">
        <f>SUM(P139:AA139)</f>
        <v>33</v>
      </c>
      <c r="AC139" s="163">
        <v>84</v>
      </c>
      <c r="AD139" s="164">
        <v>0</v>
      </c>
      <c r="AE139" s="164">
        <v>4</v>
      </c>
      <c r="AF139" s="164">
        <v>0</v>
      </c>
      <c r="AG139" s="164">
        <v>5</v>
      </c>
      <c r="AH139" s="164">
        <v>0</v>
      </c>
      <c r="AI139" s="164">
        <v>0</v>
      </c>
      <c r="AJ139" s="164">
        <v>2</v>
      </c>
      <c r="AK139" s="164">
        <v>2</v>
      </c>
      <c r="AL139" s="164">
        <v>1</v>
      </c>
      <c r="AM139" s="164">
        <v>3</v>
      </c>
      <c r="AN139" s="164">
        <v>2</v>
      </c>
      <c r="AO139" s="164">
        <v>5</v>
      </c>
      <c r="AP139" s="165">
        <f>SUM(AD139:AN139)</f>
        <v>19</v>
      </c>
      <c r="AQ139" s="166">
        <v>7</v>
      </c>
      <c r="AR139" s="166">
        <v>2</v>
      </c>
      <c r="AS139" s="167">
        <f>AP139/(AQ139+AC139-AR139)</f>
        <v>0.21348314606741572</v>
      </c>
      <c r="AT139" s="166">
        <v>60</v>
      </c>
      <c r="AU139" s="145">
        <v>1</v>
      </c>
      <c r="AV139" s="145">
        <v>5</v>
      </c>
      <c r="AW139" s="145">
        <v>-1</v>
      </c>
      <c r="AX139" s="145">
        <v>4</v>
      </c>
      <c r="AY139" s="145">
        <v>4</v>
      </c>
      <c r="AZ139" s="145">
        <v>1</v>
      </c>
      <c r="BA139" s="145">
        <v>0</v>
      </c>
      <c r="BB139" s="145">
        <v>1</v>
      </c>
      <c r="BC139" s="145">
        <v>0</v>
      </c>
      <c r="BD139" s="145">
        <v>4</v>
      </c>
      <c r="BE139" s="145">
        <v>7</v>
      </c>
      <c r="BF139" s="145">
        <v>7</v>
      </c>
      <c r="BG139" s="146">
        <f>+SUM(AU139:BF139)</f>
        <v>33</v>
      </c>
      <c r="BH139" s="145">
        <v>16</v>
      </c>
      <c r="BI139" s="145">
        <v>2</v>
      </c>
      <c r="BJ139" s="147">
        <f>+BG139/(BH139+AT139-BI139)</f>
        <v>0.44594594594594594</v>
      </c>
      <c r="BK139" s="95">
        <v>43</v>
      </c>
      <c r="BL139" s="96">
        <v>2</v>
      </c>
      <c r="BM139" s="98">
        <v>1</v>
      </c>
      <c r="BN139" s="98">
        <v>1</v>
      </c>
      <c r="BO139" s="98">
        <v>0</v>
      </c>
      <c r="BP139" s="98">
        <v>0</v>
      </c>
      <c r="BQ139" s="98">
        <v>0</v>
      </c>
      <c r="BR139" s="98">
        <v>1</v>
      </c>
      <c r="BS139" s="98">
        <v>0</v>
      </c>
      <c r="BT139" s="98">
        <v>1</v>
      </c>
      <c r="BU139" s="98">
        <v>0</v>
      </c>
      <c r="BV139" s="98">
        <v>1</v>
      </c>
      <c r="BW139" s="129">
        <v>4</v>
      </c>
      <c r="BX139" s="97">
        <f>SUM(BL139:BW139)</f>
        <v>11</v>
      </c>
      <c r="BY139" s="98">
        <v>10</v>
      </c>
      <c r="BZ139" s="98">
        <v>2</v>
      </c>
      <c r="CA139" s="151">
        <f>O139*BX139</f>
        <v>80300</v>
      </c>
      <c r="CB139" s="99">
        <f>BX139/(BY139+BK139-BZ139)</f>
        <v>0.21568627450980393</v>
      </c>
      <c r="CC139" s="236">
        <v>36</v>
      </c>
      <c r="CD139" s="170">
        <f>CC139*O139</f>
        <v>262800</v>
      </c>
      <c r="CE139" s="203">
        <v>0</v>
      </c>
      <c r="CF139" s="98">
        <v>4</v>
      </c>
      <c r="CG139" s="98">
        <v>1</v>
      </c>
      <c r="CH139" s="98">
        <v>1</v>
      </c>
      <c r="CI139" s="98">
        <v>0</v>
      </c>
      <c r="CJ139" s="98">
        <v>-2</v>
      </c>
      <c r="CK139" s="98">
        <v>0</v>
      </c>
      <c r="CL139" s="98">
        <v>1</v>
      </c>
      <c r="CM139" s="98">
        <v>0</v>
      </c>
      <c r="CN139" s="98">
        <v>1</v>
      </c>
      <c r="CO139" s="98">
        <v>3</v>
      </c>
      <c r="CP139" s="129">
        <v>3</v>
      </c>
      <c r="CQ139" s="174">
        <f>SUM(CE139:CP139)</f>
        <v>12</v>
      </c>
      <c r="CR139" s="98">
        <v>5</v>
      </c>
      <c r="CS139" s="98">
        <v>2</v>
      </c>
      <c r="CT139" s="151">
        <f>CQ139*O139</f>
        <v>87600</v>
      </c>
      <c r="CU139" s="88">
        <f>CQ139/(CC139+CR139-CS139)</f>
        <v>0.30769230769230771</v>
      </c>
      <c r="CV139" s="95">
        <v>28</v>
      </c>
      <c r="CW139" s="96">
        <v>0</v>
      </c>
      <c r="CX139" s="98">
        <v>1</v>
      </c>
      <c r="CY139" s="129">
        <v>0</v>
      </c>
      <c r="CZ139" s="257">
        <f>SUM(CW139:CY139)</f>
        <v>1</v>
      </c>
      <c r="DA139" s="98">
        <v>0</v>
      </c>
      <c r="DB139" s="98">
        <v>0</v>
      </c>
      <c r="DC139" s="98">
        <f>CZ139*O139</f>
        <v>7300</v>
      </c>
      <c r="DD139" s="258">
        <f>CZ139/(CV139+DA139-DB139)</f>
        <v>3.5714285714285712E-2</v>
      </c>
      <c r="DE139" s="95">
        <v>27</v>
      </c>
      <c r="DF139" s="247">
        <f>DE139*O139</f>
        <v>197100</v>
      </c>
      <c r="DG139" s="207"/>
      <c r="DH139" s="211">
        <v>30000</v>
      </c>
      <c r="DI139" s="211">
        <v>7715.39</v>
      </c>
    </row>
    <row r="140" spans="1:113" ht="75" customHeight="1" x14ac:dyDescent="0.25">
      <c r="A140" s="221"/>
      <c r="B140" s="222"/>
      <c r="C140" s="74" t="s">
        <v>354</v>
      </c>
      <c r="D140" s="106" t="s">
        <v>274</v>
      </c>
      <c r="E140" s="74">
        <v>37378</v>
      </c>
      <c r="F140" s="101">
        <v>804382045952</v>
      </c>
      <c r="G140" s="101"/>
      <c r="H140" s="59" t="s">
        <v>331</v>
      </c>
      <c r="I140" s="59"/>
      <c r="J140" s="59"/>
      <c r="K140" s="149" t="s">
        <v>358</v>
      </c>
      <c r="L140" s="74" t="s">
        <v>39</v>
      </c>
      <c r="M140" s="74"/>
      <c r="N140" s="107">
        <v>44077</v>
      </c>
      <c r="O140" s="78">
        <v>57.57</v>
      </c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9"/>
      <c r="AC140" s="140"/>
      <c r="AD140" s="136"/>
      <c r="AE140" s="136"/>
      <c r="AF140" s="136"/>
      <c r="AG140" s="136"/>
      <c r="AH140" s="136"/>
      <c r="AI140" s="136"/>
      <c r="AJ140" s="136"/>
      <c r="AK140" s="136"/>
      <c r="AL140" s="136"/>
      <c r="AM140" s="136"/>
      <c r="AN140" s="136"/>
      <c r="AO140" s="136"/>
      <c r="AP140" s="141"/>
      <c r="AQ140" s="137"/>
      <c r="AR140" s="137"/>
      <c r="AS140" s="142"/>
      <c r="AT140" s="143"/>
      <c r="AU140" s="144"/>
      <c r="AV140" s="144"/>
      <c r="AW140" s="144"/>
      <c r="AX140" s="144"/>
      <c r="AY140" s="144"/>
      <c r="AZ140" s="144"/>
      <c r="BA140" s="145"/>
      <c r="BB140" s="145"/>
      <c r="BC140" s="145"/>
      <c r="BD140" s="145"/>
      <c r="BE140" s="145"/>
      <c r="BF140" s="145"/>
      <c r="BG140" s="146"/>
      <c r="BH140" s="144"/>
      <c r="BI140" s="144"/>
      <c r="BJ140" s="147"/>
      <c r="BK140" s="95">
        <v>0</v>
      </c>
      <c r="BL140" s="96"/>
      <c r="BM140" s="98"/>
      <c r="BN140" s="98"/>
      <c r="BO140" s="98"/>
      <c r="BP140" s="98"/>
      <c r="BQ140" s="98"/>
      <c r="BR140" s="98"/>
      <c r="BS140" s="98"/>
      <c r="BT140" s="98">
        <v>1</v>
      </c>
      <c r="BU140" s="98">
        <v>3</v>
      </c>
      <c r="BV140" s="98">
        <v>1</v>
      </c>
      <c r="BW140" s="129">
        <v>0</v>
      </c>
      <c r="BX140" s="97">
        <f>SUM(BL140:BW140)</f>
        <v>5</v>
      </c>
      <c r="BY140" s="98">
        <v>25</v>
      </c>
      <c r="BZ140" s="98">
        <v>0</v>
      </c>
      <c r="CA140" s="151">
        <f>O140*BX140</f>
        <v>287.85000000000002</v>
      </c>
      <c r="CB140" s="99">
        <f>BX140/(BY140+BK140-BZ140)</f>
        <v>0.2</v>
      </c>
      <c r="CC140" s="236">
        <v>3</v>
      </c>
      <c r="CD140" s="170">
        <f>CC140*O140</f>
        <v>172.71</v>
      </c>
      <c r="CE140" s="203">
        <v>1</v>
      </c>
      <c r="CF140" s="98">
        <v>0</v>
      </c>
      <c r="CG140" s="98">
        <v>0</v>
      </c>
      <c r="CH140" s="98">
        <v>0</v>
      </c>
      <c r="CI140" s="98">
        <v>0</v>
      </c>
      <c r="CJ140" s="98">
        <v>0</v>
      </c>
      <c r="CK140" s="98">
        <v>0</v>
      </c>
      <c r="CL140" s="98">
        <v>1</v>
      </c>
      <c r="CM140" s="98">
        <v>0</v>
      </c>
      <c r="CN140" s="98">
        <v>0</v>
      </c>
      <c r="CO140" s="98">
        <v>0</v>
      </c>
      <c r="CP140" s="129">
        <v>0</v>
      </c>
      <c r="CQ140" s="174">
        <f>SUM(CE140:CP140)</f>
        <v>2</v>
      </c>
      <c r="CR140" s="98">
        <v>0</v>
      </c>
      <c r="CS140" s="98">
        <v>0</v>
      </c>
      <c r="CT140" s="151">
        <f>CQ140*O140</f>
        <v>115.14</v>
      </c>
      <c r="CU140" s="88">
        <f>CQ140/(CC140+CR140-CS140)</f>
        <v>0.66666666666666663</v>
      </c>
      <c r="CV140" s="95">
        <v>0</v>
      </c>
      <c r="CW140" s="96">
        <v>0</v>
      </c>
      <c r="CX140" s="98">
        <v>0</v>
      </c>
      <c r="CY140" s="129">
        <v>0</v>
      </c>
      <c r="CZ140" s="257">
        <f>SUM(CW140:CY140)</f>
        <v>0</v>
      </c>
      <c r="DA140" s="98">
        <v>0</v>
      </c>
      <c r="DB140" s="98">
        <v>0</v>
      </c>
      <c r="DC140" s="98">
        <f>CZ140*O140</f>
        <v>0</v>
      </c>
      <c r="DD140" s="258" t="e">
        <f>CZ140/(CV140+DA140-DB140)</f>
        <v>#DIV/0!</v>
      </c>
      <c r="DE140" s="95">
        <v>0</v>
      </c>
      <c r="DF140" s="247">
        <f>DE140*O140</f>
        <v>0</v>
      </c>
      <c r="DG140" s="208"/>
      <c r="DH140" s="211">
        <v>389</v>
      </c>
      <c r="DI140" s="211">
        <v>0</v>
      </c>
    </row>
    <row r="141" spans="1:113" ht="75" customHeight="1" x14ac:dyDescent="0.25">
      <c r="A141" s="221"/>
      <c r="B141" s="222"/>
      <c r="C141" s="74" t="s">
        <v>354</v>
      </c>
      <c r="D141" s="106" t="s">
        <v>266</v>
      </c>
      <c r="E141" s="74">
        <v>37905</v>
      </c>
      <c r="F141" s="101">
        <v>804382045969</v>
      </c>
      <c r="G141" s="101"/>
      <c r="H141" s="59" t="s">
        <v>323</v>
      </c>
      <c r="I141" s="59"/>
      <c r="J141" s="59"/>
      <c r="K141" s="149" t="s">
        <v>358</v>
      </c>
      <c r="L141" s="74" t="s">
        <v>39</v>
      </c>
      <c r="M141" s="74"/>
      <c r="N141" s="107">
        <v>44077</v>
      </c>
      <c r="O141" s="78">
        <v>139.47</v>
      </c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9"/>
      <c r="AC141" s="140"/>
      <c r="AD141" s="136"/>
      <c r="AE141" s="136"/>
      <c r="AF141" s="136"/>
      <c r="AG141" s="136"/>
      <c r="AH141" s="136"/>
      <c r="AI141" s="136"/>
      <c r="AJ141" s="136"/>
      <c r="AK141" s="136"/>
      <c r="AL141" s="136"/>
      <c r="AM141" s="136"/>
      <c r="AN141" s="136"/>
      <c r="AO141" s="136"/>
      <c r="AP141" s="141"/>
      <c r="AQ141" s="137"/>
      <c r="AR141" s="137"/>
      <c r="AS141" s="142"/>
      <c r="AT141" s="143"/>
      <c r="AU141" s="144"/>
      <c r="AV141" s="144"/>
      <c r="AW141" s="144"/>
      <c r="AX141" s="144"/>
      <c r="AY141" s="144"/>
      <c r="AZ141" s="144"/>
      <c r="BA141" s="145"/>
      <c r="BB141" s="145"/>
      <c r="BC141" s="145"/>
      <c r="BD141" s="145"/>
      <c r="BE141" s="145"/>
      <c r="BF141" s="145"/>
      <c r="BG141" s="146"/>
      <c r="BH141" s="144"/>
      <c r="BI141" s="144"/>
      <c r="BJ141" s="147"/>
      <c r="BK141" s="95">
        <v>0</v>
      </c>
      <c r="BL141" s="96"/>
      <c r="BM141" s="98"/>
      <c r="BN141" s="98"/>
      <c r="BO141" s="98"/>
      <c r="BP141" s="98"/>
      <c r="BQ141" s="98"/>
      <c r="BR141" s="98"/>
      <c r="BS141" s="98"/>
      <c r="BT141" s="98">
        <v>0</v>
      </c>
      <c r="BU141" s="98">
        <v>2</v>
      </c>
      <c r="BV141" s="98">
        <v>5</v>
      </c>
      <c r="BW141" s="129">
        <v>6</v>
      </c>
      <c r="BX141" s="97">
        <f>SUM(BL141:BW141)</f>
        <v>13</v>
      </c>
      <c r="BY141" s="98">
        <v>36</v>
      </c>
      <c r="BZ141" s="98">
        <v>2</v>
      </c>
      <c r="CA141" s="151">
        <f>O141*BX141</f>
        <v>1813.11</v>
      </c>
      <c r="CB141" s="99">
        <f>BX141/(BY141+BK141-BZ141)</f>
        <v>0.38235294117647056</v>
      </c>
      <c r="CC141" s="236">
        <v>12</v>
      </c>
      <c r="CD141" s="170">
        <f>CC141*O141</f>
        <v>1673.6399999999999</v>
      </c>
      <c r="CE141" s="203">
        <v>1</v>
      </c>
      <c r="CF141" s="98">
        <v>2</v>
      </c>
      <c r="CG141" s="98">
        <v>1</v>
      </c>
      <c r="CH141" s="98">
        <v>0</v>
      </c>
      <c r="CI141" s="98">
        <v>0</v>
      </c>
      <c r="CJ141" s="98">
        <v>0</v>
      </c>
      <c r="CK141" s="98">
        <v>1</v>
      </c>
      <c r="CL141" s="98">
        <v>1</v>
      </c>
      <c r="CM141" s="98">
        <v>1</v>
      </c>
      <c r="CN141" s="98">
        <v>0</v>
      </c>
      <c r="CO141" s="98">
        <v>0</v>
      </c>
      <c r="CP141" s="129">
        <v>0</v>
      </c>
      <c r="CQ141" s="174">
        <f>SUM(CE141:CP141)</f>
        <v>7</v>
      </c>
      <c r="CR141" s="98">
        <v>0</v>
      </c>
      <c r="CS141" s="98">
        <v>1</v>
      </c>
      <c r="CT141" s="151">
        <f>CQ141*O141</f>
        <v>976.29</v>
      </c>
      <c r="CU141" s="88">
        <f>CQ141/(CC141+CR141-CS141)</f>
        <v>0.63636363636363635</v>
      </c>
      <c r="CV141" s="95">
        <v>0</v>
      </c>
      <c r="CW141" s="96">
        <v>0</v>
      </c>
      <c r="CX141" s="98">
        <v>0</v>
      </c>
      <c r="CY141" s="129">
        <v>0</v>
      </c>
      <c r="CZ141" s="257">
        <f>SUM(CW141:CY141)</f>
        <v>0</v>
      </c>
      <c r="DA141" s="98">
        <v>0</v>
      </c>
      <c r="DB141" s="98">
        <v>0</v>
      </c>
      <c r="DC141" s="98">
        <f>CZ141*O141</f>
        <v>0</v>
      </c>
      <c r="DD141" s="258" t="e">
        <f>CZ141/(CV141+DA141-DB141)</f>
        <v>#DIV/0!</v>
      </c>
      <c r="DE141" s="95">
        <v>0</v>
      </c>
      <c r="DF141" s="247">
        <f>DE141*O141</f>
        <v>0</v>
      </c>
      <c r="DG141" s="208"/>
      <c r="DH141" s="211">
        <v>949</v>
      </c>
      <c r="DI141" s="211">
        <v>282.95</v>
      </c>
    </row>
    <row r="142" spans="1:113" ht="75" customHeight="1" x14ac:dyDescent="0.25">
      <c r="A142" s="221"/>
      <c r="B142" s="223"/>
      <c r="C142" s="73" t="s">
        <v>17</v>
      </c>
      <c r="D142" s="74" t="s">
        <v>183</v>
      </c>
      <c r="E142" s="74">
        <v>80024</v>
      </c>
      <c r="F142" s="101">
        <v>804382036639</v>
      </c>
      <c r="G142" s="101"/>
      <c r="H142" s="59" t="s">
        <v>195</v>
      </c>
      <c r="I142" s="196">
        <v>0.2</v>
      </c>
      <c r="J142" s="59" t="s">
        <v>445</v>
      </c>
      <c r="K142" s="149" t="s">
        <v>173</v>
      </c>
      <c r="L142" s="74" t="s">
        <v>40</v>
      </c>
      <c r="M142" s="74"/>
      <c r="N142" s="107">
        <v>43738</v>
      </c>
      <c r="O142" s="78">
        <v>125</v>
      </c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9"/>
      <c r="AC142" s="140"/>
      <c r="AD142" s="136"/>
      <c r="AE142" s="136"/>
      <c r="AF142" s="136"/>
      <c r="AG142" s="136"/>
      <c r="AH142" s="136"/>
      <c r="AI142" s="136"/>
      <c r="AJ142" s="136"/>
      <c r="AK142" s="136"/>
      <c r="AL142" s="136"/>
      <c r="AM142" s="136"/>
      <c r="AN142" s="136"/>
      <c r="AO142" s="136"/>
      <c r="AP142" s="141"/>
      <c r="AQ142" s="137"/>
      <c r="AR142" s="137"/>
      <c r="AS142" s="142"/>
      <c r="AT142" s="143"/>
      <c r="AU142" s="144"/>
      <c r="AV142" s="144"/>
      <c r="AW142" s="144"/>
      <c r="AX142" s="144"/>
      <c r="AY142" s="144"/>
      <c r="AZ142" s="144"/>
      <c r="BA142" s="145"/>
      <c r="BB142" s="145"/>
      <c r="BC142" s="145"/>
      <c r="BD142" s="145">
        <v>0</v>
      </c>
      <c r="BE142" s="145">
        <v>4</v>
      </c>
      <c r="BF142" s="145">
        <v>12</v>
      </c>
      <c r="BG142" s="146">
        <f>+SUM(AU142:BF142)</f>
        <v>16</v>
      </c>
      <c r="BH142" s="144">
        <v>100</v>
      </c>
      <c r="BI142" s="144">
        <v>0</v>
      </c>
      <c r="BJ142" s="147">
        <f>+BG142/(BH142+AT142-BI142)</f>
        <v>0.16</v>
      </c>
      <c r="BK142" s="95">
        <v>78</v>
      </c>
      <c r="BL142" s="96">
        <v>5</v>
      </c>
      <c r="BM142" s="98">
        <v>4</v>
      </c>
      <c r="BN142" s="98">
        <v>1</v>
      </c>
      <c r="BO142" s="98">
        <v>0</v>
      </c>
      <c r="BP142" s="98">
        <v>1</v>
      </c>
      <c r="BQ142" s="98">
        <v>3</v>
      </c>
      <c r="BR142" s="98">
        <v>3</v>
      </c>
      <c r="BS142" s="98">
        <v>3</v>
      </c>
      <c r="BT142" s="98">
        <v>3</v>
      </c>
      <c r="BU142" s="98">
        <v>0</v>
      </c>
      <c r="BV142" s="98">
        <v>7</v>
      </c>
      <c r="BW142" s="129">
        <v>5</v>
      </c>
      <c r="BX142" s="97">
        <f>SUM(BL142:BW142)</f>
        <v>35</v>
      </c>
      <c r="BY142" s="98">
        <v>0</v>
      </c>
      <c r="BZ142" s="98">
        <v>1</v>
      </c>
      <c r="CA142" s="151">
        <f>O142*BX142</f>
        <v>4375</v>
      </c>
      <c r="CB142" s="99">
        <f>BX142/(BY142+BK142-BZ142)</f>
        <v>0.45454545454545453</v>
      </c>
      <c r="CC142" s="236">
        <v>23</v>
      </c>
      <c r="CD142" s="170">
        <f>CC142*O142</f>
        <v>2875</v>
      </c>
      <c r="CE142" s="203">
        <v>1</v>
      </c>
      <c r="CF142" s="98">
        <v>1</v>
      </c>
      <c r="CG142" s="98">
        <v>0</v>
      </c>
      <c r="CH142" s="98">
        <v>1</v>
      </c>
      <c r="CI142" s="98">
        <v>0</v>
      </c>
      <c r="CJ142" s="98">
        <v>0</v>
      </c>
      <c r="CK142" s="98">
        <v>0</v>
      </c>
      <c r="CL142" s="98">
        <v>0</v>
      </c>
      <c r="CM142" s="98">
        <v>0</v>
      </c>
      <c r="CN142" s="98">
        <v>0</v>
      </c>
      <c r="CO142" s="98">
        <v>3</v>
      </c>
      <c r="CP142" s="129">
        <v>0</v>
      </c>
      <c r="CQ142" s="174">
        <f>SUM(CE142:CP142)</f>
        <v>6</v>
      </c>
      <c r="CR142" s="98">
        <v>0</v>
      </c>
      <c r="CS142" s="98">
        <v>0</v>
      </c>
      <c r="CT142" s="151">
        <f>CQ142*O142</f>
        <v>750</v>
      </c>
      <c r="CU142" s="88">
        <f>CQ142/(CC142+CR142-CS142)</f>
        <v>0.2608695652173913</v>
      </c>
      <c r="CV142" s="95">
        <v>2</v>
      </c>
      <c r="CW142" s="96">
        <v>0</v>
      </c>
      <c r="CX142" s="98">
        <v>2</v>
      </c>
      <c r="CY142" s="129">
        <v>0</v>
      </c>
      <c r="CZ142" s="257">
        <f>SUM(CW142:CY142)</f>
        <v>2</v>
      </c>
      <c r="DA142" s="98">
        <v>0</v>
      </c>
      <c r="DB142" s="98">
        <v>1</v>
      </c>
      <c r="DC142" s="98">
        <f>CZ142*O142</f>
        <v>250</v>
      </c>
      <c r="DD142" s="258">
        <f>CZ142/(CV142+DA142-DB142)</f>
        <v>2</v>
      </c>
      <c r="DE142" s="95">
        <v>0</v>
      </c>
      <c r="DF142" s="247">
        <f>DE142*O142</f>
        <v>0</v>
      </c>
      <c r="DG142" s="240" t="s">
        <v>631</v>
      </c>
      <c r="DH142" s="211">
        <v>600</v>
      </c>
      <c r="DI142" s="211">
        <v>177.36</v>
      </c>
    </row>
    <row r="143" spans="1:113" ht="75" customHeight="1" x14ac:dyDescent="0.25">
      <c r="A143" s="220">
        <v>737</v>
      </c>
      <c r="B143" s="218"/>
      <c r="C143" s="73" t="s">
        <v>17</v>
      </c>
      <c r="D143" s="74" t="s">
        <v>531</v>
      </c>
      <c r="E143" s="74">
        <v>1231</v>
      </c>
      <c r="F143" s="101">
        <v>804382057191</v>
      </c>
      <c r="G143" s="101"/>
      <c r="H143" s="59" t="s">
        <v>557</v>
      </c>
      <c r="I143" s="196">
        <v>5</v>
      </c>
      <c r="J143" s="59" t="s">
        <v>443</v>
      </c>
      <c r="K143" s="149"/>
      <c r="L143" s="76" t="s">
        <v>39</v>
      </c>
      <c r="M143" s="76"/>
      <c r="N143" s="77">
        <v>44427</v>
      </c>
      <c r="O143" s="78">
        <v>1800</v>
      </c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  <c r="AA143" s="161"/>
      <c r="AB143" s="162"/>
      <c r="AC143" s="163"/>
      <c r="AD143" s="164"/>
      <c r="AE143" s="164"/>
      <c r="AF143" s="164"/>
      <c r="AG143" s="164"/>
      <c r="AH143" s="164"/>
      <c r="AI143" s="164"/>
      <c r="AJ143" s="164"/>
      <c r="AK143" s="164"/>
      <c r="AL143" s="164"/>
      <c r="AM143" s="164"/>
      <c r="AN143" s="164"/>
      <c r="AO143" s="164"/>
      <c r="AP143" s="165"/>
      <c r="AQ143" s="166"/>
      <c r="AR143" s="166"/>
      <c r="AS143" s="167"/>
      <c r="AT143" s="166"/>
      <c r="AU143" s="145"/>
      <c r="AV143" s="145"/>
      <c r="AW143" s="145"/>
      <c r="AX143" s="145"/>
      <c r="AY143" s="145"/>
      <c r="AZ143" s="145"/>
      <c r="BA143" s="145"/>
      <c r="BB143" s="145"/>
      <c r="BC143" s="145"/>
      <c r="BD143" s="145"/>
      <c r="BE143" s="145"/>
      <c r="BF143" s="145"/>
      <c r="BG143" s="146"/>
      <c r="BH143" s="145"/>
      <c r="BI143" s="145"/>
      <c r="BJ143" s="147"/>
      <c r="BK143" s="95"/>
      <c r="BL143" s="96"/>
      <c r="BM143" s="98"/>
      <c r="BN143" s="98"/>
      <c r="BO143" s="98"/>
      <c r="BP143" s="98"/>
      <c r="BQ143" s="98"/>
      <c r="BR143" s="98"/>
      <c r="BS143" s="98"/>
      <c r="BT143" s="98"/>
      <c r="BU143" s="98"/>
      <c r="BV143" s="98"/>
      <c r="BW143" s="129"/>
      <c r="BX143" s="97"/>
      <c r="BY143" s="98"/>
      <c r="BZ143" s="98"/>
      <c r="CA143" s="151"/>
      <c r="CB143" s="99"/>
      <c r="CC143" s="236">
        <v>0</v>
      </c>
      <c r="CD143" s="170"/>
      <c r="CE143" s="203"/>
      <c r="CF143" s="98"/>
      <c r="CG143" s="98"/>
      <c r="CH143" s="98"/>
      <c r="CI143" s="98"/>
      <c r="CJ143" s="98"/>
      <c r="CK143" s="98"/>
      <c r="CL143" s="98">
        <v>0</v>
      </c>
      <c r="CM143" s="98">
        <v>4</v>
      </c>
      <c r="CN143" s="98">
        <v>5</v>
      </c>
      <c r="CO143" s="98">
        <v>0</v>
      </c>
      <c r="CP143" s="129">
        <v>4</v>
      </c>
      <c r="CQ143" s="174">
        <f>SUM(CE143:CP143)</f>
        <v>13</v>
      </c>
      <c r="CR143" s="98">
        <v>60</v>
      </c>
      <c r="CS143" s="98">
        <v>1</v>
      </c>
      <c r="CT143" s="151">
        <f>CQ143*O143</f>
        <v>23400</v>
      </c>
      <c r="CU143" s="88">
        <f>CQ143/(CC143+CR143-CS143)</f>
        <v>0.22033898305084745</v>
      </c>
      <c r="CV143" s="95">
        <v>43</v>
      </c>
      <c r="CW143" s="96">
        <v>2</v>
      </c>
      <c r="CX143" s="98">
        <v>2</v>
      </c>
      <c r="CY143" s="129">
        <v>1</v>
      </c>
      <c r="CZ143" s="257">
        <f>SUM(CW143:CY143)</f>
        <v>5</v>
      </c>
      <c r="DA143" s="98">
        <v>0</v>
      </c>
      <c r="DB143" s="98">
        <v>1</v>
      </c>
      <c r="DC143" s="98">
        <f>CZ143*O143</f>
        <v>9000</v>
      </c>
      <c r="DD143" s="258">
        <f>CZ143/(CV143+DA143-DB143)</f>
        <v>0.11904761904761904</v>
      </c>
      <c r="DE143" s="95">
        <v>34</v>
      </c>
      <c r="DF143" s="247">
        <f>DE143*O143</f>
        <v>61200</v>
      </c>
      <c r="DG143" s="207"/>
      <c r="DH143" s="211"/>
      <c r="DI143" s="211"/>
    </row>
    <row r="144" spans="1:113" ht="75" customHeight="1" x14ac:dyDescent="0.25">
      <c r="A144" s="221"/>
      <c r="B144" s="218"/>
      <c r="C144" s="73" t="s">
        <v>17</v>
      </c>
      <c r="D144" s="74" t="s">
        <v>538</v>
      </c>
      <c r="E144" s="74">
        <v>23561</v>
      </c>
      <c r="F144" s="101">
        <v>804382059324</v>
      </c>
      <c r="G144" s="101"/>
      <c r="H144" s="59" t="s">
        <v>564</v>
      </c>
      <c r="I144" s="196">
        <v>4</v>
      </c>
      <c r="J144" s="59" t="s">
        <v>443</v>
      </c>
      <c r="K144" s="149"/>
      <c r="L144" s="76" t="s">
        <v>39</v>
      </c>
      <c r="M144" s="76"/>
      <c r="N144" s="77">
        <v>44427</v>
      </c>
      <c r="O144" s="78">
        <v>2450</v>
      </c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1"/>
      <c r="AB144" s="162"/>
      <c r="AC144" s="163"/>
      <c r="AD144" s="164"/>
      <c r="AE144" s="164"/>
      <c r="AF144" s="164"/>
      <c r="AG144" s="164"/>
      <c r="AH144" s="164"/>
      <c r="AI144" s="164"/>
      <c r="AJ144" s="164"/>
      <c r="AK144" s="164"/>
      <c r="AL144" s="164"/>
      <c r="AM144" s="164"/>
      <c r="AN144" s="164"/>
      <c r="AO144" s="164"/>
      <c r="AP144" s="165"/>
      <c r="AQ144" s="166"/>
      <c r="AR144" s="166"/>
      <c r="AS144" s="167"/>
      <c r="AT144" s="166"/>
      <c r="AU144" s="145"/>
      <c r="AV144" s="145"/>
      <c r="AW144" s="145"/>
      <c r="AX144" s="145"/>
      <c r="AY144" s="145"/>
      <c r="AZ144" s="145"/>
      <c r="BA144" s="145"/>
      <c r="BB144" s="145"/>
      <c r="BC144" s="145"/>
      <c r="BD144" s="145"/>
      <c r="BE144" s="145"/>
      <c r="BF144" s="145"/>
      <c r="BG144" s="146"/>
      <c r="BH144" s="145"/>
      <c r="BI144" s="145"/>
      <c r="BJ144" s="147"/>
      <c r="BK144" s="95"/>
      <c r="BL144" s="96"/>
      <c r="BM144" s="98"/>
      <c r="BN144" s="98"/>
      <c r="BO144" s="98"/>
      <c r="BP144" s="98"/>
      <c r="BQ144" s="98"/>
      <c r="BR144" s="98"/>
      <c r="BS144" s="98"/>
      <c r="BT144" s="98"/>
      <c r="BU144" s="98"/>
      <c r="BV144" s="98"/>
      <c r="BW144" s="129"/>
      <c r="BX144" s="97"/>
      <c r="BY144" s="98"/>
      <c r="BZ144" s="98"/>
      <c r="CA144" s="151"/>
      <c r="CB144" s="99"/>
      <c r="CC144" s="236">
        <v>0</v>
      </c>
      <c r="CD144" s="170"/>
      <c r="CE144" s="203"/>
      <c r="CF144" s="98"/>
      <c r="CG144" s="98"/>
      <c r="CH144" s="98"/>
      <c r="CI144" s="98"/>
      <c r="CJ144" s="98"/>
      <c r="CK144" s="98"/>
      <c r="CL144" s="98">
        <v>0</v>
      </c>
      <c r="CM144" s="98">
        <v>0</v>
      </c>
      <c r="CN144" s="98">
        <v>3</v>
      </c>
      <c r="CO144" s="98">
        <v>0</v>
      </c>
      <c r="CP144" s="129">
        <v>2</v>
      </c>
      <c r="CQ144" s="174">
        <f>SUM(CE144:CP144)</f>
        <v>5</v>
      </c>
      <c r="CR144" s="98">
        <v>25</v>
      </c>
      <c r="CS144" s="98">
        <v>0</v>
      </c>
      <c r="CT144" s="151">
        <f>CQ144*O144</f>
        <v>12250</v>
      </c>
      <c r="CU144" s="88">
        <f>CQ144/(CC144+CR144-CS144)</f>
        <v>0.2</v>
      </c>
      <c r="CV144" s="95">
        <v>17</v>
      </c>
      <c r="CW144" s="96">
        <v>0</v>
      </c>
      <c r="CX144" s="98">
        <v>2</v>
      </c>
      <c r="CY144" s="129">
        <v>0</v>
      </c>
      <c r="CZ144" s="257">
        <f>SUM(CW144:CY144)</f>
        <v>2</v>
      </c>
      <c r="DA144" s="98">
        <v>0</v>
      </c>
      <c r="DB144" s="98">
        <v>0</v>
      </c>
      <c r="DC144" s="98">
        <f>CZ144*O144</f>
        <v>4900</v>
      </c>
      <c r="DD144" s="258">
        <f>CZ144/(CV144+DA144-DB144)</f>
        <v>0.11764705882352941</v>
      </c>
      <c r="DE144" s="95">
        <v>14</v>
      </c>
      <c r="DF144" s="247">
        <f>DE144*O144</f>
        <v>34300</v>
      </c>
      <c r="DG144" s="207"/>
      <c r="DH144" s="211"/>
      <c r="DI144" s="211"/>
    </row>
    <row r="145" spans="1:113" ht="75" customHeight="1" x14ac:dyDescent="0.25">
      <c r="A145" s="221"/>
      <c r="B145" s="218"/>
      <c r="C145" s="74" t="s">
        <v>16</v>
      </c>
      <c r="D145" s="74" t="s">
        <v>401</v>
      </c>
      <c r="E145" s="74">
        <v>98131</v>
      </c>
      <c r="F145" s="101">
        <v>804382046577</v>
      </c>
      <c r="G145" s="101"/>
      <c r="H145" s="59" t="s">
        <v>422</v>
      </c>
      <c r="I145" s="196">
        <v>2</v>
      </c>
      <c r="J145" s="59" t="s">
        <v>445</v>
      </c>
      <c r="K145" s="149" t="s">
        <v>356</v>
      </c>
      <c r="L145" s="135" t="s">
        <v>40</v>
      </c>
      <c r="M145" s="105"/>
      <c r="N145" s="77">
        <v>44207</v>
      </c>
      <c r="O145" s="78">
        <v>800</v>
      </c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  <c r="AA145" s="161"/>
      <c r="AB145" s="162"/>
      <c r="AC145" s="163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5"/>
      <c r="AQ145" s="166"/>
      <c r="AR145" s="166"/>
      <c r="AS145" s="167"/>
      <c r="AT145" s="166"/>
      <c r="AU145" s="145"/>
      <c r="AV145" s="145"/>
      <c r="AW145" s="145"/>
      <c r="AX145" s="145"/>
      <c r="AY145" s="145"/>
      <c r="AZ145" s="145"/>
      <c r="BA145" s="145"/>
      <c r="BB145" s="145"/>
      <c r="BC145" s="145"/>
      <c r="BD145" s="145"/>
      <c r="BE145" s="145"/>
      <c r="BF145" s="145"/>
      <c r="BG145" s="146"/>
      <c r="BH145" s="145"/>
      <c r="BI145" s="145"/>
      <c r="BJ145" s="147"/>
      <c r="BK145" s="95"/>
      <c r="BL145" s="96"/>
      <c r="BM145" s="98"/>
      <c r="BN145" s="98"/>
      <c r="BO145" s="98"/>
      <c r="BP145" s="98"/>
      <c r="BQ145" s="98"/>
      <c r="BR145" s="98"/>
      <c r="BS145" s="98"/>
      <c r="BT145" s="98"/>
      <c r="BU145" s="98"/>
      <c r="BV145" s="98"/>
      <c r="BW145" s="129"/>
      <c r="BX145" s="97"/>
      <c r="BY145" s="98"/>
      <c r="BZ145" s="98"/>
      <c r="CA145" s="151"/>
      <c r="CB145" s="99"/>
      <c r="CC145" s="236">
        <v>0</v>
      </c>
      <c r="CD145" s="170"/>
      <c r="CE145" s="203">
        <v>0</v>
      </c>
      <c r="CF145" s="98">
        <v>16</v>
      </c>
      <c r="CG145" s="98">
        <v>12</v>
      </c>
      <c r="CH145" s="98">
        <v>15</v>
      </c>
      <c r="CI145" s="98">
        <v>10</v>
      </c>
      <c r="CJ145" s="98">
        <v>10</v>
      </c>
      <c r="CK145" s="98">
        <v>3</v>
      </c>
      <c r="CL145" s="98">
        <v>10</v>
      </c>
      <c r="CM145" s="98">
        <v>7</v>
      </c>
      <c r="CN145" s="98">
        <v>11</v>
      </c>
      <c r="CO145" s="98">
        <v>14</v>
      </c>
      <c r="CP145" s="129">
        <v>7</v>
      </c>
      <c r="CQ145" s="174">
        <f>SUM(CE145:CP145)</f>
        <v>115</v>
      </c>
      <c r="CR145" s="98">
        <v>200</v>
      </c>
      <c r="CS145" s="98">
        <v>2</v>
      </c>
      <c r="CT145" s="151">
        <f>CQ145*O145</f>
        <v>92000</v>
      </c>
      <c r="CU145" s="88">
        <f>CQ145/(CC145+CR145-CS145)</f>
        <v>0.58080808080808077</v>
      </c>
      <c r="CV145" s="95">
        <v>62</v>
      </c>
      <c r="CW145" s="96">
        <v>0</v>
      </c>
      <c r="CX145" s="98">
        <v>9</v>
      </c>
      <c r="CY145" s="129">
        <v>3</v>
      </c>
      <c r="CZ145" s="257">
        <f>SUM(CW145:CY145)</f>
        <v>12</v>
      </c>
      <c r="DA145" s="98">
        <v>100</v>
      </c>
      <c r="DB145" s="98">
        <v>62</v>
      </c>
      <c r="DC145" s="151">
        <f>CZ145*O145</f>
        <v>9600</v>
      </c>
      <c r="DD145" s="258">
        <f>CZ145/(CV145+DA145-DB145)</f>
        <v>0.12</v>
      </c>
      <c r="DE145" s="95">
        <v>97</v>
      </c>
      <c r="DF145" s="247">
        <f>DE145*O145</f>
        <v>77600</v>
      </c>
      <c r="DG145" s="207" t="s">
        <v>572</v>
      </c>
      <c r="DH145" s="211">
        <v>5000</v>
      </c>
      <c r="DI145" s="211">
        <v>1633.09</v>
      </c>
    </row>
    <row r="146" spans="1:113" ht="75" customHeight="1" x14ac:dyDescent="0.25">
      <c r="A146" s="220">
        <v>737</v>
      </c>
      <c r="B146" s="218"/>
      <c r="C146" s="73" t="s">
        <v>354</v>
      </c>
      <c r="D146" s="74" t="s">
        <v>447</v>
      </c>
      <c r="E146" s="74">
        <v>18441</v>
      </c>
      <c r="F146" s="101">
        <v>804382047734</v>
      </c>
      <c r="G146" s="101"/>
      <c r="H146" s="59" t="s">
        <v>448</v>
      </c>
      <c r="I146" s="196">
        <v>0.75</v>
      </c>
      <c r="J146" s="59" t="s">
        <v>445</v>
      </c>
      <c r="K146" s="149" t="s">
        <v>173</v>
      </c>
      <c r="L146" s="76" t="s">
        <v>39</v>
      </c>
      <c r="M146" s="76"/>
      <c r="N146" s="77">
        <v>44215</v>
      </c>
      <c r="O146" s="78">
        <v>379</v>
      </c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1"/>
      <c r="AB146" s="162"/>
      <c r="AC146" s="163"/>
      <c r="AD146" s="164"/>
      <c r="AE146" s="164"/>
      <c r="AF146" s="164"/>
      <c r="AG146" s="164"/>
      <c r="AH146" s="164"/>
      <c r="AI146" s="164"/>
      <c r="AJ146" s="164"/>
      <c r="AK146" s="164"/>
      <c r="AL146" s="164"/>
      <c r="AM146" s="164"/>
      <c r="AN146" s="164"/>
      <c r="AO146" s="164"/>
      <c r="AP146" s="165"/>
      <c r="AQ146" s="166"/>
      <c r="AR146" s="166"/>
      <c r="AS146" s="167"/>
      <c r="AT146" s="166"/>
      <c r="AU146" s="145"/>
      <c r="AV146" s="145"/>
      <c r="AW146" s="145"/>
      <c r="AX146" s="145"/>
      <c r="AY146" s="145"/>
      <c r="AZ146" s="145"/>
      <c r="BA146" s="145"/>
      <c r="BB146" s="145"/>
      <c r="BC146" s="145"/>
      <c r="BD146" s="145"/>
      <c r="BE146" s="145"/>
      <c r="BF146" s="145"/>
      <c r="BG146" s="146"/>
      <c r="BH146" s="145"/>
      <c r="BI146" s="145"/>
      <c r="BJ146" s="147"/>
      <c r="BK146" s="95"/>
      <c r="BL146" s="96"/>
      <c r="BM146" s="98"/>
      <c r="BN146" s="98"/>
      <c r="BO146" s="98"/>
      <c r="BP146" s="98"/>
      <c r="BQ146" s="98"/>
      <c r="BR146" s="98"/>
      <c r="BS146" s="98"/>
      <c r="BT146" s="98"/>
      <c r="BU146" s="98"/>
      <c r="BV146" s="98"/>
      <c r="BW146" s="129"/>
      <c r="BX146" s="97"/>
      <c r="BY146" s="98"/>
      <c r="BZ146" s="98"/>
      <c r="CA146" s="151"/>
      <c r="CB146" s="99"/>
      <c r="CC146" s="236">
        <v>0</v>
      </c>
      <c r="CD146" s="170"/>
      <c r="CE146" s="203"/>
      <c r="CF146" s="98"/>
      <c r="CG146" s="98">
        <v>1</v>
      </c>
      <c r="CH146" s="98">
        <v>0</v>
      </c>
      <c r="CI146" s="98">
        <v>1</v>
      </c>
      <c r="CJ146" s="98">
        <v>1</v>
      </c>
      <c r="CK146" s="98">
        <v>7</v>
      </c>
      <c r="CL146" s="98">
        <v>1</v>
      </c>
      <c r="CM146" s="98">
        <v>5</v>
      </c>
      <c r="CN146" s="98">
        <v>0</v>
      </c>
      <c r="CO146" s="98">
        <v>0</v>
      </c>
      <c r="CP146" s="129">
        <v>4</v>
      </c>
      <c r="CQ146" s="174">
        <f>SUM(CE146:CP146)</f>
        <v>20</v>
      </c>
      <c r="CR146" s="98">
        <v>26</v>
      </c>
      <c r="CS146" s="98">
        <v>0</v>
      </c>
      <c r="CT146" s="151">
        <f>CQ146*O146</f>
        <v>7580</v>
      </c>
      <c r="CU146" s="88">
        <f>CQ146/(CC146+CR146-CS146)</f>
        <v>0.76923076923076927</v>
      </c>
      <c r="CV146" s="95">
        <v>1</v>
      </c>
      <c r="CW146" s="96">
        <v>0</v>
      </c>
      <c r="CX146" s="98">
        <v>0</v>
      </c>
      <c r="CY146" s="129">
        <v>0</v>
      </c>
      <c r="CZ146" s="257">
        <f>SUM(CW146:CY146)</f>
        <v>0</v>
      </c>
      <c r="DA146" s="98">
        <v>0</v>
      </c>
      <c r="DB146" s="98">
        <v>1</v>
      </c>
      <c r="DC146" s="98">
        <f>CZ146*O146</f>
        <v>0</v>
      </c>
      <c r="DD146" s="258" t="e">
        <f>CZ146/(CV146+DA146-DB146)</f>
        <v>#DIV/0!</v>
      </c>
      <c r="DE146" s="95">
        <v>0</v>
      </c>
      <c r="DF146" s="247">
        <f>DE146*O146</f>
        <v>0</v>
      </c>
      <c r="DG146" s="232" t="s">
        <v>598</v>
      </c>
      <c r="DH146" s="211">
        <v>2499</v>
      </c>
      <c r="DI146" s="211">
        <v>771.24</v>
      </c>
    </row>
    <row r="147" spans="1:113" ht="75" customHeight="1" x14ac:dyDescent="0.25">
      <c r="A147" s="220">
        <v>737</v>
      </c>
      <c r="B147" s="222"/>
      <c r="C147" s="74" t="s">
        <v>354</v>
      </c>
      <c r="D147" s="106" t="s">
        <v>264</v>
      </c>
      <c r="E147" s="74">
        <v>29930</v>
      </c>
      <c r="F147" s="101">
        <v>804382045983</v>
      </c>
      <c r="G147" s="101"/>
      <c r="H147" s="59" t="s">
        <v>321</v>
      </c>
      <c r="I147" s="59"/>
      <c r="J147" s="59"/>
      <c r="K147" s="149" t="s">
        <v>358</v>
      </c>
      <c r="L147" s="74" t="s">
        <v>39</v>
      </c>
      <c r="M147" s="74"/>
      <c r="N147" s="107">
        <v>44077</v>
      </c>
      <c r="O147" s="78">
        <v>87.04</v>
      </c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9"/>
      <c r="AC147" s="140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41"/>
      <c r="AQ147" s="137"/>
      <c r="AR147" s="137"/>
      <c r="AS147" s="142"/>
      <c r="AT147" s="143"/>
      <c r="AU147" s="144"/>
      <c r="AV147" s="144"/>
      <c r="AW147" s="144"/>
      <c r="AX147" s="144"/>
      <c r="AY147" s="144"/>
      <c r="AZ147" s="144"/>
      <c r="BA147" s="145"/>
      <c r="BB147" s="145"/>
      <c r="BC147" s="145"/>
      <c r="BD147" s="145"/>
      <c r="BE147" s="145"/>
      <c r="BF147" s="145"/>
      <c r="BG147" s="146"/>
      <c r="BH147" s="144"/>
      <c r="BI147" s="144"/>
      <c r="BJ147" s="147"/>
      <c r="BK147" s="95">
        <v>0</v>
      </c>
      <c r="BL147" s="96"/>
      <c r="BM147" s="98"/>
      <c r="BN147" s="98"/>
      <c r="BO147" s="98"/>
      <c r="BP147" s="98"/>
      <c r="BQ147" s="98"/>
      <c r="BR147" s="98"/>
      <c r="BS147" s="98"/>
      <c r="BT147" s="98">
        <v>0</v>
      </c>
      <c r="BU147" s="98">
        <v>5</v>
      </c>
      <c r="BV147" s="98">
        <v>3</v>
      </c>
      <c r="BW147" s="129">
        <v>7</v>
      </c>
      <c r="BX147" s="97">
        <f>SUM(BL147:BW147)</f>
        <v>15</v>
      </c>
      <c r="BY147" s="98">
        <v>35</v>
      </c>
      <c r="BZ147" s="98">
        <v>0</v>
      </c>
      <c r="CA147" s="151">
        <f>O147*BX147</f>
        <v>1305.6000000000001</v>
      </c>
      <c r="CB147" s="99">
        <f>BX147/(BY147+BK147-BZ147)</f>
        <v>0.42857142857142855</v>
      </c>
      <c r="CC147" s="236">
        <v>11</v>
      </c>
      <c r="CD147" s="170">
        <f>CC147*O147</f>
        <v>957.44</v>
      </c>
      <c r="CE147" s="203">
        <v>-1</v>
      </c>
      <c r="CF147" s="98">
        <v>1</v>
      </c>
      <c r="CG147" s="98">
        <v>0</v>
      </c>
      <c r="CH147" s="98">
        <v>1</v>
      </c>
      <c r="CI147" s="98">
        <v>0</v>
      </c>
      <c r="CJ147" s="98">
        <v>0</v>
      </c>
      <c r="CK147" s="98">
        <v>1</v>
      </c>
      <c r="CL147" s="98">
        <v>1</v>
      </c>
      <c r="CM147" s="98">
        <v>0</v>
      </c>
      <c r="CN147" s="98">
        <v>0</v>
      </c>
      <c r="CO147" s="98">
        <v>0</v>
      </c>
      <c r="CP147" s="129">
        <v>0</v>
      </c>
      <c r="CQ147" s="174">
        <f>SUM(CE147:CP147)</f>
        <v>3</v>
      </c>
      <c r="CR147" s="98">
        <v>0</v>
      </c>
      <c r="CS147" s="98">
        <v>2</v>
      </c>
      <c r="CT147" s="151">
        <f>CQ147*O147</f>
        <v>261.12</v>
      </c>
      <c r="CU147" s="88">
        <f>CQ147/(CC147+CR147-CS147)</f>
        <v>0.33333333333333331</v>
      </c>
      <c r="CV147" s="95">
        <v>1</v>
      </c>
      <c r="CW147" s="96">
        <v>0</v>
      </c>
      <c r="CX147" s="98">
        <v>0</v>
      </c>
      <c r="CY147" s="129">
        <v>0</v>
      </c>
      <c r="CZ147" s="257">
        <f>SUM(CW147:CY147)</f>
        <v>0</v>
      </c>
      <c r="DA147" s="98">
        <v>0</v>
      </c>
      <c r="DB147" s="98">
        <v>0</v>
      </c>
      <c r="DC147" s="98">
        <f>CZ147*O147</f>
        <v>0</v>
      </c>
      <c r="DD147" s="258">
        <f>CZ147/(CV147+DA147-DB147)</f>
        <v>0</v>
      </c>
      <c r="DE147" s="95">
        <v>1</v>
      </c>
      <c r="DF147" s="247">
        <f>DE147*O147</f>
        <v>87.04</v>
      </c>
      <c r="DG147" s="272" t="s">
        <v>657</v>
      </c>
      <c r="DH147" s="211">
        <v>599</v>
      </c>
      <c r="DI147" s="211">
        <v>185.37</v>
      </c>
    </row>
    <row r="148" spans="1:113" ht="75" customHeight="1" x14ac:dyDescent="0.25">
      <c r="A148" s="220">
        <v>737</v>
      </c>
      <c r="B148" s="222"/>
      <c r="C148" s="74" t="s">
        <v>354</v>
      </c>
      <c r="D148" s="106" t="s">
        <v>291</v>
      </c>
      <c r="E148" s="74">
        <v>37817</v>
      </c>
      <c r="F148" s="101">
        <v>804382046263</v>
      </c>
      <c r="G148" s="101"/>
      <c r="H148" s="59" t="s">
        <v>348</v>
      </c>
      <c r="I148" s="59"/>
      <c r="J148" s="59"/>
      <c r="K148" s="149" t="s">
        <v>358</v>
      </c>
      <c r="L148" s="74" t="s">
        <v>39</v>
      </c>
      <c r="M148" s="74"/>
      <c r="N148" s="107">
        <v>44077</v>
      </c>
      <c r="O148" s="78">
        <v>89</v>
      </c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9"/>
      <c r="AC148" s="140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41"/>
      <c r="AQ148" s="137"/>
      <c r="AR148" s="137"/>
      <c r="AS148" s="142"/>
      <c r="AT148" s="143"/>
      <c r="AU148" s="144"/>
      <c r="AV148" s="144"/>
      <c r="AW148" s="144"/>
      <c r="AX148" s="144"/>
      <c r="AY148" s="144"/>
      <c r="AZ148" s="144"/>
      <c r="BA148" s="145"/>
      <c r="BB148" s="145"/>
      <c r="BC148" s="145"/>
      <c r="BD148" s="145"/>
      <c r="BE148" s="145"/>
      <c r="BF148" s="145"/>
      <c r="BG148" s="146"/>
      <c r="BH148" s="144"/>
      <c r="BI148" s="144"/>
      <c r="BJ148" s="147"/>
      <c r="BK148" s="159">
        <v>0</v>
      </c>
      <c r="BL148" s="96"/>
      <c r="BM148" s="98"/>
      <c r="BN148" s="98"/>
      <c r="BO148" s="98"/>
      <c r="BP148" s="98"/>
      <c r="BQ148" s="98"/>
      <c r="BR148" s="98"/>
      <c r="BS148" s="98"/>
      <c r="BT148" s="98">
        <v>0</v>
      </c>
      <c r="BU148" s="98">
        <v>2</v>
      </c>
      <c r="BV148" s="98">
        <v>1</v>
      </c>
      <c r="BW148" s="95">
        <v>3</v>
      </c>
      <c r="BX148" s="97">
        <f>SUM(BL148:BW148)</f>
        <v>6</v>
      </c>
      <c r="BY148" s="98">
        <v>19</v>
      </c>
      <c r="BZ148" s="205">
        <v>0</v>
      </c>
      <c r="CA148" s="206">
        <f>O148*BX148</f>
        <v>534</v>
      </c>
      <c r="CB148" s="99">
        <f>BX148/(BY148+BK148-BZ148)</f>
        <v>0.31578947368421051</v>
      </c>
      <c r="CC148" s="236">
        <v>2</v>
      </c>
      <c r="CD148" s="170">
        <f>CC148*O148</f>
        <v>178</v>
      </c>
      <c r="CE148" s="203">
        <v>0</v>
      </c>
      <c r="CF148" s="98">
        <v>0</v>
      </c>
      <c r="CG148" s="98">
        <v>0</v>
      </c>
      <c r="CH148" s="98">
        <v>1</v>
      </c>
      <c r="CI148" s="98">
        <v>1</v>
      </c>
      <c r="CJ148" s="98">
        <v>0</v>
      </c>
      <c r="CK148" s="98">
        <v>0</v>
      </c>
      <c r="CL148" s="98">
        <v>0</v>
      </c>
      <c r="CM148" s="98">
        <v>0</v>
      </c>
      <c r="CN148" s="98">
        <v>0</v>
      </c>
      <c r="CO148" s="98">
        <v>0</v>
      </c>
      <c r="CP148" s="129">
        <v>0</v>
      </c>
      <c r="CQ148" s="174">
        <f>SUM(CE148:CP148)</f>
        <v>2</v>
      </c>
      <c r="CR148" s="98">
        <v>0</v>
      </c>
      <c r="CS148" s="98">
        <v>0</v>
      </c>
      <c r="CT148" s="151">
        <f>CQ148*O148</f>
        <v>178</v>
      </c>
      <c r="CU148" s="88">
        <f>CQ148/(CC148+CR148-CS148)</f>
        <v>1</v>
      </c>
      <c r="CV148" s="95">
        <v>0</v>
      </c>
      <c r="CW148" s="96">
        <v>0</v>
      </c>
      <c r="CX148" s="98">
        <v>0</v>
      </c>
      <c r="CY148" s="129">
        <v>0</v>
      </c>
      <c r="CZ148" s="257">
        <f>SUM(CW148:CY148)</f>
        <v>0</v>
      </c>
      <c r="DA148" s="98">
        <v>0</v>
      </c>
      <c r="DB148" s="98">
        <v>0</v>
      </c>
      <c r="DC148" s="98">
        <f>CZ148*O148</f>
        <v>0</v>
      </c>
      <c r="DD148" s="258" t="e">
        <f>CZ148/(CV148+DA148-DB148)</f>
        <v>#DIV/0!</v>
      </c>
      <c r="DE148" s="95">
        <v>0</v>
      </c>
      <c r="DF148" s="247">
        <f>DE148*O148</f>
        <v>0</v>
      </c>
      <c r="DG148" s="208"/>
      <c r="DH148" s="211">
        <v>599</v>
      </c>
      <c r="DI148" s="211">
        <v>194.06</v>
      </c>
    </row>
    <row r="149" spans="1:113" ht="75" customHeight="1" x14ac:dyDescent="0.25">
      <c r="A149" s="220">
        <v>737</v>
      </c>
      <c r="B149" s="223"/>
      <c r="C149" s="74" t="s">
        <v>16</v>
      </c>
      <c r="D149" s="106" t="s">
        <v>218</v>
      </c>
      <c r="E149" s="74">
        <v>10249</v>
      </c>
      <c r="F149" s="101">
        <v>804382037551</v>
      </c>
      <c r="G149" s="101"/>
      <c r="H149" s="59" t="s">
        <v>227</v>
      </c>
      <c r="I149" s="196">
        <v>3</v>
      </c>
      <c r="J149" s="59" t="s">
        <v>445</v>
      </c>
      <c r="K149" s="149" t="s">
        <v>356</v>
      </c>
      <c r="L149" s="74" t="s">
        <v>39</v>
      </c>
      <c r="M149" s="106"/>
      <c r="N149" s="107">
        <v>44020</v>
      </c>
      <c r="O149" s="78">
        <v>1350</v>
      </c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9"/>
      <c r="AC149" s="140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  <c r="AP149" s="141"/>
      <c r="AQ149" s="137"/>
      <c r="AR149" s="137"/>
      <c r="AS149" s="142"/>
      <c r="AT149" s="143"/>
      <c r="AU149" s="144"/>
      <c r="AV149" s="144"/>
      <c r="AW149" s="144"/>
      <c r="AX149" s="144"/>
      <c r="AY149" s="144"/>
      <c r="AZ149" s="144"/>
      <c r="BA149" s="145"/>
      <c r="BB149" s="145"/>
      <c r="BC149" s="145"/>
      <c r="BD149" s="145"/>
      <c r="BE149" s="145"/>
      <c r="BF149" s="145"/>
      <c r="BG149" s="146"/>
      <c r="BH149" s="144"/>
      <c r="BI149" s="144"/>
      <c r="BJ149" s="147"/>
      <c r="BK149" s="159">
        <v>0</v>
      </c>
      <c r="BL149" s="96"/>
      <c r="BM149" s="98"/>
      <c r="BN149" s="98"/>
      <c r="BO149" s="98"/>
      <c r="BP149" s="98"/>
      <c r="BQ149" s="98"/>
      <c r="BR149" s="98">
        <v>0</v>
      </c>
      <c r="BS149" s="98">
        <v>2</v>
      </c>
      <c r="BT149" s="98">
        <v>2</v>
      </c>
      <c r="BU149" s="98">
        <v>2</v>
      </c>
      <c r="BV149" s="98">
        <v>1</v>
      </c>
      <c r="BW149" s="95">
        <v>3</v>
      </c>
      <c r="BX149" s="97">
        <f>SUM(BL149:BW149)</f>
        <v>10</v>
      </c>
      <c r="BY149" s="98">
        <v>20</v>
      </c>
      <c r="BZ149" s="205">
        <v>0</v>
      </c>
      <c r="CA149" s="206">
        <f>O149*BX149</f>
        <v>13500</v>
      </c>
      <c r="CB149" s="99">
        <f>BX149/(BY149+BK149-BZ149)</f>
        <v>0.5</v>
      </c>
      <c r="CC149" s="236">
        <v>11</v>
      </c>
      <c r="CD149" s="170">
        <f>CC149*O149</f>
        <v>14850</v>
      </c>
      <c r="CE149" s="203">
        <v>0</v>
      </c>
      <c r="CF149" s="98">
        <v>1</v>
      </c>
      <c r="CG149" s="98">
        <v>0</v>
      </c>
      <c r="CH149" s="98">
        <v>0</v>
      </c>
      <c r="CI149" s="98">
        <v>0</v>
      </c>
      <c r="CJ149" s="98">
        <v>0</v>
      </c>
      <c r="CK149" s="98">
        <v>0</v>
      </c>
      <c r="CL149" s="98">
        <v>2</v>
      </c>
      <c r="CM149" s="98">
        <v>2</v>
      </c>
      <c r="CN149" s="98">
        <v>-1</v>
      </c>
      <c r="CO149" s="98">
        <v>3</v>
      </c>
      <c r="CP149" s="129">
        <v>2</v>
      </c>
      <c r="CQ149" s="174">
        <f>SUM(CE149:CP149)</f>
        <v>9</v>
      </c>
      <c r="CR149" s="98">
        <v>5</v>
      </c>
      <c r="CS149" s="98">
        <v>0</v>
      </c>
      <c r="CT149" s="151">
        <f>CQ149*O149</f>
        <v>12150</v>
      </c>
      <c r="CU149" s="88">
        <f>CQ149/(CC149+CR149-CS149)</f>
        <v>0.5625</v>
      </c>
      <c r="CV149" s="95">
        <v>4</v>
      </c>
      <c r="CW149" s="96">
        <v>1</v>
      </c>
      <c r="CX149" s="98">
        <v>1</v>
      </c>
      <c r="CY149" s="129">
        <v>0</v>
      </c>
      <c r="CZ149" s="257">
        <f>SUM(CW149:CY149)</f>
        <v>2</v>
      </c>
      <c r="DA149" s="98">
        <v>0</v>
      </c>
      <c r="DB149" s="98">
        <v>0</v>
      </c>
      <c r="DC149" s="151">
        <f>CZ149*O149</f>
        <v>2700</v>
      </c>
      <c r="DD149" s="258">
        <f>CZ149/(CV149+DA149-DB149)</f>
        <v>0.5</v>
      </c>
      <c r="DE149" s="95">
        <v>4</v>
      </c>
      <c r="DF149" s="247">
        <f>DE149*O149</f>
        <v>5400</v>
      </c>
      <c r="DG149" s="210" t="s">
        <v>459</v>
      </c>
      <c r="DH149" s="211">
        <v>7800</v>
      </c>
      <c r="DI149" s="211">
        <v>2788.62</v>
      </c>
    </row>
    <row r="150" spans="1:113" ht="75" customHeight="1" x14ac:dyDescent="0.25">
      <c r="A150" s="220">
        <v>737</v>
      </c>
      <c r="B150" s="222"/>
      <c r="C150" s="74" t="s">
        <v>354</v>
      </c>
      <c r="D150" s="106" t="s">
        <v>281</v>
      </c>
      <c r="E150" s="74">
        <v>1842</v>
      </c>
      <c r="F150" s="101">
        <v>804382046126</v>
      </c>
      <c r="G150" s="101"/>
      <c r="H150" s="59" t="s">
        <v>338</v>
      </c>
      <c r="I150" s="59"/>
      <c r="J150" s="59"/>
      <c r="K150" s="149" t="s">
        <v>358</v>
      </c>
      <c r="L150" s="74" t="s">
        <v>39</v>
      </c>
      <c r="M150" s="74"/>
      <c r="N150" s="107">
        <v>44077</v>
      </c>
      <c r="O150" s="78">
        <v>193.83</v>
      </c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9"/>
      <c r="AC150" s="140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41"/>
      <c r="AQ150" s="137"/>
      <c r="AR150" s="137"/>
      <c r="AS150" s="142"/>
      <c r="AT150" s="143"/>
      <c r="AU150" s="144"/>
      <c r="AV150" s="144"/>
      <c r="AW150" s="144"/>
      <c r="AX150" s="144"/>
      <c r="AY150" s="144"/>
      <c r="AZ150" s="144"/>
      <c r="BA150" s="145"/>
      <c r="BB150" s="145"/>
      <c r="BC150" s="145"/>
      <c r="BD150" s="145"/>
      <c r="BE150" s="145"/>
      <c r="BF150" s="145"/>
      <c r="BG150" s="146"/>
      <c r="BH150" s="144"/>
      <c r="BI150" s="144"/>
      <c r="BJ150" s="147"/>
      <c r="BK150" s="159">
        <v>0</v>
      </c>
      <c r="BL150" s="96"/>
      <c r="BM150" s="98"/>
      <c r="BN150" s="98"/>
      <c r="BO150" s="98"/>
      <c r="BP150" s="98"/>
      <c r="BQ150" s="98"/>
      <c r="BR150" s="98"/>
      <c r="BS150" s="98"/>
      <c r="BT150" s="98">
        <v>0</v>
      </c>
      <c r="BU150" s="98">
        <v>0</v>
      </c>
      <c r="BV150" s="98">
        <v>1</v>
      </c>
      <c r="BW150" s="95">
        <v>4</v>
      </c>
      <c r="BX150" s="97">
        <f>SUM(BL150:BW150)</f>
        <v>5</v>
      </c>
      <c r="BY150" s="98">
        <v>25</v>
      </c>
      <c r="BZ150" s="205">
        <v>0</v>
      </c>
      <c r="CA150" s="206">
        <f>O150*BX150</f>
        <v>969.15000000000009</v>
      </c>
      <c r="CB150" s="99">
        <f>BX150/(BY150+BK150-BZ150)</f>
        <v>0.2</v>
      </c>
      <c r="CC150" s="236">
        <v>11</v>
      </c>
      <c r="CD150" s="170">
        <f>CC150*O150</f>
        <v>2132.13</v>
      </c>
      <c r="CE150" s="203">
        <v>1</v>
      </c>
      <c r="CF150" s="98">
        <v>1</v>
      </c>
      <c r="CG150" s="98">
        <v>1</v>
      </c>
      <c r="CH150" s="98">
        <v>0</v>
      </c>
      <c r="CI150" s="98">
        <v>0</v>
      </c>
      <c r="CJ150" s="98">
        <v>1</v>
      </c>
      <c r="CK150" s="98">
        <v>1</v>
      </c>
      <c r="CL150" s="98">
        <v>0</v>
      </c>
      <c r="CM150" s="98">
        <v>0</v>
      </c>
      <c r="CN150" s="98">
        <v>0</v>
      </c>
      <c r="CO150" s="98">
        <v>0</v>
      </c>
      <c r="CP150" s="129">
        <v>0</v>
      </c>
      <c r="CQ150" s="174">
        <f>SUM(CE150:CP150)</f>
        <v>5</v>
      </c>
      <c r="CR150" s="98">
        <v>0</v>
      </c>
      <c r="CS150" s="98">
        <v>1</v>
      </c>
      <c r="CT150" s="151">
        <f>CQ150*O150</f>
        <v>969.15000000000009</v>
      </c>
      <c r="CU150" s="88">
        <f>CQ150/(CC150+CR150-CS150)</f>
        <v>0.5</v>
      </c>
      <c r="CV150" s="95">
        <v>1</v>
      </c>
      <c r="CW150" s="96">
        <v>0</v>
      </c>
      <c r="CX150" s="98">
        <v>0</v>
      </c>
      <c r="CY150" s="129">
        <v>0</v>
      </c>
      <c r="CZ150" s="257">
        <f>SUM(CW150:CY150)</f>
        <v>0</v>
      </c>
      <c r="DA150" s="98">
        <v>0</v>
      </c>
      <c r="DB150" s="98">
        <v>0</v>
      </c>
      <c r="DC150" s="98">
        <f>CZ150*O150</f>
        <v>0</v>
      </c>
      <c r="DD150" s="258">
        <f>CZ150/(CV150+DA150-DB150)</f>
        <v>0</v>
      </c>
      <c r="DE150" s="95">
        <v>2</v>
      </c>
      <c r="DF150" s="247">
        <f>DE150*O150</f>
        <v>387.66</v>
      </c>
      <c r="DG150" s="208"/>
      <c r="DH150" s="211">
        <v>1299</v>
      </c>
      <c r="DI150" s="211">
        <v>516.54999999999995</v>
      </c>
    </row>
    <row r="151" spans="1:113" ht="75" customHeight="1" x14ac:dyDescent="0.25">
      <c r="A151" s="221"/>
      <c r="B151" s="218"/>
      <c r="C151" s="73" t="s">
        <v>16</v>
      </c>
      <c r="D151" s="282" t="s">
        <v>68</v>
      </c>
      <c r="E151" s="74">
        <v>5705</v>
      </c>
      <c r="F151" s="101">
        <v>804382006168</v>
      </c>
      <c r="G151" s="101"/>
      <c r="H151" s="59" t="s">
        <v>221</v>
      </c>
      <c r="I151" s="196">
        <v>1</v>
      </c>
      <c r="J151" s="59" t="s">
        <v>445</v>
      </c>
      <c r="K151" s="149" t="s">
        <v>357</v>
      </c>
      <c r="L151" s="105" t="s">
        <v>39</v>
      </c>
      <c r="M151" s="105">
        <v>145</v>
      </c>
      <c r="N151" s="77">
        <v>42180</v>
      </c>
      <c r="O151" s="78">
        <v>900</v>
      </c>
      <c r="P151" s="305">
        <v>0</v>
      </c>
      <c r="Q151" s="305">
        <v>0</v>
      </c>
      <c r="R151" s="305">
        <v>0</v>
      </c>
      <c r="S151" s="305">
        <v>0</v>
      </c>
      <c r="T151" s="305">
        <v>0</v>
      </c>
      <c r="U151" s="306">
        <v>4</v>
      </c>
      <c r="V151" s="306">
        <v>3</v>
      </c>
      <c r="W151" s="306">
        <v>9</v>
      </c>
      <c r="X151" s="306">
        <v>3</v>
      </c>
      <c r="Y151" s="306">
        <v>13</v>
      </c>
      <c r="Z151" s="306">
        <v>20</v>
      </c>
      <c r="AA151" s="306">
        <v>18</v>
      </c>
      <c r="AB151" s="162">
        <f>SUM(P151:AA151)</f>
        <v>70</v>
      </c>
      <c r="AC151" s="163">
        <v>198</v>
      </c>
      <c r="AD151" s="305">
        <v>-2</v>
      </c>
      <c r="AE151" s="305">
        <v>35</v>
      </c>
      <c r="AF151" s="305">
        <v>6</v>
      </c>
      <c r="AG151" s="305">
        <v>24</v>
      </c>
      <c r="AH151" s="305">
        <v>6</v>
      </c>
      <c r="AI151" s="305">
        <v>12</v>
      </c>
      <c r="AJ151" s="305">
        <v>2</v>
      </c>
      <c r="AK151" s="305">
        <v>11</v>
      </c>
      <c r="AL151" s="305">
        <v>1</v>
      </c>
      <c r="AM151" s="305">
        <v>33</v>
      </c>
      <c r="AN151" s="305">
        <v>16</v>
      </c>
      <c r="AO151" s="305">
        <v>21</v>
      </c>
      <c r="AP151" s="165">
        <f>SUM(AD151:AN151)</f>
        <v>144</v>
      </c>
      <c r="AQ151" s="166">
        <v>307</v>
      </c>
      <c r="AR151" s="166">
        <v>10</v>
      </c>
      <c r="AS151" s="167">
        <f>AP151/(AQ151+AC151-AR151)</f>
        <v>0.29090909090909089</v>
      </c>
      <c r="AT151" s="166">
        <v>255</v>
      </c>
      <c r="AU151" s="145">
        <v>5</v>
      </c>
      <c r="AV151" s="145">
        <v>22</v>
      </c>
      <c r="AW151" s="145">
        <v>10</v>
      </c>
      <c r="AX151" s="145">
        <v>20</v>
      </c>
      <c r="AY151" s="145">
        <v>17</v>
      </c>
      <c r="AZ151" s="145">
        <v>20</v>
      </c>
      <c r="BA151" s="145">
        <v>13</v>
      </c>
      <c r="BB151" s="145">
        <v>25</v>
      </c>
      <c r="BC151" s="145">
        <v>9</v>
      </c>
      <c r="BD151" s="145">
        <v>23</v>
      </c>
      <c r="BE151" s="145">
        <v>21</v>
      </c>
      <c r="BF151" s="145">
        <v>16</v>
      </c>
      <c r="BG151" s="146">
        <f>+SUM(AU151:BF151)</f>
        <v>201</v>
      </c>
      <c r="BH151" s="145">
        <v>145</v>
      </c>
      <c r="BI151" s="145">
        <v>25</v>
      </c>
      <c r="BJ151" s="147">
        <f>+BG151/(BH151+AT151-BI151)</f>
        <v>0.53600000000000003</v>
      </c>
      <c r="BK151" s="159">
        <v>148</v>
      </c>
      <c r="BL151" s="96">
        <v>9</v>
      </c>
      <c r="BM151" s="98">
        <v>26</v>
      </c>
      <c r="BN151" s="98">
        <v>7</v>
      </c>
      <c r="BO151" s="98">
        <v>0</v>
      </c>
      <c r="BP151" s="98">
        <v>5</v>
      </c>
      <c r="BQ151" s="98">
        <v>19</v>
      </c>
      <c r="BR151" s="98">
        <v>15</v>
      </c>
      <c r="BS151" s="98">
        <v>21</v>
      </c>
      <c r="BT151" s="98">
        <v>23</v>
      </c>
      <c r="BU151" s="98">
        <v>29</v>
      </c>
      <c r="BV151" s="98">
        <v>20</v>
      </c>
      <c r="BW151" s="95">
        <v>17</v>
      </c>
      <c r="BX151" s="97">
        <f>SUM(BL151:BW151)</f>
        <v>191</v>
      </c>
      <c r="BY151" s="98">
        <v>467</v>
      </c>
      <c r="BZ151" s="205">
        <v>135</v>
      </c>
      <c r="CA151" s="206">
        <f>O151*BX151</f>
        <v>171900</v>
      </c>
      <c r="CB151" s="99">
        <f>BX151/(BY151+BK151-BZ151)</f>
        <v>0.39791666666666664</v>
      </c>
      <c r="CC151" s="236">
        <v>71</v>
      </c>
      <c r="CD151" s="170">
        <f>CC151*O151</f>
        <v>63900</v>
      </c>
      <c r="CE151" s="203">
        <v>5</v>
      </c>
      <c r="CF151" s="98">
        <v>20</v>
      </c>
      <c r="CG151" s="98">
        <v>13</v>
      </c>
      <c r="CH151" s="98">
        <v>20</v>
      </c>
      <c r="CI151" s="98">
        <v>5</v>
      </c>
      <c r="CJ151" s="98">
        <v>28</v>
      </c>
      <c r="CK151" s="98">
        <v>12</v>
      </c>
      <c r="CL151" s="98">
        <v>19</v>
      </c>
      <c r="CM151" s="98">
        <v>14</v>
      </c>
      <c r="CN151" s="98">
        <v>17</v>
      </c>
      <c r="CO151" s="98">
        <v>23</v>
      </c>
      <c r="CP151" s="129">
        <v>27</v>
      </c>
      <c r="CQ151" s="174">
        <f>SUM(CE151:CP151)</f>
        <v>203</v>
      </c>
      <c r="CR151" s="98">
        <v>322</v>
      </c>
      <c r="CS151" s="98">
        <v>19</v>
      </c>
      <c r="CT151" s="151">
        <f>CQ151*O151</f>
        <v>182700</v>
      </c>
      <c r="CU151" s="88">
        <f>CQ151/(CC151+CR151-CS151)</f>
        <v>0.54278074866310155</v>
      </c>
      <c r="CV151" s="95">
        <v>171</v>
      </c>
      <c r="CW151" s="96">
        <v>4</v>
      </c>
      <c r="CX151" s="98">
        <v>25</v>
      </c>
      <c r="CY151" s="129">
        <v>17</v>
      </c>
      <c r="CZ151" s="257">
        <f>SUM(CW151:CY151)</f>
        <v>46</v>
      </c>
      <c r="DA151" s="98">
        <v>75</v>
      </c>
      <c r="DB151" s="98">
        <v>5</v>
      </c>
      <c r="DC151" s="151">
        <f>CZ151*O151</f>
        <v>41400</v>
      </c>
      <c r="DD151" s="258">
        <f>CZ151/(CV151+DA151-DB151)</f>
        <v>0.1908713692946058</v>
      </c>
      <c r="DE151" s="95">
        <v>178</v>
      </c>
      <c r="DF151" s="247">
        <f>DE151*O151</f>
        <v>160200</v>
      </c>
      <c r="DG151" s="232" t="s">
        <v>162</v>
      </c>
      <c r="DH151" s="212">
        <v>5125</v>
      </c>
      <c r="DI151" s="212">
        <v>1587.65</v>
      </c>
    </row>
    <row r="152" spans="1:113" ht="75" customHeight="1" x14ac:dyDescent="0.25">
      <c r="A152" s="221"/>
      <c r="B152" s="222"/>
      <c r="C152" s="74" t="s">
        <v>354</v>
      </c>
      <c r="D152" s="106" t="s">
        <v>249</v>
      </c>
      <c r="E152" s="74">
        <v>2359</v>
      </c>
      <c r="F152" s="101">
        <v>804382046294</v>
      </c>
      <c r="G152" s="101"/>
      <c r="H152" s="59" t="s">
        <v>306</v>
      </c>
      <c r="I152" s="59"/>
      <c r="J152" s="59"/>
      <c r="K152" s="149" t="s">
        <v>358</v>
      </c>
      <c r="L152" s="74" t="s">
        <v>39</v>
      </c>
      <c r="M152" s="74"/>
      <c r="N152" s="107">
        <v>44077</v>
      </c>
      <c r="O152" s="78">
        <v>99.64</v>
      </c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9"/>
      <c r="AC152" s="140"/>
      <c r="AD152" s="136"/>
      <c r="AE152" s="136"/>
      <c r="AF152" s="136"/>
      <c r="AG152" s="136"/>
      <c r="AH152" s="136"/>
      <c r="AI152" s="136"/>
      <c r="AJ152" s="136"/>
      <c r="AK152" s="136"/>
      <c r="AL152" s="136"/>
      <c r="AM152" s="136"/>
      <c r="AN152" s="136"/>
      <c r="AO152" s="136"/>
      <c r="AP152" s="141"/>
      <c r="AQ152" s="137"/>
      <c r="AR152" s="137"/>
      <c r="AS152" s="142"/>
      <c r="AT152" s="143"/>
      <c r="AU152" s="144"/>
      <c r="AV152" s="144"/>
      <c r="AW152" s="144"/>
      <c r="AX152" s="144"/>
      <c r="AY152" s="144"/>
      <c r="AZ152" s="144"/>
      <c r="BA152" s="145"/>
      <c r="BB152" s="145"/>
      <c r="BC152" s="145"/>
      <c r="BD152" s="145"/>
      <c r="BE152" s="145"/>
      <c r="BF152" s="145"/>
      <c r="BG152" s="146"/>
      <c r="BH152" s="144"/>
      <c r="BI152" s="144"/>
      <c r="BJ152" s="147"/>
      <c r="BK152" s="159">
        <v>0</v>
      </c>
      <c r="BL152" s="96"/>
      <c r="BM152" s="98"/>
      <c r="BN152" s="98"/>
      <c r="BO152" s="98"/>
      <c r="BP152" s="98"/>
      <c r="BQ152" s="98"/>
      <c r="BR152" s="98"/>
      <c r="BS152" s="98"/>
      <c r="BT152" s="98">
        <v>0</v>
      </c>
      <c r="BU152" s="98">
        <v>3</v>
      </c>
      <c r="BV152" s="98">
        <v>9</v>
      </c>
      <c r="BW152" s="95">
        <v>18</v>
      </c>
      <c r="BX152" s="97">
        <f>SUM(BL152:BW152)</f>
        <v>30</v>
      </c>
      <c r="BY152" s="98">
        <v>86</v>
      </c>
      <c r="BZ152" s="205">
        <v>0</v>
      </c>
      <c r="CA152" s="206">
        <f>O152*BX152</f>
        <v>2989.2</v>
      </c>
      <c r="CB152" s="99">
        <f>BX152/(BY152+BK152-BZ152)</f>
        <v>0.34883720930232559</v>
      </c>
      <c r="CC152" s="236">
        <v>32</v>
      </c>
      <c r="CD152" s="170">
        <f>CC152*O152</f>
        <v>3188.48</v>
      </c>
      <c r="CE152" s="203">
        <v>7</v>
      </c>
      <c r="CF152" s="98">
        <v>5</v>
      </c>
      <c r="CG152" s="98">
        <v>0</v>
      </c>
      <c r="CH152" s="98">
        <v>1</v>
      </c>
      <c r="CI152" s="98">
        <v>1</v>
      </c>
      <c r="CJ152" s="98">
        <v>2</v>
      </c>
      <c r="CK152" s="98">
        <v>3</v>
      </c>
      <c r="CL152" s="98">
        <v>0</v>
      </c>
      <c r="CM152" s="98">
        <v>0</v>
      </c>
      <c r="CN152" s="98">
        <v>0</v>
      </c>
      <c r="CO152" s="98">
        <v>0</v>
      </c>
      <c r="CP152" s="129">
        <v>0</v>
      </c>
      <c r="CQ152" s="174">
        <f>SUM(CE152:CP152)</f>
        <v>19</v>
      </c>
      <c r="CR152" s="98">
        <v>0</v>
      </c>
      <c r="CS152" s="98">
        <v>4</v>
      </c>
      <c r="CT152" s="151">
        <f>CQ152*O152</f>
        <v>1893.16</v>
      </c>
      <c r="CU152" s="88">
        <f>CQ152/(CC152+CR152-CS152)</f>
        <v>0.6785714285714286</v>
      </c>
      <c r="CV152" s="95">
        <v>1</v>
      </c>
      <c r="CW152" s="96">
        <v>0</v>
      </c>
      <c r="CX152" s="98">
        <v>0</v>
      </c>
      <c r="CY152" s="129">
        <v>0</v>
      </c>
      <c r="CZ152" s="257">
        <f>SUM(CW152:CY152)</f>
        <v>0</v>
      </c>
      <c r="DA152" s="98">
        <v>0</v>
      </c>
      <c r="DB152" s="98">
        <v>1</v>
      </c>
      <c r="DC152" s="98">
        <f>CZ152*O152</f>
        <v>0</v>
      </c>
      <c r="DD152" s="258" t="e">
        <f>CZ152/(CV152+DA152-DB152)</f>
        <v>#DIV/0!</v>
      </c>
      <c r="DE152" s="95">
        <v>0</v>
      </c>
      <c r="DF152" s="247">
        <f>DE152*O152</f>
        <v>0</v>
      </c>
      <c r="DG152" s="208"/>
      <c r="DH152" s="211">
        <v>69</v>
      </c>
      <c r="DI152" s="211">
        <v>213.2</v>
      </c>
    </row>
    <row r="153" spans="1:113" ht="75" customHeight="1" x14ac:dyDescent="0.25">
      <c r="A153" s="220">
        <v>737</v>
      </c>
      <c r="B153" s="222"/>
      <c r="C153" s="74" t="s">
        <v>354</v>
      </c>
      <c r="D153" s="106" t="s">
        <v>243</v>
      </c>
      <c r="E153" s="74">
        <v>23607</v>
      </c>
      <c r="F153" s="101">
        <v>804382046140</v>
      </c>
      <c r="G153" s="101"/>
      <c r="H153" s="59" t="s">
        <v>300</v>
      </c>
      <c r="I153" s="59"/>
      <c r="J153" s="59"/>
      <c r="K153" s="149" t="s">
        <v>358</v>
      </c>
      <c r="L153" s="74" t="s">
        <v>39</v>
      </c>
      <c r="M153" s="74"/>
      <c r="N153" s="107">
        <v>44077</v>
      </c>
      <c r="O153" s="78">
        <v>50</v>
      </c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9"/>
      <c r="AC153" s="140"/>
      <c r="AD153" s="136"/>
      <c r="AE153" s="136"/>
      <c r="AF153" s="136"/>
      <c r="AG153" s="136"/>
      <c r="AH153" s="136"/>
      <c r="AI153" s="136"/>
      <c r="AJ153" s="136"/>
      <c r="AK153" s="136"/>
      <c r="AL153" s="136"/>
      <c r="AM153" s="136"/>
      <c r="AN153" s="136"/>
      <c r="AO153" s="136"/>
      <c r="AP153" s="141"/>
      <c r="AQ153" s="137"/>
      <c r="AR153" s="137"/>
      <c r="AS153" s="142"/>
      <c r="AT153" s="143"/>
      <c r="AU153" s="144"/>
      <c r="AV153" s="144"/>
      <c r="AW153" s="144"/>
      <c r="AX153" s="144"/>
      <c r="AY153" s="144"/>
      <c r="AZ153" s="144"/>
      <c r="BA153" s="145"/>
      <c r="BB153" s="145"/>
      <c r="BC153" s="145"/>
      <c r="BD153" s="145"/>
      <c r="BE153" s="145"/>
      <c r="BF153" s="145"/>
      <c r="BG153" s="146"/>
      <c r="BH153" s="144"/>
      <c r="BI153" s="144"/>
      <c r="BJ153" s="147"/>
      <c r="BK153" s="159">
        <v>0</v>
      </c>
      <c r="BL153" s="96"/>
      <c r="BM153" s="98"/>
      <c r="BN153" s="98"/>
      <c r="BO153" s="98"/>
      <c r="BP153" s="98"/>
      <c r="BQ153" s="98"/>
      <c r="BR153" s="98"/>
      <c r="BS153" s="98"/>
      <c r="BT153" s="98">
        <v>1</v>
      </c>
      <c r="BU153" s="98">
        <v>9</v>
      </c>
      <c r="BV153" s="98">
        <v>24</v>
      </c>
      <c r="BW153" s="95">
        <v>8</v>
      </c>
      <c r="BX153" s="97">
        <f>SUM(BL153:BW153)</f>
        <v>42</v>
      </c>
      <c r="BY153" s="98">
        <v>168</v>
      </c>
      <c r="BZ153" s="205">
        <v>0</v>
      </c>
      <c r="CA153" s="206">
        <f>O153*BX153</f>
        <v>2100</v>
      </c>
      <c r="CB153" s="99">
        <f>BX153/(BY153+BK153-BZ153)</f>
        <v>0.25</v>
      </c>
      <c r="CC153" s="236">
        <v>18</v>
      </c>
      <c r="CD153" s="170">
        <f>CC153*O153</f>
        <v>900</v>
      </c>
      <c r="CE153" s="203">
        <v>2</v>
      </c>
      <c r="CF153" s="98">
        <v>0</v>
      </c>
      <c r="CG153" s="98">
        <v>0</v>
      </c>
      <c r="CH153" s="98">
        <v>1</v>
      </c>
      <c r="CI153" s="98">
        <v>0</v>
      </c>
      <c r="CJ153" s="98">
        <v>0</v>
      </c>
      <c r="CK153" s="98">
        <v>0</v>
      </c>
      <c r="CL153" s="98">
        <v>1</v>
      </c>
      <c r="CM153" s="98">
        <v>0</v>
      </c>
      <c r="CN153" s="98">
        <v>0</v>
      </c>
      <c r="CO153" s="98">
        <v>0</v>
      </c>
      <c r="CP153" s="129">
        <v>0</v>
      </c>
      <c r="CQ153" s="174">
        <f>SUM(CE153:CP153)</f>
        <v>4</v>
      </c>
      <c r="CR153" s="98">
        <v>0</v>
      </c>
      <c r="CS153" s="98">
        <v>0</v>
      </c>
      <c r="CT153" s="151">
        <f>CQ153*O153</f>
        <v>200</v>
      </c>
      <c r="CU153" s="88">
        <f>CQ153/(CC153+CR153-CS153)</f>
        <v>0.22222222222222221</v>
      </c>
      <c r="CV153" s="95">
        <v>0</v>
      </c>
      <c r="CW153" s="96">
        <v>0</v>
      </c>
      <c r="CX153" s="98">
        <v>0</v>
      </c>
      <c r="CY153" s="129">
        <v>0</v>
      </c>
      <c r="CZ153" s="257">
        <f>SUM(CW153:CY153)</f>
        <v>0</v>
      </c>
      <c r="DA153" s="98">
        <v>0</v>
      </c>
      <c r="DB153" s="98">
        <v>0</v>
      </c>
      <c r="DC153" s="98">
        <f>CZ153*O153</f>
        <v>0</v>
      </c>
      <c r="DD153" s="258" t="e">
        <f>CZ153/(CV153+DA153-DB153)</f>
        <v>#DIV/0!</v>
      </c>
      <c r="DE153" s="95">
        <v>1</v>
      </c>
      <c r="DF153" s="247">
        <f>DE153*O153</f>
        <v>50</v>
      </c>
      <c r="DG153" s="208"/>
      <c r="DH153" s="211">
        <v>299</v>
      </c>
      <c r="DI153" s="211">
        <v>26.23</v>
      </c>
    </row>
    <row r="154" spans="1:113" ht="75" customHeight="1" x14ac:dyDescent="0.25">
      <c r="A154" s="221"/>
      <c r="B154" s="222"/>
      <c r="C154" s="74" t="s">
        <v>354</v>
      </c>
      <c r="D154" s="106" t="s">
        <v>251</v>
      </c>
      <c r="E154" s="74">
        <v>23608</v>
      </c>
      <c r="F154" s="101">
        <v>804382046157</v>
      </c>
      <c r="G154" s="101"/>
      <c r="H154" s="59" t="s">
        <v>308</v>
      </c>
      <c r="I154" s="59"/>
      <c r="J154" s="59"/>
      <c r="K154" s="149" t="s">
        <v>358</v>
      </c>
      <c r="L154" s="74" t="s">
        <v>39</v>
      </c>
      <c r="M154" s="74"/>
      <c r="N154" s="107">
        <v>44077</v>
      </c>
      <c r="O154" s="78">
        <v>57.21</v>
      </c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9"/>
      <c r="AC154" s="140"/>
      <c r="AD154" s="136"/>
      <c r="AE154" s="136"/>
      <c r="AF154" s="136"/>
      <c r="AG154" s="136"/>
      <c r="AH154" s="136"/>
      <c r="AI154" s="136"/>
      <c r="AJ154" s="136"/>
      <c r="AK154" s="136"/>
      <c r="AL154" s="136"/>
      <c r="AM154" s="136"/>
      <c r="AN154" s="136"/>
      <c r="AO154" s="136"/>
      <c r="AP154" s="141"/>
      <c r="AQ154" s="137"/>
      <c r="AR154" s="137"/>
      <c r="AS154" s="142"/>
      <c r="AT154" s="143"/>
      <c r="AU154" s="144"/>
      <c r="AV154" s="144"/>
      <c r="AW154" s="144"/>
      <c r="AX154" s="144"/>
      <c r="AY154" s="144"/>
      <c r="AZ154" s="144"/>
      <c r="BA154" s="145"/>
      <c r="BB154" s="145"/>
      <c r="BC154" s="145"/>
      <c r="BD154" s="145"/>
      <c r="BE154" s="145"/>
      <c r="BF154" s="145"/>
      <c r="BG154" s="146"/>
      <c r="BH154" s="144"/>
      <c r="BI154" s="144"/>
      <c r="BJ154" s="147"/>
      <c r="BK154" s="159">
        <v>0</v>
      </c>
      <c r="BL154" s="96"/>
      <c r="BM154" s="98"/>
      <c r="BN154" s="98"/>
      <c r="BO154" s="98"/>
      <c r="BP154" s="98"/>
      <c r="BQ154" s="98"/>
      <c r="BR154" s="98"/>
      <c r="BS154" s="98"/>
      <c r="BT154" s="98">
        <v>0</v>
      </c>
      <c r="BU154" s="98">
        <v>1</v>
      </c>
      <c r="BV154" s="98">
        <v>5</v>
      </c>
      <c r="BW154" s="95">
        <v>6</v>
      </c>
      <c r="BX154" s="97">
        <f>SUM(BL154:BW154)</f>
        <v>12</v>
      </c>
      <c r="BY154" s="98">
        <v>56</v>
      </c>
      <c r="BZ154" s="205">
        <v>2</v>
      </c>
      <c r="CA154" s="206">
        <f>O154*BX154</f>
        <v>686.52</v>
      </c>
      <c r="CB154" s="99">
        <f>BX154/(BY154+BK154-BZ154)</f>
        <v>0.22222222222222221</v>
      </c>
      <c r="CC154" s="236">
        <v>4</v>
      </c>
      <c r="CD154" s="170">
        <f>CC154*O154</f>
        <v>228.84</v>
      </c>
      <c r="CE154" s="203">
        <v>-1</v>
      </c>
      <c r="CF154" s="98">
        <v>0</v>
      </c>
      <c r="CG154" s="98">
        <v>0</v>
      </c>
      <c r="CH154" s="98">
        <v>1</v>
      </c>
      <c r="CI154" s="98">
        <v>0</v>
      </c>
      <c r="CJ154" s="98">
        <v>0</v>
      </c>
      <c r="CK154" s="98">
        <v>0</v>
      </c>
      <c r="CL154" s="98">
        <v>0</v>
      </c>
      <c r="CM154" s="98">
        <v>0</v>
      </c>
      <c r="CN154" s="98">
        <v>0</v>
      </c>
      <c r="CO154" s="98">
        <v>0</v>
      </c>
      <c r="CP154" s="129">
        <v>0</v>
      </c>
      <c r="CQ154" s="174">
        <f>SUM(CE154:CP154)</f>
        <v>0</v>
      </c>
      <c r="CR154" s="98">
        <v>0</v>
      </c>
      <c r="CS154" s="98">
        <v>2</v>
      </c>
      <c r="CT154" s="151">
        <f>CQ154*O154</f>
        <v>0</v>
      </c>
      <c r="CU154" s="88">
        <f>CQ154/(CC154+CR154-CS154)</f>
        <v>0</v>
      </c>
      <c r="CV154" s="95">
        <v>0</v>
      </c>
      <c r="CW154" s="96">
        <v>0</v>
      </c>
      <c r="CX154" s="98">
        <v>0</v>
      </c>
      <c r="CY154" s="129">
        <v>0</v>
      </c>
      <c r="CZ154" s="257">
        <f>SUM(CW154:CY154)</f>
        <v>0</v>
      </c>
      <c r="DA154" s="98">
        <v>0</v>
      </c>
      <c r="DB154" s="98">
        <v>0</v>
      </c>
      <c r="DC154" s="98">
        <f>CZ154*O154</f>
        <v>0</v>
      </c>
      <c r="DD154" s="258" t="e">
        <f>CZ154/(CV154+DA154-DB154)</f>
        <v>#DIV/0!</v>
      </c>
      <c r="DE154" s="95">
        <v>1</v>
      </c>
      <c r="DF154" s="247">
        <f>DE154*O154</f>
        <v>57.21</v>
      </c>
      <c r="DG154" s="208"/>
      <c r="DH154" s="211">
        <v>369</v>
      </c>
      <c r="DI154" s="211">
        <v>112.28</v>
      </c>
    </row>
    <row r="155" spans="1:113" ht="75" customHeight="1" x14ac:dyDescent="0.25">
      <c r="A155" s="220">
        <v>737</v>
      </c>
      <c r="B155" s="218"/>
      <c r="C155" s="59" t="s">
        <v>16</v>
      </c>
      <c r="D155" s="282" t="s">
        <v>67</v>
      </c>
      <c r="E155" s="74">
        <v>5704</v>
      </c>
      <c r="F155" s="101">
        <v>804382023325</v>
      </c>
      <c r="G155" s="101"/>
      <c r="H155" s="59" t="s">
        <v>219</v>
      </c>
      <c r="I155" s="196">
        <v>0.5</v>
      </c>
      <c r="J155" s="59" t="s">
        <v>445</v>
      </c>
      <c r="K155" s="149" t="s">
        <v>357</v>
      </c>
      <c r="L155" s="135" t="s">
        <v>40</v>
      </c>
      <c r="M155" s="105">
        <v>247</v>
      </c>
      <c r="N155" s="77">
        <v>41715</v>
      </c>
      <c r="O155" s="78">
        <v>500</v>
      </c>
      <c r="P155" s="160">
        <v>0</v>
      </c>
      <c r="Q155" s="160">
        <v>0</v>
      </c>
      <c r="R155" s="160">
        <v>0</v>
      </c>
      <c r="S155" s="160">
        <v>0</v>
      </c>
      <c r="T155" s="161">
        <v>3</v>
      </c>
      <c r="U155" s="161">
        <v>28</v>
      </c>
      <c r="V155" s="161">
        <v>12</v>
      </c>
      <c r="W155" s="161">
        <v>69</v>
      </c>
      <c r="X155" s="161">
        <v>14</v>
      </c>
      <c r="Y155" s="161">
        <v>35</v>
      </c>
      <c r="Z155" s="161">
        <v>43</v>
      </c>
      <c r="AA155" s="161">
        <v>54</v>
      </c>
      <c r="AB155" s="162">
        <f>SUM(P155:AA155)</f>
        <v>258</v>
      </c>
      <c r="AC155" s="163">
        <v>642</v>
      </c>
      <c r="AD155" s="164">
        <v>17</v>
      </c>
      <c r="AE155" s="164">
        <v>130</v>
      </c>
      <c r="AF155" s="164">
        <v>24</v>
      </c>
      <c r="AG155" s="164">
        <v>75</v>
      </c>
      <c r="AH155" s="164">
        <v>32</v>
      </c>
      <c r="AI155" s="164">
        <v>37</v>
      </c>
      <c r="AJ155" s="164">
        <v>13</v>
      </c>
      <c r="AK155" s="164">
        <v>39</v>
      </c>
      <c r="AL155" s="164">
        <v>6</v>
      </c>
      <c r="AM155" s="164">
        <v>39</v>
      </c>
      <c r="AN155" s="164">
        <v>52</v>
      </c>
      <c r="AO155" s="164">
        <v>45</v>
      </c>
      <c r="AP155" s="165">
        <f>SUM(AD155:AN155)</f>
        <v>464</v>
      </c>
      <c r="AQ155" s="166">
        <v>700</v>
      </c>
      <c r="AR155" s="166">
        <v>25</v>
      </c>
      <c r="AS155" s="167">
        <f>AP155/(AQ155+AC155-AR155)</f>
        <v>0.35231586940015186</v>
      </c>
      <c r="AT155" s="166">
        <v>667</v>
      </c>
      <c r="AU155" s="145">
        <v>4</v>
      </c>
      <c r="AV155" s="145">
        <v>86</v>
      </c>
      <c r="AW155" s="145">
        <v>26</v>
      </c>
      <c r="AX155" s="145">
        <v>54</v>
      </c>
      <c r="AY155" s="145">
        <v>30</v>
      </c>
      <c r="AZ155" s="145">
        <v>39</v>
      </c>
      <c r="BA155" s="145">
        <v>22</v>
      </c>
      <c r="BB155" s="145">
        <v>65</v>
      </c>
      <c r="BC155" s="145">
        <v>18</v>
      </c>
      <c r="BD155" s="145">
        <v>31</v>
      </c>
      <c r="BE155" s="145">
        <v>33</v>
      </c>
      <c r="BF155" s="145">
        <v>50</v>
      </c>
      <c r="BG155" s="146">
        <f>+SUM(AU155:BF155)</f>
        <v>458</v>
      </c>
      <c r="BH155" s="145">
        <v>239</v>
      </c>
      <c r="BI155" s="145">
        <v>104</v>
      </c>
      <c r="BJ155" s="147">
        <f>+BG155/(BH155+AT155-BI155)</f>
        <v>0.57107231920199497</v>
      </c>
      <c r="BK155" s="159">
        <v>375</v>
      </c>
      <c r="BL155" s="96">
        <v>9</v>
      </c>
      <c r="BM155" s="98">
        <v>26</v>
      </c>
      <c r="BN155" s="98">
        <v>12</v>
      </c>
      <c r="BO155" s="98">
        <v>0</v>
      </c>
      <c r="BP155" s="98">
        <v>4</v>
      </c>
      <c r="BQ155" s="98">
        <v>19</v>
      </c>
      <c r="BR155" s="98">
        <v>33</v>
      </c>
      <c r="BS155" s="98">
        <v>81</v>
      </c>
      <c r="BT155" s="98">
        <v>31</v>
      </c>
      <c r="BU155" s="98">
        <v>31</v>
      </c>
      <c r="BV155" s="98">
        <v>52</v>
      </c>
      <c r="BW155" s="95">
        <v>64</v>
      </c>
      <c r="BX155" s="97">
        <f>SUM(BL155:BW155)</f>
        <v>362</v>
      </c>
      <c r="BY155" s="98">
        <v>610</v>
      </c>
      <c r="BZ155" s="205">
        <v>24</v>
      </c>
      <c r="CA155" s="206">
        <f>O155*BX155</f>
        <v>181000</v>
      </c>
      <c r="CB155" s="99">
        <f>BX155/(BY155+BK155-BZ155)</f>
        <v>0.37669094693028093</v>
      </c>
      <c r="CC155" s="236">
        <v>309</v>
      </c>
      <c r="CD155" s="170">
        <f>CC155*O155</f>
        <v>154500</v>
      </c>
      <c r="CE155" s="203">
        <v>3</v>
      </c>
      <c r="CF155" s="98">
        <v>41</v>
      </c>
      <c r="CG155" s="98">
        <v>41</v>
      </c>
      <c r="CH155" s="98">
        <v>25</v>
      </c>
      <c r="CI155" s="98">
        <v>13</v>
      </c>
      <c r="CJ155" s="98">
        <v>46</v>
      </c>
      <c r="CK155" s="98">
        <v>19</v>
      </c>
      <c r="CL155" s="98">
        <v>30</v>
      </c>
      <c r="CM155" s="98">
        <v>18</v>
      </c>
      <c r="CN155" s="98">
        <v>21</v>
      </c>
      <c r="CO155" s="98">
        <v>40</v>
      </c>
      <c r="CP155" s="129">
        <v>60</v>
      </c>
      <c r="CQ155" s="174">
        <f>SUM(CE155:CP155)</f>
        <v>357</v>
      </c>
      <c r="CR155" s="98">
        <v>432</v>
      </c>
      <c r="CS155" s="98">
        <v>19</v>
      </c>
      <c r="CT155" s="151">
        <f>CQ155*O155</f>
        <v>178500</v>
      </c>
      <c r="CU155" s="88">
        <f>CQ155/(CC155+CR155-CS155)</f>
        <v>0.49445983379501385</v>
      </c>
      <c r="CV155" s="95">
        <v>271</v>
      </c>
      <c r="CW155" s="96">
        <v>1</v>
      </c>
      <c r="CX155" s="98">
        <v>32</v>
      </c>
      <c r="CY155" s="129">
        <v>30</v>
      </c>
      <c r="CZ155" s="257">
        <f>SUM(CW155:CY155)</f>
        <v>63</v>
      </c>
      <c r="DA155" s="98">
        <v>109</v>
      </c>
      <c r="DB155" s="98">
        <v>2</v>
      </c>
      <c r="DC155" s="151">
        <f>CZ155*O155</f>
        <v>31500</v>
      </c>
      <c r="DD155" s="258">
        <f>CZ155/(CV155+DA155-DB155)</f>
        <v>0.16666666666666666</v>
      </c>
      <c r="DE155" s="95">
        <v>269</v>
      </c>
      <c r="DF155" s="247">
        <f>DE155*O155</f>
        <v>134500</v>
      </c>
      <c r="DG155" s="276" t="s">
        <v>575</v>
      </c>
      <c r="DH155" s="212">
        <v>2850</v>
      </c>
      <c r="DI155" s="212">
        <v>895.45</v>
      </c>
    </row>
    <row r="156" spans="1:113" ht="75" customHeight="1" x14ac:dyDescent="0.25">
      <c r="A156" s="221"/>
      <c r="B156" s="222"/>
      <c r="C156" s="74" t="s">
        <v>354</v>
      </c>
      <c r="D156" s="106" t="s">
        <v>295</v>
      </c>
      <c r="E156" s="74">
        <v>25561</v>
      </c>
      <c r="F156" s="101">
        <v>804382046164</v>
      </c>
      <c r="G156" s="101"/>
      <c r="H156" s="59" t="s">
        <v>352</v>
      </c>
      <c r="I156" s="59"/>
      <c r="J156" s="59"/>
      <c r="K156" s="149" t="s">
        <v>358</v>
      </c>
      <c r="L156" s="74" t="s">
        <v>39</v>
      </c>
      <c r="M156" s="74"/>
      <c r="N156" s="107">
        <v>44077</v>
      </c>
      <c r="O156" s="78">
        <v>154.16</v>
      </c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9"/>
      <c r="AC156" s="140"/>
      <c r="AD156" s="136"/>
      <c r="AE156" s="136"/>
      <c r="AF156" s="136"/>
      <c r="AG156" s="136"/>
      <c r="AH156" s="136"/>
      <c r="AI156" s="136"/>
      <c r="AJ156" s="136"/>
      <c r="AK156" s="136"/>
      <c r="AL156" s="136"/>
      <c r="AM156" s="136"/>
      <c r="AN156" s="136"/>
      <c r="AO156" s="136"/>
      <c r="AP156" s="141"/>
      <c r="AQ156" s="137"/>
      <c r="AR156" s="137"/>
      <c r="AS156" s="142"/>
      <c r="AT156" s="143"/>
      <c r="AU156" s="144"/>
      <c r="AV156" s="144"/>
      <c r="AW156" s="144"/>
      <c r="AX156" s="144"/>
      <c r="AY156" s="144"/>
      <c r="AZ156" s="144"/>
      <c r="BA156" s="145"/>
      <c r="BB156" s="145"/>
      <c r="BC156" s="145"/>
      <c r="BD156" s="145"/>
      <c r="BE156" s="145"/>
      <c r="BF156" s="145"/>
      <c r="BG156" s="146"/>
      <c r="BH156" s="144"/>
      <c r="BI156" s="144"/>
      <c r="BJ156" s="147"/>
      <c r="BK156" s="159">
        <v>0</v>
      </c>
      <c r="BL156" s="96"/>
      <c r="BM156" s="98"/>
      <c r="BN156" s="98"/>
      <c r="BO156" s="98"/>
      <c r="BP156" s="98"/>
      <c r="BQ156" s="98"/>
      <c r="BR156" s="98"/>
      <c r="BS156" s="98"/>
      <c r="BT156" s="98">
        <v>0</v>
      </c>
      <c r="BU156" s="98">
        <v>1</v>
      </c>
      <c r="BV156" s="98">
        <v>3</v>
      </c>
      <c r="BW156" s="95">
        <v>1</v>
      </c>
      <c r="BX156" s="97">
        <f>SUM(BL156:BW156)</f>
        <v>5</v>
      </c>
      <c r="BY156" s="98">
        <v>20</v>
      </c>
      <c r="BZ156" s="205">
        <v>0</v>
      </c>
      <c r="CA156" s="206">
        <f>O156*BX156</f>
        <v>770.8</v>
      </c>
      <c r="CB156" s="99">
        <f>BX156/(BY156+BK156-BZ156)</f>
        <v>0.25</v>
      </c>
      <c r="CC156" s="236">
        <v>2</v>
      </c>
      <c r="CD156" s="170">
        <f>CC156*O156</f>
        <v>308.32</v>
      </c>
      <c r="CE156" s="203">
        <v>0</v>
      </c>
      <c r="CF156" s="98">
        <v>0</v>
      </c>
      <c r="CG156" s="98">
        <v>0</v>
      </c>
      <c r="CH156" s="98">
        <v>0</v>
      </c>
      <c r="CI156" s="98">
        <v>0</v>
      </c>
      <c r="CJ156" s="98">
        <v>0</v>
      </c>
      <c r="CK156" s="98">
        <v>0</v>
      </c>
      <c r="CL156" s="98">
        <v>0</v>
      </c>
      <c r="CM156" s="98">
        <v>0</v>
      </c>
      <c r="CN156" s="98">
        <v>0</v>
      </c>
      <c r="CO156" s="98">
        <v>0</v>
      </c>
      <c r="CP156" s="129">
        <v>1</v>
      </c>
      <c r="CQ156" s="174">
        <f>SUM(CE156:CP156)</f>
        <v>1</v>
      </c>
      <c r="CR156" s="98">
        <v>0</v>
      </c>
      <c r="CS156" s="98">
        <v>0</v>
      </c>
      <c r="CT156" s="151">
        <f>CQ156*O156</f>
        <v>154.16</v>
      </c>
      <c r="CU156" s="88">
        <f>CQ156/(CC156+CR156-CS156)</f>
        <v>0.5</v>
      </c>
      <c r="CV156" s="95">
        <v>1</v>
      </c>
      <c r="CW156" s="96">
        <v>0</v>
      </c>
      <c r="CX156" s="98">
        <v>0</v>
      </c>
      <c r="CY156" s="129">
        <v>0</v>
      </c>
      <c r="CZ156" s="257">
        <f>SUM(CW156:CY156)</f>
        <v>0</v>
      </c>
      <c r="DA156" s="98">
        <v>0</v>
      </c>
      <c r="DB156" s="98">
        <v>0</v>
      </c>
      <c r="DC156" s="98">
        <f>CZ156*O156</f>
        <v>0</v>
      </c>
      <c r="DD156" s="258">
        <f>CZ156/(CV156+DA156-DB156)</f>
        <v>0</v>
      </c>
      <c r="DE156" s="95">
        <v>1</v>
      </c>
      <c r="DF156" s="247">
        <f>DE156*O156</f>
        <v>154.16</v>
      </c>
      <c r="DG156" s="208"/>
      <c r="DH156" s="211">
        <v>999</v>
      </c>
      <c r="DI156" s="211">
        <v>0</v>
      </c>
    </row>
    <row r="157" spans="1:113" ht="75" customHeight="1" x14ac:dyDescent="0.25">
      <c r="A157" s="220">
        <v>737</v>
      </c>
      <c r="B157" s="222"/>
      <c r="C157" s="74" t="s">
        <v>354</v>
      </c>
      <c r="D157" s="106" t="s">
        <v>248</v>
      </c>
      <c r="E157" s="74">
        <v>25990</v>
      </c>
      <c r="F157" s="101">
        <v>804382046171</v>
      </c>
      <c r="G157" s="101"/>
      <c r="H157" s="59" t="s">
        <v>305</v>
      </c>
      <c r="I157" s="59"/>
      <c r="J157" s="59"/>
      <c r="K157" s="149" t="s">
        <v>358</v>
      </c>
      <c r="L157" s="74" t="s">
        <v>39</v>
      </c>
      <c r="M157" s="74"/>
      <c r="N157" s="107">
        <v>44077</v>
      </c>
      <c r="O157" s="78">
        <v>50</v>
      </c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9"/>
      <c r="AC157" s="140"/>
      <c r="AD157" s="136"/>
      <c r="AE157" s="136"/>
      <c r="AF157" s="136"/>
      <c r="AG157" s="136"/>
      <c r="AH157" s="136"/>
      <c r="AI157" s="136"/>
      <c r="AJ157" s="136"/>
      <c r="AK157" s="136"/>
      <c r="AL157" s="136"/>
      <c r="AM157" s="136"/>
      <c r="AN157" s="136"/>
      <c r="AO157" s="136"/>
      <c r="AP157" s="141"/>
      <c r="AQ157" s="137"/>
      <c r="AR157" s="137"/>
      <c r="AS157" s="142"/>
      <c r="AT157" s="143"/>
      <c r="AU157" s="144"/>
      <c r="AV157" s="144"/>
      <c r="AW157" s="144"/>
      <c r="AX157" s="144"/>
      <c r="AY157" s="144"/>
      <c r="AZ157" s="144"/>
      <c r="BA157" s="145"/>
      <c r="BB157" s="145"/>
      <c r="BC157" s="145"/>
      <c r="BD157" s="145"/>
      <c r="BE157" s="145"/>
      <c r="BF157" s="145"/>
      <c r="BG157" s="146"/>
      <c r="BH157" s="144"/>
      <c r="BI157" s="144"/>
      <c r="BJ157" s="147"/>
      <c r="BK157" s="159">
        <v>0</v>
      </c>
      <c r="BL157" s="96"/>
      <c r="BM157" s="98"/>
      <c r="BN157" s="98"/>
      <c r="BO157" s="98"/>
      <c r="BP157" s="98"/>
      <c r="BQ157" s="98"/>
      <c r="BR157" s="98"/>
      <c r="BS157" s="98"/>
      <c r="BT157" s="98">
        <v>1</v>
      </c>
      <c r="BU157" s="98">
        <v>8</v>
      </c>
      <c r="BV157" s="98">
        <v>10</v>
      </c>
      <c r="BW157" s="95">
        <v>5</v>
      </c>
      <c r="BX157" s="97">
        <f>SUM(BL157:BW157)</f>
        <v>24</v>
      </c>
      <c r="BY157" s="98">
        <v>90</v>
      </c>
      <c r="BZ157" s="205">
        <v>0</v>
      </c>
      <c r="CA157" s="206">
        <f>O157*BX157</f>
        <v>1200</v>
      </c>
      <c r="CB157" s="99">
        <f>BX157/(BY157+BK157-BZ157)</f>
        <v>0.26666666666666666</v>
      </c>
      <c r="CC157" s="236">
        <v>2</v>
      </c>
      <c r="CD157" s="170">
        <f>CC157*O157</f>
        <v>100</v>
      </c>
      <c r="CE157" s="203">
        <v>2</v>
      </c>
      <c r="CF157" s="98">
        <v>0</v>
      </c>
      <c r="CG157" s="98">
        <v>0</v>
      </c>
      <c r="CH157" s="98">
        <v>0</v>
      </c>
      <c r="CI157" s="98">
        <v>0</v>
      </c>
      <c r="CJ157" s="98">
        <v>0</v>
      </c>
      <c r="CK157" s="98">
        <v>0</v>
      </c>
      <c r="CL157" s="98">
        <v>0</v>
      </c>
      <c r="CM157" s="98">
        <v>0</v>
      </c>
      <c r="CN157" s="98">
        <v>0</v>
      </c>
      <c r="CO157" s="98">
        <v>0</v>
      </c>
      <c r="CP157" s="129">
        <v>0</v>
      </c>
      <c r="CQ157" s="174">
        <f>SUM(CE157:CP157)</f>
        <v>2</v>
      </c>
      <c r="CR157" s="98">
        <v>0</v>
      </c>
      <c r="CS157" s="98">
        <v>3</v>
      </c>
      <c r="CT157" s="151">
        <f>CQ157*O157</f>
        <v>100</v>
      </c>
      <c r="CU157" s="88">
        <f>CQ157/(CC157+CR157-CS157)</f>
        <v>-2</v>
      </c>
      <c r="CV157" s="95">
        <v>0</v>
      </c>
      <c r="CW157" s="96">
        <v>0</v>
      </c>
      <c r="CX157" s="98">
        <v>0</v>
      </c>
      <c r="CY157" s="129">
        <v>0</v>
      </c>
      <c r="CZ157" s="257">
        <f>SUM(CW157:CY157)</f>
        <v>0</v>
      </c>
      <c r="DA157" s="98">
        <v>0</v>
      </c>
      <c r="DB157" s="98">
        <v>0</v>
      </c>
      <c r="DC157" s="98">
        <f>CZ157*O157</f>
        <v>0</v>
      </c>
      <c r="DD157" s="258" t="e">
        <f>CZ157/(CV157+DA157-DB157)</f>
        <v>#DIV/0!</v>
      </c>
      <c r="DE157" s="95">
        <v>0</v>
      </c>
      <c r="DF157" s="247">
        <f>DE157*O157</f>
        <v>0</v>
      </c>
      <c r="DG157" s="208"/>
      <c r="DH157" s="211"/>
      <c r="DI157" s="211"/>
    </row>
    <row r="158" spans="1:113" ht="75" customHeight="1" x14ac:dyDescent="0.25">
      <c r="A158" s="220">
        <v>737</v>
      </c>
      <c r="B158" s="218"/>
      <c r="C158" s="73" t="s">
        <v>16</v>
      </c>
      <c r="D158" s="282" t="s">
        <v>69</v>
      </c>
      <c r="E158" s="74">
        <v>6452</v>
      </c>
      <c r="F158" s="101">
        <v>804382024490</v>
      </c>
      <c r="G158" s="101"/>
      <c r="H158" s="59" t="s">
        <v>220</v>
      </c>
      <c r="I158" s="196">
        <v>10</v>
      </c>
      <c r="J158" s="59" t="s">
        <v>445</v>
      </c>
      <c r="K158" s="149" t="s">
        <v>357</v>
      </c>
      <c r="L158" s="135" t="s">
        <v>40</v>
      </c>
      <c r="M158" s="105">
        <v>247</v>
      </c>
      <c r="N158" s="77">
        <v>42279</v>
      </c>
      <c r="O158" s="78">
        <v>750</v>
      </c>
      <c r="P158" s="160">
        <v>0</v>
      </c>
      <c r="Q158" s="160">
        <v>0</v>
      </c>
      <c r="R158" s="160">
        <v>0</v>
      </c>
      <c r="S158" s="160">
        <v>0</v>
      </c>
      <c r="T158" s="161">
        <v>10</v>
      </c>
      <c r="U158" s="161">
        <v>31</v>
      </c>
      <c r="V158" s="161">
        <v>9</v>
      </c>
      <c r="W158" s="161">
        <v>24</v>
      </c>
      <c r="X158" s="161">
        <v>19</v>
      </c>
      <c r="Y158" s="161">
        <v>77</v>
      </c>
      <c r="Z158" s="161">
        <v>44</v>
      </c>
      <c r="AA158" s="161">
        <v>55</v>
      </c>
      <c r="AB158" s="162">
        <f>SUM(P158:AA158)</f>
        <v>269</v>
      </c>
      <c r="AC158" s="163">
        <v>519</v>
      </c>
      <c r="AD158" s="164">
        <v>7</v>
      </c>
      <c r="AE158" s="164">
        <v>97</v>
      </c>
      <c r="AF158" s="164">
        <v>21</v>
      </c>
      <c r="AG158" s="164">
        <v>76</v>
      </c>
      <c r="AH158" s="164">
        <v>15</v>
      </c>
      <c r="AI158" s="164">
        <v>128</v>
      </c>
      <c r="AJ158" s="164">
        <v>20</v>
      </c>
      <c r="AK158" s="164">
        <v>36</v>
      </c>
      <c r="AL158" s="164">
        <v>11</v>
      </c>
      <c r="AM158" s="164">
        <v>68</v>
      </c>
      <c r="AN158" s="164">
        <v>51</v>
      </c>
      <c r="AO158" s="164">
        <v>72</v>
      </c>
      <c r="AP158" s="165">
        <f>SUM(AD158:AN158)</f>
        <v>530</v>
      </c>
      <c r="AQ158" s="166">
        <v>773</v>
      </c>
      <c r="AR158" s="166">
        <v>27</v>
      </c>
      <c r="AS158" s="167">
        <f>AP158/(AQ158+AC158-AR158)</f>
        <v>0.4189723320158103</v>
      </c>
      <c r="AT158" s="166">
        <v>631</v>
      </c>
      <c r="AU158" s="145">
        <v>12</v>
      </c>
      <c r="AV158" s="145">
        <v>78</v>
      </c>
      <c r="AW158" s="145">
        <v>14</v>
      </c>
      <c r="AX158" s="145">
        <v>65</v>
      </c>
      <c r="AY158" s="145">
        <v>8</v>
      </c>
      <c r="AZ158" s="145">
        <v>34</v>
      </c>
      <c r="BA158" s="145">
        <v>17</v>
      </c>
      <c r="BB158" s="145">
        <v>25</v>
      </c>
      <c r="BC158" s="145">
        <v>14</v>
      </c>
      <c r="BD158" s="145">
        <v>49</v>
      </c>
      <c r="BE158" s="145">
        <v>76</v>
      </c>
      <c r="BF158" s="145">
        <v>31</v>
      </c>
      <c r="BG158" s="146">
        <f>+SUM(AU158:BF158)</f>
        <v>423</v>
      </c>
      <c r="BH158" s="145">
        <v>307</v>
      </c>
      <c r="BI158" s="145">
        <v>74</v>
      </c>
      <c r="BJ158" s="147">
        <f>+BG158/(BH158+AT158-BI158)</f>
        <v>0.48958333333333331</v>
      </c>
      <c r="BK158" s="159">
        <v>483</v>
      </c>
      <c r="BL158" s="96">
        <v>11</v>
      </c>
      <c r="BM158" s="98">
        <v>62</v>
      </c>
      <c r="BN158" s="98">
        <v>9</v>
      </c>
      <c r="BO158" s="98">
        <v>1</v>
      </c>
      <c r="BP158" s="98">
        <v>2</v>
      </c>
      <c r="BQ158" s="98">
        <v>22</v>
      </c>
      <c r="BR158" s="98">
        <v>28</v>
      </c>
      <c r="BS158" s="98">
        <v>63</v>
      </c>
      <c r="BT158" s="98">
        <v>20</v>
      </c>
      <c r="BU158" s="98">
        <v>23</v>
      </c>
      <c r="BV158" s="98">
        <v>37</v>
      </c>
      <c r="BW158" s="95">
        <v>50</v>
      </c>
      <c r="BX158" s="97">
        <f>SUM(BL158:BW158)</f>
        <v>328</v>
      </c>
      <c r="BY158" s="98">
        <v>280</v>
      </c>
      <c r="BZ158" s="205">
        <v>9</v>
      </c>
      <c r="CA158" s="206">
        <f>O158*BX158</f>
        <v>246000</v>
      </c>
      <c r="CB158" s="99">
        <f>BX158/(BY158+BK158-BZ158)</f>
        <v>0.43501326259946949</v>
      </c>
      <c r="CC158" s="236">
        <v>347</v>
      </c>
      <c r="CD158" s="170">
        <f>CC158*O158</f>
        <v>260250</v>
      </c>
      <c r="CE158" s="203">
        <v>1</v>
      </c>
      <c r="CF158" s="98">
        <v>35</v>
      </c>
      <c r="CG158" s="98">
        <v>13</v>
      </c>
      <c r="CH158" s="98">
        <v>45</v>
      </c>
      <c r="CI158" s="98">
        <v>10</v>
      </c>
      <c r="CJ158" s="98">
        <v>36</v>
      </c>
      <c r="CK158" s="98">
        <v>18</v>
      </c>
      <c r="CL158" s="98">
        <v>26</v>
      </c>
      <c r="CM158" s="98">
        <v>17</v>
      </c>
      <c r="CN158" s="98">
        <v>21</v>
      </c>
      <c r="CO158" s="98">
        <v>52</v>
      </c>
      <c r="CP158" s="129">
        <v>25</v>
      </c>
      <c r="CQ158" s="174">
        <f>SUM(CE158:CP158)</f>
        <v>299</v>
      </c>
      <c r="CR158" s="98">
        <v>306</v>
      </c>
      <c r="CS158" s="98">
        <v>8</v>
      </c>
      <c r="CT158" s="151">
        <f>CQ158*O158</f>
        <v>224250</v>
      </c>
      <c r="CU158" s="88">
        <f>CQ158/(CC158+CR158-CS158)</f>
        <v>0.4635658914728682</v>
      </c>
      <c r="CV158" s="95">
        <v>292</v>
      </c>
      <c r="CW158" s="96">
        <v>1</v>
      </c>
      <c r="CX158" s="98">
        <v>19</v>
      </c>
      <c r="CY158" s="129">
        <v>15</v>
      </c>
      <c r="CZ158" s="257">
        <f>SUM(CW158:CY158)</f>
        <v>35</v>
      </c>
      <c r="DA158" s="98">
        <v>67</v>
      </c>
      <c r="DB158" s="98">
        <v>3</v>
      </c>
      <c r="DC158" s="151">
        <f>CZ158*O158</f>
        <v>26250</v>
      </c>
      <c r="DD158" s="258">
        <f>CZ158/(CV158+DA158-DB158)</f>
        <v>9.8314606741573038E-2</v>
      </c>
      <c r="DE158" s="95">
        <v>288</v>
      </c>
      <c r="DF158" s="247">
        <f>DE158*O158</f>
        <v>216000</v>
      </c>
      <c r="DG158" s="277" t="s">
        <v>665</v>
      </c>
      <c r="DH158" s="212">
        <v>4200</v>
      </c>
      <c r="DI158" s="212">
        <v>1271.97</v>
      </c>
    </row>
    <row r="159" spans="1:113" ht="75" customHeight="1" x14ac:dyDescent="0.25">
      <c r="A159" s="221"/>
      <c r="B159" s="223"/>
      <c r="C159" s="74" t="s">
        <v>16</v>
      </c>
      <c r="D159" s="106" t="s">
        <v>216</v>
      </c>
      <c r="E159" s="74">
        <v>80004</v>
      </c>
      <c r="F159" s="101">
        <v>804382037544</v>
      </c>
      <c r="G159" s="101"/>
      <c r="H159" s="59" t="s">
        <v>229</v>
      </c>
      <c r="I159" s="196">
        <v>0.5</v>
      </c>
      <c r="J159" s="59" t="s">
        <v>445</v>
      </c>
      <c r="K159" s="149" t="s">
        <v>356</v>
      </c>
      <c r="L159" s="74" t="s">
        <v>39</v>
      </c>
      <c r="M159" s="106"/>
      <c r="N159" s="107">
        <v>44020</v>
      </c>
      <c r="O159" s="78">
        <v>550</v>
      </c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9"/>
      <c r="AC159" s="140"/>
      <c r="AD159" s="136"/>
      <c r="AE159" s="136"/>
      <c r="AF159" s="136"/>
      <c r="AG159" s="136"/>
      <c r="AH159" s="136"/>
      <c r="AI159" s="136"/>
      <c r="AJ159" s="136"/>
      <c r="AK159" s="136"/>
      <c r="AL159" s="136"/>
      <c r="AM159" s="136"/>
      <c r="AN159" s="136"/>
      <c r="AO159" s="136"/>
      <c r="AP159" s="141"/>
      <c r="AQ159" s="137"/>
      <c r="AR159" s="137"/>
      <c r="AS159" s="142"/>
      <c r="AT159" s="143"/>
      <c r="AU159" s="144"/>
      <c r="AV159" s="144"/>
      <c r="AW159" s="144"/>
      <c r="AX159" s="144"/>
      <c r="AY159" s="144"/>
      <c r="AZ159" s="144"/>
      <c r="BA159" s="145"/>
      <c r="BB159" s="145"/>
      <c r="BC159" s="145"/>
      <c r="BD159" s="145"/>
      <c r="BE159" s="145"/>
      <c r="BF159" s="145"/>
      <c r="BG159" s="146"/>
      <c r="BH159" s="144"/>
      <c r="BI159" s="144"/>
      <c r="BJ159" s="147"/>
      <c r="BK159" s="159">
        <v>0</v>
      </c>
      <c r="BL159" s="96"/>
      <c r="BM159" s="98"/>
      <c r="BN159" s="98"/>
      <c r="BO159" s="98"/>
      <c r="BP159" s="98"/>
      <c r="BQ159" s="98"/>
      <c r="BR159" s="98">
        <v>0</v>
      </c>
      <c r="BS159" s="98">
        <v>0</v>
      </c>
      <c r="BT159" s="98">
        <v>5</v>
      </c>
      <c r="BU159" s="98">
        <v>1</v>
      </c>
      <c r="BV159" s="98">
        <v>2</v>
      </c>
      <c r="BW159" s="95">
        <v>4</v>
      </c>
      <c r="BX159" s="97">
        <f>SUM(BL159:BW159)</f>
        <v>12</v>
      </c>
      <c r="BY159" s="98">
        <v>50</v>
      </c>
      <c r="BZ159" s="205">
        <v>1</v>
      </c>
      <c r="CA159" s="206">
        <f>O159*BX159</f>
        <v>6600</v>
      </c>
      <c r="CB159" s="99">
        <f>BX159/(BY159+BK159-BZ159)</f>
        <v>0.24489795918367346</v>
      </c>
      <c r="CC159" s="236">
        <v>37</v>
      </c>
      <c r="CD159" s="170">
        <f>CC159*O159</f>
        <v>20350</v>
      </c>
      <c r="CE159" s="203">
        <v>1</v>
      </c>
      <c r="CF159" s="98">
        <v>3</v>
      </c>
      <c r="CG159" s="98">
        <v>0</v>
      </c>
      <c r="CH159" s="98">
        <v>2</v>
      </c>
      <c r="CI159" s="98">
        <v>-1</v>
      </c>
      <c r="CJ159" s="98">
        <v>2</v>
      </c>
      <c r="CK159" s="98">
        <v>1</v>
      </c>
      <c r="CL159" s="98">
        <v>0</v>
      </c>
      <c r="CM159" s="98">
        <v>2</v>
      </c>
      <c r="CN159" s="98">
        <v>1</v>
      </c>
      <c r="CO159" s="98">
        <v>4</v>
      </c>
      <c r="CP159" s="129">
        <v>2</v>
      </c>
      <c r="CQ159" s="174">
        <f>SUM(CE159:CP159)</f>
        <v>17</v>
      </c>
      <c r="CR159" s="98">
        <v>3</v>
      </c>
      <c r="CS159" s="98">
        <v>0</v>
      </c>
      <c r="CT159" s="151">
        <f>CQ159*O159</f>
        <v>9350</v>
      </c>
      <c r="CU159" s="88">
        <f>CQ159/(CC159+CR159-CS159)</f>
        <v>0.42499999999999999</v>
      </c>
      <c r="CV159" s="95">
        <v>20</v>
      </c>
      <c r="CW159" s="96">
        <v>1</v>
      </c>
      <c r="CX159" s="98">
        <v>3</v>
      </c>
      <c r="CY159" s="129">
        <v>1</v>
      </c>
      <c r="CZ159" s="257">
        <f>SUM(CW159:CY159)</f>
        <v>5</v>
      </c>
      <c r="DA159" s="98">
        <v>0</v>
      </c>
      <c r="DB159" s="98">
        <v>0</v>
      </c>
      <c r="DC159" s="151">
        <f>CZ159*O159</f>
        <v>2750</v>
      </c>
      <c r="DD159" s="258">
        <f>CZ159/(CV159+DA159-DB159)</f>
        <v>0.25</v>
      </c>
      <c r="DE159" s="95">
        <v>18</v>
      </c>
      <c r="DF159" s="247">
        <f>DE159*O159</f>
        <v>9900</v>
      </c>
      <c r="DG159" s="210" t="s">
        <v>670</v>
      </c>
      <c r="DH159" s="211">
        <v>3250</v>
      </c>
      <c r="DI159" s="211">
        <v>980</v>
      </c>
    </row>
    <row r="160" spans="1:113" ht="75" customHeight="1" x14ac:dyDescent="0.25">
      <c r="A160" s="221"/>
      <c r="B160" s="218"/>
      <c r="C160" s="73" t="s">
        <v>17</v>
      </c>
      <c r="D160" s="74" t="s">
        <v>403</v>
      </c>
      <c r="E160" s="74">
        <v>26001</v>
      </c>
      <c r="F160" s="101">
        <v>804382047673</v>
      </c>
      <c r="G160" s="101"/>
      <c r="H160" s="59" t="s">
        <v>424</v>
      </c>
      <c r="I160" s="196">
        <v>10</v>
      </c>
      <c r="J160" s="59" t="s">
        <v>443</v>
      </c>
      <c r="K160" s="149" t="s">
        <v>173</v>
      </c>
      <c r="L160" s="76" t="s">
        <v>39</v>
      </c>
      <c r="M160" s="76"/>
      <c r="N160" s="77">
        <v>44202</v>
      </c>
      <c r="O160" s="78">
        <v>4200</v>
      </c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1"/>
      <c r="AB160" s="162"/>
      <c r="AC160" s="163"/>
      <c r="AD160" s="164"/>
      <c r="AE160" s="164"/>
      <c r="AF160" s="164"/>
      <c r="AG160" s="164"/>
      <c r="AH160" s="164"/>
      <c r="AI160" s="164"/>
      <c r="AJ160" s="164"/>
      <c r="AK160" s="164"/>
      <c r="AL160" s="164"/>
      <c r="AM160" s="164"/>
      <c r="AN160" s="164"/>
      <c r="AO160" s="164"/>
      <c r="AP160" s="165"/>
      <c r="AQ160" s="166"/>
      <c r="AR160" s="166"/>
      <c r="AS160" s="167"/>
      <c r="AT160" s="166"/>
      <c r="AU160" s="145"/>
      <c r="AV160" s="145"/>
      <c r="AW160" s="145"/>
      <c r="AX160" s="145"/>
      <c r="AY160" s="145"/>
      <c r="AZ160" s="145"/>
      <c r="BA160" s="145"/>
      <c r="BB160" s="145"/>
      <c r="BC160" s="145"/>
      <c r="BD160" s="145"/>
      <c r="BE160" s="145"/>
      <c r="BF160" s="145"/>
      <c r="BG160" s="146"/>
      <c r="BH160" s="145"/>
      <c r="BI160" s="145"/>
      <c r="BJ160" s="147"/>
      <c r="BK160" s="159"/>
      <c r="BL160" s="96"/>
      <c r="BM160" s="98"/>
      <c r="BN160" s="98"/>
      <c r="BO160" s="98"/>
      <c r="BP160" s="98"/>
      <c r="BQ160" s="98"/>
      <c r="BR160" s="98"/>
      <c r="BS160" s="98"/>
      <c r="BT160" s="98"/>
      <c r="BU160" s="98"/>
      <c r="BV160" s="98"/>
      <c r="BW160" s="95"/>
      <c r="BX160" s="97"/>
      <c r="BY160" s="98"/>
      <c r="BZ160" s="205"/>
      <c r="CA160" s="206"/>
      <c r="CB160" s="99"/>
      <c r="CC160" s="236">
        <v>0</v>
      </c>
      <c r="CD160" s="170"/>
      <c r="CE160" s="203">
        <v>0</v>
      </c>
      <c r="CF160" s="98">
        <v>1</v>
      </c>
      <c r="CG160" s="98">
        <v>3</v>
      </c>
      <c r="CH160" s="98">
        <v>0</v>
      </c>
      <c r="CI160" s="98">
        <v>0</v>
      </c>
      <c r="CJ160" s="98">
        <v>0</v>
      </c>
      <c r="CK160" s="98">
        <v>0</v>
      </c>
      <c r="CL160" s="98">
        <v>-1</v>
      </c>
      <c r="CM160" s="98">
        <v>1</v>
      </c>
      <c r="CN160" s="98">
        <v>1</v>
      </c>
      <c r="CO160" s="98">
        <v>0</v>
      </c>
      <c r="CP160" s="129">
        <v>4</v>
      </c>
      <c r="CQ160" s="174">
        <f>SUM(CE160:CP160)</f>
        <v>9</v>
      </c>
      <c r="CR160" s="98">
        <v>50</v>
      </c>
      <c r="CS160" s="98">
        <v>1</v>
      </c>
      <c r="CT160" s="151">
        <f>CQ160*O160</f>
        <v>37800</v>
      </c>
      <c r="CU160" s="88">
        <f>CQ160/(CC160+CR160-CS160)</f>
        <v>0.18367346938775511</v>
      </c>
      <c r="CV160" s="95">
        <v>33</v>
      </c>
      <c r="CW160" s="96">
        <v>0</v>
      </c>
      <c r="CX160" s="98">
        <v>1</v>
      </c>
      <c r="CY160" s="129">
        <v>0</v>
      </c>
      <c r="CZ160" s="257">
        <f>SUM(CW160:CY160)</f>
        <v>1</v>
      </c>
      <c r="DA160" s="98">
        <v>0</v>
      </c>
      <c r="DB160" s="98">
        <v>31</v>
      </c>
      <c r="DC160" s="98">
        <f>CZ160*O160</f>
        <v>4200</v>
      </c>
      <c r="DD160" s="258">
        <f>CZ160/(CV160+DA160-DB160)</f>
        <v>0.5</v>
      </c>
      <c r="DE160" s="95">
        <v>1</v>
      </c>
      <c r="DF160" s="247">
        <f>DE160*O160</f>
        <v>4200</v>
      </c>
      <c r="DG160" s="232" t="s">
        <v>585</v>
      </c>
      <c r="DH160" s="214">
        <v>20000</v>
      </c>
      <c r="DI160" s="214">
        <v>8228.43</v>
      </c>
    </row>
    <row r="161" spans="1:113" ht="75" customHeight="1" x14ac:dyDescent="0.25">
      <c r="A161" s="220"/>
      <c r="B161" s="218"/>
      <c r="C161" s="73" t="s">
        <v>17</v>
      </c>
      <c r="D161" s="74" t="s">
        <v>539</v>
      </c>
      <c r="E161" s="74">
        <v>23731</v>
      </c>
      <c r="F161" s="101">
        <v>804382057214</v>
      </c>
      <c r="G161" s="101"/>
      <c r="H161" s="59" t="s">
        <v>565</v>
      </c>
      <c r="I161" s="196">
        <v>20</v>
      </c>
      <c r="J161" s="59" t="s">
        <v>443</v>
      </c>
      <c r="K161" s="149"/>
      <c r="L161" s="76" t="s">
        <v>39</v>
      </c>
      <c r="M161" s="76"/>
      <c r="N161" s="77">
        <v>44427</v>
      </c>
      <c r="O161" s="78">
        <v>7200</v>
      </c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  <c r="AA161" s="161"/>
      <c r="AB161" s="162"/>
      <c r="AC161" s="163"/>
      <c r="AD161" s="164"/>
      <c r="AE161" s="164"/>
      <c r="AF161" s="164"/>
      <c r="AG161" s="164"/>
      <c r="AH161" s="164"/>
      <c r="AI161" s="164"/>
      <c r="AJ161" s="164"/>
      <c r="AK161" s="164"/>
      <c r="AL161" s="164"/>
      <c r="AM161" s="164"/>
      <c r="AN161" s="164"/>
      <c r="AO161" s="164"/>
      <c r="AP161" s="165"/>
      <c r="AQ161" s="166"/>
      <c r="AR161" s="166"/>
      <c r="AS161" s="167"/>
      <c r="AT161" s="166"/>
      <c r="AU161" s="145"/>
      <c r="AV161" s="145"/>
      <c r="AW161" s="145"/>
      <c r="AX161" s="145"/>
      <c r="AY161" s="145"/>
      <c r="AZ161" s="145"/>
      <c r="BA161" s="145"/>
      <c r="BB161" s="145"/>
      <c r="BC161" s="145"/>
      <c r="BD161" s="145"/>
      <c r="BE161" s="145"/>
      <c r="BF161" s="145"/>
      <c r="BG161" s="146"/>
      <c r="BH161" s="145"/>
      <c r="BI161" s="145"/>
      <c r="BJ161" s="147"/>
      <c r="BK161" s="159"/>
      <c r="BL161" s="96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95"/>
      <c r="BX161" s="97"/>
      <c r="BY161" s="98"/>
      <c r="BZ161" s="205"/>
      <c r="CA161" s="206"/>
      <c r="CB161" s="99"/>
      <c r="CC161" s="236">
        <v>0</v>
      </c>
      <c r="CD161" s="170"/>
      <c r="CE161" s="203"/>
      <c r="CF161" s="98"/>
      <c r="CG161" s="98"/>
      <c r="CH161" s="98"/>
      <c r="CI161" s="98"/>
      <c r="CJ161" s="98"/>
      <c r="CK161" s="98"/>
      <c r="CL161" s="98">
        <v>0</v>
      </c>
      <c r="CM161" s="98">
        <v>3</v>
      </c>
      <c r="CN161" s="98">
        <v>0</v>
      </c>
      <c r="CO161" s="98">
        <v>1</v>
      </c>
      <c r="CP161" s="129">
        <v>1</v>
      </c>
      <c r="CQ161" s="174">
        <f>SUM(CE161:CP161)</f>
        <v>5</v>
      </c>
      <c r="CR161" s="98">
        <v>30</v>
      </c>
      <c r="CS161" s="98">
        <v>0</v>
      </c>
      <c r="CT161" s="151">
        <f>CQ161*O161</f>
        <v>36000</v>
      </c>
      <c r="CU161" s="88">
        <f>CQ161/(CC161+CR161-CS161)</f>
        <v>0.16666666666666666</v>
      </c>
      <c r="CV161" s="95">
        <v>24</v>
      </c>
      <c r="CW161" s="96">
        <v>0</v>
      </c>
      <c r="CX161" s="98">
        <v>0</v>
      </c>
      <c r="CY161" s="129">
        <v>-2</v>
      </c>
      <c r="CZ161" s="257">
        <f>SUM(CW161:CY161)</f>
        <v>-2</v>
      </c>
      <c r="DA161" s="98">
        <v>0</v>
      </c>
      <c r="DB161" s="98">
        <v>1</v>
      </c>
      <c r="DC161" s="98">
        <f>CZ161*O161</f>
        <v>-14400</v>
      </c>
      <c r="DD161" s="258">
        <f>CZ161/(CV161+DA161-DB161)</f>
        <v>-8.6956521739130432E-2</v>
      </c>
      <c r="DE161" s="95">
        <v>26</v>
      </c>
      <c r="DF161" s="247">
        <f>DE161*O161</f>
        <v>187200</v>
      </c>
      <c r="DG161" s="207"/>
      <c r="DH161" s="211"/>
      <c r="DI161" s="211"/>
    </row>
    <row r="162" spans="1:113" ht="75" customHeight="1" x14ac:dyDescent="0.25">
      <c r="A162" s="221"/>
      <c r="B162" s="222"/>
      <c r="C162" s="74" t="s">
        <v>354</v>
      </c>
      <c r="D162" s="106" t="s">
        <v>241</v>
      </c>
      <c r="E162" s="74">
        <v>32038</v>
      </c>
      <c r="F162" s="101">
        <v>804382046188</v>
      </c>
      <c r="G162" s="101"/>
      <c r="H162" s="59" t="s">
        <v>298</v>
      </c>
      <c r="I162" s="59"/>
      <c r="J162" s="59"/>
      <c r="K162" s="149" t="s">
        <v>358</v>
      </c>
      <c r="L162" s="74" t="s">
        <v>39</v>
      </c>
      <c r="M162" s="74"/>
      <c r="N162" s="107">
        <v>44077</v>
      </c>
      <c r="O162" s="78">
        <v>130</v>
      </c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9"/>
      <c r="AC162" s="140"/>
      <c r="AD162" s="136"/>
      <c r="AE162" s="136"/>
      <c r="AF162" s="136"/>
      <c r="AG162" s="136"/>
      <c r="AH162" s="136"/>
      <c r="AI162" s="136"/>
      <c r="AJ162" s="136"/>
      <c r="AK162" s="136"/>
      <c r="AL162" s="136"/>
      <c r="AM162" s="136"/>
      <c r="AN162" s="136"/>
      <c r="AO162" s="136"/>
      <c r="AP162" s="141"/>
      <c r="AQ162" s="137"/>
      <c r="AR162" s="137"/>
      <c r="AS162" s="142"/>
      <c r="AT162" s="143"/>
      <c r="AU162" s="144"/>
      <c r="AV162" s="144"/>
      <c r="AW162" s="144"/>
      <c r="AX162" s="144"/>
      <c r="AY162" s="144"/>
      <c r="AZ162" s="144"/>
      <c r="BA162" s="145"/>
      <c r="BB162" s="145"/>
      <c r="BC162" s="145"/>
      <c r="BD162" s="145"/>
      <c r="BE162" s="145"/>
      <c r="BF162" s="145"/>
      <c r="BG162" s="146"/>
      <c r="BH162" s="144"/>
      <c r="BI162" s="144"/>
      <c r="BJ162" s="147"/>
      <c r="BK162" s="159">
        <v>0</v>
      </c>
      <c r="BL162" s="96"/>
      <c r="BM162" s="98"/>
      <c r="BN162" s="98"/>
      <c r="BO162" s="98"/>
      <c r="BP162" s="98"/>
      <c r="BQ162" s="98"/>
      <c r="BR162" s="98"/>
      <c r="BS162" s="98"/>
      <c r="BT162" s="98">
        <v>0</v>
      </c>
      <c r="BU162" s="98">
        <v>8</v>
      </c>
      <c r="BV162" s="98">
        <v>9</v>
      </c>
      <c r="BW162" s="95">
        <v>24</v>
      </c>
      <c r="BX162" s="97">
        <f>SUM(BL162:BW162)</f>
        <v>41</v>
      </c>
      <c r="BY162" s="98">
        <v>220</v>
      </c>
      <c r="BZ162" s="205">
        <v>1</v>
      </c>
      <c r="CA162" s="206">
        <f>O162*BX162</f>
        <v>5330</v>
      </c>
      <c r="CB162" s="99">
        <f>BX162/(BY162+BK162-BZ162)</f>
        <v>0.18721461187214611</v>
      </c>
      <c r="CC162" s="236">
        <v>24</v>
      </c>
      <c r="CD162" s="170">
        <f>CC162*O162</f>
        <v>3120</v>
      </c>
      <c r="CE162" s="203">
        <v>9</v>
      </c>
      <c r="CF162" s="98">
        <v>2</v>
      </c>
      <c r="CG162" s="98">
        <v>0</v>
      </c>
      <c r="CH162" s="98">
        <v>0</v>
      </c>
      <c r="CI162" s="98">
        <v>2</v>
      </c>
      <c r="CJ162" s="98">
        <v>0</v>
      </c>
      <c r="CK162" s="98">
        <v>1</v>
      </c>
      <c r="CL162" s="98">
        <v>1</v>
      </c>
      <c r="CM162" s="98">
        <v>1</v>
      </c>
      <c r="CN162" s="98">
        <v>0</v>
      </c>
      <c r="CO162" s="98">
        <v>0</v>
      </c>
      <c r="CP162" s="129">
        <v>1</v>
      </c>
      <c r="CQ162" s="174">
        <f>SUM(CE162:CP162)</f>
        <v>17</v>
      </c>
      <c r="CR162" s="98">
        <v>0</v>
      </c>
      <c r="CS162" s="98">
        <v>1</v>
      </c>
      <c r="CT162" s="151">
        <f>CQ162*O162</f>
        <v>2210</v>
      </c>
      <c r="CU162" s="88">
        <f>CQ162/(CC162+CR162-CS162)</f>
        <v>0.73913043478260865</v>
      </c>
      <c r="CV162" s="95">
        <v>1</v>
      </c>
      <c r="CW162" s="96">
        <v>0</v>
      </c>
      <c r="CX162" s="98">
        <v>0</v>
      </c>
      <c r="CY162" s="129">
        <v>0</v>
      </c>
      <c r="CZ162" s="257">
        <f>SUM(CW162:CY162)</f>
        <v>0</v>
      </c>
      <c r="DA162" s="98">
        <v>0</v>
      </c>
      <c r="DB162" s="98">
        <v>0</v>
      </c>
      <c r="DC162" s="98">
        <f>CZ162*O162</f>
        <v>0</v>
      </c>
      <c r="DD162" s="258">
        <f>CZ162/(CV162+DA162-DB162)</f>
        <v>0</v>
      </c>
      <c r="DE162" s="95">
        <v>3</v>
      </c>
      <c r="DF162" s="247">
        <f>DE162*O162</f>
        <v>390</v>
      </c>
      <c r="DG162" s="208"/>
      <c r="DH162" s="211">
        <v>739</v>
      </c>
      <c r="DI162" s="211">
        <v>214.62</v>
      </c>
    </row>
    <row r="163" spans="1:113" ht="75" customHeight="1" x14ac:dyDescent="0.25">
      <c r="A163" s="221"/>
      <c r="B163" s="222"/>
      <c r="C163" s="74" t="s">
        <v>354</v>
      </c>
      <c r="D163" s="106" t="s">
        <v>246</v>
      </c>
      <c r="E163" s="74">
        <v>34953</v>
      </c>
      <c r="F163" s="101">
        <v>804382046195</v>
      </c>
      <c r="G163" s="101"/>
      <c r="H163" s="59" t="s">
        <v>303</v>
      </c>
      <c r="I163" s="59"/>
      <c r="J163" s="59"/>
      <c r="K163" s="149" t="s">
        <v>358</v>
      </c>
      <c r="L163" s="74" t="s">
        <v>39</v>
      </c>
      <c r="M163" s="74"/>
      <c r="N163" s="107">
        <v>44077</v>
      </c>
      <c r="O163" s="78">
        <v>50</v>
      </c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9"/>
      <c r="AC163" s="140"/>
      <c r="AD163" s="136"/>
      <c r="AE163" s="136"/>
      <c r="AF163" s="136"/>
      <c r="AG163" s="136"/>
      <c r="AH163" s="136"/>
      <c r="AI163" s="136"/>
      <c r="AJ163" s="136"/>
      <c r="AK163" s="136"/>
      <c r="AL163" s="136"/>
      <c r="AM163" s="136"/>
      <c r="AN163" s="136"/>
      <c r="AO163" s="136"/>
      <c r="AP163" s="141"/>
      <c r="AQ163" s="137"/>
      <c r="AR163" s="137"/>
      <c r="AS163" s="142"/>
      <c r="AT163" s="143"/>
      <c r="AU163" s="144"/>
      <c r="AV163" s="144"/>
      <c r="AW163" s="144"/>
      <c r="AX163" s="144"/>
      <c r="AY163" s="144"/>
      <c r="AZ163" s="144"/>
      <c r="BA163" s="145"/>
      <c r="BB163" s="145"/>
      <c r="BC163" s="145"/>
      <c r="BD163" s="145"/>
      <c r="BE163" s="145"/>
      <c r="BF163" s="145"/>
      <c r="BG163" s="146"/>
      <c r="BH163" s="144"/>
      <c r="BI163" s="144"/>
      <c r="BJ163" s="147"/>
      <c r="BK163" s="159">
        <v>0</v>
      </c>
      <c r="BL163" s="96"/>
      <c r="BM163" s="98"/>
      <c r="BN163" s="98"/>
      <c r="BO163" s="98"/>
      <c r="BP163" s="98"/>
      <c r="BQ163" s="98"/>
      <c r="BR163" s="98"/>
      <c r="BS163" s="98"/>
      <c r="BT163" s="98">
        <v>1</v>
      </c>
      <c r="BU163" s="98">
        <v>4</v>
      </c>
      <c r="BV163" s="98">
        <v>5</v>
      </c>
      <c r="BW163" s="95">
        <v>6</v>
      </c>
      <c r="BX163" s="97">
        <f>SUM(BL163:BW163)</f>
        <v>16</v>
      </c>
      <c r="BY163" s="98">
        <v>101</v>
      </c>
      <c r="BZ163" s="205">
        <v>0</v>
      </c>
      <c r="CA163" s="206">
        <f>O163*BX163</f>
        <v>800</v>
      </c>
      <c r="CB163" s="99">
        <f>BX163/(BY163+BK163-BZ163)</f>
        <v>0.15841584158415842</v>
      </c>
      <c r="CC163" s="236">
        <v>8</v>
      </c>
      <c r="CD163" s="170">
        <f>CC163*O163</f>
        <v>400</v>
      </c>
      <c r="CE163" s="203">
        <v>1</v>
      </c>
      <c r="CF163" s="98">
        <v>0</v>
      </c>
      <c r="CG163" s="98">
        <v>0</v>
      </c>
      <c r="CH163" s="98">
        <v>0</v>
      </c>
      <c r="CI163" s="98">
        <v>2</v>
      </c>
      <c r="CJ163" s="98">
        <v>0</v>
      </c>
      <c r="CK163" s="98">
        <v>0</v>
      </c>
      <c r="CL163" s="98">
        <v>0</v>
      </c>
      <c r="CM163" s="98">
        <v>1</v>
      </c>
      <c r="CN163" s="98">
        <v>0</v>
      </c>
      <c r="CO163" s="98">
        <v>0</v>
      </c>
      <c r="CP163" s="129">
        <v>0</v>
      </c>
      <c r="CQ163" s="174">
        <f>SUM(CE163:CP163)</f>
        <v>4</v>
      </c>
      <c r="CR163" s="98">
        <v>0</v>
      </c>
      <c r="CS163" s="98">
        <v>3</v>
      </c>
      <c r="CT163" s="151">
        <f>CQ163*O163</f>
        <v>200</v>
      </c>
      <c r="CU163" s="88">
        <f>CQ163/(CC163+CR163-CS163)</f>
        <v>0.8</v>
      </c>
      <c r="CV163" s="95">
        <v>0</v>
      </c>
      <c r="CW163" s="96">
        <v>0</v>
      </c>
      <c r="CX163" s="98">
        <v>0</v>
      </c>
      <c r="CY163" s="129">
        <v>0</v>
      </c>
      <c r="CZ163" s="257">
        <f>SUM(CW163:CY163)</f>
        <v>0</v>
      </c>
      <c r="DA163" s="98">
        <v>0</v>
      </c>
      <c r="DB163" s="98">
        <v>0</v>
      </c>
      <c r="DC163" s="98">
        <f>CZ163*O163</f>
        <v>0</v>
      </c>
      <c r="DD163" s="258" t="e">
        <f>CZ163/(CV163+DA163-DB163)</f>
        <v>#DIV/0!</v>
      </c>
      <c r="DE163" s="95">
        <v>1</v>
      </c>
      <c r="DF163" s="247">
        <f>DE163*O163</f>
        <v>50</v>
      </c>
      <c r="DG163" s="208"/>
      <c r="DH163" s="211">
        <v>249</v>
      </c>
      <c r="DI163" s="211">
        <v>86.06</v>
      </c>
    </row>
    <row r="164" spans="1:113" ht="75" customHeight="1" x14ac:dyDescent="0.25">
      <c r="A164" s="221"/>
      <c r="B164" s="218"/>
      <c r="C164" s="73" t="s">
        <v>17</v>
      </c>
      <c r="D164" s="74" t="s">
        <v>536</v>
      </c>
      <c r="E164" s="74">
        <v>17281</v>
      </c>
      <c r="F164" s="101">
        <v>804382057177</v>
      </c>
      <c r="G164" s="101"/>
      <c r="H164" s="59" t="s">
        <v>562</v>
      </c>
      <c r="I164" s="196">
        <v>2</v>
      </c>
      <c r="J164" s="59" t="s">
        <v>445</v>
      </c>
      <c r="K164" s="149"/>
      <c r="L164" s="76" t="s">
        <v>39</v>
      </c>
      <c r="M164" s="76"/>
      <c r="N164" s="77">
        <v>44427</v>
      </c>
      <c r="O164" s="78">
        <v>795</v>
      </c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1"/>
      <c r="AB164" s="162"/>
      <c r="AC164" s="163"/>
      <c r="AD164" s="164"/>
      <c r="AE164" s="164"/>
      <c r="AF164" s="164"/>
      <c r="AG164" s="164"/>
      <c r="AH164" s="164"/>
      <c r="AI164" s="164"/>
      <c r="AJ164" s="164"/>
      <c r="AK164" s="164"/>
      <c r="AL164" s="164"/>
      <c r="AM164" s="164"/>
      <c r="AN164" s="164"/>
      <c r="AO164" s="164"/>
      <c r="AP164" s="165"/>
      <c r="AQ164" s="166"/>
      <c r="AR164" s="166"/>
      <c r="AS164" s="167"/>
      <c r="AT164" s="166"/>
      <c r="AU164" s="145"/>
      <c r="AV164" s="145"/>
      <c r="AW164" s="145"/>
      <c r="AX164" s="145"/>
      <c r="AY164" s="145"/>
      <c r="AZ164" s="145"/>
      <c r="BA164" s="145"/>
      <c r="BB164" s="145"/>
      <c r="BC164" s="145"/>
      <c r="BD164" s="145"/>
      <c r="BE164" s="145"/>
      <c r="BF164" s="145"/>
      <c r="BG164" s="146"/>
      <c r="BH164" s="145"/>
      <c r="BI164" s="145"/>
      <c r="BJ164" s="147"/>
      <c r="BK164" s="159"/>
      <c r="BL164" s="96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95"/>
      <c r="BX164" s="97"/>
      <c r="BY164" s="98"/>
      <c r="BZ164" s="205"/>
      <c r="CA164" s="206"/>
      <c r="CB164" s="99"/>
      <c r="CC164" s="236">
        <v>0</v>
      </c>
      <c r="CD164" s="170"/>
      <c r="CE164" s="203"/>
      <c r="CF164" s="98"/>
      <c r="CG164" s="98"/>
      <c r="CH164" s="98"/>
      <c r="CI164" s="98"/>
      <c r="CJ164" s="98"/>
      <c r="CK164" s="98"/>
      <c r="CL164" s="98">
        <v>0</v>
      </c>
      <c r="CM164" s="98">
        <v>2</v>
      </c>
      <c r="CN164" s="98">
        <v>1</v>
      </c>
      <c r="CO164" s="98">
        <v>2</v>
      </c>
      <c r="CP164" s="129">
        <v>7</v>
      </c>
      <c r="CQ164" s="174">
        <f>SUM(CE164:CP164)</f>
        <v>12</v>
      </c>
      <c r="CR164" s="98">
        <v>75</v>
      </c>
      <c r="CS164" s="98">
        <v>0</v>
      </c>
      <c r="CT164" s="151">
        <f>CQ164*O164</f>
        <v>9540</v>
      </c>
      <c r="CU164" s="88">
        <f>CQ164/(CC164+CR164-CS164)</f>
        <v>0.16</v>
      </c>
      <c r="CV164" s="95">
        <v>59</v>
      </c>
      <c r="CW164" s="96">
        <v>1</v>
      </c>
      <c r="CX164" s="98">
        <v>2</v>
      </c>
      <c r="CY164" s="129">
        <v>3</v>
      </c>
      <c r="CZ164" s="257">
        <f>SUM(CW164:CY164)</f>
        <v>6</v>
      </c>
      <c r="DA164" s="98">
        <v>0</v>
      </c>
      <c r="DB164" s="98">
        <v>0</v>
      </c>
      <c r="DC164" s="98">
        <f>CZ164*O164</f>
        <v>4770</v>
      </c>
      <c r="DD164" s="258">
        <f>CZ164/(CV164+DA164-DB164)</f>
        <v>0.10169491525423729</v>
      </c>
      <c r="DE164" s="95">
        <v>54</v>
      </c>
      <c r="DF164" s="247">
        <f>DE164*O164</f>
        <v>42930</v>
      </c>
      <c r="DG164" s="272" t="s">
        <v>643</v>
      </c>
      <c r="DH164" s="211"/>
      <c r="DI164" s="211"/>
    </row>
    <row r="165" spans="1:113" ht="75" customHeight="1" x14ac:dyDescent="0.25">
      <c r="A165" s="221"/>
      <c r="B165" s="218"/>
      <c r="C165" s="74" t="s">
        <v>16</v>
      </c>
      <c r="D165" s="74" t="s">
        <v>463</v>
      </c>
      <c r="E165" s="74">
        <v>12104</v>
      </c>
      <c r="F165" s="101">
        <v>804382055715</v>
      </c>
      <c r="G165" s="101"/>
      <c r="H165" s="59" t="s">
        <v>488</v>
      </c>
      <c r="I165" s="196">
        <v>0.5</v>
      </c>
      <c r="J165" s="59" t="s">
        <v>445</v>
      </c>
      <c r="K165" s="149"/>
      <c r="L165" s="242" t="s">
        <v>40</v>
      </c>
      <c r="M165" s="105"/>
      <c r="N165" s="77">
        <v>44356</v>
      </c>
      <c r="O165" s="78">
        <v>305</v>
      </c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1"/>
      <c r="AB165" s="162"/>
      <c r="AC165" s="163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5"/>
      <c r="AQ165" s="166"/>
      <c r="AR165" s="166"/>
      <c r="AS165" s="167"/>
      <c r="AT165" s="166"/>
      <c r="AU165" s="145"/>
      <c r="AV165" s="145"/>
      <c r="AW165" s="145"/>
      <c r="AX165" s="145"/>
      <c r="AY165" s="145"/>
      <c r="AZ165" s="145"/>
      <c r="BA165" s="145"/>
      <c r="BB165" s="145"/>
      <c r="BC165" s="145"/>
      <c r="BD165" s="145"/>
      <c r="BE165" s="145"/>
      <c r="BF165" s="145"/>
      <c r="BG165" s="146"/>
      <c r="BH165" s="145"/>
      <c r="BI165" s="145"/>
      <c r="BJ165" s="147"/>
      <c r="BK165" s="159"/>
      <c r="BL165" s="96"/>
      <c r="BM165" s="98"/>
      <c r="BN165" s="98"/>
      <c r="BO165" s="98"/>
      <c r="BP165" s="98"/>
      <c r="BQ165" s="98"/>
      <c r="BR165" s="98"/>
      <c r="BS165" s="98"/>
      <c r="BT165" s="98"/>
      <c r="BU165" s="98"/>
      <c r="BV165" s="98"/>
      <c r="BW165" s="95"/>
      <c r="BX165" s="97"/>
      <c r="BY165" s="98"/>
      <c r="BZ165" s="205"/>
      <c r="CA165" s="206"/>
      <c r="CB165" s="99"/>
      <c r="CC165" s="236">
        <v>0</v>
      </c>
      <c r="CD165" s="170"/>
      <c r="CE165" s="203"/>
      <c r="CF165" s="98"/>
      <c r="CG165" s="98"/>
      <c r="CH165" s="98"/>
      <c r="CI165" s="98"/>
      <c r="CJ165" s="98">
        <v>0</v>
      </c>
      <c r="CK165" s="98">
        <v>8</v>
      </c>
      <c r="CL165" s="98">
        <v>5</v>
      </c>
      <c r="CM165" s="98">
        <v>6</v>
      </c>
      <c r="CN165" s="98">
        <v>7</v>
      </c>
      <c r="CO165" s="98">
        <v>13</v>
      </c>
      <c r="CP165" s="129">
        <v>3</v>
      </c>
      <c r="CQ165" s="174">
        <f>SUM(CE165:CP165)</f>
        <v>42</v>
      </c>
      <c r="CR165" s="98">
        <v>100</v>
      </c>
      <c r="CS165" s="98">
        <v>0</v>
      </c>
      <c r="CT165" s="151">
        <f>CQ165*O165</f>
        <v>12810</v>
      </c>
      <c r="CU165" s="88">
        <f>CQ165/(CC165+CR165-CS165)</f>
        <v>0.42</v>
      </c>
      <c r="CV165" s="95">
        <v>36</v>
      </c>
      <c r="CW165" s="96">
        <v>1</v>
      </c>
      <c r="CX165" s="98">
        <v>5</v>
      </c>
      <c r="CY165" s="129">
        <v>4</v>
      </c>
      <c r="CZ165" s="257">
        <f>SUM(CW165:CY165)</f>
        <v>10</v>
      </c>
      <c r="DA165" s="98">
        <v>25</v>
      </c>
      <c r="DB165" s="98">
        <v>0</v>
      </c>
      <c r="DC165" s="151">
        <f>CZ165*O165</f>
        <v>3050</v>
      </c>
      <c r="DD165" s="258">
        <f>CZ165/(CV165+DA165-DB165)</f>
        <v>0.16393442622950818</v>
      </c>
      <c r="DE165" s="95">
        <v>50</v>
      </c>
      <c r="DF165" s="247">
        <f>DE165*O165</f>
        <v>15250</v>
      </c>
      <c r="DG165" s="207" t="s">
        <v>574</v>
      </c>
      <c r="DH165" s="211">
        <v>1825</v>
      </c>
      <c r="DI165" s="211">
        <v>539.48</v>
      </c>
    </row>
    <row r="166" spans="1:113" ht="75" customHeight="1" x14ac:dyDescent="0.25">
      <c r="A166" s="221"/>
      <c r="B166" s="218"/>
      <c r="C166" s="74" t="s">
        <v>16</v>
      </c>
      <c r="D166" s="74" t="s">
        <v>483</v>
      </c>
      <c r="E166" s="74">
        <v>31381</v>
      </c>
      <c r="F166" s="101">
        <v>804382055890</v>
      </c>
      <c r="G166" s="101"/>
      <c r="H166" s="59" t="s">
        <v>505</v>
      </c>
      <c r="I166" s="196">
        <v>2.5</v>
      </c>
      <c r="J166" s="59" t="s">
        <v>446</v>
      </c>
      <c r="K166" s="149"/>
      <c r="L166" s="105" t="s">
        <v>39</v>
      </c>
      <c r="M166" s="105"/>
      <c r="N166" s="77">
        <v>44356</v>
      </c>
      <c r="O166" s="78">
        <v>1300</v>
      </c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1"/>
      <c r="AB166" s="162"/>
      <c r="AC166" s="163"/>
      <c r="AD166" s="164"/>
      <c r="AE166" s="164"/>
      <c r="AF166" s="164"/>
      <c r="AG166" s="164"/>
      <c r="AH166" s="164"/>
      <c r="AI166" s="164"/>
      <c r="AJ166" s="164"/>
      <c r="AK166" s="164"/>
      <c r="AL166" s="164"/>
      <c r="AM166" s="164"/>
      <c r="AN166" s="164"/>
      <c r="AO166" s="164"/>
      <c r="AP166" s="165"/>
      <c r="AQ166" s="166"/>
      <c r="AR166" s="166"/>
      <c r="AS166" s="167"/>
      <c r="AT166" s="166"/>
      <c r="AU166" s="145"/>
      <c r="AV166" s="145"/>
      <c r="AW166" s="145"/>
      <c r="AX166" s="145"/>
      <c r="AY166" s="145"/>
      <c r="AZ166" s="145"/>
      <c r="BA166" s="145"/>
      <c r="BB166" s="145"/>
      <c r="BC166" s="145"/>
      <c r="BD166" s="145"/>
      <c r="BE166" s="145"/>
      <c r="BF166" s="145"/>
      <c r="BG166" s="146"/>
      <c r="BH166" s="145"/>
      <c r="BI166" s="145"/>
      <c r="BJ166" s="147"/>
      <c r="BK166" s="159"/>
      <c r="BL166" s="96"/>
      <c r="BM166" s="98"/>
      <c r="BN166" s="98"/>
      <c r="BO166" s="98"/>
      <c r="BP166" s="98"/>
      <c r="BQ166" s="98"/>
      <c r="BR166" s="98"/>
      <c r="BS166" s="98"/>
      <c r="BT166" s="98"/>
      <c r="BU166" s="98"/>
      <c r="BV166" s="98"/>
      <c r="BW166" s="95"/>
      <c r="BX166" s="97"/>
      <c r="BY166" s="98"/>
      <c r="BZ166" s="205"/>
      <c r="CA166" s="206"/>
      <c r="CB166" s="99"/>
      <c r="CC166" s="236">
        <v>0</v>
      </c>
      <c r="CD166" s="170"/>
      <c r="CE166" s="203"/>
      <c r="CF166" s="98"/>
      <c r="CG166" s="98"/>
      <c r="CH166" s="98"/>
      <c r="CI166" s="98"/>
      <c r="CJ166" s="98">
        <v>0</v>
      </c>
      <c r="CK166" s="98">
        <v>4</v>
      </c>
      <c r="CL166" s="98">
        <v>4</v>
      </c>
      <c r="CM166" s="98">
        <v>5</v>
      </c>
      <c r="CN166" s="98">
        <v>2</v>
      </c>
      <c r="CO166" s="98">
        <v>5</v>
      </c>
      <c r="CP166" s="129">
        <v>4</v>
      </c>
      <c r="CQ166" s="174">
        <f>SUM(CE166:CP166)</f>
        <v>24</v>
      </c>
      <c r="CR166" s="98">
        <v>60</v>
      </c>
      <c r="CS166" s="98">
        <v>0</v>
      </c>
      <c r="CT166" s="151">
        <f>CQ166*O166</f>
        <v>31200</v>
      </c>
      <c r="CU166" s="88">
        <f>CQ166/(CC166+CR166-CS166)</f>
        <v>0.4</v>
      </c>
      <c r="CV166" s="95">
        <v>29</v>
      </c>
      <c r="CW166" s="96">
        <v>2</v>
      </c>
      <c r="CX166" s="98">
        <v>0</v>
      </c>
      <c r="CY166" s="129">
        <v>1</v>
      </c>
      <c r="CZ166" s="257">
        <f>SUM(CW166:CY166)</f>
        <v>3</v>
      </c>
      <c r="DA166" s="98">
        <v>1</v>
      </c>
      <c r="DB166" s="98">
        <v>0</v>
      </c>
      <c r="DC166" s="151">
        <f>CZ166*O166</f>
        <v>3900</v>
      </c>
      <c r="DD166" s="258">
        <f>CZ166/(CV166+DA166-DB166)</f>
        <v>0.1</v>
      </c>
      <c r="DE166" s="95">
        <v>29</v>
      </c>
      <c r="DF166" s="247">
        <f>DE166*O166</f>
        <v>37700</v>
      </c>
      <c r="DG166" s="207"/>
      <c r="DH166" s="211">
        <v>7400</v>
      </c>
      <c r="DI166" s="211">
        <v>2117.7399999999998</v>
      </c>
    </row>
    <row r="167" spans="1:113" ht="75" customHeight="1" x14ac:dyDescent="0.25">
      <c r="A167" s="221"/>
      <c r="B167" s="222"/>
      <c r="C167" s="74" t="s">
        <v>354</v>
      </c>
      <c r="D167" s="106" t="s">
        <v>282</v>
      </c>
      <c r="E167" s="74">
        <v>35422</v>
      </c>
      <c r="F167" s="101">
        <v>804382046300</v>
      </c>
      <c r="G167" s="101"/>
      <c r="H167" s="59" t="s">
        <v>339</v>
      </c>
      <c r="I167" s="59"/>
      <c r="J167" s="59"/>
      <c r="K167" s="149" t="s">
        <v>358</v>
      </c>
      <c r="L167" s="74" t="s">
        <v>39</v>
      </c>
      <c r="M167" s="74"/>
      <c r="N167" s="107">
        <v>44077</v>
      </c>
      <c r="O167" s="78">
        <v>57.14</v>
      </c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9"/>
      <c r="AC167" s="140"/>
      <c r="AD167" s="136"/>
      <c r="AE167" s="136"/>
      <c r="AF167" s="136"/>
      <c r="AG167" s="136"/>
      <c r="AH167" s="136"/>
      <c r="AI167" s="136"/>
      <c r="AJ167" s="136"/>
      <c r="AK167" s="136"/>
      <c r="AL167" s="136"/>
      <c r="AM167" s="136"/>
      <c r="AN167" s="136"/>
      <c r="AO167" s="136"/>
      <c r="AP167" s="141"/>
      <c r="AQ167" s="137"/>
      <c r="AR167" s="137"/>
      <c r="AS167" s="142"/>
      <c r="AT167" s="143"/>
      <c r="AU167" s="144"/>
      <c r="AV167" s="144"/>
      <c r="AW167" s="144"/>
      <c r="AX167" s="144"/>
      <c r="AY167" s="144"/>
      <c r="AZ167" s="144"/>
      <c r="BA167" s="145"/>
      <c r="BB167" s="145"/>
      <c r="BC167" s="145"/>
      <c r="BD167" s="145"/>
      <c r="BE167" s="145"/>
      <c r="BF167" s="145"/>
      <c r="BG167" s="146"/>
      <c r="BH167" s="144"/>
      <c r="BI167" s="144"/>
      <c r="BJ167" s="147"/>
      <c r="BK167" s="189">
        <v>0</v>
      </c>
      <c r="BL167" s="189"/>
      <c r="BM167" s="189"/>
      <c r="BN167" s="189"/>
      <c r="BO167" s="189"/>
      <c r="BP167" s="189"/>
      <c r="BQ167" s="189"/>
      <c r="BR167" s="189"/>
      <c r="BS167" s="189"/>
      <c r="BT167" s="189">
        <v>0</v>
      </c>
      <c r="BU167" s="189">
        <v>0</v>
      </c>
      <c r="BV167" s="189">
        <v>3</v>
      </c>
      <c r="BW167" s="189">
        <v>4</v>
      </c>
      <c r="BX167" s="190">
        <f>SUM(BL167:BW167)</f>
        <v>7</v>
      </c>
      <c r="BY167" s="189">
        <v>23</v>
      </c>
      <c r="BZ167" s="189">
        <v>0</v>
      </c>
      <c r="CA167" s="206">
        <f>O167*BX167</f>
        <v>399.98</v>
      </c>
      <c r="CB167" s="99">
        <f>BX167/(BY167+BK167-BZ167)</f>
        <v>0.30434782608695654</v>
      </c>
      <c r="CC167" s="236">
        <v>6</v>
      </c>
      <c r="CD167" s="170">
        <f>CC167*O167</f>
        <v>342.84000000000003</v>
      </c>
      <c r="CE167" s="203">
        <v>0</v>
      </c>
      <c r="CF167" s="98">
        <v>0</v>
      </c>
      <c r="CG167" s="98">
        <v>0</v>
      </c>
      <c r="CH167" s="98">
        <v>0</v>
      </c>
      <c r="CI167" s="98">
        <v>0</v>
      </c>
      <c r="CJ167" s="98">
        <v>0</v>
      </c>
      <c r="CK167" s="98">
        <v>0</v>
      </c>
      <c r="CL167" s="98">
        <v>0</v>
      </c>
      <c r="CM167" s="98">
        <v>0</v>
      </c>
      <c r="CN167" s="98">
        <v>0</v>
      </c>
      <c r="CO167" s="98">
        <v>0</v>
      </c>
      <c r="CP167" s="129">
        <v>0</v>
      </c>
      <c r="CQ167" s="174">
        <f>SUM(CE167:CP167)</f>
        <v>0</v>
      </c>
      <c r="CR167" s="98">
        <v>0</v>
      </c>
      <c r="CS167" s="98">
        <v>1</v>
      </c>
      <c r="CT167" s="151">
        <f>CQ167*O167</f>
        <v>0</v>
      </c>
      <c r="CU167" s="88">
        <f>CQ167/(CC167+CR167-CS167)</f>
        <v>0</v>
      </c>
      <c r="CV167" s="95">
        <v>0</v>
      </c>
      <c r="CW167" s="96">
        <v>0</v>
      </c>
      <c r="CX167" s="98">
        <v>0</v>
      </c>
      <c r="CY167" s="129">
        <v>0</v>
      </c>
      <c r="CZ167" s="257">
        <f>SUM(CW167:CY167)</f>
        <v>0</v>
      </c>
      <c r="DA167" s="98">
        <v>0</v>
      </c>
      <c r="DB167" s="98">
        <v>0</v>
      </c>
      <c r="DC167" s="98">
        <f>CZ167*O167</f>
        <v>0</v>
      </c>
      <c r="DD167" s="258" t="e">
        <f>CZ167/(CV167+DA167-DB167)</f>
        <v>#DIV/0!</v>
      </c>
      <c r="DE167" s="95">
        <v>1</v>
      </c>
      <c r="DF167" s="247">
        <f>DE167*O167</f>
        <v>57.14</v>
      </c>
      <c r="DG167" s="272" t="s">
        <v>657</v>
      </c>
      <c r="DH167" s="211"/>
      <c r="DI167" s="211"/>
    </row>
    <row r="168" spans="1:113" ht="75" customHeight="1" x14ac:dyDescent="0.25">
      <c r="A168" s="221"/>
      <c r="B168" s="218"/>
      <c r="C168" s="74" t="s">
        <v>16</v>
      </c>
      <c r="D168" s="74" t="s">
        <v>466</v>
      </c>
      <c r="E168" s="74">
        <v>12537</v>
      </c>
      <c r="F168" s="101">
        <v>804382055739</v>
      </c>
      <c r="G168" s="101"/>
      <c r="H168" s="59" t="s">
        <v>491</v>
      </c>
      <c r="I168" s="196">
        <v>1</v>
      </c>
      <c r="J168" s="59" t="s">
        <v>445</v>
      </c>
      <c r="K168" s="149"/>
      <c r="L168" s="242" t="s">
        <v>40</v>
      </c>
      <c r="M168" s="105"/>
      <c r="N168" s="77">
        <v>44356</v>
      </c>
      <c r="O168" s="78">
        <v>720</v>
      </c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  <c r="AA168" s="161"/>
      <c r="AB168" s="162"/>
      <c r="AC168" s="163"/>
      <c r="AD168" s="164"/>
      <c r="AE168" s="164"/>
      <c r="AF168" s="164"/>
      <c r="AG168" s="164"/>
      <c r="AH168" s="164"/>
      <c r="AI168" s="164"/>
      <c r="AJ168" s="164"/>
      <c r="AK168" s="164"/>
      <c r="AL168" s="164"/>
      <c r="AM168" s="164"/>
      <c r="AN168" s="164"/>
      <c r="AO168" s="164"/>
      <c r="AP168" s="165"/>
      <c r="AQ168" s="166"/>
      <c r="AR168" s="166"/>
      <c r="AS168" s="167"/>
      <c r="AT168" s="166"/>
      <c r="AU168" s="145"/>
      <c r="AV168" s="145"/>
      <c r="AW168" s="145"/>
      <c r="AX168" s="145"/>
      <c r="AY168" s="145"/>
      <c r="AZ168" s="145"/>
      <c r="BA168" s="145"/>
      <c r="BB168" s="145"/>
      <c r="BC168" s="145"/>
      <c r="BD168" s="145"/>
      <c r="BE168" s="145"/>
      <c r="BF168" s="145"/>
      <c r="BG168" s="146"/>
      <c r="BH168" s="145"/>
      <c r="BI168" s="145"/>
      <c r="BJ168" s="147"/>
      <c r="BK168" s="189"/>
      <c r="BL168" s="189"/>
      <c r="BM168" s="189"/>
      <c r="BN168" s="189"/>
      <c r="BO168" s="189"/>
      <c r="BP168" s="189"/>
      <c r="BQ168" s="189"/>
      <c r="BR168" s="189"/>
      <c r="BS168" s="189"/>
      <c r="BT168" s="189"/>
      <c r="BU168" s="189"/>
      <c r="BV168" s="189"/>
      <c r="BW168" s="189"/>
      <c r="BX168" s="190"/>
      <c r="BY168" s="189"/>
      <c r="BZ168" s="189"/>
      <c r="CA168" s="206"/>
      <c r="CB168" s="99"/>
      <c r="CC168" s="236">
        <v>0</v>
      </c>
      <c r="CD168" s="170"/>
      <c r="CE168" s="203"/>
      <c r="CF168" s="98"/>
      <c r="CG168" s="98"/>
      <c r="CH168" s="98"/>
      <c r="CI168" s="98"/>
      <c r="CJ168" s="98">
        <v>0</v>
      </c>
      <c r="CK168" s="98">
        <v>5</v>
      </c>
      <c r="CL168" s="98">
        <v>12</v>
      </c>
      <c r="CM168" s="98">
        <v>5</v>
      </c>
      <c r="CN168" s="98">
        <v>2</v>
      </c>
      <c r="CO168" s="98">
        <v>6</v>
      </c>
      <c r="CP168" s="129">
        <v>7</v>
      </c>
      <c r="CQ168" s="174">
        <f>SUM(CE168:CP168)</f>
        <v>37</v>
      </c>
      <c r="CR168" s="98">
        <v>100</v>
      </c>
      <c r="CS168" s="98">
        <v>0</v>
      </c>
      <c r="CT168" s="151">
        <f>CQ168*O168</f>
        <v>26640</v>
      </c>
      <c r="CU168" s="88">
        <f>CQ168/(CC168+CR168-CS168)</f>
        <v>0.37</v>
      </c>
      <c r="CV168" s="95">
        <v>39</v>
      </c>
      <c r="CW168" s="96">
        <v>2</v>
      </c>
      <c r="CX168" s="98">
        <v>11</v>
      </c>
      <c r="CY168" s="129">
        <v>5</v>
      </c>
      <c r="CZ168" s="257">
        <f>SUM(CW168:CY168)</f>
        <v>18</v>
      </c>
      <c r="DA168" s="98">
        <v>50</v>
      </c>
      <c r="DB168" s="98">
        <v>0</v>
      </c>
      <c r="DC168" s="151">
        <f>CZ168*O168</f>
        <v>12960</v>
      </c>
      <c r="DD168" s="258">
        <f>CZ168/(CV168+DA168-DB168)</f>
        <v>0.20224719101123595</v>
      </c>
      <c r="DE168" s="95">
        <v>72</v>
      </c>
      <c r="DF168" s="247">
        <f>DE168*O168</f>
        <v>51840</v>
      </c>
      <c r="DG168" s="207"/>
      <c r="DH168" s="211">
        <v>4300</v>
      </c>
      <c r="DI168" s="211">
        <v>1414.16</v>
      </c>
    </row>
    <row r="169" spans="1:113" ht="75" customHeight="1" x14ac:dyDescent="0.25">
      <c r="A169" s="221"/>
      <c r="B169" s="218"/>
      <c r="C169" s="73" t="s">
        <v>17</v>
      </c>
      <c r="D169" s="74" t="s">
        <v>517</v>
      </c>
      <c r="E169" s="74">
        <v>23211</v>
      </c>
      <c r="F169" s="101">
        <v>804382059423</v>
      </c>
      <c r="G169" s="101"/>
      <c r="H169" s="59" t="s">
        <v>547</v>
      </c>
      <c r="I169" s="196">
        <v>6</v>
      </c>
      <c r="J169" s="59" t="s">
        <v>443</v>
      </c>
      <c r="K169" s="149"/>
      <c r="L169" s="76" t="s">
        <v>39</v>
      </c>
      <c r="M169" s="76"/>
      <c r="N169" s="77">
        <v>44420</v>
      </c>
      <c r="O169" s="78">
        <v>2800</v>
      </c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  <c r="AA169" s="161"/>
      <c r="AB169" s="162"/>
      <c r="AC169" s="163"/>
      <c r="AD169" s="164"/>
      <c r="AE169" s="164"/>
      <c r="AF169" s="164"/>
      <c r="AG169" s="164"/>
      <c r="AH169" s="164"/>
      <c r="AI169" s="164"/>
      <c r="AJ169" s="164"/>
      <c r="AK169" s="164"/>
      <c r="AL169" s="164"/>
      <c r="AM169" s="164"/>
      <c r="AN169" s="164"/>
      <c r="AO169" s="164"/>
      <c r="AP169" s="165"/>
      <c r="AQ169" s="166"/>
      <c r="AR169" s="166"/>
      <c r="AS169" s="167"/>
      <c r="AT169" s="166"/>
      <c r="AU169" s="145"/>
      <c r="AV169" s="145"/>
      <c r="AW169" s="145"/>
      <c r="AX169" s="145"/>
      <c r="AY169" s="145"/>
      <c r="AZ169" s="145"/>
      <c r="BA169" s="145"/>
      <c r="BB169" s="145"/>
      <c r="BC169" s="145"/>
      <c r="BD169" s="145"/>
      <c r="BE169" s="145"/>
      <c r="BF169" s="145"/>
      <c r="BG169" s="146"/>
      <c r="BH169" s="145"/>
      <c r="BI169" s="145"/>
      <c r="BJ169" s="147"/>
      <c r="BK169" s="189"/>
      <c r="BL169" s="189"/>
      <c r="BM169" s="189"/>
      <c r="BN169" s="189"/>
      <c r="BO169" s="189"/>
      <c r="BP169" s="189"/>
      <c r="BQ169" s="189"/>
      <c r="BR169" s="189"/>
      <c r="BS169" s="189"/>
      <c r="BT169" s="189"/>
      <c r="BU169" s="189"/>
      <c r="BV169" s="189"/>
      <c r="BW169" s="189"/>
      <c r="BX169" s="190"/>
      <c r="BY169" s="189"/>
      <c r="BZ169" s="189"/>
      <c r="CA169" s="206"/>
      <c r="CB169" s="99"/>
      <c r="CC169" s="236">
        <v>0</v>
      </c>
      <c r="CD169" s="170"/>
      <c r="CE169" s="203"/>
      <c r="CF169" s="98"/>
      <c r="CG169" s="98"/>
      <c r="CH169" s="98"/>
      <c r="CI169" s="98"/>
      <c r="CJ169" s="98"/>
      <c r="CK169" s="98"/>
      <c r="CL169" s="98">
        <v>0</v>
      </c>
      <c r="CM169" s="98">
        <v>3</v>
      </c>
      <c r="CN169" s="98">
        <v>2</v>
      </c>
      <c r="CO169" s="98">
        <v>14</v>
      </c>
      <c r="CP169" s="129">
        <v>13</v>
      </c>
      <c r="CQ169" s="174">
        <f>SUM(CE169:CP169)</f>
        <v>32</v>
      </c>
      <c r="CR169" s="98">
        <v>200</v>
      </c>
      <c r="CS169" s="98">
        <v>0</v>
      </c>
      <c r="CT169" s="151">
        <f>CQ169*O169</f>
        <v>89600</v>
      </c>
      <c r="CU169" s="88">
        <f>CQ169/(CC169+CR169-CS169)</f>
        <v>0.16</v>
      </c>
      <c r="CV169" s="95">
        <v>157</v>
      </c>
      <c r="CW169" s="96">
        <v>2</v>
      </c>
      <c r="CX169" s="98">
        <v>4</v>
      </c>
      <c r="CY169" s="129">
        <v>2</v>
      </c>
      <c r="CZ169" s="257">
        <f>SUM(CW169:CY169)</f>
        <v>8</v>
      </c>
      <c r="DA169" s="98">
        <v>0</v>
      </c>
      <c r="DB169" s="98">
        <v>1</v>
      </c>
      <c r="DC169" s="98">
        <f>CZ169*O169</f>
        <v>22400</v>
      </c>
      <c r="DD169" s="258">
        <f>CZ169/(CV169+DA169-DB169)</f>
        <v>5.128205128205128E-2</v>
      </c>
      <c r="DE169" s="95">
        <v>148</v>
      </c>
      <c r="DF169" s="247">
        <f>DE169*O169</f>
        <v>414400</v>
      </c>
      <c r="DG169" s="207"/>
      <c r="DH169" s="211"/>
      <c r="DI169" s="211"/>
    </row>
    <row r="170" spans="1:113" ht="75" customHeight="1" x14ac:dyDescent="0.25">
      <c r="A170" s="221"/>
      <c r="B170" s="218"/>
      <c r="C170" s="74" t="s">
        <v>16</v>
      </c>
      <c r="D170" s="74" t="s">
        <v>472</v>
      </c>
      <c r="E170" s="74">
        <v>31622</v>
      </c>
      <c r="F170" s="101">
        <v>804382055821</v>
      </c>
      <c r="G170" s="101"/>
      <c r="H170" s="59" t="s">
        <v>496</v>
      </c>
      <c r="I170" s="196">
        <v>0.33333333333333331</v>
      </c>
      <c r="J170" s="59" t="s">
        <v>444</v>
      </c>
      <c r="K170" s="149"/>
      <c r="L170" s="242" t="s">
        <v>40</v>
      </c>
      <c r="M170" s="105"/>
      <c r="N170" s="77">
        <v>44356</v>
      </c>
      <c r="O170" s="78">
        <v>195</v>
      </c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  <c r="AA170" s="161"/>
      <c r="AB170" s="162"/>
      <c r="AC170" s="163"/>
      <c r="AD170" s="164"/>
      <c r="AE170" s="164"/>
      <c r="AF170" s="164"/>
      <c r="AG170" s="164"/>
      <c r="AH170" s="164"/>
      <c r="AI170" s="164"/>
      <c r="AJ170" s="164"/>
      <c r="AK170" s="164"/>
      <c r="AL170" s="164"/>
      <c r="AM170" s="164"/>
      <c r="AN170" s="164"/>
      <c r="AO170" s="164"/>
      <c r="AP170" s="165"/>
      <c r="AQ170" s="166"/>
      <c r="AR170" s="166"/>
      <c r="AS170" s="167"/>
      <c r="AT170" s="166"/>
      <c r="AU170" s="145"/>
      <c r="AV170" s="145"/>
      <c r="AW170" s="145"/>
      <c r="AX170" s="145"/>
      <c r="AY170" s="145"/>
      <c r="AZ170" s="145"/>
      <c r="BA170" s="145"/>
      <c r="BB170" s="145"/>
      <c r="BC170" s="145"/>
      <c r="BD170" s="145"/>
      <c r="BE170" s="145"/>
      <c r="BF170" s="145"/>
      <c r="BG170" s="146"/>
      <c r="BH170" s="145"/>
      <c r="BI170" s="145"/>
      <c r="BJ170" s="147"/>
      <c r="BK170" s="189"/>
      <c r="BL170" s="189"/>
      <c r="BM170" s="189"/>
      <c r="BN170" s="189"/>
      <c r="BO170" s="189"/>
      <c r="BP170" s="189"/>
      <c r="BQ170" s="189"/>
      <c r="BR170" s="189"/>
      <c r="BS170" s="189"/>
      <c r="BT170" s="189"/>
      <c r="BU170" s="189"/>
      <c r="BV170" s="189"/>
      <c r="BW170" s="189"/>
      <c r="BX170" s="190"/>
      <c r="BY170" s="189"/>
      <c r="BZ170" s="189"/>
      <c r="CA170" s="206"/>
      <c r="CB170" s="99"/>
      <c r="CC170" s="236">
        <v>0</v>
      </c>
      <c r="CD170" s="170"/>
      <c r="CE170" s="203"/>
      <c r="CF170" s="98"/>
      <c r="CG170" s="98"/>
      <c r="CH170" s="98"/>
      <c r="CI170" s="98"/>
      <c r="CJ170" s="98">
        <v>0</v>
      </c>
      <c r="CK170" s="98">
        <v>4</v>
      </c>
      <c r="CL170" s="98">
        <v>5</v>
      </c>
      <c r="CM170" s="98">
        <v>6</v>
      </c>
      <c r="CN170" s="98">
        <v>4</v>
      </c>
      <c r="CO170" s="98">
        <v>4</v>
      </c>
      <c r="CP170" s="129">
        <v>1</v>
      </c>
      <c r="CQ170" s="174">
        <f>SUM(CE170:CP170)</f>
        <v>24</v>
      </c>
      <c r="CR170" s="98">
        <v>65</v>
      </c>
      <c r="CS170" s="98">
        <v>0</v>
      </c>
      <c r="CT170" s="151">
        <f>CQ170*O170</f>
        <v>4680</v>
      </c>
      <c r="CU170" s="88">
        <f>CQ170/(CC170+CR170-CS170)</f>
        <v>0.36923076923076925</v>
      </c>
      <c r="CV170" s="95">
        <v>11</v>
      </c>
      <c r="CW170" s="96">
        <v>0</v>
      </c>
      <c r="CX170" s="98">
        <v>1</v>
      </c>
      <c r="CY170" s="129">
        <v>0</v>
      </c>
      <c r="CZ170" s="257">
        <f>SUM(CW170:CY170)</f>
        <v>1</v>
      </c>
      <c r="DA170" s="98">
        <v>0</v>
      </c>
      <c r="DB170" s="98">
        <v>1</v>
      </c>
      <c r="DC170" s="151">
        <f>CZ170*O170</f>
        <v>195</v>
      </c>
      <c r="DD170" s="258">
        <f>CZ170/(CV170+DA170-DB170)</f>
        <v>0.1</v>
      </c>
      <c r="DE170" s="95">
        <v>4</v>
      </c>
      <c r="DF170" s="247">
        <f>DE170*O170</f>
        <v>780</v>
      </c>
      <c r="DG170" s="207"/>
      <c r="DH170" s="211">
        <v>1175</v>
      </c>
      <c r="DI170" s="211">
        <v>377.76</v>
      </c>
    </row>
    <row r="171" spans="1:113" ht="75" customHeight="1" x14ac:dyDescent="0.25">
      <c r="A171" s="219"/>
      <c r="B171" s="218"/>
      <c r="C171" s="73" t="s">
        <v>17</v>
      </c>
      <c r="D171" s="74" t="s">
        <v>516</v>
      </c>
      <c r="E171" s="74">
        <v>392</v>
      </c>
      <c r="F171" s="101">
        <v>804382059430</v>
      </c>
      <c r="G171" s="101"/>
      <c r="H171" s="59" t="s">
        <v>546</v>
      </c>
      <c r="I171" s="196">
        <v>4</v>
      </c>
      <c r="J171" s="59" t="s">
        <v>443</v>
      </c>
      <c r="K171" s="149"/>
      <c r="L171" s="76" t="s">
        <v>39</v>
      </c>
      <c r="M171" s="76"/>
      <c r="N171" s="77">
        <v>44420</v>
      </c>
      <c r="O171" s="78">
        <v>1800</v>
      </c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  <c r="AA171" s="161"/>
      <c r="AB171" s="162"/>
      <c r="AC171" s="163"/>
      <c r="AD171" s="164"/>
      <c r="AE171" s="164"/>
      <c r="AF171" s="164"/>
      <c r="AG171" s="164"/>
      <c r="AH171" s="164"/>
      <c r="AI171" s="164"/>
      <c r="AJ171" s="164"/>
      <c r="AK171" s="164"/>
      <c r="AL171" s="164"/>
      <c r="AM171" s="164"/>
      <c r="AN171" s="164"/>
      <c r="AO171" s="164"/>
      <c r="AP171" s="165"/>
      <c r="AQ171" s="166"/>
      <c r="AR171" s="166"/>
      <c r="AS171" s="167"/>
      <c r="AT171" s="166"/>
      <c r="AU171" s="145"/>
      <c r="AV171" s="145"/>
      <c r="AW171" s="145"/>
      <c r="AX171" s="145"/>
      <c r="AY171" s="145"/>
      <c r="AZ171" s="145"/>
      <c r="BA171" s="145"/>
      <c r="BB171" s="145"/>
      <c r="BC171" s="145"/>
      <c r="BD171" s="145"/>
      <c r="BE171" s="145"/>
      <c r="BF171" s="145"/>
      <c r="BG171" s="146"/>
      <c r="BH171" s="145"/>
      <c r="BI171" s="145"/>
      <c r="BJ171" s="147"/>
      <c r="BK171" s="189"/>
      <c r="BL171" s="189"/>
      <c r="BM171" s="189"/>
      <c r="BN171" s="189"/>
      <c r="BO171" s="189"/>
      <c r="BP171" s="189"/>
      <c r="BQ171" s="189"/>
      <c r="BR171" s="189"/>
      <c r="BS171" s="189"/>
      <c r="BT171" s="189"/>
      <c r="BU171" s="189"/>
      <c r="BV171" s="189"/>
      <c r="BW171" s="189"/>
      <c r="BX171" s="190"/>
      <c r="BY171" s="189"/>
      <c r="BZ171" s="189"/>
      <c r="CA171" s="206"/>
      <c r="CB171" s="99"/>
      <c r="CC171" s="236">
        <v>0</v>
      </c>
      <c r="CD171" s="170"/>
      <c r="CE171" s="203"/>
      <c r="CF171" s="98"/>
      <c r="CG171" s="98"/>
      <c r="CH171" s="98"/>
      <c r="CI171" s="98"/>
      <c r="CJ171" s="98"/>
      <c r="CK171" s="98"/>
      <c r="CL171" s="98">
        <v>0</v>
      </c>
      <c r="CM171" s="98">
        <v>2</v>
      </c>
      <c r="CN171" s="98">
        <v>6</v>
      </c>
      <c r="CO171" s="98">
        <v>3</v>
      </c>
      <c r="CP171" s="129">
        <v>8</v>
      </c>
      <c r="CQ171" s="174">
        <f>SUM(CE171:CP171)</f>
        <v>19</v>
      </c>
      <c r="CR171" s="98">
        <v>125</v>
      </c>
      <c r="CS171" s="98">
        <v>2</v>
      </c>
      <c r="CT171" s="151">
        <f>CQ171*O171</f>
        <v>34200</v>
      </c>
      <c r="CU171" s="88">
        <f>CQ171/(CC171+CR171-CS171)</f>
        <v>0.15447154471544716</v>
      </c>
      <c r="CV171" s="95">
        <v>98</v>
      </c>
      <c r="CW171" s="96">
        <v>0</v>
      </c>
      <c r="CX171" s="98">
        <v>-1</v>
      </c>
      <c r="CY171" s="129">
        <v>3</v>
      </c>
      <c r="CZ171" s="257">
        <f>SUM(CW171:CY171)</f>
        <v>2</v>
      </c>
      <c r="DA171" s="98">
        <v>0</v>
      </c>
      <c r="DB171" s="98">
        <v>0</v>
      </c>
      <c r="DC171" s="98">
        <f>CZ171*O171</f>
        <v>3600</v>
      </c>
      <c r="DD171" s="258">
        <f>CZ171/(CV171+DA171-DB171)</f>
        <v>2.0408163265306121E-2</v>
      </c>
      <c r="DE171" s="95">
        <v>97</v>
      </c>
      <c r="DF171" s="247">
        <f>DE171*O171</f>
        <v>174600</v>
      </c>
      <c r="DG171" s="207"/>
      <c r="DH171" s="211"/>
      <c r="DI171" s="211"/>
    </row>
    <row r="172" spans="1:113" ht="75" customHeight="1" x14ac:dyDescent="0.25">
      <c r="A172" s="221"/>
      <c r="B172" s="222"/>
      <c r="C172" s="74" t="s">
        <v>354</v>
      </c>
      <c r="D172" s="106" t="s">
        <v>258</v>
      </c>
      <c r="E172" s="74">
        <v>36588</v>
      </c>
      <c r="F172" s="101">
        <v>804382046218</v>
      </c>
      <c r="G172" s="101"/>
      <c r="H172" s="59" t="s">
        <v>315</v>
      </c>
      <c r="I172" s="59"/>
      <c r="J172" s="59"/>
      <c r="K172" s="149" t="s">
        <v>358</v>
      </c>
      <c r="L172" s="74" t="s">
        <v>39</v>
      </c>
      <c r="M172" s="74"/>
      <c r="N172" s="107">
        <v>44077</v>
      </c>
      <c r="O172" s="78">
        <v>63.26</v>
      </c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9"/>
      <c r="AC172" s="140"/>
      <c r="AD172" s="136"/>
      <c r="AE172" s="136"/>
      <c r="AF172" s="136"/>
      <c r="AG172" s="136"/>
      <c r="AH172" s="136"/>
      <c r="AI172" s="136"/>
      <c r="AJ172" s="136"/>
      <c r="AK172" s="136"/>
      <c r="AL172" s="136"/>
      <c r="AM172" s="136"/>
      <c r="AN172" s="136"/>
      <c r="AO172" s="136"/>
      <c r="AP172" s="141"/>
      <c r="AQ172" s="137"/>
      <c r="AR172" s="137"/>
      <c r="AS172" s="142"/>
      <c r="AT172" s="143"/>
      <c r="AU172" s="144"/>
      <c r="AV172" s="144"/>
      <c r="AW172" s="144"/>
      <c r="AX172" s="144"/>
      <c r="AY172" s="144"/>
      <c r="AZ172" s="144"/>
      <c r="BA172" s="145"/>
      <c r="BB172" s="145"/>
      <c r="BC172" s="145"/>
      <c r="BD172" s="145"/>
      <c r="BE172" s="145"/>
      <c r="BF172" s="145"/>
      <c r="BG172" s="146"/>
      <c r="BH172" s="144"/>
      <c r="BI172" s="144"/>
      <c r="BJ172" s="147"/>
      <c r="BK172" s="189">
        <v>0</v>
      </c>
      <c r="BL172" s="189"/>
      <c r="BM172" s="189"/>
      <c r="BN172" s="189"/>
      <c r="BO172" s="189"/>
      <c r="BP172" s="189"/>
      <c r="BQ172" s="189"/>
      <c r="BR172" s="189"/>
      <c r="BS172" s="189"/>
      <c r="BT172" s="189">
        <v>0</v>
      </c>
      <c r="BU172" s="189">
        <v>1</v>
      </c>
      <c r="BV172" s="189">
        <v>2</v>
      </c>
      <c r="BW172" s="189">
        <v>0</v>
      </c>
      <c r="BX172" s="190">
        <f>SUM(BL172:BW172)</f>
        <v>3</v>
      </c>
      <c r="BY172" s="189">
        <v>49</v>
      </c>
      <c r="BZ172" s="189">
        <v>1</v>
      </c>
      <c r="CA172" s="206">
        <f>O172*BX172</f>
        <v>189.78</v>
      </c>
      <c r="CB172" s="99">
        <f>BX172/(BY172+BK172-BZ172)</f>
        <v>6.25E-2</v>
      </c>
      <c r="CC172" s="236">
        <v>6</v>
      </c>
      <c r="CD172" s="170">
        <f>CC172*O172</f>
        <v>379.56</v>
      </c>
      <c r="CE172" s="203">
        <v>1</v>
      </c>
      <c r="CF172" s="98">
        <v>0</v>
      </c>
      <c r="CG172" s="98">
        <v>0</v>
      </c>
      <c r="CH172" s="98">
        <v>0</v>
      </c>
      <c r="CI172" s="98">
        <v>1</v>
      </c>
      <c r="CJ172" s="98">
        <v>0</v>
      </c>
      <c r="CK172" s="98">
        <v>0</v>
      </c>
      <c r="CL172" s="98">
        <v>0</v>
      </c>
      <c r="CM172" s="98">
        <v>0</v>
      </c>
      <c r="CN172" s="98">
        <v>-1</v>
      </c>
      <c r="CO172" s="98">
        <v>0</v>
      </c>
      <c r="CP172" s="129">
        <v>0</v>
      </c>
      <c r="CQ172" s="174">
        <f>SUM(CE172:CP172)</f>
        <v>1</v>
      </c>
      <c r="CR172" s="98">
        <v>0</v>
      </c>
      <c r="CS172" s="98">
        <v>2</v>
      </c>
      <c r="CT172" s="151">
        <f>CQ172*O172</f>
        <v>63.26</v>
      </c>
      <c r="CU172" s="88">
        <f>CQ172/(CC172+CR172-CS172)</f>
        <v>0.25</v>
      </c>
      <c r="CV172" s="95">
        <v>0</v>
      </c>
      <c r="CW172" s="96">
        <v>0</v>
      </c>
      <c r="CX172" s="98">
        <v>0</v>
      </c>
      <c r="CY172" s="129">
        <v>0</v>
      </c>
      <c r="CZ172" s="257">
        <f>SUM(CW172:CY172)</f>
        <v>0</v>
      </c>
      <c r="DA172" s="98">
        <v>0</v>
      </c>
      <c r="DB172" s="98">
        <v>1</v>
      </c>
      <c r="DC172" s="98">
        <f>CZ172*O172</f>
        <v>0</v>
      </c>
      <c r="DD172" s="258">
        <f>CZ172/(CV172+DA172-DB172)</f>
        <v>0</v>
      </c>
      <c r="DE172" s="95">
        <v>0</v>
      </c>
      <c r="DF172" s="247">
        <f>DE172*O172</f>
        <v>0</v>
      </c>
      <c r="DG172" s="208"/>
      <c r="DH172" s="211">
        <v>429</v>
      </c>
      <c r="DI172" s="211">
        <v>149.13</v>
      </c>
    </row>
    <row r="173" spans="1:113" ht="75" customHeight="1" x14ac:dyDescent="0.25">
      <c r="A173" s="221"/>
      <c r="B173" s="222"/>
      <c r="C173" s="74" t="s">
        <v>354</v>
      </c>
      <c r="D173" s="106" t="s">
        <v>245</v>
      </c>
      <c r="E173" s="74">
        <v>36728</v>
      </c>
      <c r="F173" s="101">
        <v>804382046225</v>
      </c>
      <c r="G173" s="101"/>
      <c r="H173" s="59" t="s">
        <v>302</v>
      </c>
      <c r="I173" s="59"/>
      <c r="J173" s="59"/>
      <c r="K173" s="149" t="s">
        <v>358</v>
      </c>
      <c r="L173" s="74" t="s">
        <v>39</v>
      </c>
      <c r="M173" s="74"/>
      <c r="N173" s="107">
        <v>44077</v>
      </c>
      <c r="O173" s="78">
        <v>50</v>
      </c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9"/>
      <c r="AC173" s="140"/>
      <c r="AD173" s="136"/>
      <c r="AE173" s="136"/>
      <c r="AF173" s="136"/>
      <c r="AG173" s="136"/>
      <c r="AH173" s="136"/>
      <c r="AI173" s="136"/>
      <c r="AJ173" s="136"/>
      <c r="AK173" s="136"/>
      <c r="AL173" s="136"/>
      <c r="AM173" s="136"/>
      <c r="AN173" s="136"/>
      <c r="AO173" s="136"/>
      <c r="AP173" s="141"/>
      <c r="AQ173" s="137"/>
      <c r="AR173" s="137"/>
      <c r="AS173" s="142"/>
      <c r="AT173" s="143"/>
      <c r="AU173" s="144"/>
      <c r="AV173" s="144"/>
      <c r="AW173" s="144"/>
      <c r="AX173" s="144"/>
      <c r="AY173" s="144"/>
      <c r="AZ173" s="144"/>
      <c r="BA173" s="145"/>
      <c r="BB173" s="145"/>
      <c r="BC173" s="145"/>
      <c r="BD173" s="145"/>
      <c r="BE173" s="145"/>
      <c r="BF173" s="145"/>
      <c r="BG173" s="146"/>
      <c r="BH173" s="144"/>
      <c r="BI173" s="144"/>
      <c r="BJ173" s="147"/>
      <c r="BK173" s="189">
        <v>0</v>
      </c>
      <c r="BL173" s="189"/>
      <c r="BM173" s="189"/>
      <c r="BN173" s="189"/>
      <c r="BO173" s="189"/>
      <c r="BP173" s="189"/>
      <c r="BQ173" s="189"/>
      <c r="BR173" s="189"/>
      <c r="BS173" s="189"/>
      <c r="BT173" s="189">
        <v>0</v>
      </c>
      <c r="BU173" s="189">
        <v>7</v>
      </c>
      <c r="BV173" s="189">
        <v>9</v>
      </c>
      <c r="BW173" s="189">
        <v>8</v>
      </c>
      <c r="BX173" s="190">
        <f>SUM(BL173:BW173)</f>
        <v>24</v>
      </c>
      <c r="BY173" s="189">
        <v>107</v>
      </c>
      <c r="BZ173" s="189">
        <v>4</v>
      </c>
      <c r="CA173" s="206">
        <f>O173*BX173</f>
        <v>1200</v>
      </c>
      <c r="CB173" s="99">
        <f>BX173/(BY173+BK173-BZ173)</f>
        <v>0.23300970873786409</v>
      </c>
      <c r="CC173" s="236">
        <v>9</v>
      </c>
      <c r="CD173" s="170">
        <f>CC173*O173</f>
        <v>450</v>
      </c>
      <c r="CE173" s="203">
        <v>1</v>
      </c>
      <c r="CF173" s="98">
        <v>0</v>
      </c>
      <c r="CG173" s="98">
        <v>0</v>
      </c>
      <c r="CH173" s="98">
        <v>1</v>
      </c>
      <c r="CI173" s="98">
        <v>0</v>
      </c>
      <c r="CJ173" s="98">
        <v>0</v>
      </c>
      <c r="CK173" s="98">
        <v>0</v>
      </c>
      <c r="CL173" s="98">
        <v>0</v>
      </c>
      <c r="CM173" s="98">
        <v>0</v>
      </c>
      <c r="CN173" s="98">
        <v>0</v>
      </c>
      <c r="CO173" s="98">
        <v>0</v>
      </c>
      <c r="CP173" s="129">
        <v>0</v>
      </c>
      <c r="CQ173" s="174">
        <f>SUM(CE173:CP173)</f>
        <v>2</v>
      </c>
      <c r="CR173" s="98">
        <v>1</v>
      </c>
      <c r="CS173" s="98">
        <v>9</v>
      </c>
      <c r="CT173" s="151">
        <f>CQ173*O173</f>
        <v>100</v>
      </c>
      <c r="CU173" s="88">
        <f>CQ173/(CC173+CR173-CS173)</f>
        <v>2</v>
      </c>
      <c r="CV173" s="95">
        <v>0</v>
      </c>
      <c r="CW173" s="96">
        <v>0</v>
      </c>
      <c r="CX173" s="98">
        <v>0</v>
      </c>
      <c r="CY173" s="129">
        <v>0</v>
      </c>
      <c r="CZ173" s="257">
        <f>SUM(CW173:CY173)</f>
        <v>0</v>
      </c>
      <c r="DA173" s="98">
        <v>0</v>
      </c>
      <c r="DB173" s="98">
        <v>0</v>
      </c>
      <c r="DC173" s="98">
        <f>CZ173*O173</f>
        <v>0</v>
      </c>
      <c r="DD173" s="258" t="e">
        <f>CZ173/(CV173+DA173-DB173)</f>
        <v>#DIV/0!</v>
      </c>
      <c r="DE173" s="95">
        <v>1</v>
      </c>
      <c r="DF173" s="247">
        <f>DE173*O173</f>
        <v>50</v>
      </c>
      <c r="DG173" s="208"/>
      <c r="DH173" s="211"/>
      <c r="DI173" s="211"/>
    </row>
    <row r="174" spans="1:113" ht="75" customHeight="1" x14ac:dyDescent="0.25">
      <c r="A174" s="221"/>
      <c r="B174" s="222"/>
      <c r="C174" s="74" t="s">
        <v>354</v>
      </c>
      <c r="D174" s="106" t="s">
        <v>261</v>
      </c>
      <c r="E174" s="74">
        <v>18430</v>
      </c>
      <c r="F174" s="101">
        <v>804382046324</v>
      </c>
      <c r="G174" s="101"/>
      <c r="H174" s="59" t="s">
        <v>318</v>
      </c>
      <c r="I174" s="59"/>
      <c r="J174" s="59"/>
      <c r="K174" s="149" t="s">
        <v>358</v>
      </c>
      <c r="L174" s="74" t="s">
        <v>39</v>
      </c>
      <c r="M174" s="74"/>
      <c r="N174" s="107">
        <v>44077</v>
      </c>
      <c r="O174" s="78">
        <v>64.290000000000006</v>
      </c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9"/>
      <c r="AC174" s="140"/>
      <c r="AD174" s="136"/>
      <c r="AE174" s="136"/>
      <c r="AF174" s="136"/>
      <c r="AG174" s="136"/>
      <c r="AH174" s="136"/>
      <c r="AI174" s="136"/>
      <c r="AJ174" s="136"/>
      <c r="AK174" s="136"/>
      <c r="AL174" s="136"/>
      <c r="AM174" s="136"/>
      <c r="AN174" s="136"/>
      <c r="AO174" s="136"/>
      <c r="AP174" s="141"/>
      <c r="AQ174" s="137"/>
      <c r="AR174" s="137"/>
      <c r="AS174" s="142"/>
      <c r="AT174" s="143"/>
      <c r="AU174" s="144"/>
      <c r="AV174" s="144"/>
      <c r="AW174" s="144"/>
      <c r="AX174" s="144"/>
      <c r="AY174" s="144"/>
      <c r="AZ174" s="144"/>
      <c r="BA174" s="145"/>
      <c r="BB174" s="145"/>
      <c r="BC174" s="145"/>
      <c r="BD174" s="145"/>
      <c r="BE174" s="145"/>
      <c r="BF174" s="145"/>
      <c r="BG174" s="146"/>
      <c r="BH174" s="144"/>
      <c r="BI174" s="144"/>
      <c r="BJ174" s="147"/>
      <c r="BK174" s="189">
        <v>0</v>
      </c>
      <c r="BL174" s="189"/>
      <c r="BM174" s="189"/>
      <c r="BN174" s="189"/>
      <c r="BO174" s="189"/>
      <c r="BP174" s="189"/>
      <c r="BQ174" s="189"/>
      <c r="BR174" s="189"/>
      <c r="BS174" s="189"/>
      <c r="BT174" s="189">
        <v>0</v>
      </c>
      <c r="BU174" s="189">
        <v>3</v>
      </c>
      <c r="BV174" s="189">
        <v>2</v>
      </c>
      <c r="BW174" s="189">
        <v>4</v>
      </c>
      <c r="BX174" s="190">
        <f>SUM(BL174:BW174)</f>
        <v>9</v>
      </c>
      <c r="BY174" s="189">
        <v>41</v>
      </c>
      <c r="BZ174" s="189">
        <v>0</v>
      </c>
      <c r="CA174" s="206">
        <f>O174*BX174</f>
        <v>578.61</v>
      </c>
      <c r="CB174" s="99">
        <f>BX174/(BY174+BK174-BZ174)</f>
        <v>0.21951219512195122</v>
      </c>
      <c r="CC174" s="236">
        <v>1</v>
      </c>
      <c r="CD174" s="170">
        <f>CC174*O174</f>
        <v>64.290000000000006</v>
      </c>
      <c r="CE174" s="203">
        <v>0</v>
      </c>
      <c r="CF174" s="98">
        <v>1</v>
      </c>
      <c r="CG174" s="98">
        <v>0</v>
      </c>
      <c r="CH174" s="98">
        <v>0</v>
      </c>
      <c r="CI174" s="98">
        <v>0</v>
      </c>
      <c r="CJ174" s="98">
        <v>0</v>
      </c>
      <c r="CK174" s="98">
        <v>1</v>
      </c>
      <c r="CL174" s="98">
        <v>0</v>
      </c>
      <c r="CM174" s="98">
        <v>0</v>
      </c>
      <c r="CN174" s="98">
        <v>0</v>
      </c>
      <c r="CO174" s="98">
        <v>0</v>
      </c>
      <c r="CP174" s="129">
        <v>0</v>
      </c>
      <c r="CQ174" s="174">
        <f>SUM(CE174:CP174)</f>
        <v>2</v>
      </c>
      <c r="CR174" s="98">
        <v>0</v>
      </c>
      <c r="CS174" s="98">
        <v>0</v>
      </c>
      <c r="CT174" s="151">
        <f>CQ174*O174</f>
        <v>128.58000000000001</v>
      </c>
      <c r="CU174" s="88">
        <f>CQ174/(CC174+CR174-CS174)</f>
        <v>2</v>
      </c>
      <c r="CV174" s="95">
        <v>0</v>
      </c>
      <c r="CW174" s="96">
        <v>0</v>
      </c>
      <c r="CX174" s="98">
        <v>0</v>
      </c>
      <c r="CY174" s="129">
        <v>0</v>
      </c>
      <c r="CZ174" s="257">
        <f>SUM(CW174:CY174)</f>
        <v>0</v>
      </c>
      <c r="DA174" s="98">
        <v>0</v>
      </c>
      <c r="DB174" s="98">
        <v>0</v>
      </c>
      <c r="DC174" s="98">
        <f>CZ174*O174</f>
        <v>0</v>
      </c>
      <c r="DD174" s="258" t="e">
        <f>CZ174/(CV174+DA174-DB174)</f>
        <v>#DIV/0!</v>
      </c>
      <c r="DE174" s="95">
        <v>0</v>
      </c>
      <c r="DF174" s="247">
        <f>DE174*O174</f>
        <v>0</v>
      </c>
      <c r="DG174" s="208"/>
      <c r="DH174" s="211">
        <v>449</v>
      </c>
      <c r="DI174" s="211">
        <v>157.07</v>
      </c>
    </row>
    <row r="175" spans="1:113" ht="75" customHeight="1" x14ac:dyDescent="0.25">
      <c r="A175" s="221"/>
      <c r="B175" s="218"/>
      <c r="C175" s="74" t="s">
        <v>16</v>
      </c>
      <c r="D175" s="74" t="s">
        <v>460</v>
      </c>
      <c r="E175" s="74">
        <v>3239</v>
      </c>
      <c r="F175" s="101">
        <v>804382055883</v>
      </c>
      <c r="G175" s="101"/>
      <c r="H175" s="59" t="s">
        <v>485</v>
      </c>
      <c r="I175" s="196">
        <v>0.5</v>
      </c>
      <c r="J175" s="59" t="s">
        <v>446</v>
      </c>
      <c r="K175" s="149"/>
      <c r="L175" s="242" t="s">
        <v>40</v>
      </c>
      <c r="M175" s="105"/>
      <c r="N175" s="77">
        <v>44356</v>
      </c>
      <c r="O175" s="78">
        <v>130</v>
      </c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  <c r="AA175" s="161"/>
      <c r="AB175" s="162"/>
      <c r="AC175" s="163"/>
      <c r="AD175" s="164"/>
      <c r="AE175" s="164"/>
      <c r="AF175" s="164"/>
      <c r="AG175" s="164"/>
      <c r="AH175" s="164"/>
      <c r="AI175" s="164"/>
      <c r="AJ175" s="164"/>
      <c r="AK175" s="164"/>
      <c r="AL175" s="164"/>
      <c r="AM175" s="164"/>
      <c r="AN175" s="164"/>
      <c r="AO175" s="164"/>
      <c r="AP175" s="165"/>
      <c r="AQ175" s="166"/>
      <c r="AR175" s="166"/>
      <c r="AS175" s="167"/>
      <c r="AT175" s="166"/>
      <c r="AU175" s="145"/>
      <c r="AV175" s="145"/>
      <c r="AW175" s="145"/>
      <c r="AX175" s="145"/>
      <c r="AY175" s="145"/>
      <c r="AZ175" s="145"/>
      <c r="BA175" s="145"/>
      <c r="BB175" s="145"/>
      <c r="BC175" s="145"/>
      <c r="BD175" s="145"/>
      <c r="BE175" s="145"/>
      <c r="BF175" s="145"/>
      <c r="BG175" s="146"/>
      <c r="BH175" s="145"/>
      <c r="BI175" s="145"/>
      <c r="BJ175" s="147"/>
      <c r="BK175" s="189"/>
      <c r="BL175" s="189"/>
      <c r="BM175" s="189"/>
      <c r="BN175" s="189"/>
      <c r="BO175" s="189"/>
      <c r="BP175" s="189"/>
      <c r="BQ175" s="189"/>
      <c r="BR175" s="189"/>
      <c r="BS175" s="189"/>
      <c r="BT175" s="189"/>
      <c r="BU175" s="189"/>
      <c r="BV175" s="189"/>
      <c r="BW175" s="189"/>
      <c r="BX175" s="190"/>
      <c r="BY175" s="189"/>
      <c r="BZ175" s="189"/>
      <c r="CA175" s="206"/>
      <c r="CB175" s="99"/>
      <c r="CC175" s="236">
        <v>0</v>
      </c>
      <c r="CD175" s="170"/>
      <c r="CE175" s="203"/>
      <c r="CF175" s="98"/>
      <c r="CG175" s="98"/>
      <c r="CH175" s="98"/>
      <c r="CI175" s="98"/>
      <c r="CJ175" s="98">
        <v>0</v>
      </c>
      <c r="CK175" s="98">
        <v>6</v>
      </c>
      <c r="CL175" s="98">
        <v>6</v>
      </c>
      <c r="CM175" s="98">
        <v>5</v>
      </c>
      <c r="CN175" s="98">
        <v>3</v>
      </c>
      <c r="CO175" s="98">
        <v>3</v>
      </c>
      <c r="CP175" s="129">
        <v>10</v>
      </c>
      <c r="CQ175" s="174">
        <f>SUM(CE175:CP175)</f>
        <v>33</v>
      </c>
      <c r="CR175" s="98">
        <v>101</v>
      </c>
      <c r="CS175" s="98">
        <v>6</v>
      </c>
      <c r="CT175" s="151">
        <f>CQ175*O175</f>
        <v>4290</v>
      </c>
      <c r="CU175" s="88">
        <f>CQ175/(CC175+CR175-CS175)</f>
        <v>0.3473684210526316</v>
      </c>
      <c r="CV175" s="95">
        <v>37</v>
      </c>
      <c r="CW175" s="96">
        <v>2</v>
      </c>
      <c r="CX175" s="98">
        <v>0</v>
      </c>
      <c r="CY175" s="129">
        <v>0</v>
      </c>
      <c r="CZ175" s="257">
        <f>SUM(CW175:CY175)</f>
        <v>2</v>
      </c>
      <c r="DA175" s="98">
        <v>0</v>
      </c>
      <c r="DB175" s="98">
        <v>1</v>
      </c>
      <c r="DC175" s="151">
        <f>CZ175*O175</f>
        <v>260</v>
      </c>
      <c r="DD175" s="258">
        <f>CZ175/(CV175+DA175-DB175)</f>
        <v>5.5555555555555552E-2</v>
      </c>
      <c r="DE175" s="95">
        <v>9</v>
      </c>
      <c r="DF175" s="247">
        <f>DE175*O175</f>
        <v>1170</v>
      </c>
      <c r="DG175" s="207"/>
      <c r="DH175" s="211">
        <v>775</v>
      </c>
      <c r="DI175" s="211">
        <v>224.85</v>
      </c>
    </row>
    <row r="176" spans="1:113" ht="75" customHeight="1" x14ac:dyDescent="0.25">
      <c r="A176" s="221"/>
      <c r="B176" s="222"/>
      <c r="C176" s="74" t="s">
        <v>354</v>
      </c>
      <c r="D176" s="106" t="s">
        <v>280</v>
      </c>
      <c r="E176" s="74">
        <v>4151</v>
      </c>
      <c r="F176" s="101">
        <v>804382046249</v>
      </c>
      <c r="G176" s="101"/>
      <c r="H176" s="59" t="s">
        <v>337</v>
      </c>
      <c r="I176" s="59"/>
      <c r="J176" s="59"/>
      <c r="K176" s="149" t="s">
        <v>358</v>
      </c>
      <c r="L176" s="74" t="s">
        <v>39</v>
      </c>
      <c r="M176" s="74"/>
      <c r="N176" s="107">
        <v>44077</v>
      </c>
      <c r="O176" s="78">
        <v>108.57</v>
      </c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9"/>
      <c r="AC176" s="140"/>
      <c r="AD176" s="136"/>
      <c r="AE176" s="136"/>
      <c r="AF176" s="136"/>
      <c r="AG176" s="136"/>
      <c r="AH176" s="136"/>
      <c r="AI176" s="136"/>
      <c r="AJ176" s="136"/>
      <c r="AK176" s="136"/>
      <c r="AL176" s="136"/>
      <c r="AM176" s="136"/>
      <c r="AN176" s="136"/>
      <c r="AO176" s="136"/>
      <c r="AP176" s="141"/>
      <c r="AQ176" s="137"/>
      <c r="AR176" s="137"/>
      <c r="AS176" s="142"/>
      <c r="AT176" s="143"/>
      <c r="AU176" s="144"/>
      <c r="AV176" s="144"/>
      <c r="AW176" s="144"/>
      <c r="AX176" s="144"/>
      <c r="AY176" s="144"/>
      <c r="AZ176" s="144"/>
      <c r="BA176" s="145"/>
      <c r="BB176" s="145"/>
      <c r="BC176" s="145"/>
      <c r="BD176" s="145"/>
      <c r="BE176" s="145"/>
      <c r="BF176" s="145"/>
      <c r="BG176" s="146"/>
      <c r="BH176" s="144"/>
      <c r="BI176" s="144"/>
      <c r="BJ176" s="147"/>
      <c r="BK176" s="189">
        <v>0</v>
      </c>
      <c r="BL176" s="189"/>
      <c r="BM176" s="189"/>
      <c r="BN176" s="189"/>
      <c r="BO176" s="189"/>
      <c r="BP176" s="189"/>
      <c r="BQ176" s="189"/>
      <c r="BR176" s="189"/>
      <c r="BS176" s="189"/>
      <c r="BT176" s="189">
        <v>1</v>
      </c>
      <c r="BU176" s="189">
        <v>0</v>
      </c>
      <c r="BV176" s="189">
        <v>1</v>
      </c>
      <c r="BW176" s="189">
        <v>3</v>
      </c>
      <c r="BX176" s="190">
        <f>SUM(BL176:BW176)</f>
        <v>5</v>
      </c>
      <c r="BY176" s="189">
        <v>29</v>
      </c>
      <c r="BZ176" s="189">
        <v>0</v>
      </c>
      <c r="CA176" s="206">
        <f>O176*BX176</f>
        <v>542.84999999999991</v>
      </c>
      <c r="CB176" s="99">
        <f>BX176/(BY176+BK176-BZ176)</f>
        <v>0.17241379310344829</v>
      </c>
      <c r="CC176" s="236">
        <v>3</v>
      </c>
      <c r="CD176" s="170">
        <f>CC176*O176</f>
        <v>325.70999999999998</v>
      </c>
      <c r="CE176" s="203">
        <v>0</v>
      </c>
      <c r="CF176" s="98">
        <v>1</v>
      </c>
      <c r="CG176" s="98">
        <v>0</v>
      </c>
      <c r="CH176" s="98">
        <v>0</v>
      </c>
      <c r="CI176" s="98">
        <v>0</v>
      </c>
      <c r="CJ176" s="98">
        <v>0</v>
      </c>
      <c r="CK176" s="98">
        <v>0</v>
      </c>
      <c r="CL176" s="98">
        <v>0</v>
      </c>
      <c r="CM176" s="98">
        <v>0</v>
      </c>
      <c r="CN176" s="98">
        <v>0</v>
      </c>
      <c r="CO176" s="98">
        <v>0</v>
      </c>
      <c r="CP176" s="129">
        <v>1</v>
      </c>
      <c r="CQ176" s="174">
        <f>SUM(CE176:CP176)</f>
        <v>2</v>
      </c>
      <c r="CR176" s="98">
        <v>0</v>
      </c>
      <c r="CS176" s="98">
        <v>0</v>
      </c>
      <c r="CT176" s="151">
        <f>CQ176*O176</f>
        <v>217.14</v>
      </c>
      <c r="CU176" s="88">
        <f>CQ176/(CC176+CR176-CS176)</f>
        <v>0.66666666666666663</v>
      </c>
      <c r="CV176" s="95">
        <v>1</v>
      </c>
      <c r="CW176" s="96">
        <v>0</v>
      </c>
      <c r="CX176" s="98">
        <v>0</v>
      </c>
      <c r="CY176" s="129">
        <v>0</v>
      </c>
      <c r="CZ176" s="257">
        <f>SUM(CW176:CY176)</f>
        <v>0</v>
      </c>
      <c r="DA176" s="98">
        <v>0</v>
      </c>
      <c r="DB176" s="98">
        <v>1</v>
      </c>
      <c r="DC176" s="98">
        <f>CZ176*O176</f>
        <v>0</v>
      </c>
      <c r="DD176" s="258" t="e">
        <f>CZ176/(CV176+DA176-DB176)</f>
        <v>#DIV/0!</v>
      </c>
      <c r="DE176" s="95">
        <v>0</v>
      </c>
      <c r="DF176" s="247">
        <f>DE176*O176</f>
        <v>0</v>
      </c>
      <c r="DG176" s="208"/>
      <c r="DH176" s="211">
        <v>729</v>
      </c>
      <c r="DI176" s="211">
        <v>243.93</v>
      </c>
    </row>
    <row r="177" spans="1:113" ht="75" customHeight="1" x14ac:dyDescent="0.25">
      <c r="A177" s="221"/>
      <c r="B177" s="222"/>
      <c r="C177" s="74" t="s">
        <v>354</v>
      </c>
      <c r="D177" s="106" t="s">
        <v>290</v>
      </c>
      <c r="E177" s="74">
        <v>933</v>
      </c>
      <c r="F177" s="101">
        <v>804382046256</v>
      </c>
      <c r="G177" s="101"/>
      <c r="H177" s="59" t="s">
        <v>347</v>
      </c>
      <c r="I177" s="59"/>
      <c r="J177" s="59"/>
      <c r="K177" s="149" t="s">
        <v>358</v>
      </c>
      <c r="L177" s="74" t="s">
        <v>39</v>
      </c>
      <c r="M177" s="74"/>
      <c r="N177" s="107">
        <v>44077</v>
      </c>
      <c r="O177" s="78">
        <v>131.07</v>
      </c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9"/>
      <c r="AC177" s="140"/>
      <c r="AD177" s="136"/>
      <c r="AE177" s="136"/>
      <c r="AF177" s="136"/>
      <c r="AG177" s="136"/>
      <c r="AH177" s="136"/>
      <c r="AI177" s="136"/>
      <c r="AJ177" s="136"/>
      <c r="AK177" s="136"/>
      <c r="AL177" s="136"/>
      <c r="AM177" s="136"/>
      <c r="AN177" s="136"/>
      <c r="AO177" s="136"/>
      <c r="AP177" s="141"/>
      <c r="AQ177" s="137"/>
      <c r="AR177" s="137"/>
      <c r="AS177" s="142"/>
      <c r="AT177" s="143"/>
      <c r="AU177" s="144"/>
      <c r="AV177" s="144"/>
      <c r="AW177" s="144"/>
      <c r="AX177" s="144"/>
      <c r="AY177" s="144"/>
      <c r="AZ177" s="144"/>
      <c r="BA177" s="145"/>
      <c r="BB177" s="145"/>
      <c r="BC177" s="145"/>
      <c r="BD177" s="145"/>
      <c r="BE177" s="145"/>
      <c r="BF177" s="145"/>
      <c r="BG177" s="146"/>
      <c r="BH177" s="144"/>
      <c r="BI177" s="144"/>
      <c r="BJ177" s="147"/>
      <c r="BK177" s="189">
        <v>0</v>
      </c>
      <c r="BL177" s="189"/>
      <c r="BM177" s="189"/>
      <c r="BN177" s="189"/>
      <c r="BO177" s="189"/>
      <c r="BP177" s="189"/>
      <c r="BQ177" s="189"/>
      <c r="BR177" s="189"/>
      <c r="BS177" s="189"/>
      <c r="BT177" s="189">
        <v>1</v>
      </c>
      <c r="BU177" s="189">
        <v>0</v>
      </c>
      <c r="BV177" s="189">
        <v>0</v>
      </c>
      <c r="BW177" s="189">
        <v>0</v>
      </c>
      <c r="BX177" s="190">
        <f>SUM(BL177:BW177)</f>
        <v>1</v>
      </c>
      <c r="BY177" s="189">
        <v>23</v>
      </c>
      <c r="BZ177" s="189">
        <v>0</v>
      </c>
      <c r="CA177" s="206">
        <f>O177*BX177</f>
        <v>131.07</v>
      </c>
      <c r="CB177" s="99">
        <f>BX177/(BY177+BK177-BZ177)</f>
        <v>4.3478260869565216E-2</v>
      </c>
      <c r="CC177" s="236">
        <v>16</v>
      </c>
      <c r="CD177" s="170">
        <f>CC177*O177</f>
        <v>2097.12</v>
      </c>
      <c r="CE177" s="203">
        <v>0</v>
      </c>
      <c r="CF177" s="98">
        <v>0</v>
      </c>
      <c r="CG177" s="98">
        <v>0</v>
      </c>
      <c r="CH177" s="98">
        <v>1</v>
      </c>
      <c r="CI177" s="98">
        <v>0</v>
      </c>
      <c r="CJ177" s="98">
        <v>0</v>
      </c>
      <c r="CK177" s="98">
        <v>4</v>
      </c>
      <c r="CL177" s="98">
        <v>-1</v>
      </c>
      <c r="CM177" s="98">
        <v>1</v>
      </c>
      <c r="CN177" s="98">
        <v>0</v>
      </c>
      <c r="CO177" s="98">
        <v>0</v>
      </c>
      <c r="CP177" s="129">
        <v>0</v>
      </c>
      <c r="CQ177" s="174">
        <f>SUM(CE177:CP177)</f>
        <v>5</v>
      </c>
      <c r="CR177" s="98">
        <v>0</v>
      </c>
      <c r="CS177" s="98">
        <v>0</v>
      </c>
      <c r="CT177" s="151">
        <f>CQ177*O177</f>
        <v>655.34999999999991</v>
      </c>
      <c r="CU177" s="88">
        <f>CQ177/(CC177+CR177-CS177)</f>
        <v>0.3125</v>
      </c>
      <c r="CV177" s="95">
        <v>4</v>
      </c>
      <c r="CW177" s="96">
        <v>0</v>
      </c>
      <c r="CX177" s="98">
        <v>0</v>
      </c>
      <c r="CY177" s="129">
        <v>0</v>
      </c>
      <c r="CZ177" s="257">
        <f>SUM(CW177:CY177)</f>
        <v>0</v>
      </c>
      <c r="DA177" s="98">
        <v>0</v>
      </c>
      <c r="DB177" s="98">
        <v>0</v>
      </c>
      <c r="DC177" s="98">
        <f>CZ177*O177</f>
        <v>0</v>
      </c>
      <c r="DD177" s="258">
        <f>CZ177/(CV177+DA177-DB177)</f>
        <v>0</v>
      </c>
      <c r="DE177" s="95">
        <v>3</v>
      </c>
      <c r="DF177" s="247">
        <f>DE177*O177</f>
        <v>393.21</v>
      </c>
      <c r="DG177" s="208"/>
      <c r="DH177" s="211">
        <v>879</v>
      </c>
      <c r="DI177" s="211">
        <v>261.72000000000003</v>
      </c>
    </row>
    <row r="178" spans="1:113" ht="75" customHeight="1" x14ac:dyDescent="0.25">
      <c r="A178" s="221"/>
      <c r="B178" s="218"/>
      <c r="C178" s="73" t="s">
        <v>17</v>
      </c>
      <c r="D178" s="74" t="s">
        <v>532</v>
      </c>
      <c r="E178" s="74">
        <v>10402</v>
      </c>
      <c r="F178" s="101">
        <v>804382057184</v>
      </c>
      <c r="G178" s="101"/>
      <c r="H178" s="59" t="s">
        <v>558</v>
      </c>
      <c r="I178" s="196">
        <v>2.5</v>
      </c>
      <c r="J178" s="59" t="s">
        <v>445</v>
      </c>
      <c r="K178" s="149"/>
      <c r="L178" s="76" t="s">
        <v>39</v>
      </c>
      <c r="M178" s="76"/>
      <c r="N178" s="77">
        <v>44427</v>
      </c>
      <c r="O178" s="78">
        <v>1075</v>
      </c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  <c r="AA178" s="161"/>
      <c r="AB178" s="162"/>
      <c r="AC178" s="163"/>
      <c r="AD178" s="164"/>
      <c r="AE178" s="164"/>
      <c r="AF178" s="164"/>
      <c r="AG178" s="164"/>
      <c r="AH178" s="164"/>
      <c r="AI178" s="164"/>
      <c r="AJ178" s="164"/>
      <c r="AK178" s="164"/>
      <c r="AL178" s="164"/>
      <c r="AM178" s="164"/>
      <c r="AN178" s="164"/>
      <c r="AO178" s="164"/>
      <c r="AP178" s="165"/>
      <c r="AQ178" s="166"/>
      <c r="AR178" s="166"/>
      <c r="AS178" s="167"/>
      <c r="AT178" s="166"/>
      <c r="AU178" s="145"/>
      <c r="AV178" s="145"/>
      <c r="AW178" s="145"/>
      <c r="AX178" s="145"/>
      <c r="AY178" s="145"/>
      <c r="AZ178" s="145"/>
      <c r="BA178" s="145"/>
      <c r="BB178" s="145"/>
      <c r="BC178" s="145"/>
      <c r="BD178" s="145"/>
      <c r="BE178" s="145"/>
      <c r="BF178" s="145"/>
      <c r="BG178" s="146"/>
      <c r="BH178" s="145"/>
      <c r="BI178" s="145"/>
      <c r="BJ178" s="147"/>
      <c r="BK178" s="189"/>
      <c r="BL178" s="189"/>
      <c r="BM178" s="189"/>
      <c r="BN178" s="189"/>
      <c r="BO178" s="189"/>
      <c r="BP178" s="189"/>
      <c r="BQ178" s="189"/>
      <c r="BR178" s="189"/>
      <c r="BS178" s="189"/>
      <c r="BT178" s="189"/>
      <c r="BU178" s="189"/>
      <c r="BV178" s="189"/>
      <c r="BW178" s="189"/>
      <c r="BX178" s="190"/>
      <c r="BY178" s="189"/>
      <c r="BZ178" s="189"/>
      <c r="CA178" s="206"/>
      <c r="CB178" s="99"/>
      <c r="CC178" s="236">
        <v>0</v>
      </c>
      <c r="CD178" s="170"/>
      <c r="CE178" s="203"/>
      <c r="CF178" s="98"/>
      <c r="CG178" s="98"/>
      <c r="CH178" s="98"/>
      <c r="CI178" s="98"/>
      <c r="CJ178" s="98"/>
      <c r="CK178" s="98"/>
      <c r="CL178" s="98">
        <v>0</v>
      </c>
      <c r="CM178" s="98">
        <v>1</v>
      </c>
      <c r="CN178" s="98">
        <v>2</v>
      </c>
      <c r="CO178" s="98">
        <v>3</v>
      </c>
      <c r="CP178" s="129">
        <v>5</v>
      </c>
      <c r="CQ178" s="174">
        <f>SUM(CE178:CP178)</f>
        <v>11</v>
      </c>
      <c r="CR178" s="98">
        <v>75</v>
      </c>
      <c r="CS178" s="98">
        <v>0</v>
      </c>
      <c r="CT178" s="151">
        <f>CQ178*O178</f>
        <v>11825</v>
      </c>
      <c r="CU178" s="88">
        <f>CQ178/(CC178+CR178-CS178)</f>
        <v>0.14666666666666667</v>
      </c>
      <c r="CV178" s="95">
        <v>60</v>
      </c>
      <c r="CW178" s="96">
        <v>0</v>
      </c>
      <c r="CX178" s="98">
        <v>2</v>
      </c>
      <c r="CY178" s="129">
        <v>1</v>
      </c>
      <c r="CZ178" s="257">
        <f>SUM(CW178:CY178)</f>
        <v>3</v>
      </c>
      <c r="DA178" s="98">
        <v>0</v>
      </c>
      <c r="DB178" s="98">
        <v>0</v>
      </c>
      <c r="DC178" s="98">
        <f>CZ178*O178</f>
        <v>3225</v>
      </c>
      <c r="DD178" s="258">
        <f>CZ178/(CV178+DA178-DB178)</f>
        <v>0.05</v>
      </c>
      <c r="DE178" s="95">
        <v>57</v>
      </c>
      <c r="DF178" s="247">
        <f>DE178*O178</f>
        <v>61275</v>
      </c>
      <c r="DG178" s="232" t="s">
        <v>648</v>
      </c>
      <c r="DH178" s="211"/>
      <c r="DI178" s="211"/>
    </row>
    <row r="179" spans="1:113" ht="75" customHeight="1" x14ac:dyDescent="0.25">
      <c r="A179" s="219"/>
      <c r="B179" s="218"/>
      <c r="C179" s="73" t="s">
        <v>17</v>
      </c>
      <c r="D179" s="74" t="s">
        <v>515</v>
      </c>
      <c r="E179" s="74">
        <v>391</v>
      </c>
      <c r="F179" s="101">
        <v>804382059416</v>
      </c>
      <c r="G179" s="101"/>
      <c r="H179" s="59" t="s">
        <v>546</v>
      </c>
      <c r="I179" s="196">
        <v>4</v>
      </c>
      <c r="J179" s="59" t="s">
        <v>443</v>
      </c>
      <c r="K179" s="149"/>
      <c r="L179" s="76" t="s">
        <v>39</v>
      </c>
      <c r="M179" s="76"/>
      <c r="N179" s="77">
        <v>44420</v>
      </c>
      <c r="O179" s="78">
        <v>1800</v>
      </c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  <c r="AA179" s="161"/>
      <c r="AB179" s="162"/>
      <c r="AC179" s="163"/>
      <c r="AD179" s="164"/>
      <c r="AE179" s="164"/>
      <c r="AF179" s="164"/>
      <c r="AG179" s="164"/>
      <c r="AH179" s="164"/>
      <c r="AI179" s="164"/>
      <c r="AJ179" s="164"/>
      <c r="AK179" s="164"/>
      <c r="AL179" s="164"/>
      <c r="AM179" s="164"/>
      <c r="AN179" s="164"/>
      <c r="AO179" s="164"/>
      <c r="AP179" s="165"/>
      <c r="AQ179" s="166"/>
      <c r="AR179" s="166"/>
      <c r="AS179" s="167"/>
      <c r="AT179" s="166"/>
      <c r="AU179" s="145"/>
      <c r="AV179" s="145"/>
      <c r="AW179" s="145"/>
      <c r="AX179" s="145"/>
      <c r="AY179" s="145"/>
      <c r="AZ179" s="145"/>
      <c r="BA179" s="145"/>
      <c r="BB179" s="145"/>
      <c r="BC179" s="145"/>
      <c r="BD179" s="145"/>
      <c r="BE179" s="145"/>
      <c r="BF179" s="145"/>
      <c r="BG179" s="146"/>
      <c r="BH179" s="145"/>
      <c r="BI179" s="145"/>
      <c r="BJ179" s="147"/>
      <c r="BK179" s="189"/>
      <c r="BL179" s="189"/>
      <c r="BM179" s="189"/>
      <c r="BN179" s="189"/>
      <c r="BO179" s="189"/>
      <c r="BP179" s="189"/>
      <c r="BQ179" s="189"/>
      <c r="BR179" s="189"/>
      <c r="BS179" s="189"/>
      <c r="BT179" s="189"/>
      <c r="BU179" s="189"/>
      <c r="BV179" s="189"/>
      <c r="BW179" s="189"/>
      <c r="BX179" s="190"/>
      <c r="BY179" s="189"/>
      <c r="BZ179" s="189"/>
      <c r="CA179" s="206"/>
      <c r="CB179" s="99"/>
      <c r="CC179" s="236">
        <v>0</v>
      </c>
      <c r="CD179" s="170"/>
      <c r="CE179" s="203"/>
      <c r="CF179" s="98"/>
      <c r="CG179" s="98"/>
      <c r="CH179" s="98"/>
      <c r="CI179" s="98"/>
      <c r="CJ179" s="98"/>
      <c r="CK179" s="98"/>
      <c r="CL179" s="98">
        <v>0</v>
      </c>
      <c r="CM179" s="98">
        <v>3</v>
      </c>
      <c r="CN179" s="98">
        <v>8</v>
      </c>
      <c r="CO179" s="98">
        <v>23</v>
      </c>
      <c r="CP179" s="129">
        <v>17</v>
      </c>
      <c r="CQ179" s="174">
        <f>SUM(CE179:CP179)</f>
        <v>51</v>
      </c>
      <c r="CR179" s="98">
        <v>375</v>
      </c>
      <c r="CS179" s="98">
        <v>2</v>
      </c>
      <c r="CT179" s="151">
        <f>CQ179*O179</f>
        <v>91800</v>
      </c>
      <c r="CU179" s="88">
        <f>CQ179/(CC179+CR179-CS179)</f>
        <v>0.13672922252010725</v>
      </c>
      <c r="CV179" s="95">
        <v>307</v>
      </c>
      <c r="CW179" s="96">
        <v>0</v>
      </c>
      <c r="CX179" s="98">
        <v>6</v>
      </c>
      <c r="CY179" s="129">
        <v>4</v>
      </c>
      <c r="CZ179" s="257">
        <f>SUM(CW179:CY179)</f>
        <v>10</v>
      </c>
      <c r="DA179" s="98">
        <v>0</v>
      </c>
      <c r="DB179" s="98">
        <v>4</v>
      </c>
      <c r="DC179" s="98">
        <f>CZ179*O179</f>
        <v>18000</v>
      </c>
      <c r="DD179" s="258">
        <f>CZ179/(CV179+DA179-DB179)</f>
        <v>3.3003300330033E-2</v>
      </c>
      <c r="DE179" s="95">
        <v>288</v>
      </c>
      <c r="DF179" s="247">
        <f>DE179*O179</f>
        <v>518400</v>
      </c>
      <c r="DG179" s="207"/>
      <c r="DH179" s="211"/>
      <c r="DI179" s="211"/>
    </row>
    <row r="180" spans="1:113" ht="75" customHeight="1" x14ac:dyDescent="0.25">
      <c r="A180" s="220"/>
      <c r="B180" s="218"/>
      <c r="C180" s="73" t="s">
        <v>17</v>
      </c>
      <c r="D180" s="74" t="s">
        <v>529</v>
      </c>
      <c r="E180" s="74">
        <v>94611</v>
      </c>
      <c r="F180" s="101">
        <v>804382057238</v>
      </c>
      <c r="G180" s="101"/>
      <c r="H180" s="59" t="s">
        <v>556</v>
      </c>
      <c r="I180" s="196">
        <v>0.2</v>
      </c>
      <c r="J180" s="59" t="s">
        <v>446</v>
      </c>
      <c r="K180" s="149"/>
      <c r="L180" s="76" t="s">
        <v>40</v>
      </c>
      <c r="M180" s="76"/>
      <c r="N180" s="77">
        <v>44427</v>
      </c>
      <c r="O180" s="78">
        <v>135</v>
      </c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  <c r="AA180" s="161"/>
      <c r="AB180" s="162"/>
      <c r="AC180" s="163"/>
      <c r="AD180" s="164"/>
      <c r="AE180" s="164"/>
      <c r="AF180" s="164"/>
      <c r="AG180" s="164"/>
      <c r="AH180" s="164"/>
      <c r="AI180" s="164"/>
      <c r="AJ180" s="164"/>
      <c r="AK180" s="164"/>
      <c r="AL180" s="164"/>
      <c r="AM180" s="164"/>
      <c r="AN180" s="164"/>
      <c r="AO180" s="164"/>
      <c r="AP180" s="165"/>
      <c r="AQ180" s="166"/>
      <c r="AR180" s="166"/>
      <c r="AS180" s="167"/>
      <c r="AT180" s="166"/>
      <c r="AU180" s="145"/>
      <c r="AV180" s="145"/>
      <c r="AW180" s="145"/>
      <c r="AX180" s="145"/>
      <c r="AY180" s="145"/>
      <c r="AZ180" s="145"/>
      <c r="BA180" s="145"/>
      <c r="BB180" s="145"/>
      <c r="BC180" s="145"/>
      <c r="BD180" s="145"/>
      <c r="BE180" s="145"/>
      <c r="BF180" s="145"/>
      <c r="BG180" s="146"/>
      <c r="BH180" s="145"/>
      <c r="BI180" s="145"/>
      <c r="BJ180" s="147"/>
      <c r="BK180" s="189"/>
      <c r="BL180" s="189"/>
      <c r="BM180" s="189"/>
      <c r="BN180" s="189"/>
      <c r="BO180" s="189"/>
      <c r="BP180" s="189"/>
      <c r="BQ180" s="189"/>
      <c r="BR180" s="189"/>
      <c r="BS180" s="189"/>
      <c r="BT180" s="189"/>
      <c r="BU180" s="189"/>
      <c r="BV180" s="189"/>
      <c r="BW180" s="189"/>
      <c r="BX180" s="190"/>
      <c r="BY180" s="189"/>
      <c r="BZ180" s="189"/>
      <c r="CA180" s="206"/>
      <c r="CB180" s="99"/>
      <c r="CC180" s="236">
        <v>0</v>
      </c>
      <c r="CD180" s="170"/>
      <c r="CE180" s="203"/>
      <c r="CF180" s="98"/>
      <c r="CG180" s="98"/>
      <c r="CH180" s="98"/>
      <c r="CI180" s="98"/>
      <c r="CJ180" s="98"/>
      <c r="CK180" s="98"/>
      <c r="CL180" s="98">
        <v>0</v>
      </c>
      <c r="CM180" s="98">
        <v>4</v>
      </c>
      <c r="CN180" s="98">
        <v>2</v>
      </c>
      <c r="CO180" s="98">
        <v>5</v>
      </c>
      <c r="CP180" s="129">
        <v>6</v>
      </c>
      <c r="CQ180" s="174">
        <f>SUM(CE180:CP180)</f>
        <v>17</v>
      </c>
      <c r="CR180" s="98">
        <v>125</v>
      </c>
      <c r="CS180" s="98">
        <v>0</v>
      </c>
      <c r="CT180" s="151">
        <f>CQ180*O180</f>
        <v>2295</v>
      </c>
      <c r="CU180" s="88">
        <f>CQ180/(CC180+CR180-CS180)</f>
        <v>0.13600000000000001</v>
      </c>
      <c r="CV180" s="95">
        <v>84</v>
      </c>
      <c r="CW180" s="96">
        <v>-3</v>
      </c>
      <c r="CX180" s="98">
        <v>4</v>
      </c>
      <c r="CY180" s="129">
        <v>0</v>
      </c>
      <c r="CZ180" s="257">
        <f>SUM(CW180:CY180)</f>
        <v>1</v>
      </c>
      <c r="DA180" s="98">
        <v>0</v>
      </c>
      <c r="DB180" s="98">
        <v>0</v>
      </c>
      <c r="DC180" s="98">
        <f>CZ180*O180</f>
        <v>135</v>
      </c>
      <c r="DD180" s="258">
        <f>CZ180/(CV180+DA180-DB180)</f>
        <v>1.1904761904761904E-2</v>
      </c>
      <c r="DE180" s="95">
        <v>81</v>
      </c>
      <c r="DF180" s="247">
        <f>DE180*O180</f>
        <v>10935</v>
      </c>
      <c r="DG180" s="207"/>
      <c r="DH180" s="211"/>
      <c r="DI180" s="211"/>
    </row>
    <row r="181" spans="1:113" ht="75" customHeight="1" x14ac:dyDescent="0.25">
      <c r="A181" s="219"/>
      <c r="B181" s="218"/>
      <c r="C181" s="73" t="s">
        <v>17</v>
      </c>
      <c r="D181" s="74" t="s">
        <v>545</v>
      </c>
      <c r="E181" s="74">
        <v>94561</v>
      </c>
      <c r="F181" s="101">
        <v>804382057160</v>
      </c>
      <c r="G181" s="101"/>
      <c r="H181" s="59" t="s">
        <v>571</v>
      </c>
      <c r="I181" s="196">
        <v>1.5</v>
      </c>
      <c r="J181" s="59" t="s">
        <v>445</v>
      </c>
      <c r="K181" s="149"/>
      <c r="L181" s="76" t="s">
        <v>39</v>
      </c>
      <c r="M181" s="76"/>
      <c r="N181" s="77">
        <v>44427</v>
      </c>
      <c r="O181" s="78">
        <v>750</v>
      </c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  <c r="Z181" s="160"/>
      <c r="AA181" s="161"/>
      <c r="AB181" s="162"/>
      <c r="AC181" s="163"/>
      <c r="AD181" s="164"/>
      <c r="AE181" s="164"/>
      <c r="AF181" s="164"/>
      <c r="AG181" s="164"/>
      <c r="AH181" s="164"/>
      <c r="AI181" s="164"/>
      <c r="AJ181" s="164"/>
      <c r="AK181" s="164"/>
      <c r="AL181" s="164"/>
      <c r="AM181" s="164"/>
      <c r="AN181" s="164"/>
      <c r="AO181" s="164"/>
      <c r="AP181" s="165"/>
      <c r="AQ181" s="166"/>
      <c r="AR181" s="166"/>
      <c r="AS181" s="167"/>
      <c r="AT181" s="166"/>
      <c r="AU181" s="145"/>
      <c r="AV181" s="145"/>
      <c r="AW181" s="145"/>
      <c r="AX181" s="145"/>
      <c r="AY181" s="145"/>
      <c r="AZ181" s="145"/>
      <c r="BA181" s="145"/>
      <c r="BB181" s="145"/>
      <c r="BC181" s="145"/>
      <c r="BD181" s="145"/>
      <c r="BE181" s="145"/>
      <c r="BF181" s="145"/>
      <c r="BG181" s="146"/>
      <c r="BH181" s="145"/>
      <c r="BI181" s="145"/>
      <c r="BJ181" s="147"/>
      <c r="BK181" s="189"/>
      <c r="BL181" s="189"/>
      <c r="BM181" s="189"/>
      <c r="BN181" s="189"/>
      <c r="BO181" s="189"/>
      <c r="BP181" s="189"/>
      <c r="BQ181" s="189"/>
      <c r="BR181" s="189"/>
      <c r="BS181" s="189"/>
      <c r="BT181" s="189"/>
      <c r="BU181" s="189"/>
      <c r="BV181" s="189"/>
      <c r="BW181" s="189"/>
      <c r="BX181" s="190"/>
      <c r="BY181" s="189"/>
      <c r="BZ181" s="189"/>
      <c r="CA181" s="206"/>
      <c r="CB181" s="99"/>
      <c r="CC181" s="236">
        <v>0</v>
      </c>
      <c r="CD181" s="170"/>
      <c r="CE181" s="203"/>
      <c r="CF181" s="98"/>
      <c r="CG181" s="98"/>
      <c r="CH181" s="98"/>
      <c r="CI181" s="98"/>
      <c r="CJ181" s="98"/>
      <c r="CK181" s="98"/>
      <c r="CL181" s="98">
        <v>0</v>
      </c>
      <c r="CM181" s="98">
        <v>1</v>
      </c>
      <c r="CN181" s="98">
        <v>2</v>
      </c>
      <c r="CO181" s="98">
        <v>2</v>
      </c>
      <c r="CP181" s="129">
        <v>5</v>
      </c>
      <c r="CQ181" s="174">
        <f>SUM(CE181:CP181)</f>
        <v>10</v>
      </c>
      <c r="CR181" s="98">
        <v>75</v>
      </c>
      <c r="CS181" s="98">
        <v>0</v>
      </c>
      <c r="CT181" s="151">
        <f>CQ181*O181</f>
        <v>7500</v>
      </c>
      <c r="CU181" s="88">
        <f>CQ181/(CC181+CR181-CS181)</f>
        <v>0.13333333333333333</v>
      </c>
      <c r="CV181" s="95">
        <v>60</v>
      </c>
      <c r="CW181" s="96">
        <v>-1</v>
      </c>
      <c r="CX181" s="98">
        <v>2</v>
      </c>
      <c r="CY181" s="129">
        <v>0</v>
      </c>
      <c r="CZ181" s="257">
        <f>SUM(CW181:CY181)</f>
        <v>1</v>
      </c>
      <c r="DA181" s="98">
        <v>0</v>
      </c>
      <c r="DB181" s="98">
        <v>0</v>
      </c>
      <c r="DC181" s="98">
        <f>CZ181*O181</f>
        <v>750</v>
      </c>
      <c r="DD181" s="258">
        <f>CZ181/(CV181+DA181-DB181)</f>
        <v>1.6666666666666666E-2</v>
      </c>
      <c r="DE181" s="95">
        <v>60</v>
      </c>
      <c r="DF181" s="247">
        <f>DE181*O181</f>
        <v>45000</v>
      </c>
      <c r="DG181" s="272" t="s">
        <v>642</v>
      </c>
      <c r="DH181" s="211"/>
      <c r="DI181" s="211"/>
    </row>
    <row r="182" spans="1:113" ht="75" customHeight="1" x14ac:dyDescent="0.25">
      <c r="A182" s="221"/>
      <c r="B182" s="222"/>
      <c r="C182" s="74" t="s">
        <v>354</v>
      </c>
      <c r="D182" s="106" t="s">
        <v>268</v>
      </c>
      <c r="E182" s="74">
        <v>10289</v>
      </c>
      <c r="F182" s="101">
        <v>804382046430</v>
      </c>
      <c r="G182" s="101"/>
      <c r="H182" s="59" t="s">
        <v>325</v>
      </c>
      <c r="I182" s="59"/>
      <c r="J182" s="59"/>
      <c r="K182" s="149" t="s">
        <v>358</v>
      </c>
      <c r="L182" s="74" t="s">
        <v>39</v>
      </c>
      <c r="M182" s="74"/>
      <c r="N182" s="107">
        <v>44077</v>
      </c>
      <c r="O182" s="78">
        <v>116.89</v>
      </c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9"/>
      <c r="AC182" s="140"/>
      <c r="AD182" s="136"/>
      <c r="AE182" s="136"/>
      <c r="AF182" s="136"/>
      <c r="AG182" s="136"/>
      <c r="AH182" s="136"/>
      <c r="AI182" s="136"/>
      <c r="AJ182" s="136"/>
      <c r="AK182" s="136"/>
      <c r="AL182" s="136"/>
      <c r="AM182" s="136"/>
      <c r="AN182" s="136"/>
      <c r="AO182" s="136"/>
      <c r="AP182" s="141"/>
      <c r="AQ182" s="137"/>
      <c r="AR182" s="137"/>
      <c r="AS182" s="142"/>
      <c r="AT182" s="143"/>
      <c r="AU182" s="144"/>
      <c r="AV182" s="144"/>
      <c r="AW182" s="144"/>
      <c r="AX182" s="144"/>
      <c r="AY182" s="144"/>
      <c r="AZ182" s="144"/>
      <c r="BA182" s="145"/>
      <c r="BB182" s="145"/>
      <c r="BC182" s="145"/>
      <c r="BD182" s="145"/>
      <c r="BE182" s="145"/>
      <c r="BF182" s="145"/>
      <c r="BG182" s="146"/>
      <c r="BH182" s="144"/>
      <c r="BI182" s="144"/>
      <c r="BJ182" s="147"/>
      <c r="BK182" s="189">
        <v>0</v>
      </c>
      <c r="BL182" s="189"/>
      <c r="BM182" s="189"/>
      <c r="BN182" s="189"/>
      <c r="BO182" s="189"/>
      <c r="BP182" s="189"/>
      <c r="BQ182" s="189"/>
      <c r="BR182" s="189"/>
      <c r="BS182" s="189"/>
      <c r="BT182" s="189">
        <v>0</v>
      </c>
      <c r="BU182" s="189">
        <v>2</v>
      </c>
      <c r="BV182" s="189">
        <v>2</v>
      </c>
      <c r="BW182" s="189">
        <v>4</v>
      </c>
      <c r="BX182" s="190">
        <f>SUM(BL182:BW182)</f>
        <v>8</v>
      </c>
      <c r="BY182" s="189">
        <v>29</v>
      </c>
      <c r="BZ182" s="189">
        <v>0</v>
      </c>
      <c r="CA182" s="206">
        <f>O182*BX182</f>
        <v>935.12</v>
      </c>
      <c r="CB182" s="99">
        <f>BX182/(BY182+BK182-BZ182)</f>
        <v>0.27586206896551724</v>
      </c>
      <c r="CC182" s="236">
        <v>13</v>
      </c>
      <c r="CD182" s="170">
        <f>CC182*O182</f>
        <v>1519.57</v>
      </c>
      <c r="CE182" s="203">
        <v>0</v>
      </c>
      <c r="CF182" s="98">
        <v>1</v>
      </c>
      <c r="CG182" s="98">
        <v>1</v>
      </c>
      <c r="CH182" s="98">
        <v>-1</v>
      </c>
      <c r="CI182" s="98">
        <v>0</v>
      </c>
      <c r="CJ182" s="98">
        <v>0</v>
      </c>
      <c r="CK182" s="98">
        <v>1</v>
      </c>
      <c r="CL182" s="98">
        <v>0</v>
      </c>
      <c r="CM182" s="98">
        <v>1</v>
      </c>
      <c r="CN182" s="98">
        <v>1</v>
      </c>
      <c r="CO182" s="98">
        <v>0</v>
      </c>
      <c r="CP182" s="129">
        <v>0</v>
      </c>
      <c r="CQ182" s="174">
        <f>SUM(CE182:CP182)</f>
        <v>4</v>
      </c>
      <c r="CR182" s="98">
        <v>0</v>
      </c>
      <c r="CS182" s="98">
        <v>2</v>
      </c>
      <c r="CT182" s="151">
        <f>CQ182*O182</f>
        <v>467.56</v>
      </c>
      <c r="CU182" s="88">
        <f>CQ182/(CC182+CR182-CS182)</f>
        <v>0.36363636363636365</v>
      </c>
      <c r="CV182" s="95">
        <v>0</v>
      </c>
      <c r="CW182" s="96">
        <v>0</v>
      </c>
      <c r="CX182" s="98">
        <v>0</v>
      </c>
      <c r="CY182" s="129">
        <v>0</v>
      </c>
      <c r="CZ182" s="257">
        <f>SUM(CW182:CY182)</f>
        <v>0</v>
      </c>
      <c r="DA182" s="98">
        <v>0</v>
      </c>
      <c r="DB182" s="98">
        <v>0</v>
      </c>
      <c r="DC182" s="98">
        <f>CZ182*O182</f>
        <v>0</v>
      </c>
      <c r="DD182" s="258" t="e">
        <f>CZ182/(CV182+DA182-DB182)</f>
        <v>#DIV/0!</v>
      </c>
      <c r="DE182" s="95">
        <v>0</v>
      </c>
      <c r="DF182" s="247">
        <f>DE182*O182</f>
        <v>0</v>
      </c>
      <c r="DG182" s="208"/>
      <c r="DH182" s="211">
        <v>799</v>
      </c>
      <c r="DI182" s="211">
        <v>216.41</v>
      </c>
    </row>
    <row r="183" spans="1:113" ht="75" customHeight="1" x14ac:dyDescent="0.25">
      <c r="A183" s="221"/>
      <c r="B183" s="222"/>
      <c r="C183" s="74" t="s">
        <v>354</v>
      </c>
      <c r="D183" s="106" t="s">
        <v>287</v>
      </c>
      <c r="E183" s="74">
        <v>37857</v>
      </c>
      <c r="F183" s="101">
        <v>804382046454</v>
      </c>
      <c r="G183" s="101"/>
      <c r="H183" s="59" t="s">
        <v>344</v>
      </c>
      <c r="I183" s="59"/>
      <c r="J183" s="59"/>
      <c r="K183" s="149" t="s">
        <v>358</v>
      </c>
      <c r="L183" s="74" t="s">
        <v>39</v>
      </c>
      <c r="M183" s="74"/>
      <c r="N183" s="107">
        <v>44077</v>
      </c>
      <c r="O183" s="78">
        <v>71.010000000000005</v>
      </c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9"/>
      <c r="AC183" s="140"/>
      <c r="AD183" s="136"/>
      <c r="AE183" s="136"/>
      <c r="AF183" s="136"/>
      <c r="AG183" s="136"/>
      <c r="AH183" s="136"/>
      <c r="AI183" s="136"/>
      <c r="AJ183" s="136"/>
      <c r="AK183" s="136"/>
      <c r="AL183" s="136"/>
      <c r="AM183" s="136"/>
      <c r="AN183" s="136"/>
      <c r="AO183" s="136"/>
      <c r="AP183" s="141"/>
      <c r="AQ183" s="137"/>
      <c r="AR183" s="137"/>
      <c r="AS183" s="142"/>
      <c r="AT183" s="143"/>
      <c r="AU183" s="144"/>
      <c r="AV183" s="144"/>
      <c r="AW183" s="144"/>
      <c r="AX183" s="144"/>
      <c r="AY183" s="144"/>
      <c r="AZ183" s="144"/>
      <c r="BA183" s="145"/>
      <c r="BB183" s="145"/>
      <c r="BC183" s="145"/>
      <c r="BD183" s="145"/>
      <c r="BE183" s="145"/>
      <c r="BF183" s="145"/>
      <c r="BG183" s="146"/>
      <c r="BH183" s="144"/>
      <c r="BI183" s="144"/>
      <c r="BJ183" s="147"/>
      <c r="BK183" s="189">
        <v>0</v>
      </c>
      <c r="BL183" s="189"/>
      <c r="BM183" s="189"/>
      <c r="BN183" s="189"/>
      <c r="BO183" s="189"/>
      <c r="BP183" s="189"/>
      <c r="BQ183" s="189"/>
      <c r="BR183" s="189"/>
      <c r="BS183" s="189"/>
      <c r="BT183" s="189">
        <v>0</v>
      </c>
      <c r="BU183" s="189">
        <v>0</v>
      </c>
      <c r="BV183" s="189">
        <v>1</v>
      </c>
      <c r="BW183" s="189">
        <v>3</v>
      </c>
      <c r="BX183" s="190">
        <f>SUM(BL183:BW183)</f>
        <v>4</v>
      </c>
      <c r="BY183" s="189">
        <v>21</v>
      </c>
      <c r="BZ183" s="189">
        <v>0</v>
      </c>
      <c r="CA183" s="206">
        <f>O183*BX183</f>
        <v>284.04000000000002</v>
      </c>
      <c r="CB183" s="99">
        <f>BX183/(BY183+BK183-BZ183)</f>
        <v>0.19047619047619047</v>
      </c>
      <c r="CC183" s="236">
        <v>5</v>
      </c>
      <c r="CD183" s="170">
        <f>CC183*O183</f>
        <v>355.05</v>
      </c>
      <c r="CE183" s="203">
        <v>1</v>
      </c>
      <c r="CF183" s="98">
        <v>0</v>
      </c>
      <c r="CG183" s="98">
        <v>0</v>
      </c>
      <c r="CH183" s="98">
        <v>0</v>
      </c>
      <c r="CI183" s="98">
        <v>0</v>
      </c>
      <c r="CJ183" s="98">
        <v>0</v>
      </c>
      <c r="CK183" s="98">
        <v>0</v>
      </c>
      <c r="CL183" s="98">
        <v>0</v>
      </c>
      <c r="CM183" s="98">
        <v>0</v>
      </c>
      <c r="CN183" s="98">
        <v>0</v>
      </c>
      <c r="CO183" s="98">
        <v>0</v>
      </c>
      <c r="CP183" s="129">
        <v>0</v>
      </c>
      <c r="CQ183" s="174">
        <f>SUM(CE183:CP183)</f>
        <v>1</v>
      </c>
      <c r="CR183" s="98">
        <v>0</v>
      </c>
      <c r="CS183" s="98">
        <v>0</v>
      </c>
      <c r="CT183" s="151">
        <f>CQ183*O183</f>
        <v>71.010000000000005</v>
      </c>
      <c r="CU183" s="88">
        <f>CQ183/(CC183+CR183-CS183)</f>
        <v>0.2</v>
      </c>
      <c r="CV183" s="95">
        <v>1</v>
      </c>
      <c r="CW183" s="96">
        <v>0</v>
      </c>
      <c r="CX183" s="98">
        <v>0</v>
      </c>
      <c r="CY183" s="129">
        <v>0</v>
      </c>
      <c r="CZ183" s="257">
        <f>SUM(CW183:CY183)</f>
        <v>0</v>
      </c>
      <c r="DA183" s="98">
        <v>0</v>
      </c>
      <c r="DB183" s="98">
        <v>0</v>
      </c>
      <c r="DC183" s="98">
        <f>CZ183*O183</f>
        <v>0</v>
      </c>
      <c r="DD183" s="258">
        <f>CZ183/(CV183+DA183-DB183)</f>
        <v>0</v>
      </c>
      <c r="DE183" s="95">
        <v>1</v>
      </c>
      <c r="DF183" s="247">
        <f>DE183*O183</f>
        <v>71.010000000000005</v>
      </c>
      <c r="DG183" s="272" t="s">
        <v>657</v>
      </c>
      <c r="DH183" s="211">
        <v>489</v>
      </c>
      <c r="DI183" s="211">
        <v>0</v>
      </c>
    </row>
    <row r="184" spans="1:113" ht="75" customHeight="1" x14ac:dyDescent="0.25">
      <c r="A184" s="221"/>
      <c r="B184" s="222"/>
      <c r="C184" s="74" t="s">
        <v>354</v>
      </c>
      <c r="D184" s="106" t="s">
        <v>244</v>
      </c>
      <c r="E184" s="74">
        <v>4511</v>
      </c>
      <c r="F184" s="101">
        <v>804382046492</v>
      </c>
      <c r="G184" s="101"/>
      <c r="H184" s="59" t="s">
        <v>301</v>
      </c>
      <c r="I184" s="59"/>
      <c r="J184" s="59"/>
      <c r="K184" s="149" t="s">
        <v>358</v>
      </c>
      <c r="L184" s="74" t="s">
        <v>39</v>
      </c>
      <c r="M184" s="74"/>
      <c r="N184" s="107">
        <v>44077</v>
      </c>
      <c r="O184" s="78">
        <v>78.569999999999993</v>
      </c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9"/>
      <c r="AC184" s="140"/>
      <c r="AD184" s="136"/>
      <c r="AE184" s="136"/>
      <c r="AF184" s="136"/>
      <c r="AG184" s="136"/>
      <c r="AH184" s="136"/>
      <c r="AI184" s="136"/>
      <c r="AJ184" s="136"/>
      <c r="AK184" s="136"/>
      <c r="AL184" s="136"/>
      <c r="AM184" s="136"/>
      <c r="AN184" s="136"/>
      <c r="AO184" s="136"/>
      <c r="AP184" s="141"/>
      <c r="AQ184" s="137"/>
      <c r="AR184" s="137"/>
      <c r="AS184" s="142"/>
      <c r="AT184" s="143"/>
      <c r="AU184" s="144"/>
      <c r="AV184" s="144"/>
      <c r="AW184" s="144"/>
      <c r="AX184" s="144"/>
      <c r="AY184" s="144"/>
      <c r="AZ184" s="144"/>
      <c r="BA184" s="145"/>
      <c r="BB184" s="145"/>
      <c r="BC184" s="145"/>
      <c r="BD184" s="145"/>
      <c r="BE184" s="145"/>
      <c r="BF184" s="145"/>
      <c r="BG184" s="146"/>
      <c r="BH184" s="144"/>
      <c r="BI184" s="144"/>
      <c r="BJ184" s="147"/>
      <c r="BK184" s="189">
        <v>0</v>
      </c>
      <c r="BL184" s="189"/>
      <c r="BM184" s="189"/>
      <c r="BN184" s="189"/>
      <c r="BO184" s="189"/>
      <c r="BP184" s="189"/>
      <c r="BQ184" s="189"/>
      <c r="BR184" s="189"/>
      <c r="BS184" s="189"/>
      <c r="BT184" s="189">
        <v>1</v>
      </c>
      <c r="BU184" s="189">
        <v>3</v>
      </c>
      <c r="BV184" s="189">
        <v>8</v>
      </c>
      <c r="BW184" s="189">
        <v>24</v>
      </c>
      <c r="BX184" s="190">
        <f>SUM(BL184:BW184)</f>
        <v>36</v>
      </c>
      <c r="BY184" s="189">
        <v>150</v>
      </c>
      <c r="BZ184" s="189">
        <v>0</v>
      </c>
      <c r="CA184" s="206">
        <f>O184*BX184</f>
        <v>2828.5199999999995</v>
      </c>
      <c r="CB184" s="99">
        <f>BX184/(BY184+BK184-BZ184)</f>
        <v>0.24</v>
      </c>
      <c r="CC184" s="236">
        <v>69</v>
      </c>
      <c r="CD184" s="170">
        <f>CC184*O184</f>
        <v>5421.33</v>
      </c>
      <c r="CE184" s="203">
        <v>7</v>
      </c>
      <c r="CF184" s="98">
        <v>5</v>
      </c>
      <c r="CG184" s="98">
        <v>3</v>
      </c>
      <c r="CH184" s="98">
        <v>7</v>
      </c>
      <c r="CI184" s="98">
        <v>6</v>
      </c>
      <c r="CJ184" s="98">
        <v>3</v>
      </c>
      <c r="CK184" s="98">
        <v>2</v>
      </c>
      <c r="CL184" s="98">
        <v>1</v>
      </c>
      <c r="CM184" s="98">
        <v>3</v>
      </c>
      <c r="CN184" s="98">
        <v>4</v>
      </c>
      <c r="CO184" s="98">
        <v>2</v>
      </c>
      <c r="CP184" s="129">
        <v>3</v>
      </c>
      <c r="CQ184" s="174">
        <f>SUM(CE184:CP184)</f>
        <v>46</v>
      </c>
      <c r="CR184" s="98">
        <v>0</v>
      </c>
      <c r="CS184" s="98">
        <v>6</v>
      </c>
      <c r="CT184" s="151">
        <f>CQ184*O184</f>
        <v>3614.22</v>
      </c>
      <c r="CU184" s="88">
        <f>CQ184/(CC184+CR184-CS184)</f>
        <v>0.73015873015873012</v>
      </c>
      <c r="CV184" s="95">
        <v>8</v>
      </c>
      <c r="CW184" s="96">
        <v>0</v>
      </c>
      <c r="CX184" s="98">
        <v>1</v>
      </c>
      <c r="CY184" s="129">
        <v>0</v>
      </c>
      <c r="CZ184" s="257">
        <f>SUM(CW184:CY184)</f>
        <v>1</v>
      </c>
      <c r="DA184" s="98">
        <v>0</v>
      </c>
      <c r="DB184" s="98">
        <v>1</v>
      </c>
      <c r="DC184" s="98">
        <f>CZ184*O184</f>
        <v>78.569999999999993</v>
      </c>
      <c r="DD184" s="258">
        <f>CZ184/(CV184+DA184-DB184)</f>
        <v>0.14285714285714285</v>
      </c>
      <c r="DE184" s="95">
        <v>6</v>
      </c>
      <c r="DF184" s="247">
        <f>DE184*O184</f>
        <v>471.41999999999996</v>
      </c>
      <c r="DG184" s="272" t="s">
        <v>660</v>
      </c>
      <c r="DH184" s="211">
        <v>549</v>
      </c>
      <c r="DI184" s="211">
        <v>175.1</v>
      </c>
    </row>
    <row r="185" spans="1:113" ht="75" customHeight="1" x14ac:dyDescent="0.25">
      <c r="A185" s="221"/>
      <c r="B185" s="218"/>
      <c r="C185" s="74" t="s">
        <v>16</v>
      </c>
      <c r="D185" s="74" t="s">
        <v>474</v>
      </c>
      <c r="E185" s="74">
        <v>97671</v>
      </c>
      <c r="F185" s="101">
        <v>804382055722</v>
      </c>
      <c r="G185" s="101"/>
      <c r="H185" s="59" t="s">
        <v>498</v>
      </c>
      <c r="I185" s="196">
        <v>1</v>
      </c>
      <c r="J185" s="59" t="s">
        <v>445</v>
      </c>
      <c r="K185" s="149"/>
      <c r="L185" s="242" t="s">
        <v>40</v>
      </c>
      <c r="M185" s="105"/>
      <c r="N185" s="77">
        <v>44356</v>
      </c>
      <c r="O185" s="78">
        <v>545</v>
      </c>
      <c r="P185" s="160"/>
      <c r="Q185" s="160"/>
      <c r="R185" s="160"/>
      <c r="S185" s="160"/>
      <c r="T185" s="160"/>
      <c r="U185" s="160"/>
      <c r="V185" s="160"/>
      <c r="W185" s="160"/>
      <c r="X185" s="160"/>
      <c r="Y185" s="160"/>
      <c r="Z185" s="160"/>
      <c r="AA185" s="161"/>
      <c r="AB185" s="162"/>
      <c r="AC185" s="163"/>
      <c r="AD185" s="164"/>
      <c r="AE185" s="164"/>
      <c r="AF185" s="164"/>
      <c r="AG185" s="164"/>
      <c r="AH185" s="164"/>
      <c r="AI185" s="164"/>
      <c r="AJ185" s="164"/>
      <c r="AK185" s="164"/>
      <c r="AL185" s="164"/>
      <c r="AM185" s="164"/>
      <c r="AN185" s="164"/>
      <c r="AO185" s="164"/>
      <c r="AP185" s="165"/>
      <c r="AQ185" s="166"/>
      <c r="AR185" s="166"/>
      <c r="AS185" s="167"/>
      <c r="AT185" s="166"/>
      <c r="AU185" s="145"/>
      <c r="AV185" s="145"/>
      <c r="AW185" s="145"/>
      <c r="AX185" s="145"/>
      <c r="AY185" s="145"/>
      <c r="AZ185" s="145"/>
      <c r="BA185" s="145"/>
      <c r="BB185" s="145"/>
      <c r="BC185" s="145"/>
      <c r="BD185" s="145"/>
      <c r="BE185" s="145"/>
      <c r="BF185" s="145"/>
      <c r="BG185" s="146"/>
      <c r="BH185" s="145"/>
      <c r="BI185" s="145"/>
      <c r="BJ185" s="147"/>
      <c r="BK185" s="189"/>
      <c r="BL185" s="189"/>
      <c r="BM185" s="189"/>
      <c r="BN185" s="189"/>
      <c r="BO185" s="189"/>
      <c r="BP185" s="189"/>
      <c r="BQ185" s="189"/>
      <c r="BR185" s="189"/>
      <c r="BS185" s="189"/>
      <c r="BT185" s="189"/>
      <c r="BU185" s="189"/>
      <c r="BV185" s="189"/>
      <c r="BW185" s="189"/>
      <c r="BX185" s="190"/>
      <c r="BY185" s="189"/>
      <c r="BZ185" s="189"/>
      <c r="CA185" s="206"/>
      <c r="CB185" s="99"/>
      <c r="CC185" s="236">
        <v>0</v>
      </c>
      <c r="CD185" s="170"/>
      <c r="CE185" s="203"/>
      <c r="CF185" s="98"/>
      <c r="CG185" s="98"/>
      <c r="CH185" s="98"/>
      <c r="CI185" s="98"/>
      <c r="CJ185" s="98">
        <v>0</v>
      </c>
      <c r="CK185" s="98">
        <v>3</v>
      </c>
      <c r="CL185" s="98">
        <v>7</v>
      </c>
      <c r="CM185" s="98">
        <v>4</v>
      </c>
      <c r="CN185" s="98">
        <v>5</v>
      </c>
      <c r="CO185" s="98">
        <v>5</v>
      </c>
      <c r="CP185" s="129">
        <v>10</v>
      </c>
      <c r="CQ185" s="174">
        <f>SUM(CE185:CP185)</f>
        <v>34</v>
      </c>
      <c r="CR185" s="98">
        <v>101</v>
      </c>
      <c r="CS185" s="98">
        <v>1</v>
      </c>
      <c r="CT185" s="151">
        <f>CQ185*O185</f>
        <v>18530</v>
      </c>
      <c r="CU185" s="88">
        <f>CQ185/(CC185+CR185-CS185)</f>
        <v>0.34</v>
      </c>
      <c r="CV185" s="95">
        <v>41</v>
      </c>
      <c r="CW185" s="96">
        <v>3</v>
      </c>
      <c r="CX185" s="98">
        <v>9</v>
      </c>
      <c r="CY185" s="129">
        <v>0</v>
      </c>
      <c r="CZ185" s="257">
        <f>SUM(CW185:CY185)</f>
        <v>12</v>
      </c>
      <c r="DA185" s="98">
        <v>0</v>
      </c>
      <c r="DB185" s="98">
        <v>1</v>
      </c>
      <c r="DC185" s="151">
        <f>CZ185*O185</f>
        <v>6540</v>
      </c>
      <c r="DD185" s="258">
        <f>CZ185/(CV185+DA185-DB185)</f>
        <v>0.3</v>
      </c>
      <c r="DE185" s="95">
        <v>17</v>
      </c>
      <c r="DF185" s="247">
        <f>DE185*O185</f>
        <v>9265</v>
      </c>
      <c r="DG185" s="284" t="s">
        <v>676</v>
      </c>
      <c r="DH185" s="211">
        <v>3250</v>
      </c>
      <c r="DI185" s="211">
        <v>1170</v>
      </c>
    </row>
    <row r="186" spans="1:113" ht="75" customHeight="1" x14ac:dyDescent="0.25">
      <c r="A186" s="221"/>
      <c r="B186" s="218"/>
      <c r="C186" s="73" t="s">
        <v>16</v>
      </c>
      <c r="D186" s="74" t="s">
        <v>22</v>
      </c>
      <c r="E186" s="74">
        <v>7310</v>
      </c>
      <c r="F186" s="101">
        <v>804382028337</v>
      </c>
      <c r="G186" s="101"/>
      <c r="H186" s="59" t="s">
        <v>85</v>
      </c>
      <c r="I186" s="196">
        <v>0.1</v>
      </c>
      <c r="J186" s="59" t="s">
        <v>445</v>
      </c>
      <c r="K186" s="149"/>
      <c r="L186" s="105" t="s">
        <v>39</v>
      </c>
      <c r="M186" s="105"/>
      <c r="N186" s="77">
        <v>43100</v>
      </c>
      <c r="O186" s="78">
        <v>45</v>
      </c>
      <c r="P186" s="160">
        <v>0</v>
      </c>
      <c r="Q186" s="160">
        <v>0</v>
      </c>
      <c r="R186" s="160">
        <v>0</v>
      </c>
      <c r="S186" s="160">
        <v>0</v>
      </c>
      <c r="T186" s="160">
        <v>0</v>
      </c>
      <c r="U186" s="160">
        <v>0</v>
      </c>
      <c r="V186" s="160">
        <v>0</v>
      </c>
      <c r="W186" s="160">
        <v>0</v>
      </c>
      <c r="X186" s="160">
        <v>0</v>
      </c>
      <c r="Y186" s="160">
        <v>0</v>
      </c>
      <c r="Z186" s="161">
        <v>2</v>
      </c>
      <c r="AA186" s="161">
        <v>32</v>
      </c>
      <c r="AB186" s="162">
        <f>SUM(P186:AA186)</f>
        <v>34</v>
      </c>
      <c r="AC186" s="163">
        <v>60</v>
      </c>
      <c r="AD186" s="164">
        <v>-6</v>
      </c>
      <c r="AE186" s="164">
        <v>6</v>
      </c>
      <c r="AF186" s="164">
        <v>-2</v>
      </c>
      <c r="AG186" s="164">
        <v>6</v>
      </c>
      <c r="AH186" s="164">
        <v>-1</v>
      </c>
      <c r="AI186" s="164">
        <v>-1</v>
      </c>
      <c r="AJ186" s="164">
        <v>-1</v>
      </c>
      <c r="AK186" s="164">
        <v>1</v>
      </c>
      <c r="AL186" s="164">
        <v>3</v>
      </c>
      <c r="AM186" s="164">
        <v>13</v>
      </c>
      <c r="AN186" s="164">
        <v>173</v>
      </c>
      <c r="AO186" s="164">
        <v>159</v>
      </c>
      <c r="AP186" s="165">
        <f>SUM(AD186:AN186)</f>
        <v>191</v>
      </c>
      <c r="AQ186" s="166">
        <v>2221</v>
      </c>
      <c r="AR186" s="166">
        <v>4</v>
      </c>
      <c r="AS186" s="167">
        <f>AP186/(AQ186+AC186-AR186)</f>
        <v>8.3882301273605617E-2</v>
      </c>
      <c r="AT186" s="166">
        <v>1677</v>
      </c>
      <c r="AU186" s="145">
        <v>29</v>
      </c>
      <c r="AV186" s="145">
        <v>75</v>
      </c>
      <c r="AW186" s="145">
        <v>58</v>
      </c>
      <c r="AX186" s="145">
        <v>73</v>
      </c>
      <c r="AY186" s="145">
        <v>69</v>
      </c>
      <c r="AZ186" s="145">
        <v>52</v>
      </c>
      <c r="BA186" s="145">
        <v>88</v>
      </c>
      <c r="BB186" s="145">
        <v>72</v>
      </c>
      <c r="BC186" s="145">
        <v>39</v>
      </c>
      <c r="BD186" s="145">
        <v>49</v>
      </c>
      <c r="BE186" s="145">
        <v>51</v>
      </c>
      <c r="BF186" s="145">
        <v>93</v>
      </c>
      <c r="BG186" s="146">
        <f>+SUM(AU186:BF186)</f>
        <v>748</v>
      </c>
      <c r="BH186" s="145">
        <v>3</v>
      </c>
      <c r="BI186" s="145">
        <v>128</v>
      </c>
      <c r="BJ186" s="147">
        <f>+BG186/(BH186+AT186-BI186)</f>
        <v>0.48195876288659795</v>
      </c>
      <c r="BK186" s="189">
        <v>645</v>
      </c>
      <c r="BL186" s="189">
        <v>68</v>
      </c>
      <c r="BM186" s="189">
        <v>38</v>
      </c>
      <c r="BN186" s="189">
        <v>14</v>
      </c>
      <c r="BO186" s="189">
        <v>0</v>
      </c>
      <c r="BP186" s="189">
        <v>1</v>
      </c>
      <c r="BQ186" s="189">
        <v>2</v>
      </c>
      <c r="BR186" s="189">
        <v>5</v>
      </c>
      <c r="BS186" s="189">
        <v>4</v>
      </c>
      <c r="BT186" s="189">
        <v>7</v>
      </c>
      <c r="BU186" s="189">
        <v>4</v>
      </c>
      <c r="BV186" s="189">
        <v>7</v>
      </c>
      <c r="BW186" s="189">
        <v>4</v>
      </c>
      <c r="BX186" s="190">
        <f>SUM(BL186:BW186)</f>
        <v>154</v>
      </c>
      <c r="BY186" s="189">
        <v>0</v>
      </c>
      <c r="BZ186" s="189">
        <v>53</v>
      </c>
      <c r="CA186" s="206">
        <f>O186*BX186</f>
        <v>6930</v>
      </c>
      <c r="CB186" s="99">
        <f>BX186/(BY186+BK186-BZ186)</f>
        <v>0.26013513513513514</v>
      </c>
      <c r="CC186" s="236">
        <v>47</v>
      </c>
      <c r="CD186" s="170">
        <f>CC186*O186</f>
        <v>2115</v>
      </c>
      <c r="CE186" s="203">
        <v>4</v>
      </c>
      <c r="CF186" s="98">
        <v>5</v>
      </c>
      <c r="CG186" s="98">
        <v>0</v>
      </c>
      <c r="CH186" s="98">
        <v>1</v>
      </c>
      <c r="CI186" s="98">
        <v>1</v>
      </c>
      <c r="CJ186" s="98">
        <v>0</v>
      </c>
      <c r="CK186" s="98">
        <v>0</v>
      </c>
      <c r="CL186" s="98">
        <v>0</v>
      </c>
      <c r="CM186" s="98">
        <v>0</v>
      </c>
      <c r="CN186" s="98">
        <v>0</v>
      </c>
      <c r="CO186" s="98">
        <v>1</v>
      </c>
      <c r="CP186" s="129">
        <v>1</v>
      </c>
      <c r="CQ186" s="174">
        <f>SUM(CE186:CP186)</f>
        <v>13</v>
      </c>
      <c r="CR186" s="98">
        <v>0</v>
      </c>
      <c r="CS186" s="98">
        <v>8</v>
      </c>
      <c r="CT186" s="151">
        <f>CQ186*O186</f>
        <v>585</v>
      </c>
      <c r="CU186" s="88">
        <f>CQ186/(CC186+CR186-CS186)</f>
        <v>0.33333333333333331</v>
      </c>
      <c r="CV186" s="95">
        <v>4</v>
      </c>
      <c r="CW186" s="96">
        <v>1</v>
      </c>
      <c r="CX186" s="98">
        <v>0</v>
      </c>
      <c r="CY186" s="129">
        <v>0</v>
      </c>
      <c r="CZ186" s="257">
        <f>SUM(CW186:CY186)</f>
        <v>1</v>
      </c>
      <c r="DA186" s="98">
        <v>0</v>
      </c>
      <c r="DB186" s="98">
        <v>3</v>
      </c>
      <c r="DC186" s="151">
        <f>CZ186*O186</f>
        <v>45</v>
      </c>
      <c r="DD186" s="258">
        <f>CZ186/(CV186+DA186-DB186)</f>
        <v>1</v>
      </c>
      <c r="DE186" s="95">
        <v>1</v>
      </c>
      <c r="DF186" s="247">
        <f>DE186*O186</f>
        <v>45</v>
      </c>
      <c r="DG186" s="239" t="s">
        <v>633</v>
      </c>
      <c r="DH186" s="212">
        <v>199</v>
      </c>
      <c r="DI186" s="212">
        <v>69.959999999999994</v>
      </c>
    </row>
    <row r="187" spans="1:113" ht="75" customHeight="1" x14ac:dyDescent="0.25">
      <c r="A187" s="221"/>
      <c r="B187" s="218"/>
      <c r="C187" s="74" t="s">
        <v>16</v>
      </c>
      <c r="D187" s="74" t="s">
        <v>481</v>
      </c>
      <c r="E187" s="74">
        <v>25851</v>
      </c>
      <c r="F187" s="101">
        <v>804382055807</v>
      </c>
      <c r="G187" s="101"/>
      <c r="H187" s="59" t="s">
        <v>503</v>
      </c>
      <c r="I187" s="196">
        <v>6</v>
      </c>
      <c r="J187" s="59" t="s">
        <v>443</v>
      </c>
      <c r="K187" s="149"/>
      <c r="L187" s="105" t="s">
        <v>39</v>
      </c>
      <c r="M187" s="105"/>
      <c r="N187" s="77">
        <v>44356</v>
      </c>
      <c r="O187" s="78">
        <v>2180</v>
      </c>
      <c r="P187" s="264"/>
      <c r="Q187" s="264"/>
      <c r="R187" s="264"/>
      <c r="S187" s="264"/>
      <c r="T187" s="264"/>
      <c r="U187" s="264"/>
      <c r="V187" s="264"/>
      <c r="W187" s="264"/>
      <c r="X187" s="264"/>
      <c r="Y187" s="264"/>
      <c r="Z187" s="264"/>
      <c r="AA187" s="265"/>
      <c r="AB187" s="266"/>
      <c r="AC187" s="267"/>
      <c r="AD187" s="268"/>
      <c r="AE187" s="268"/>
      <c r="AF187" s="268"/>
      <c r="AG187" s="268"/>
      <c r="AH187" s="268"/>
      <c r="AI187" s="268"/>
      <c r="AJ187" s="268"/>
      <c r="AK187" s="268"/>
      <c r="AL187" s="268"/>
      <c r="AM187" s="268"/>
      <c r="AN187" s="268"/>
      <c r="AO187" s="268"/>
      <c r="AP187" s="269"/>
      <c r="AQ187" s="270"/>
      <c r="AR187" s="270"/>
      <c r="AS187" s="271"/>
      <c r="AT187" s="270"/>
      <c r="AU187" s="191"/>
      <c r="AV187" s="191"/>
      <c r="AW187" s="191"/>
      <c r="AX187" s="191"/>
      <c r="AY187" s="191"/>
      <c r="AZ187" s="191"/>
      <c r="BA187" s="191"/>
      <c r="BB187" s="191"/>
      <c r="BC187" s="191"/>
      <c r="BD187" s="191"/>
      <c r="BE187" s="191"/>
      <c r="BF187" s="191"/>
      <c r="BG187" s="192"/>
      <c r="BH187" s="191"/>
      <c r="BI187" s="191"/>
      <c r="BJ187" s="193"/>
      <c r="BK187" s="194"/>
      <c r="BL187" s="194"/>
      <c r="BM187" s="194"/>
      <c r="BN187" s="194"/>
      <c r="BO187" s="194"/>
      <c r="BP187" s="194"/>
      <c r="BQ187" s="194"/>
      <c r="BR187" s="194"/>
      <c r="BS187" s="194"/>
      <c r="BT187" s="194"/>
      <c r="BU187" s="194"/>
      <c r="BV187" s="194"/>
      <c r="BW187" s="194"/>
      <c r="BX187" s="195"/>
      <c r="BY187" s="194"/>
      <c r="BZ187" s="194"/>
      <c r="CA187" s="206"/>
      <c r="CB187" s="99"/>
      <c r="CC187" s="236">
        <v>0</v>
      </c>
      <c r="CD187" s="170"/>
      <c r="CE187" s="203"/>
      <c r="CF187" s="98"/>
      <c r="CG187" s="98"/>
      <c r="CH187" s="98"/>
      <c r="CI187" s="98"/>
      <c r="CJ187" s="98">
        <v>0</v>
      </c>
      <c r="CK187" s="98">
        <v>4</v>
      </c>
      <c r="CL187" s="98">
        <v>1</v>
      </c>
      <c r="CM187" s="98">
        <v>3</v>
      </c>
      <c r="CN187" s="98">
        <v>0</v>
      </c>
      <c r="CO187" s="98">
        <v>3</v>
      </c>
      <c r="CP187" s="129">
        <v>-1</v>
      </c>
      <c r="CQ187" s="174">
        <f>SUM(CE187:CP187)</f>
        <v>10</v>
      </c>
      <c r="CR187" s="98">
        <v>30</v>
      </c>
      <c r="CS187" s="98">
        <v>0</v>
      </c>
      <c r="CT187" s="151">
        <f>CQ187*O187</f>
        <v>21800</v>
      </c>
      <c r="CU187" s="88">
        <f>CQ187/(CC187+CR187-CS187)</f>
        <v>0.33333333333333331</v>
      </c>
      <c r="CV187" s="95">
        <v>12</v>
      </c>
      <c r="CW187" s="96">
        <v>1</v>
      </c>
      <c r="CX187" s="98">
        <v>0</v>
      </c>
      <c r="CY187" s="129">
        <v>1</v>
      </c>
      <c r="CZ187" s="257">
        <f>SUM(CW187:CY187)</f>
        <v>2</v>
      </c>
      <c r="DA187" s="98">
        <v>15</v>
      </c>
      <c r="DB187" s="98">
        <v>2</v>
      </c>
      <c r="DC187" s="151">
        <f>CZ187*O187</f>
        <v>4360</v>
      </c>
      <c r="DD187" s="258">
        <f>CZ187/(CV187+DA187-DB187)</f>
        <v>0.08</v>
      </c>
      <c r="DE187" s="95">
        <v>20</v>
      </c>
      <c r="DF187" s="247">
        <f>DE187*O187</f>
        <v>43600</v>
      </c>
      <c r="DG187" s="207"/>
      <c r="DH187" s="211">
        <v>11200</v>
      </c>
      <c r="DI187" s="211">
        <v>3392.12</v>
      </c>
    </row>
    <row r="188" spans="1:113" ht="75" customHeight="1" x14ac:dyDescent="0.25">
      <c r="A188" s="221"/>
      <c r="B188" s="218"/>
      <c r="C188" s="74" t="s">
        <v>16</v>
      </c>
      <c r="D188" s="282" t="s">
        <v>511</v>
      </c>
      <c r="E188" s="74">
        <v>10491</v>
      </c>
      <c r="F188" s="101">
        <v>804382055692</v>
      </c>
      <c r="G188" s="101"/>
      <c r="H188" s="59" t="s">
        <v>512</v>
      </c>
      <c r="I188" s="196">
        <v>5</v>
      </c>
      <c r="J188" s="59" t="s">
        <v>446</v>
      </c>
      <c r="K188" s="149" t="s">
        <v>634</v>
      </c>
      <c r="L188" s="105" t="s">
        <v>39</v>
      </c>
      <c r="M188" s="105"/>
      <c r="N188" s="77">
        <v>44371</v>
      </c>
      <c r="O188" s="78">
        <v>2000</v>
      </c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  <c r="AA188" s="161"/>
      <c r="AB188" s="162"/>
      <c r="AC188" s="163"/>
      <c r="AD188" s="164"/>
      <c r="AE188" s="164"/>
      <c r="AF188" s="164"/>
      <c r="AG188" s="164"/>
      <c r="AH188" s="164"/>
      <c r="AI188" s="164"/>
      <c r="AJ188" s="164"/>
      <c r="AK188" s="164"/>
      <c r="AL188" s="164"/>
      <c r="AM188" s="164"/>
      <c r="AN188" s="164"/>
      <c r="AO188" s="164"/>
      <c r="AP188" s="165"/>
      <c r="AQ188" s="166"/>
      <c r="AR188" s="166"/>
      <c r="AS188" s="167"/>
      <c r="AT188" s="166"/>
      <c r="AU188" s="145"/>
      <c r="AV188" s="145"/>
      <c r="AW188" s="145"/>
      <c r="AX188" s="145"/>
      <c r="AY188" s="145"/>
      <c r="AZ188" s="145"/>
      <c r="BA188" s="145"/>
      <c r="BB188" s="145"/>
      <c r="BC188" s="145"/>
      <c r="BD188" s="145"/>
      <c r="BE188" s="145"/>
      <c r="BF188" s="145"/>
      <c r="BG188" s="146"/>
      <c r="BH188" s="145"/>
      <c r="BI188" s="145"/>
      <c r="BJ188" s="147"/>
      <c r="BK188" s="189"/>
      <c r="BL188" s="189"/>
      <c r="BM188" s="189"/>
      <c r="BN188" s="189"/>
      <c r="BO188" s="189"/>
      <c r="BP188" s="189"/>
      <c r="BQ188" s="189"/>
      <c r="BR188" s="189"/>
      <c r="BS188" s="189"/>
      <c r="BT188" s="189"/>
      <c r="BU188" s="189"/>
      <c r="BV188" s="189"/>
      <c r="BW188" s="189"/>
      <c r="BX188" s="190"/>
      <c r="BY188" s="189"/>
      <c r="BZ188" s="189"/>
      <c r="CA188" s="206"/>
      <c r="CB188" s="99"/>
      <c r="CC188" s="236">
        <v>0</v>
      </c>
      <c r="CD188" s="170"/>
      <c r="CE188" s="203"/>
      <c r="CF188" s="98"/>
      <c r="CG188" s="98"/>
      <c r="CH188" s="98"/>
      <c r="CI188" s="98"/>
      <c r="CJ188" s="98"/>
      <c r="CK188" s="98">
        <v>1</v>
      </c>
      <c r="CL188" s="98">
        <v>7</v>
      </c>
      <c r="CM188" s="98">
        <v>2</v>
      </c>
      <c r="CN188" s="98">
        <v>7</v>
      </c>
      <c r="CO188" s="98">
        <v>1</v>
      </c>
      <c r="CP188" s="129">
        <v>10</v>
      </c>
      <c r="CQ188" s="174">
        <f>SUM(CE188:CP188)</f>
        <v>28</v>
      </c>
      <c r="CR188" s="98">
        <v>85</v>
      </c>
      <c r="CS188" s="98">
        <v>0</v>
      </c>
      <c r="CT188" s="151">
        <f>CQ188*O188</f>
        <v>56000</v>
      </c>
      <c r="CU188" s="88">
        <f>CQ188/(CC188+CR188-CS188)</f>
        <v>0.32941176470588235</v>
      </c>
      <c r="CV188" s="95">
        <v>36</v>
      </c>
      <c r="CW188" s="96">
        <v>2</v>
      </c>
      <c r="CX188" s="98">
        <v>6</v>
      </c>
      <c r="CY188" s="129">
        <v>4</v>
      </c>
      <c r="CZ188" s="257">
        <f>SUM(CW188:CY188)</f>
        <v>12</v>
      </c>
      <c r="DA188" s="98">
        <v>0</v>
      </c>
      <c r="DB188" s="98">
        <v>0</v>
      </c>
      <c r="DC188" s="151">
        <f>CZ188*O188</f>
        <v>24000</v>
      </c>
      <c r="DD188" s="258">
        <f>CZ188/(CV188+DA188-DB188)</f>
        <v>0.33333333333333331</v>
      </c>
      <c r="DE188" s="95">
        <v>11</v>
      </c>
      <c r="DF188" s="247">
        <f>DE188*O188</f>
        <v>22000</v>
      </c>
      <c r="DG188" s="207" t="s">
        <v>667</v>
      </c>
      <c r="DH188" s="211">
        <v>10000</v>
      </c>
      <c r="DI188" s="211">
        <v>2493</v>
      </c>
    </row>
    <row r="189" spans="1:113" ht="75" customHeight="1" x14ac:dyDescent="0.25">
      <c r="A189" s="221"/>
      <c r="B189" s="218"/>
      <c r="C189" s="73" t="s">
        <v>17</v>
      </c>
      <c r="D189" s="74" t="s">
        <v>535</v>
      </c>
      <c r="E189" s="74">
        <v>12383</v>
      </c>
      <c r="F189" s="101">
        <v>804382057153</v>
      </c>
      <c r="G189" s="101"/>
      <c r="H189" s="59" t="s">
        <v>561</v>
      </c>
      <c r="I189" s="196">
        <v>1</v>
      </c>
      <c r="J189" s="59" t="s">
        <v>445</v>
      </c>
      <c r="K189" s="149"/>
      <c r="L189" s="76" t="s">
        <v>39</v>
      </c>
      <c r="M189" s="76"/>
      <c r="N189" s="77">
        <v>44427</v>
      </c>
      <c r="O189" s="78">
        <v>600</v>
      </c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1"/>
      <c r="AB189" s="162"/>
      <c r="AC189" s="163"/>
      <c r="AD189" s="164"/>
      <c r="AE189" s="164"/>
      <c r="AF189" s="164"/>
      <c r="AG189" s="164"/>
      <c r="AH189" s="164"/>
      <c r="AI189" s="164"/>
      <c r="AJ189" s="164"/>
      <c r="AK189" s="164"/>
      <c r="AL189" s="164"/>
      <c r="AM189" s="164"/>
      <c r="AN189" s="164"/>
      <c r="AO189" s="164"/>
      <c r="AP189" s="165"/>
      <c r="AQ189" s="166"/>
      <c r="AR189" s="166"/>
      <c r="AS189" s="167"/>
      <c r="AT189" s="166"/>
      <c r="AU189" s="145"/>
      <c r="AV189" s="145"/>
      <c r="AW189" s="145"/>
      <c r="AX189" s="145"/>
      <c r="AY189" s="145"/>
      <c r="AZ189" s="145"/>
      <c r="BA189" s="145"/>
      <c r="BB189" s="145"/>
      <c r="BC189" s="145"/>
      <c r="BD189" s="145"/>
      <c r="BE189" s="145"/>
      <c r="BF189" s="145"/>
      <c r="BG189" s="146"/>
      <c r="BH189" s="145"/>
      <c r="BI189" s="145"/>
      <c r="BJ189" s="147"/>
      <c r="BK189" s="189"/>
      <c r="BL189" s="189"/>
      <c r="BM189" s="189"/>
      <c r="BN189" s="189"/>
      <c r="BO189" s="189"/>
      <c r="BP189" s="189"/>
      <c r="BQ189" s="189"/>
      <c r="BR189" s="189"/>
      <c r="BS189" s="189"/>
      <c r="BT189" s="189"/>
      <c r="BU189" s="189"/>
      <c r="BV189" s="189"/>
      <c r="BW189" s="189"/>
      <c r="BX189" s="190"/>
      <c r="BY189" s="189"/>
      <c r="BZ189" s="189"/>
      <c r="CA189" s="206"/>
      <c r="CB189" s="99"/>
      <c r="CC189" s="236">
        <v>0</v>
      </c>
      <c r="CD189" s="170"/>
      <c r="CE189" s="203"/>
      <c r="CF189" s="98"/>
      <c r="CG189" s="98"/>
      <c r="CH189" s="98"/>
      <c r="CI189" s="98"/>
      <c r="CJ189" s="98"/>
      <c r="CK189" s="98"/>
      <c r="CL189" s="98">
        <v>0</v>
      </c>
      <c r="CM189" s="98">
        <v>3</v>
      </c>
      <c r="CN189" s="98">
        <v>3</v>
      </c>
      <c r="CO189" s="98">
        <v>1</v>
      </c>
      <c r="CP189" s="129">
        <v>3</v>
      </c>
      <c r="CQ189" s="174">
        <f>SUM(CE189:CP189)</f>
        <v>10</v>
      </c>
      <c r="CR189" s="98">
        <v>75</v>
      </c>
      <c r="CS189" s="98">
        <v>0</v>
      </c>
      <c r="CT189" s="151">
        <f>CQ189*O189</f>
        <v>6000</v>
      </c>
      <c r="CU189" s="88">
        <f>CQ189/(CC189+CR189-CS189)</f>
        <v>0.13333333333333333</v>
      </c>
      <c r="CV189" s="95">
        <v>60</v>
      </c>
      <c r="CW189" s="96">
        <v>0</v>
      </c>
      <c r="CX189" s="98">
        <v>3</v>
      </c>
      <c r="CY189" s="129">
        <v>1</v>
      </c>
      <c r="CZ189" s="257">
        <f>SUM(CW189:CY189)</f>
        <v>4</v>
      </c>
      <c r="DA189" s="98">
        <v>0</v>
      </c>
      <c r="DB189" s="98">
        <v>0</v>
      </c>
      <c r="DC189" s="98">
        <f>CZ189*O189</f>
        <v>2400</v>
      </c>
      <c r="DD189" s="258">
        <f>CZ189/(CV189+DA189-DB189)</f>
        <v>6.6666666666666666E-2</v>
      </c>
      <c r="DE189" s="95">
        <v>56</v>
      </c>
      <c r="DF189" s="247">
        <f>DE189*O189</f>
        <v>33600</v>
      </c>
      <c r="DG189" s="272" t="s">
        <v>641</v>
      </c>
      <c r="DH189" s="211"/>
      <c r="DI189" s="211"/>
    </row>
    <row r="190" spans="1:113" ht="75" customHeight="1" x14ac:dyDescent="0.25">
      <c r="A190" s="221"/>
      <c r="B190" s="218"/>
      <c r="C190" s="73" t="s">
        <v>17</v>
      </c>
      <c r="D190" s="74" t="s">
        <v>533</v>
      </c>
      <c r="E190" s="74">
        <v>12375</v>
      </c>
      <c r="F190" s="101">
        <v>804382057146</v>
      </c>
      <c r="G190" s="101"/>
      <c r="H190" s="59" t="s">
        <v>559</v>
      </c>
      <c r="I190" s="196">
        <v>1</v>
      </c>
      <c r="J190" s="59" t="s">
        <v>445</v>
      </c>
      <c r="K190" s="149"/>
      <c r="L190" s="76" t="s">
        <v>39</v>
      </c>
      <c r="M190" s="76"/>
      <c r="N190" s="77">
        <v>44427</v>
      </c>
      <c r="O190" s="78">
        <v>525</v>
      </c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  <c r="AA190" s="161"/>
      <c r="AB190" s="162"/>
      <c r="AC190" s="163"/>
      <c r="AD190" s="164"/>
      <c r="AE190" s="164"/>
      <c r="AF190" s="164"/>
      <c r="AG190" s="164"/>
      <c r="AH190" s="164"/>
      <c r="AI190" s="164"/>
      <c r="AJ190" s="164"/>
      <c r="AK190" s="164"/>
      <c r="AL190" s="164"/>
      <c r="AM190" s="164"/>
      <c r="AN190" s="164"/>
      <c r="AO190" s="164"/>
      <c r="AP190" s="165"/>
      <c r="AQ190" s="166"/>
      <c r="AR190" s="166"/>
      <c r="AS190" s="167"/>
      <c r="AT190" s="166"/>
      <c r="AU190" s="145"/>
      <c r="AV190" s="145"/>
      <c r="AW190" s="145"/>
      <c r="AX190" s="145"/>
      <c r="AY190" s="145"/>
      <c r="AZ190" s="145"/>
      <c r="BA190" s="145"/>
      <c r="BB190" s="145"/>
      <c r="BC190" s="145"/>
      <c r="BD190" s="145"/>
      <c r="BE190" s="145"/>
      <c r="BF190" s="145"/>
      <c r="BG190" s="146"/>
      <c r="BH190" s="145"/>
      <c r="BI190" s="145"/>
      <c r="BJ190" s="147"/>
      <c r="BK190" s="189"/>
      <c r="BL190" s="189"/>
      <c r="BM190" s="189"/>
      <c r="BN190" s="189"/>
      <c r="BO190" s="189"/>
      <c r="BP190" s="189"/>
      <c r="BQ190" s="189"/>
      <c r="BR190" s="189"/>
      <c r="BS190" s="189"/>
      <c r="BT190" s="189"/>
      <c r="BU190" s="189"/>
      <c r="BV190" s="189"/>
      <c r="BW190" s="189"/>
      <c r="BX190" s="190"/>
      <c r="BY190" s="189"/>
      <c r="BZ190" s="189"/>
      <c r="CA190" s="206"/>
      <c r="CB190" s="99"/>
      <c r="CC190" s="236">
        <v>0</v>
      </c>
      <c r="CD190" s="170"/>
      <c r="CE190" s="203"/>
      <c r="CF190" s="98"/>
      <c r="CG190" s="98"/>
      <c r="CH190" s="98"/>
      <c r="CI190" s="98"/>
      <c r="CJ190" s="98"/>
      <c r="CK190" s="98"/>
      <c r="CL190" s="98">
        <v>0</v>
      </c>
      <c r="CM190" s="98">
        <v>2</v>
      </c>
      <c r="CN190" s="98">
        <v>2</v>
      </c>
      <c r="CO190" s="98">
        <v>3</v>
      </c>
      <c r="CP190" s="129">
        <v>9</v>
      </c>
      <c r="CQ190" s="174">
        <f>SUM(CE190:CP190)</f>
        <v>16</v>
      </c>
      <c r="CR190" s="98">
        <v>125</v>
      </c>
      <c r="CS190" s="98">
        <v>0</v>
      </c>
      <c r="CT190" s="151">
        <f>CQ190*O190</f>
        <v>8400</v>
      </c>
      <c r="CU190" s="88">
        <f>CQ190/(CC190+CR190-CS190)</f>
        <v>0.128</v>
      </c>
      <c r="CV190" s="95">
        <v>104</v>
      </c>
      <c r="CW190" s="96">
        <v>2</v>
      </c>
      <c r="CX190" s="98">
        <v>7</v>
      </c>
      <c r="CY190" s="129">
        <v>2</v>
      </c>
      <c r="CZ190" s="257">
        <f>SUM(CW190:CY190)</f>
        <v>11</v>
      </c>
      <c r="DA190" s="98">
        <v>0</v>
      </c>
      <c r="DB190" s="98">
        <v>0</v>
      </c>
      <c r="DC190" s="98">
        <f>CZ190*O190</f>
        <v>5775</v>
      </c>
      <c r="DD190" s="258">
        <f>CZ190/(CV190+DA190-DB190)</f>
        <v>0.10576923076923077</v>
      </c>
      <c r="DE190" s="95">
        <v>93</v>
      </c>
      <c r="DF190" s="247">
        <f>DE190*O190</f>
        <v>48825</v>
      </c>
      <c r="DG190" s="207"/>
      <c r="DH190" s="211"/>
      <c r="DI190" s="211"/>
    </row>
    <row r="191" spans="1:113" ht="75" customHeight="1" x14ac:dyDescent="0.25">
      <c r="A191" s="221"/>
      <c r="B191" s="218"/>
      <c r="C191" s="73" t="s">
        <v>18</v>
      </c>
      <c r="D191" s="74" t="s">
        <v>526</v>
      </c>
      <c r="E191" s="74">
        <v>94210</v>
      </c>
      <c r="F191" s="101">
        <v>804382057498</v>
      </c>
      <c r="G191" s="101"/>
      <c r="H191" s="59" t="s">
        <v>554</v>
      </c>
      <c r="I191" s="196">
        <v>0.2</v>
      </c>
      <c r="J191" s="59" t="s">
        <v>446</v>
      </c>
      <c r="K191" s="149" t="s">
        <v>173</v>
      </c>
      <c r="L191" s="76" t="s">
        <v>40</v>
      </c>
      <c r="M191" s="76"/>
      <c r="N191" s="77">
        <v>44427</v>
      </c>
      <c r="O191" s="78">
        <v>135</v>
      </c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  <c r="AA191" s="161"/>
      <c r="AB191" s="162"/>
      <c r="AC191" s="163"/>
      <c r="AD191" s="164"/>
      <c r="AE191" s="164"/>
      <c r="AF191" s="164"/>
      <c r="AG191" s="164"/>
      <c r="AH191" s="164"/>
      <c r="AI191" s="164"/>
      <c r="AJ191" s="164"/>
      <c r="AK191" s="164"/>
      <c r="AL191" s="164"/>
      <c r="AM191" s="164"/>
      <c r="AN191" s="164"/>
      <c r="AO191" s="164"/>
      <c r="AP191" s="165"/>
      <c r="AQ191" s="166"/>
      <c r="AR191" s="166"/>
      <c r="AS191" s="167"/>
      <c r="AT191" s="166"/>
      <c r="AU191" s="145"/>
      <c r="AV191" s="145"/>
      <c r="AW191" s="145"/>
      <c r="AX191" s="145"/>
      <c r="AY191" s="145"/>
      <c r="AZ191" s="145"/>
      <c r="BA191" s="145"/>
      <c r="BB191" s="145"/>
      <c r="BC191" s="145"/>
      <c r="BD191" s="145"/>
      <c r="BE191" s="145"/>
      <c r="BF191" s="145"/>
      <c r="BG191" s="146"/>
      <c r="BH191" s="145"/>
      <c r="BI191" s="145"/>
      <c r="BJ191" s="147"/>
      <c r="BK191" s="189"/>
      <c r="BL191" s="189"/>
      <c r="BM191" s="189"/>
      <c r="BN191" s="189"/>
      <c r="BO191" s="189"/>
      <c r="BP191" s="189"/>
      <c r="BQ191" s="189"/>
      <c r="BR191" s="189"/>
      <c r="BS191" s="189"/>
      <c r="BT191" s="189"/>
      <c r="BU191" s="189"/>
      <c r="BV191" s="189"/>
      <c r="BW191" s="189"/>
      <c r="BX191" s="190"/>
      <c r="BY191" s="189"/>
      <c r="BZ191" s="189"/>
      <c r="CA191" s="206"/>
      <c r="CB191" s="99"/>
      <c r="CC191" s="236">
        <v>0</v>
      </c>
      <c r="CD191" s="170"/>
      <c r="CE191" s="203"/>
      <c r="CF191" s="98"/>
      <c r="CG191" s="98"/>
      <c r="CH191" s="98"/>
      <c r="CI191" s="98"/>
      <c r="CJ191" s="98"/>
      <c r="CK191" s="98"/>
      <c r="CL191" s="98">
        <v>0</v>
      </c>
      <c r="CM191" s="98">
        <v>2</v>
      </c>
      <c r="CN191" s="98">
        <v>0</v>
      </c>
      <c r="CO191" s="98">
        <v>6</v>
      </c>
      <c r="CP191" s="129">
        <v>6</v>
      </c>
      <c r="CQ191" s="174">
        <f>SUM(CE191:CP191)</f>
        <v>14</v>
      </c>
      <c r="CR191" s="98">
        <v>125</v>
      </c>
      <c r="CS191" s="98">
        <v>1</v>
      </c>
      <c r="CT191" s="151">
        <f>CQ191*O191</f>
        <v>1890</v>
      </c>
      <c r="CU191" s="88">
        <f>CQ191/(CC191+CR191-CS191)</f>
        <v>0.11290322580645161</v>
      </c>
      <c r="CV191" s="95">
        <v>88</v>
      </c>
      <c r="CW191" s="96">
        <v>1</v>
      </c>
      <c r="CX191" s="98">
        <v>0</v>
      </c>
      <c r="CY191" s="129">
        <v>0</v>
      </c>
      <c r="CZ191" s="257">
        <f>SUM(CW191:CY191)</f>
        <v>1</v>
      </c>
      <c r="DA191" s="98">
        <v>0</v>
      </c>
      <c r="DB191" s="98">
        <v>94</v>
      </c>
      <c r="DC191" s="98">
        <f>CZ191*O191</f>
        <v>135</v>
      </c>
      <c r="DD191" s="258">
        <f>CZ191/(CV191+DA191-DB191)</f>
        <v>-0.16666666666666666</v>
      </c>
      <c r="DE191" s="95">
        <v>3</v>
      </c>
      <c r="DF191" s="247">
        <f>DE191*O191</f>
        <v>405</v>
      </c>
      <c r="DG191" s="240" t="s">
        <v>628</v>
      </c>
      <c r="DH191" s="211"/>
      <c r="DI191" s="211"/>
    </row>
    <row r="192" spans="1:113" ht="75" customHeight="1" x14ac:dyDescent="0.25">
      <c r="A192" s="220"/>
      <c r="B192" s="218"/>
      <c r="C192" s="73" t="s">
        <v>17</v>
      </c>
      <c r="D192" s="74" t="s">
        <v>537</v>
      </c>
      <c r="E192" s="74">
        <v>23212</v>
      </c>
      <c r="F192" s="101">
        <v>804382059447</v>
      </c>
      <c r="G192" s="101"/>
      <c r="H192" s="59" t="s">
        <v>563</v>
      </c>
      <c r="I192" s="196">
        <v>6</v>
      </c>
      <c r="J192" s="59" t="s">
        <v>443</v>
      </c>
      <c r="K192" s="149"/>
      <c r="L192" s="76" t="s">
        <v>39</v>
      </c>
      <c r="M192" s="76"/>
      <c r="N192" s="77">
        <v>44427</v>
      </c>
      <c r="O192" s="78">
        <v>2800</v>
      </c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1"/>
      <c r="AB192" s="162"/>
      <c r="AC192" s="163"/>
      <c r="AD192" s="164"/>
      <c r="AE192" s="164"/>
      <c r="AF192" s="164"/>
      <c r="AG192" s="164"/>
      <c r="AH192" s="164"/>
      <c r="AI192" s="164"/>
      <c r="AJ192" s="164"/>
      <c r="AK192" s="164"/>
      <c r="AL192" s="164"/>
      <c r="AM192" s="164"/>
      <c r="AN192" s="164"/>
      <c r="AO192" s="164"/>
      <c r="AP192" s="165"/>
      <c r="AQ192" s="166"/>
      <c r="AR192" s="166"/>
      <c r="AS192" s="167"/>
      <c r="AT192" s="166"/>
      <c r="AU192" s="145"/>
      <c r="AV192" s="145"/>
      <c r="AW192" s="145"/>
      <c r="AX192" s="145"/>
      <c r="AY192" s="145"/>
      <c r="AZ192" s="145"/>
      <c r="BA192" s="145"/>
      <c r="BB192" s="145"/>
      <c r="BC192" s="145"/>
      <c r="BD192" s="145"/>
      <c r="BE192" s="145"/>
      <c r="BF192" s="145"/>
      <c r="BG192" s="146"/>
      <c r="BH192" s="145"/>
      <c r="BI192" s="145"/>
      <c r="BJ192" s="147"/>
      <c r="BK192" s="189"/>
      <c r="BL192" s="189"/>
      <c r="BM192" s="189"/>
      <c r="BN192" s="189"/>
      <c r="BO192" s="189"/>
      <c r="BP192" s="189"/>
      <c r="BQ192" s="189"/>
      <c r="BR192" s="189"/>
      <c r="BS192" s="189"/>
      <c r="BT192" s="189"/>
      <c r="BU192" s="189"/>
      <c r="BV192" s="189"/>
      <c r="BW192" s="189"/>
      <c r="BX192" s="190"/>
      <c r="BY192" s="189"/>
      <c r="BZ192" s="189"/>
      <c r="CA192" s="206"/>
      <c r="CB192" s="99"/>
      <c r="CC192" s="236">
        <v>0</v>
      </c>
      <c r="CD192" s="170"/>
      <c r="CE192" s="203"/>
      <c r="CF192" s="98"/>
      <c r="CG192" s="98"/>
      <c r="CH192" s="98"/>
      <c r="CI192" s="98"/>
      <c r="CJ192" s="98"/>
      <c r="CK192" s="98"/>
      <c r="CL192" s="98">
        <v>0</v>
      </c>
      <c r="CM192" s="98">
        <v>2</v>
      </c>
      <c r="CN192" s="98">
        <v>0</v>
      </c>
      <c r="CO192" s="98">
        <v>3</v>
      </c>
      <c r="CP192" s="129">
        <v>1</v>
      </c>
      <c r="CQ192" s="174">
        <f>SUM(CE192:CP192)</f>
        <v>6</v>
      </c>
      <c r="CR192" s="98">
        <v>60</v>
      </c>
      <c r="CS192" s="98">
        <v>0</v>
      </c>
      <c r="CT192" s="151">
        <f>CQ192*O192</f>
        <v>16800</v>
      </c>
      <c r="CU192" s="88">
        <f>CQ192/(CC192+CR192-CS192)</f>
        <v>0.1</v>
      </c>
      <c r="CV192" s="95">
        <v>50</v>
      </c>
      <c r="CW192" s="96">
        <v>1</v>
      </c>
      <c r="CX192" s="98">
        <v>1</v>
      </c>
      <c r="CY192" s="129">
        <v>0</v>
      </c>
      <c r="CZ192" s="257">
        <f>SUM(CW192:CY192)</f>
        <v>2</v>
      </c>
      <c r="DA192" s="98">
        <v>0</v>
      </c>
      <c r="DB192" s="98">
        <v>2</v>
      </c>
      <c r="DC192" s="98">
        <f>CZ192*O192</f>
        <v>5600</v>
      </c>
      <c r="DD192" s="258">
        <f>CZ192/(CV192+DA192-DB192)</f>
        <v>4.1666666666666664E-2</v>
      </c>
      <c r="DE192" s="95">
        <v>49</v>
      </c>
      <c r="DF192" s="247">
        <f>DE192*O192</f>
        <v>137200</v>
      </c>
      <c r="DG192" s="207"/>
      <c r="DH192" s="211"/>
      <c r="DI192" s="211"/>
    </row>
    <row r="193" spans="1:113" ht="75" customHeight="1" x14ac:dyDescent="0.25">
      <c r="A193" s="220"/>
      <c r="B193" s="218"/>
      <c r="C193" s="73" t="s">
        <v>17</v>
      </c>
      <c r="D193" s="74" t="s">
        <v>528</v>
      </c>
      <c r="E193" s="74">
        <v>94610</v>
      </c>
      <c r="F193" s="101">
        <v>804382057252</v>
      </c>
      <c r="G193" s="101"/>
      <c r="H193" s="59" t="s">
        <v>556</v>
      </c>
      <c r="I193" s="196">
        <v>0.2</v>
      </c>
      <c r="J193" s="59" t="s">
        <v>446</v>
      </c>
      <c r="K193" s="149"/>
      <c r="L193" s="76" t="s">
        <v>40</v>
      </c>
      <c r="M193" s="76"/>
      <c r="N193" s="77">
        <v>44427</v>
      </c>
      <c r="O193" s="78">
        <v>135</v>
      </c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  <c r="AA193" s="161"/>
      <c r="AB193" s="162"/>
      <c r="AC193" s="163"/>
      <c r="AD193" s="164"/>
      <c r="AE193" s="164"/>
      <c r="AF193" s="164"/>
      <c r="AG193" s="164"/>
      <c r="AH193" s="164"/>
      <c r="AI193" s="164"/>
      <c r="AJ193" s="164"/>
      <c r="AK193" s="164"/>
      <c r="AL193" s="164"/>
      <c r="AM193" s="164"/>
      <c r="AN193" s="164"/>
      <c r="AO193" s="164"/>
      <c r="AP193" s="165"/>
      <c r="AQ193" s="166"/>
      <c r="AR193" s="166"/>
      <c r="AS193" s="167"/>
      <c r="AT193" s="166"/>
      <c r="AU193" s="145"/>
      <c r="AV193" s="145"/>
      <c r="AW193" s="145"/>
      <c r="AX193" s="145"/>
      <c r="AY193" s="145"/>
      <c r="AZ193" s="145"/>
      <c r="BA193" s="145"/>
      <c r="BB193" s="145"/>
      <c r="BC193" s="145"/>
      <c r="BD193" s="145"/>
      <c r="BE193" s="145"/>
      <c r="BF193" s="145"/>
      <c r="BG193" s="146"/>
      <c r="BH193" s="145"/>
      <c r="BI193" s="145"/>
      <c r="BJ193" s="147"/>
      <c r="BK193" s="189"/>
      <c r="BL193" s="189"/>
      <c r="BM193" s="189"/>
      <c r="BN193" s="189"/>
      <c r="BO193" s="189"/>
      <c r="BP193" s="189"/>
      <c r="BQ193" s="189"/>
      <c r="BR193" s="189"/>
      <c r="BS193" s="189"/>
      <c r="BT193" s="189"/>
      <c r="BU193" s="189"/>
      <c r="BV193" s="189"/>
      <c r="BW193" s="189"/>
      <c r="BX193" s="190"/>
      <c r="BY193" s="189"/>
      <c r="BZ193" s="189"/>
      <c r="CA193" s="206"/>
      <c r="CB193" s="99"/>
      <c r="CC193" s="236">
        <v>0</v>
      </c>
      <c r="CD193" s="170"/>
      <c r="CE193" s="203"/>
      <c r="CF193" s="98"/>
      <c r="CG193" s="98"/>
      <c r="CH193" s="98"/>
      <c r="CI193" s="98"/>
      <c r="CJ193" s="98"/>
      <c r="CK193" s="98"/>
      <c r="CL193" s="98">
        <v>0</v>
      </c>
      <c r="CM193" s="98">
        <v>1</v>
      </c>
      <c r="CN193" s="98">
        <v>2</v>
      </c>
      <c r="CO193" s="98">
        <v>6</v>
      </c>
      <c r="CP193" s="129">
        <v>2</v>
      </c>
      <c r="CQ193" s="174">
        <f>SUM(CE193:CP193)</f>
        <v>11</v>
      </c>
      <c r="CR193" s="98">
        <v>125</v>
      </c>
      <c r="CS193" s="98">
        <v>0</v>
      </c>
      <c r="CT193" s="151">
        <f>CQ193*O193</f>
        <v>1485</v>
      </c>
      <c r="CU193" s="88">
        <f>CQ193/(CC193+CR193-CS193)</f>
        <v>8.7999999999999995E-2</v>
      </c>
      <c r="CV193" s="95">
        <v>92</v>
      </c>
      <c r="CW193" s="96">
        <v>1</v>
      </c>
      <c r="CX193" s="98">
        <v>0</v>
      </c>
      <c r="CY193" s="129">
        <v>3</v>
      </c>
      <c r="CZ193" s="257">
        <f>SUM(CW193:CY193)</f>
        <v>4</v>
      </c>
      <c r="DA193" s="98">
        <v>0</v>
      </c>
      <c r="DB193" s="98">
        <v>0</v>
      </c>
      <c r="DC193" s="98">
        <f>CZ193*O193</f>
        <v>540</v>
      </c>
      <c r="DD193" s="258">
        <f>CZ193/(CV193+DA193-DB193)</f>
        <v>4.3478260869565216E-2</v>
      </c>
      <c r="DE193" s="95">
        <v>86</v>
      </c>
      <c r="DF193" s="247">
        <f>DE193*O193</f>
        <v>11610</v>
      </c>
      <c r="DG193" s="207"/>
      <c r="DH193" s="211"/>
      <c r="DI193" s="211"/>
    </row>
    <row r="194" spans="1:113" ht="75" customHeight="1" x14ac:dyDescent="0.25">
      <c r="A194" s="220">
        <v>737</v>
      </c>
      <c r="B194" s="218"/>
      <c r="C194" s="73" t="s">
        <v>17</v>
      </c>
      <c r="D194" s="74" t="s">
        <v>543</v>
      </c>
      <c r="E194" s="74">
        <v>26171</v>
      </c>
      <c r="F194" s="101">
        <v>804382059348</v>
      </c>
      <c r="G194" s="101"/>
      <c r="H194" s="59" t="s">
        <v>569</v>
      </c>
      <c r="I194" s="196">
        <v>8</v>
      </c>
      <c r="J194" s="59" t="s">
        <v>443</v>
      </c>
      <c r="K194" s="149"/>
      <c r="L194" s="76" t="s">
        <v>39</v>
      </c>
      <c r="M194" s="76"/>
      <c r="N194" s="77">
        <v>44427</v>
      </c>
      <c r="O194" s="78">
        <v>6400</v>
      </c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  <c r="AA194" s="161"/>
      <c r="AB194" s="162"/>
      <c r="AC194" s="163"/>
      <c r="AD194" s="164"/>
      <c r="AE194" s="164"/>
      <c r="AF194" s="164"/>
      <c r="AG194" s="164"/>
      <c r="AH194" s="164"/>
      <c r="AI194" s="164"/>
      <c r="AJ194" s="164"/>
      <c r="AK194" s="164"/>
      <c r="AL194" s="164"/>
      <c r="AM194" s="164"/>
      <c r="AN194" s="164"/>
      <c r="AO194" s="164"/>
      <c r="AP194" s="165"/>
      <c r="AQ194" s="166"/>
      <c r="AR194" s="166"/>
      <c r="AS194" s="167"/>
      <c r="AT194" s="166"/>
      <c r="AU194" s="145"/>
      <c r="AV194" s="145"/>
      <c r="AW194" s="145"/>
      <c r="AX194" s="145"/>
      <c r="AY194" s="145"/>
      <c r="AZ194" s="145"/>
      <c r="BA194" s="145"/>
      <c r="BB194" s="145"/>
      <c r="BC194" s="145"/>
      <c r="BD194" s="145"/>
      <c r="BE194" s="145"/>
      <c r="BF194" s="145"/>
      <c r="BG194" s="146"/>
      <c r="BH194" s="145"/>
      <c r="BI194" s="145"/>
      <c r="BJ194" s="147"/>
      <c r="BK194" s="189"/>
      <c r="BL194" s="189"/>
      <c r="BM194" s="189"/>
      <c r="BN194" s="189"/>
      <c r="BO194" s="189"/>
      <c r="BP194" s="189"/>
      <c r="BQ194" s="189"/>
      <c r="BR194" s="189"/>
      <c r="BS194" s="189"/>
      <c r="BT194" s="189"/>
      <c r="BU194" s="189"/>
      <c r="BV194" s="189"/>
      <c r="BW194" s="189"/>
      <c r="BX194" s="190"/>
      <c r="BY194" s="189"/>
      <c r="BZ194" s="189"/>
      <c r="CA194" s="206"/>
      <c r="CB194" s="99"/>
      <c r="CC194" s="236">
        <v>0</v>
      </c>
      <c r="CD194" s="170"/>
      <c r="CE194" s="203"/>
      <c r="CF194" s="98"/>
      <c r="CG194" s="98"/>
      <c r="CH194" s="98"/>
      <c r="CI194" s="98"/>
      <c r="CJ194" s="98"/>
      <c r="CK194" s="98"/>
      <c r="CL194" s="98">
        <v>0</v>
      </c>
      <c r="CM194" s="98">
        <v>1</v>
      </c>
      <c r="CN194" s="98">
        <v>0</v>
      </c>
      <c r="CO194" s="98">
        <v>0</v>
      </c>
      <c r="CP194" s="129">
        <v>1</v>
      </c>
      <c r="CQ194" s="174">
        <f>SUM(CE194:CP194)</f>
        <v>2</v>
      </c>
      <c r="CR194" s="98">
        <v>25</v>
      </c>
      <c r="CS194" s="98">
        <v>1</v>
      </c>
      <c r="CT194" s="151">
        <f>CQ194*O194</f>
        <v>12800</v>
      </c>
      <c r="CU194" s="88">
        <f>CQ194/(CC194+CR194-CS194)</f>
        <v>8.3333333333333329E-2</v>
      </c>
      <c r="CV194" s="95">
        <v>19</v>
      </c>
      <c r="CW194" s="96">
        <v>0</v>
      </c>
      <c r="CX194" s="98">
        <v>0</v>
      </c>
      <c r="CY194" s="129">
        <v>2</v>
      </c>
      <c r="CZ194" s="257">
        <f>SUM(CW194:CY194)</f>
        <v>2</v>
      </c>
      <c r="DA194" s="98">
        <v>0</v>
      </c>
      <c r="DB194" s="98">
        <v>1</v>
      </c>
      <c r="DC194" s="98">
        <f>CZ194*O194</f>
        <v>12800</v>
      </c>
      <c r="DD194" s="258">
        <f>CZ194/(CV194+DA194-DB194)</f>
        <v>0.1111111111111111</v>
      </c>
      <c r="DE194" s="95">
        <v>19</v>
      </c>
      <c r="DF194" s="247">
        <f>DE194*O194</f>
        <v>121600</v>
      </c>
      <c r="DG194" s="207"/>
      <c r="DH194" s="211"/>
      <c r="DI194" s="211"/>
    </row>
    <row r="195" spans="1:113" ht="75" customHeight="1" x14ac:dyDescent="0.25">
      <c r="A195" s="221"/>
      <c r="B195" s="223"/>
      <c r="C195" s="74" t="s">
        <v>354</v>
      </c>
      <c r="D195" s="74" t="s">
        <v>175</v>
      </c>
      <c r="E195" s="74">
        <v>22841</v>
      </c>
      <c r="F195" s="101">
        <v>804382036691</v>
      </c>
      <c r="G195" s="101"/>
      <c r="H195" s="59" t="s">
        <v>187</v>
      </c>
      <c r="I195" s="59"/>
      <c r="J195" s="59"/>
      <c r="K195" s="149" t="s">
        <v>358</v>
      </c>
      <c r="L195" s="74" t="s">
        <v>39</v>
      </c>
      <c r="M195" s="74"/>
      <c r="N195" s="107">
        <v>43734</v>
      </c>
      <c r="O195" s="78">
        <v>2065</v>
      </c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9"/>
      <c r="AC195" s="140"/>
      <c r="AD195" s="136"/>
      <c r="AE195" s="136"/>
      <c r="AF195" s="136"/>
      <c r="AG195" s="136"/>
      <c r="AH195" s="136"/>
      <c r="AI195" s="136"/>
      <c r="AJ195" s="136"/>
      <c r="AK195" s="136"/>
      <c r="AL195" s="136"/>
      <c r="AM195" s="136"/>
      <c r="AN195" s="136"/>
      <c r="AO195" s="136"/>
      <c r="AP195" s="141"/>
      <c r="AQ195" s="137"/>
      <c r="AR195" s="137"/>
      <c r="AS195" s="142"/>
      <c r="AT195" s="143"/>
      <c r="AU195" s="144"/>
      <c r="AV195" s="144"/>
      <c r="AW195" s="144"/>
      <c r="AX195" s="144"/>
      <c r="AY195" s="144"/>
      <c r="AZ195" s="144"/>
      <c r="BA195" s="145"/>
      <c r="BB195" s="145"/>
      <c r="BC195" s="145"/>
      <c r="BD195" s="145">
        <v>3</v>
      </c>
      <c r="BE195" s="145">
        <v>19</v>
      </c>
      <c r="BF195" s="145">
        <v>32</v>
      </c>
      <c r="BG195" s="146">
        <f>+SUM(AU195:BF195)</f>
        <v>54</v>
      </c>
      <c r="BH195" s="144">
        <v>242</v>
      </c>
      <c r="BI195" s="144">
        <v>0</v>
      </c>
      <c r="BJ195" s="147">
        <f>+BG195/(BH195+AT195-BI195)</f>
        <v>0.2231404958677686</v>
      </c>
      <c r="BK195" s="189">
        <v>141</v>
      </c>
      <c r="BL195" s="189">
        <v>21</v>
      </c>
      <c r="BM195" s="189">
        <v>17</v>
      </c>
      <c r="BN195" s="189">
        <v>2</v>
      </c>
      <c r="BO195" s="189">
        <v>0</v>
      </c>
      <c r="BP195" s="189">
        <v>0</v>
      </c>
      <c r="BQ195" s="189">
        <v>2</v>
      </c>
      <c r="BR195" s="189">
        <v>20</v>
      </c>
      <c r="BS195" s="189">
        <v>8</v>
      </c>
      <c r="BT195" s="189">
        <v>9</v>
      </c>
      <c r="BU195" s="189">
        <v>9</v>
      </c>
      <c r="BV195" s="189">
        <v>30</v>
      </c>
      <c r="BW195" s="189">
        <v>16</v>
      </c>
      <c r="BX195" s="190">
        <f>SUM(BL195:BW195)</f>
        <v>134</v>
      </c>
      <c r="BY195" s="189">
        <v>191</v>
      </c>
      <c r="BZ195" s="189">
        <v>8</v>
      </c>
      <c r="CA195" s="206">
        <f>O195*BX195</f>
        <v>276710</v>
      </c>
      <c r="CB195" s="99">
        <f>BX195/(BY195+BK195-BZ195)</f>
        <v>0.41358024691358025</v>
      </c>
      <c r="CC195" s="236">
        <v>197</v>
      </c>
      <c r="CD195" s="170">
        <f>CC195*O195</f>
        <v>406805</v>
      </c>
      <c r="CE195" s="203">
        <v>16</v>
      </c>
      <c r="CF195" s="98">
        <v>20</v>
      </c>
      <c r="CG195" s="98">
        <v>7</v>
      </c>
      <c r="CH195" s="98">
        <v>16</v>
      </c>
      <c r="CI195" s="98">
        <v>20</v>
      </c>
      <c r="CJ195" s="98">
        <v>15</v>
      </c>
      <c r="CK195" s="98">
        <v>43</v>
      </c>
      <c r="CL195" s="98">
        <v>12</v>
      </c>
      <c r="CM195" s="98">
        <v>13</v>
      </c>
      <c r="CN195" s="98">
        <v>13</v>
      </c>
      <c r="CO195" s="98">
        <v>19</v>
      </c>
      <c r="CP195" s="129">
        <v>9</v>
      </c>
      <c r="CQ195" s="174">
        <f>SUM(CE195:CP195)</f>
        <v>203</v>
      </c>
      <c r="CR195" s="98">
        <v>105</v>
      </c>
      <c r="CS195" s="98">
        <v>27</v>
      </c>
      <c r="CT195" s="151">
        <f>CQ195*O195</f>
        <v>419195</v>
      </c>
      <c r="CU195" s="88">
        <f>CQ195/(CC195+CR195-CS195)</f>
        <v>0.73818181818181816</v>
      </c>
      <c r="CV195" s="95">
        <v>77</v>
      </c>
      <c r="CW195" s="96">
        <v>6</v>
      </c>
      <c r="CX195" s="98">
        <v>1</v>
      </c>
      <c r="CY195" s="129">
        <v>7</v>
      </c>
      <c r="CZ195" s="257">
        <f>SUM(CW195:CY195)</f>
        <v>14</v>
      </c>
      <c r="DA195" s="98">
        <v>0</v>
      </c>
      <c r="DB195" s="98">
        <v>9</v>
      </c>
      <c r="DC195" s="98">
        <f>CZ195*O195</f>
        <v>28910</v>
      </c>
      <c r="DD195" s="258">
        <f>CZ195/(CV195+DA195-DB195)</f>
        <v>0.20588235294117646</v>
      </c>
      <c r="DE195" s="95">
        <v>57</v>
      </c>
      <c r="DF195" s="247">
        <f>DE195*O195</f>
        <v>117705</v>
      </c>
      <c r="DG195" s="209"/>
      <c r="DH195" s="211">
        <v>13499</v>
      </c>
      <c r="DI195" s="211">
        <v>3791.09</v>
      </c>
    </row>
    <row r="196" spans="1:113" ht="75" customHeight="1" x14ac:dyDescent="0.25">
      <c r="A196" s="221"/>
      <c r="B196" s="218"/>
      <c r="C196" s="74" t="s">
        <v>16</v>
      </c>
      <c r="D196" s="74" t="s">
        <v>471</v>
      </c>
      <c r="E196" s="74">
        <v>31621</v>
      </c>
      <c r="F196" s="101">
        <v>804382055814</v>
      </c>
      <c r="G196" s="101"/>
      <c r="H196" s="59" t="s">
        <v>495</v>
      </c>
      <c r="I196" s="196">
        <v>0.33333333333333331</v>
      </c>
      <c r="J196" s="59" t="s">
        <v>444</v>
      </c>
      <c r="K196" s="149"/>
      <c r="L196" s="242" t="s">
        <v>40</v>
      </c>
      <c r="M196" s="105"/>
      <c r="N196" s="77">
        <v>44356</v>
      </c>
      <c r="O196" s="78">
        <v>195</v>
      </c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  <c r="AA196" s="161"/>
      <c r="AB196" s="162"/>
      <c r="AC196" s="163"/>
      <c r="AD196" s="164"/>
      <c r="AE196" s="164"/>
      <c r="AF196" s="164"/>
      <c r="AG196" s="164"/>
      <c r="AH196" s="164"/>
      <c r="AI196" s="164"/>
      <c r="AJ196" s="164"/>
      <c r="AK196" s="164"/>
      <c r="AL196" s="164"/>
      <c r="AM196" s="164"/>
      <c r="AN196" s="164"/>
      <c r="AO196" s="164"/>
      <c r="AP196" s="165"/>
      <c r="AQ196" s="166"/>
      <c r="AR196" s="166"/>
      <c r="AS196" s="167"/>
      <c r="AT196" s="166"/>
      <c r="AU196" s="145"/>
      <c r="AV196" s="145"/>
      <c r="AW196" s="145"/>
      <c r="AX196" s="145"/>
      <c r="AY196" s="145"/>
      <c r="AZ196" s="145"/>
      <c r="BA196" s="145"/>
      <c r="BB196" s="145"/>
      <c r="BC196" s="145"/>
      <c r="BD196" s="145"/>
      <c r="BE196" s="145"/>
      <c r="BF196" s="145"/>
      <c r="BG196" s="146"/>
      <c r="BH196" s="145"/>
      <c r="BI196" s="145"/>
      <c r="BJ196" s="147"/>
      <c r="BK196" s="189"/>
      <c r="BL196" s="189"/>
      <c r="BM196" s="189"/>
      <c r="BN196" s="189"/>
      <c r="BO196" s="189"/>
      <c r="BP196" s="189"/>
      <c r="BQ196" s="189"/>
      <c r="BR196" s="189"/>
      <c r="BS196" s="189"/>
      <c r="BT196" s="189"/>
      <c r="BU196" s="189"/>
      <c r="BV196" s="189"/>
      <c r="BW196" s="189"/>
      <c r="BX196" s="190"/>
      <c r="BY196" s="189"/>
      <c r="BZ196" s="189"/>
      <c r="CA196" s="206"/>
      <c r="CB196" s="99"/>
      <c r="CC196" s="236">
        <v>0</v>
      </c>
      <c r="CD196" s="170"/>
      <c r="CE196" s="203"/>
      <c r="CF196" s="98"/>
      <c r="CG196" s="98"/>
      <c r="CH196" s="98"/>
      <c r="CI196" s="98"/>
      <c r="CJ196" s="98">
        <v>0</v>
      </c>
      <c r="CK196" s="98">
        <v>1</v>
      </c>
      <c r="CL196" s="98">
        <v>3</v>
      </c>
      <c r="CM196" s="98">
        <v>5</v>
      </c>
      <c r="CN196" s="98">
        <v>4</v>
      </c>
      <c r="CO196" s="98">
        <v>4</v>
      </c>
      <c r="CP196" s="129">
        <v>3</v>
      </c>
      <c r="CQ196" s="174">
        <f>SUM(CE196:CP196)</f>
        <v>20</v>
      </c>
      <c r="CR196" s="98">
        <v>65</v>
      </c>
      <c r="CS196" s="98">
        <v>0</v>
      </c>
      <c r="CT196" s="151">
        <f>CQ196*O196</f>
        <v>3900</v>
      </c>
      <c r="CU196" s="88">
        <f>CQ196/(CC196+CR196-CS196)</f>
        <v>0.30769230769230771</v>
      </c>
      <c r="CV196" s="95">
        <v>29</v>
      </c>
      <c r="CW196" s="96">
        <v>0</v>
      </c>
      <c r="CX196" s="98">
        <v>3</v>
      </c>
      <c r="CY196" s="129">
        <v>2</v>
      </c>
      <c r="CZ196" s="257">
        <f>SUM(CW196:CY196)</f>
        <v>5</v>
      </c>
      <c r="DA196" s="98">
        <v>0</v>
      </c>
      <c r="DB196" s="98">
        <v>0</v>
      </c>
      <c r="DC196" s="151">
        <f>CZ196*O196</f>
        <v>975</v>
      </c>
      <c r="DD196" s="258">
        <f>CZ196/(CV196+DA196-DB196)</f>
        <v>0.17241379310344829</v>
      </c>
      <c r="DE196" s="95">
        <v>15</v>
      </c>
      <c r="DF196" s="247">
        <f>DE196*O196</f>
        <v>2925</v>
      </c>
      <c r="DG196" s="207"/>
      <c r="DH196" s="211">
        <v>1175</v>
      </c>
      <c r="DI196" s="211">
        <v>440.63</v>
      </c>
    </row>
    <row r="197" spans="1:113" ht="75" customHeight="1" x14ac:dyDescent="0.25">
      <c r="A197" s="221"/>
      <c r="B197" s="223"/>
      <c r="C197" s="74" t="s">
        <v>354</v>
      </c>
      <c r="D197" s="74" t="s">
        <v>177</v>
      </c>
      <c r="E197" s="74">
        <v>21962</v>
      </c>
      <c r="F197" s="101">
        <v>804382036714</v>
      </c>
      <c r="G197" s="101"/>
      <c r="H197" s="59" t="s">
        <v>189</v>
      </c>
      <c r="I197" s="59"/>
      <c r="J197" s="59"/>
      <c r="K197" s="149" t="s">
        <v>358</v>
      </c>
      <c r="L197" s="74" t="s">
        <v>39</v>
      </c>
      <c r="M197" s="74"/>
      <c r="N197" s="107">
        <v>43734</v>
      </c>
      <c r="O197" s="78">
        <v>310</v>
      </c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9"/>
      <c r="AC197" s="140"/>
      <c r="AD197" s="136"/>
      <c r="AE197" s="136"/>
      <c r="AF197" s="136"/>
      <c r="AG197" s="136"/>
      <c r="AH197" s="136"/>
      <c r="AI197" s="136"/>
      <c r="AJ197" s="136"/>
      <c r="AK197" s="136"/>
      <c r="AL197" s="136"/>
      <c r="AM197" s="136"/>
      <c r="AN197" s="136"/>
      <c r="AO197" s="136"/>
      <c r="AP197" s="141"/>
      <c r="AQ197" s="137"/>
      <c r="AR197" s="137"/>
      <c r="AS197" s="142"/>
      <c r="AT197" s="143"/>
      <c r="AU197" s="144"/>
      <c r="AV197" s="144"/>
      <c r="AW197" s="144"/>
      <c r="AX197" s="144"/>
      <c r="AY197" s="144"/>
      <c r="AZ197" s="144"/>
      <c r="BA197" s="145"/>
      <c r="BB197" s="145"/>
      <c r="BC197" s="145"/>
      <c r="BD197" s="145">
        <v>2</v>
      </c>
      <c r="BE197" s="145">
        <v>17</v>
      </c>
      <c r="BF197" s="145">
        <v>45</v>
      </c>
      <c r="BG197" s="146">
        <f>+SUM(AU197:BF197)</f>
        <v>64</v>
      </c>
      <c r="BH197" s="144">
        <v>200</v>
      </c>
      <c r="BI197" s="144">
        <v>0</v>
      </c>
      <c r="BJ197" s="147">
        <f>+BG197/(BH197+AT197-BI197)</f>
        <v>0.32</v>
      </c>
      <c r="BK197" s="189">
        <v>130</v>
      </c>
      <c r="BL197" s="189">
        <v>22</v>
      </c>
      <c r="BM197" s="189">
        <v>17</v>
      </c>
      <c r="BN197" s="189">
        <v>1</v>
      </c>
      <c r="BO197" s="189">
        <v>0</v>
      </c>
      <c r="BP197" s="189">
        <v>0</v>
      </c>
      <c r="BQ197" s="189">
        <v>2</v>
      </c>
      <c r="BR197" s="189">
        <v>8</v>
      </c>
      <c r="BS197" s="189">
        <v>0</v>
      </c>
      <c r="BT197" s="189">
        <v>9</v>
      </c>
      <c r="BU197" s="189">
        <v>8</v>
      </c>
      <c r="BV197" s="189">
        <v>16</v>
      </c>
      <c r="BW197" s="189">
        <v>14</v>
      </c>
      <c r="BX197" s="190">
        <f>SUM(BL197:BW197)</f>
        <v>97</v>
      </c>
      <c r="BY197" s="189">
        <v>40</v>
      </c>
      <c r="BZ197" s="189">
        <v>7</v>
      </c>
      <c r="CA197" s="206">
        <f>O197*BX197</f>
        <v>30070</v>
      </c>
      <c r="CB197" s="99">
        <f>BX197/(BY197+BK197-BZ197)</f>
        <v>0.59509202453987731</v>
      </c>
      <c r="CC197" s="236">
        <v>50</v>
      </c>
      <c r="CD197" s="170">
        <f>CC197*O197</f>
        <v>15500</v>
      </c>
      <c r="CE197" s="203">
        <v>9</v>
      </c>
      <c r="CF197" s="98">
        <v>11</v>
      </c>
      <c r="CG197" s="98">
        <v>2</v>
      </c>
      <c r="CH197" s="98">
        <v>5</v>
      </c>
      <c r="CI197" s="98">
        <v>32</v>
      </c>
      <c r="CJ197" s="98">
        <v>18</v>
      </c>
      <c r="CK197" s="98">
        <v>35</v>
      </c>
      <c r="CL197" s="98">
        <v>18</v>
      </c>
      <c r="CM197" s="98">
        <v>16</v>
      </c>
      <c r="CN197" s="98">
        <v>17</v>
      </c>
      <c r="CO197" s="98">
        <v>14</v>
      </c>
      <c r="CP197" s="129">
        <v>15</v>
      </c>
      <c r="CQ197" s="174">
        <f>SUM(CE197:CP197)</f>
        <v>192</v>
      </c>
      <c r="CR197" s="98">
        <v>225</v>
      </c>
      <c r="CS197" s="98">
        <v>14</v>
      </c>
      <c r="CT197" s="151">
        <f>CQ197*O197</f>
        <v>59520</v>
      </c>
      <c r="CU197" s="88">
        <f>CQ197/(CC197+CR197-CS197)</f>
        <v>0.73563218390804597</v>
      </c>
      <c r="CV197" s="95">
        <v>39</v>
      </c>
      <c r="CW197" s="96">
        <v>0</v>
      </c>
      <c r="CX197" s="98">
        <v>5</v>
      </c>
      <c r="CY197" s="129">
        <v>7</v>
      </c>
      <c r="CZ197" s="257">
        <f>SUM(CW197:CY197)</f>
        <v>12</v>
      </c>
      <c r="DA197" s="98">
        <v>0</v>
      </c>
      <c r="DB197" s="98">
        <v>4</v>
      </c>
      <c r="DC197" s="98">
        <f>CZ197*O197</f>
        <v>3720</v>
      </c>
      <c r="DD197" s="258">
        <f>CZ197/(CV197+DA197-DB197)</f>
        <v>0.34285714285714286</v>
      </c>
      <c r="DE197" s="95">
        <v>27</v>
      </c>
      <c r="DF197" s="247">
        <f>DE197*O197</f>
        <v>8370</v>
      </c>
      <c r="DG197" s="272" t="s">
        <v>662</v>
      </c>
      <c r="DH197" s="211">
        <v>1999</v>
      </c>
      <c r="DI197" s="211">
        <v>600.16999999999996</v>
      </c>
    </row>
    <row r="198" spans="1:113" ht="75" customHeight="1" x14ac:dyDescent="0.25">
      <c r="A198" s="221"/>
      <c r="B198" s="218"/>
      <c r="C198" s="74" t="s">
        <v>16</v>
      </c>
      <c r="D198" s="74" t="s">
        <v>400</v>
      </c>
      <c r="E198" s="74">
        <v>1200</v>
      </c>
      <c r="F198" s="101">
        <v>804382046560</v>
      </c>
      <c r="G198" s="101"/>
      <c r="H198" s="59" t="s">
        <v>421</v>
      </c>
      <c r="I198" s="196">
        <v>2</v>
      </c>
      <c r="J198" s="59" t="s">
        <v>445</v>
      </c>
      <c r="K198" s="149" t="s">
        <v>356</v>
      </c>
      <c r="L198" s="135" t="s">
        <v>40</v>
      </c>
      <c r="M198" s="105"/>
      <c r="N198" s="77">
        <v>44207</v>
      </c>
      <c r="O198" s="78">
        <v>750</v>
      </c>
      <c r="P198" s="160"/>
      <c r="Q198" s="160"/>
      <c r="R198" s="160"/>
      <c r="S198" s="160"/>
      <c r="T198" s="160"/>
      <c r="U198" s="160"/>
      <c r="V198" s="160"/>
      <c r="W198" s="160"/>
      <c r="X198" s="160"/>
      <c r="Y198" s="160"/>
      <c r="Z198" s="160"/>
      <c r="AA198" s="161"/>
      <c r="AB198" s="162"/>
      <c r="AC198" s="163"/>
      <c r="AD198" s="164"/>
      <c r="AE198" s="164"/>
      <c r="AF198" s="164"/>
      <c r="AG198" s="164"/>
      <c r="AH198" s="164"/>
      <c r="AI198" s="164"/>
      <c r="AJ198" s="164"/>
      <c r="AK198" s="164"/>
      <c r="AL198" s="164"/>
      <c r="AM198" s="164"/>
      <c r="AN198" s="164"/>
      <c r="AO198" s="164"/>
      <c r="AP198" s="165"/>
      <c r="AQ198" s="166"/>
      <c r="AR198" s="166"/>
      <c r="AS198" s="167"/>
      <c r="AT198" s="166"/>
      <c r="AU198" s="145"/>
      <c r="AV198" s="145"/>
      <c r="AW198" s="145"/>
      <c r="AX198" s="145"/>
      <c r="AY198" s="145"/>
      <c r="AZ198" s="145"/>
      <c r="BA198" s="145"/>
      <c r="BB198" s="145"/>
      <c r="BC198" s="145"/>
      <c r="BD198" s="145"/>
      <c r="BE198" s="145"/>
      <c r="BF198" s="145"/>
      <c r="BG198" s="146"/>
      <c r="BH198" s="145"/>
      <c r="BI198" s="145"/>
      <c r="BJ198" s="147"/>
      <c r="BK198" s="189"/>
      <c r="BL198" s="189"/>
      <c r="BM198" s="189"/>
      <c r="BN198" s="189"/>
      <c r="BO198" s="189"/>
      <c r="BP198" s="189"/>
      <c r="BQ198" s="189"/>
      <c r="BR198" s="189"/>
      <c r="BS198" s="189"/>
      <c r="BT198" s="189"/>
      <c r="BU198" s="189"/>
      <c r="BV198" s="189"/>
      <c r="BW198" s="189"/>
      <c r="BX198" s="190"/>
      <c r="BY198" s="189"/>
      <c r="BZ198" s="189"/>
      <c r="CA198" s="206"/>
      <c r="CB198" s="99"/>
      <c r="CC198" s="236">
        <v>0</v>
      </c>
      <c r="CD198" s="170"/>
      <c r="CE198" s="203">
        <v>0</v>
      </c>
      <c r="CF198" s="98">
        <v>1</v>
      </c>
      <c r="CG198" s="98">
        <v>7</v>
      </c>
      <c r="CH198" s="98">
        <v>9</v>
      </c>
      <c r="CI198" s="98">
        <v>4</v>
      </c>
      <c r="CJ198" s="98">
        <v>7</v>
      </c>
      <c r="CK198" s="98">
        <v>10</v>
      </c>
      <c r="CL198" s="98">
        <v>2</v>
      </c>
      <c r="CM198" s="98">
        <v>1</v>
      </c>
      <c r="CN198" s="98">
        <v>2</v>
      </c>
      <c r="CO198" s="98">
        <v>6</v>
      </c>
      <c r="CP198" s="129">
        <v>4</v>
      </c>
      <c r="CQ198" s="174">
        <f>SUM(CE198:CP198)</f>
        <v>53</v>
      </c>
      <c r="CR198" s="98">
        <v>176</v>
      </c>
      <c r="CS198" s="98">
        <v>1</v>
      </c>
      <c r="CT198" s="151">
        <f>CQ198*O198</f>
        <v>39750</v>
      </c>
      <c r="CU198" s="88">
        <f>CQ198/(CC198+CR198-CS198)</f>
        <v>0.30285714285714288</v>
      </c>
      <c r="CV198" s="95">
        <v>98</v>
      </c>
      <c r="CW198" s="96">
        <v>3</v>
      </c>
      <c r="CX198" s="98">
        <v>2</v>
      </c>
      <c r="CY198" s="129">
        <v>7</v>
      </c>
      <c r="CZ198" s="257">
        <f>SUM(CW198:CY198)</f>
        <v>12</v>
      </c>
      <c r="DA198" s="98">
        <v>0</v>
      </c>
      <c r="DB198" s="98">
        <v>0</v>
      </c>
      <c r="DC198" s="151">
        <f>CZ198*O198</f>
        <v>9000</v>
      </c>
      <c r="DD198" s="258">
        <f>CZ198/(CV198+DA198-DB198)</f>
        <v>0.12244897959183673</v>
      </c>
      <c r="DE198" s="95">
        <v>87</v>
      </c>
      <c r="DF198" s="247">
        <f>DE198*O198</f>
        <v>65250</v>
      </c>
      <c r="DG198" s="207" t="s">
        <v>449</v>
      </c>
      <c r="DH198" s="211">
        <v>5000</v>
      </c>
      <c r="DI198" s="211">
        <v>150.41999999999999</v>
      </c>
    </row>
    <row r="199" spans="1:113" ht="75" customHeight="1" x14ac:dyDescent="0.25">
      <c r="A199" s="221"/>
      <c r="B199" s="223"/>
      <c r="C199" s="74" t="s">
        <v>354</v>
      </c>
      <c r="D199" s="74" t="s">
        <v>180</v>
      </c>
      <c r="E199" s="74">
        <v>23381</v>
      </c>
      <c r="F199" s="101">
        <v>804382036745</v>
      </c>
      <c r="G199" s="101"/>
      <c r="H199" s="59" t="s">
        <v>192</v>
      </c>
      <c r="I199" s="59"/>
      <c r="J199" s="59"/>
      <c r="K199" s="149" t="s">
        <v>173</v>
      </c>
      <c r="L199" s="74" t="s">
        <v>39</v>
      </c>
      <c r="M199" s="74"/>
      <c r="N199" s="107">
        <v>43734</v>
      </c>
      <c r="O199" s="78">
        <v>170</v>
      </c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9"/>
      <c r="AC199" s="140"/>
      <c r="AD199" s="136"/>
      <c r="AE199" s="136"/>
      <c r="AF199" s="136"/>
      <c r="AG199" s="136"/>
      <c r="AH199" s="136"/>
      <c r="AI199" s="136"/>
      <c r="AJ199" s="136"/>
      <c r="AK199" s="136"/>
      <c r="AL199" s="136"/>
      <c r="AM199" s="136"/>
      <c r="AN199" s="136"/>
      <c r="AO199" s="136"/>
      <c r="AP199" s="141"/>
      <c r="AQ199" s="137"/>
      <c r="AR199" s="137"/>
      <c r="AS199" s="142"/>
      <c r="AT199" s="143"/>
      <c r="AU199" s="144"/>
      <c r="AV199" s="144"/>
      <c r="AW199" s="144"/>
      <c r="AX199" s="144"/>
      <c r="AY199" s="144"/>
      <c r="AZ199" s="144"/>
      <c r="BA199" s="145"/>
      <c r="BB199" s="145"/>
      <c r="BC199" s="145"/>
      <c r="BD199" s="145">
        <v>1</v>
      </c>
      <c r="BE199" s="145">
        <v>17</v>
      </c>
      <c r="BF199" s="145">
        <v>35</v>
      </c>
      <c r="BG199" s="146">
        <f>+SUM(AU199:BF199)</f>
        <v>53</v>
      </c>
      <c r="BH199" s="144">
        <v>200</v>
      </c>
      <c r="BI199" s="144">
        <v>0</v>
      </c>
      <c r="BJ199" s="147">
        <f>+BG199/(BH199+AT199-BI199)</f>
        <v>0.26500000000000001</v>
      </c>
      <c r="BK199" s="189">
        <v>130</v>
      </c>
      <c r="BL199" s="189">
        <v>17</v>
      </c>
      <c r="BM199" s="189">
        <v>6</v>
      </c>
      <c r="BN199" s="189">
        <v>1</v>
      </c>
      <c r="BO199" s="189">
        <v>0</v>
      </c>
      <c r="BP199" s="189">
        <v>1</v>
      </c>
      <c r="BQ199" s="189">
        <v>-1</v>
      </c>
      <c r="BR199" s="189">
        <v>14</v>
      </c>
      <c r="BS199" s="189">
        <v>1</v>
      </c>
      <c r="BT199" s="189">
        <v>5</v>
      </c>
      <c r="BU199" s="189">
        <v>3</v>
      </c>
      <c r="BV199" s="189">
        <v>5</v>
      </c>
      <c r="BW199" s="189">
        <v>17</v>
      </c>
      <c r="BX199" s="190">
        <f>SUM(BL199:BW199)</f>
        <v>69</v>
      </c>
      <c r="BY199" s="189">
        <v>75</v>
      </c>
      <c r="BZ199" s="189">
        <v>2</v>
      </c>
      <c r="CA199" s="206">
        <f>O199*BX199</f>
        <v>11730</v>
      </c>
      <c r="CB199" s="99">
        <f>BX199/(BY199+BK199-BZ199)</f>
        <v>0.33990147783251229</v>
      </c>
      <c r="CC199" s="236">
        <v>28</v>
      </c>
      <c r="CD199" s="170">
        <f>CC199*O199</f>
        <v>4760</v>
      </c>
      <c r="CE199" s="203">
        <v>3</v>
      </c>
      <c r="CF199" s="98">
        <v>2</v>
      </c>
      <c r="CG199" s="98">
        <v>2</v>
      </c>
      <c r="CH199" s="98">
        <v>2</v>
      </c>
      <c r="CI199" s="98">
        <v>26</v>
      </c>
      <c r="CJ199" s="98">
        <v>15</v>
      </c>
      <c r="CK199" s="98">
        <v>34</v>
      </c>
      <c r="CL199" s="98">
        <v>13</v>
      </c>
      <c r="CM199" s="98">
        <v>17</v>
      </c>
      <c r="CN199" s="98">
        <v>7</v>
      </c>
      <c r="CO199" s="98">
        <v>7</v>
      </c>
      <c r="CP199" s="129">
        <v>8</v>
      </c>
      <c r="CQ199" s="174">
        <f>SUM(CE199:CP199)</f>
        <v>136</v>
      </c>
      <c r="CR199" s="98">
        <v>200</v>
      </c>
      <c r="CS199" s="98">
        <v>6</v>
      </c>
      <c r="CT199" s="151">
        <f>CQ199*O199</f>
        <v>23120</v>
      </c>
      <c r="CU199" s="88">
        <f>CQ199/(CC199+CR199-CS199)</f>
        <v>0.61261261261261257</v>
      </c>
      <c r="CV199" s="95">
        <v>19</v>
      </c>
      <c r="CW199" s="96">
        <v>3</v>
      </c>
      <c r="CX199" s="98">
        <v>0</v>
      </c>
      <c r="CY199" s="129">
        <v>1</v>
      </c>
      <c r="CZ199" s="257">
        <f>SUM(CW199:CY199)</f>
        <v>4</v>
      </c>
      <c r="DA199" s="98">
        <v>0</v>
      </c>
      <c r="DB199" s="98">
        <v>0</v>
      </c>
      <c r="DC199" s="98">
        <f>CZ199*O199</f>
        <v>680</v>
      </c>
      <c r="DD199" s="258">
        <f>CZ199/(CV199+DA199-DB199)</f>
        <v>0.21052631578947367</v>
      </c>
      <c r="DE199" s="95">
        <v>15</v>
      </c>
      <c r="DF199" s="247">
        <f>DE199*O199</f>
        <v>2550</v>
      </c>
      <c r="DG199" s="272" t="s">
        <v>664</v>
      </c>
      <c r="DH199" s="211">
        <v>1099</v>
      </c>
      <c r="DI199" s="211">
        <v>343.69</v>
      </c>
    </row>
    <row r="200" spans="1:113" ht="75" customHeight="1" x14ac:dyDescent="0.25">
      <c r="A200" s="221"/>
      <c r="B200" s="218"/>
      <c r="C200" s="74" t="s">
        <v>16</v>
      </c>
      <c r="D200" s="74" t="s">
        <v>408</v>
      </c>
      <c r="E200" s="74">
        <v>10894</v>
      </c>
      <c r="F200" s="101">
        <v>804382046515</v>
      </c>
      <c r="G200" s="101"/>
      <c r="H200" s="59" t="s">
        <v>429</v>
      </c>
      <c r="I200" s="196">
        <v>0.5</v>
      </c>
      <c r="J200" s="59" t="s">
        <v>445</v>
      </c>
      <c r="K200" s="149" t="s">
        <v>356</v>
      </c>
      <c r="L200" s="105" t="s">
        <v>39</v>
      </c>
      <c r="M200" s="105"/>
      <c r="N200" s="77">
        <v>44207</v>
      </c>
      <c r="O200" s="78">
        <v>400</v>
      </c>
      <c r="P200" s="160"/>
      <c r="Q200" s="160"/>
      <c r="R200" s="160"/>
      <c r="S200" s="160"/>
      <c r="T200" s="160"/>
      <c r="U200" s="160"/>
      <c r="V200" s="160"/>
      <c r="W200" s="160"/>
      <c r="X200" s="160"/>
      <c r="Y200" s="160"/>
      <c r="Z200" s="160"/>
      <c r="AA200" s="161"/>
      <c r="AB200" s="162"/>
      <c r="AC200" s="163"/>
      <c r="AD200" s="164"/>
      <c r="AE200" s="164"/>
      <c r="AF200" s="164"/>
      <c r="AG200" s="164"/>
      <c r="AH200" s="164"/>
      <c r="AI200" s="164"/>
      <c r="AJ200" s="164"/>
      <c r="AK200" s="164"/>
      <c r="AL200" s="164"/>
      <c r="AM200" s="164"/>
      <c r="AN200" s="164"/>
      <c r="AO200" s="164"/>
      <c r="AP200" s="165"/>
      <c r="AQ200" s="166"/>
      <c r="AR200" s="166"/>
      <c r="AS200" s="167"/>
      <c r="AT200" s="166"/>
      <c r="AU200" s="145"/>
      <c r="AV200" s="145"/>
      <c r="AW200" s="145"/>
      <c r="AX200" s="145"/>
      <c r="AY200" s="145"/>
      <c r="AZ200" s="145"/>
      <c r="BA200" s="145"/>
      <c r="BB200" s="145"/>
      <c r="BC200" s="145"/>
      <c r="BD200" s="145"/>
      <c r="BE200" s="145"/>
      <c r="BF200" s="145"/>
      <c r="BG200" s="146"/>
      <c r="BH200" s="145"/>
      <c r="BI200" s="145"/>
      <c r="BJ200" s="147"/>
      <c r="BK200" s="189"/>
      <c r="BL200" s="189"/>
      <c r="BM200" s="189"/>
      <c r="BN200" s="189"/>
      <c r="BO200" s="189"/>
      <c r="BP200" s="189"/>
      <c r="BQ200" s="189"/>
      <c r="BR200" s="189"/>
      <c r="BS200" s="189"/>
      <c r="BT200" s="189"/>
      <c r="BU200" s="189"/>
      <c r="BV200" s="189"/>
      <c r="BW200" s="189"/>
      <c r="BX200" s="190"/>
      <c r="BY200" s="189"/>
      <c r="BZ200" s="189"/>
      <c r="CA200" s="206"/>
      <c r="CB200" s="99"/>
      <c r="CC200" s="236">
        <v>0</v>
      </c>
      <c r="CD200" s="170"/>
      <c r="CE200" s="203">
        <v>0</v>
      </c>
      <c r="CF200" s="98">
        <v>5</v>
      </c>
      <c r="CG200" s="98">
        <v>4</v>
      </c>
      <c r="CH200" s="98">
        <v>12</v>
      </c>
      <c r="CI200" s="98">
        <v>8</v>
      </c>
      <c r="CJ200" s="98">
        <v>7</v>
      </c>
      <c r="CK200" s="98">
        <v>3</v>
      </c>
      <c r="CL200" s="98">
        <v>10</v>
      </c>
      <c r="CM200" s="98">
        <v>4</v>
      </c>
      <c r="CN200" s="98">
        <v>1</v>
      </c>
      <c r="CO200" s="98">
        <v>3</v>
      </c>
      <c r="CP200" s="129">
        <v>2</v>
      </c>
      <c r="CQ200" s="174">
        <f>SUM(CE200:CP200)</f>
        <v>59</v>
      </c>
      <c r="CR200" s="98">
        <v>200</v>
      </c>
      <c r="CS200" s="98">
        <v>0</v>
      </c>
      <c r="CT200" s="151">
        <f>CQ200*O200</f>
        <v>23600</v>
      </c>
      <c r="CU200" s="88">
        <f>CQ200/(CC200+CR200-CS200)</f>
        <v>0.29499999999999998</v>
      </c>
      <c r="CV200" s="95">
        <v>105</v>
      </c>
      <c r="CW200" s="96">
        <v>3</v>
      </c>
      <c r="CX200" s="98">
        <v>4</v>
      </c>
      <c r="CY200" s="129">
        <v>5</v>
      </c>
      <c r="CZ200" s="257">
        <f>SUM(CW200:CY200)</f>
        <v>12</v>
      </c>
      <c r="DA200" s="98">
        <v>0</v>
      </c>
      <c r="DB200" s="98">
        <v>0</v>
      </c>
      <c r="DC200" s="151">
        <f>CZ200*O200</f>
        <v>4800</v>
      </c>
      <c r="DD200" s="258">
        <f>CZ200/(CV200+DA200-DB200)</f>
        <v>0.11428571428571428</v>
      </c>
      <c r="DE200" s="95">
        <v>92</v>
      </c>
      <c r="DF200" s="247">
        <f>DE200*O200</f>
        <v>36800</v>
      </c>
      <c r="DG200" s="207"/>
      <c r="DH200" s="211">
        <v>2500</v>
      </c>
      <c r="DI200" s="211">
        <v>836.68</v>
      </c>
    </row>
    <row r="201" spans="1:113" ht="75" customHeight="1" x14ac:dyDescent="0.25">
      <c r="A201" s="221"/>
      <c r="B201" s="223"/>
      <c r="C201" s="74" t="s">
        <v>354</v>
      </c>
      <c r="D201" s="74" t="s">
        <v>182</v>
      </c>
      <c r="E201" s="74">
        <v>10075</v>
      </c>
      <c r="F201" s="101">
        <v>804382036769</v>
      </c>
      <c r="G201" s="101"/>
      <c r="H201" s="59" t="s">
        <v>194</v>
      </c>
      <c r="I201" s="59"/>
      <c r="J201" s="59"/>
      <c r="K201" s="149" t="s">
        <v>173</v>
      </c>
      <c r="L201" s="74" t="s">
        <v>39</v>
      </c>
      <c r="M201" s="74"/>
      <c r="N201" s="107">
        <v>43734</v>
      </c>
      <c r="O201" s="78">
        <v>745</v>
      </c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9"/>
      <c r="AC201" s="140"/>
      <c r="AD201" s="136"/>
      <c r="AE201" s="136"/>
      <c r="AF201" s="136"/>
      <c r="AG201" s="136"/>
      <c r="AH201" s="136"/>
      <c r="AI201" s="136"/>
      <c r="AJ201" s="136"/>
      <c r="AK201" s="136"/>
      <c r="AL201" s="136"/>
      <c r="AM201" s="136"/>
      <c r="AN201" s="136"/>
      <c r="AO201" s="136"/>
      <c r="AP201" s="141"/>
      <c r="AQ201" s="137"/>
      <c r="AR201" s="137"/>
      <c r="AS201" s="142"/>
      <c r="AT201" s="143"/>
      <c r="AU201" s="144"/>
      <c r="AV201" s="144"/>
      <c r="AW201" s="144"/>
      <c r="AX201" s="144"/>
      <c r="AY201" s="144"/>
      <c r="AZ201" s="144"/>
      <c r="BA201" s="145"/>
      <c r="BB201" s="145"/>
      <c r="BC201" s="145"/>
      <c r="BD201" s="145">
        <v>3</v>
      </c>
      <c r="BE201" s="145">
        <v>27</v>
      </c>
      <c r="BF201" s="145">
        <v>32</v>
      </c>
      <c r="BG201" s="146">
        <f>+SUM(AU201:BF201)</f>
        <v>62</v>
      </c>
      <c r="BH201" s="144">
        <v>200</v>
      </c>
      <c r="BI201" s="144">
        <v>0</v>
      </c>
      <c r="BJ201" s="147">
        <f>+BG201/(BH201+AT201-BI201)</f>
        <v>0.31</v>
      </c>
      <c r="BK201" s="189">
        <v>131</v>
      </c>
      <c r="BL201" s="189">
        <v>18</v>
      </c>
      <c r="BM201" s="189">
        <v>10</v>
      </c>
      <c r="BN201" s="189">
        <v>1</v>
      </c>
      <c r="BO201" s="189">
        <v>0</v>
      </c>
      <c r="BP201" s="189">
        <v>-1</v>
      </c>
      <c r="BQ201" s="189">
        <v>5</v>
      </c>
      <c r="BR201" s="189">
        <v>16</v>
      </c>
      <c r="BS201" s="189">
        <v>9</v>
      </c>
      <c r="BT201" s="189">
        <v>5</v>
      </c>
      <c r="BU201" s="189">
        <v>5</v>
      </c>
      <c r="BV201" s="189">
        <v>4</v>
      </c>
      <c r="BW201" s="189">
        <v>9</v>
      </c>
      <c r="BX201" s="190">
        <f>SUM(BL201:BW201)</f>
        <v>81</v>
      </c>
      <c r="BY201" s="189">
        <v>0</v>
      </c>
      <c r="BZ201" s="189">
        <v>3</v>
      </c>
      <c r="CA201" s="206">
        <f>O201*BX201</f>
        <v>60345</v>
      </c>
      <c r="CB201" s="99">
        <f>BX201/(BY201+BK201-BZ201)</f>
        <v>0.6328125</v>
      </c>
      <c r="CC201" s="236">
        <v>22</v>
      </c>
      <c r="CD201" s="170">
        <f>CC201*O201</f>
        <v>16390</v>
      </c>
      <c r="CE201" s="203">
        <v>5</v>
      </c>
      <c r="CF201" s="98">
        <v>1</v>
      </c>
      <c r="CG201" s="98">
        <v>0</v>
      </c>
      <c r="CH201" s="98">
        <v>3</v>
      </c>
      <c r="CI201" s="98">
        <v>15</v>
      </c>
      <c r="CJ201" s="98">
        <v>13</v>
      </c>
      <c r="CK201" s="98">
        <v>26</v>
      </c>
      <c r="CL201" s="98">
        <v>3</v>
      </c>
      <c r="CM201" s="98">
        <v>6</v>
      </c>
      <c r="CN201" s="98">
        <v>-1</v>
      </c>
      <c r="CO201" s="98">
        <v>4</v>
      </c>
      <c r="CP201" s="129">
        <v>0</v>
      </c>
      <c r="CQ201" s="174">
        <f>SUM(CE201:CP201)</f>
        <v>75</v>
      </c>
      <c r="CR201" s="98">
        <v>100</v>
      </c>
      <c r="CS201" s="98">
        <v>0</v>
      </c>
      <c r="CT201" s="151">
        <f>CQ201*O201</f>
        <v>55875</v>
      </c>
      <c r="CU201" s="88">
        <f>CQ201/(CC201+CR201-CS201)</f>
        <v>0.61475409836065575</v>
      </c>
      <c r="CV201" s="95">
        <v>11</v>
      </c>
      <c r="CW201" s="96">
        <v>2</v>
      </c>
      <c r="CX201" s="98">
        <v>4</v>
      </c>
      <c r="CY201" s="129">
        <v>1</v>
      </c>
      <c r="CZ201" s="257">
        <f>SUM(CW201:CY201)</f>
        <v>7</v>
      </c>
      <c r="DA201" s="98">
        <v>0</v>
      </c>
      <c r="DB201" s="98">
        <v>0</v>
      </c>
      <c r="DC201" s="98">
        <f>CZ201*O201</f>
        <v>5215</v>
      </c>
      <c r="DD201" s="258">
        <f>CZ201/(CV201+DA201-DB201)</f>
        <v>0.63636363636363635</v>
      </c>
      <c r="DE201" s="95">
        <v>3</v>
      </c>
      <c r="DF201" s="247">
        <f>DE201*O201</f>
        <v>2235</v>
      </c>
      <c r="DG201" s="272" t="s">
        <v>661</v>
      </c>
      <c r="DH201" s="211">
        <v>4920</v>
      </c>
      <c r="DI201" s="211">
        <v>1406.49</v>
      </c>
    </row>
    <row r="202" spans="1:113" ht="75" customHeight="1" x14ac:dyDescent="0.25">
      <c r="A202" s="221"/>
      <c r="B202" s="218"/>
      <c r="C202" s="74" t="s">
        <v>16</v>
      </c>
      <c r="D202" s="74" t="s">
        <v>420</v>
      </c>
      <c r="E202" s="74">
        <v>10991</v>
      </c>
      <c r="F202" s="101">
        <v>804382044092</v>
      </c>
      <c r="G202" s="101"/>
      <c r="H202" s="59" t="s">
        <v>439</v>
      </c>
      <c r="I202" s="196">
        <v>0.75</v>
      </c>
      <c r="J202" s="59" t="s">
        <v>445</v>
      </c>
      <c r="K202" s="149" t="s">
        <v>356</v>
      </c>
      <c r="L202" s="105" t="s">
        <v>39</v>
      </c>
      <c r="M202" s="105"/>
      <c r="N202" s="77">
        <v>44207</v>
      </c>
      <c r="O202" s="78">
        <v>170</v>
      </c>
      <c r="P202" s="160"/>
      <c r="Q202" s="160"/>
      <c r="R202" s="160"/>
      <c r="S202" s="160"/>
      <c r="T202" s="160"/>
      <c r="U202" s="160"/>
      <c r="V202" s="160"/>
      <c r="W202" s="160"/>
      <c r="X202" s="160"/>
      <c r="Y202" s="160"/>
      <c r="Z202" s="160"/>
      <c r="AA202" s="161"/>
      <c r="AB202" s="162"/>
      <c r="AC202" s="163"/>
      <c r="AD202" s="164"/>
      <c r="AE202" s="164"/>
      <c r="AF202" s="164"/>
      <c r="AG202" s="164"/>
      <c r="AH202" s="164"/>
      <c r="AI202" s="164"/>
      <c r="AJ202" s="164"/>
      <c r="AK202" s="164"/>
      <c r="AL202" s="164"/>
      <c r="AM202" s="164"/>
      <c r="AN202" s="164"/>
      <c r="AO202" s="164"/>
      <c r="AP202" s="165"/>
      <c r="AQ202" s="166"/>
      <c r="AR202" s="166"/>
      <c r="AS202" s="167"/>
      <c r="AT202" s="166"/>
      <c r="AU202" s="145"/>
      <c r="AV202" s="145"/>
      <c r="AW202" s="145"/>
      <c r="AX202" s="145"/>
      <c r="AY202" s="145"/>
      <c r="AZ202" s="145"/>
      <c r="BA202" s="145"/>
      <c r="BB202" s="145"/>
      <c r="BC202" s="145"/>
      <c r="BD202" s="145"/>
      <c r="BE202" s="145"/>
      <c r="BF202" s="145"/>
      <c r="BG202" s="146"/>
      <c r="BH202" s="145"/>
      <c r="BI202" s="145"/>
      <c r="BJ202" s="147"/>
      <c r="BK202" s="189"/>
      <c r="BL202" s="189"/>
      <c r="BM202" s="189"/>
      <c r="BN202" s="189"/>
      <c r="BO202" s="189"/>
      <c r="BP202" s="189"/>
      <c r="BQ202" s="189"/>
      <c r="BR202" s="189"/>
      <c r="BS202" s="189"/>
      <c r="BT202" s="189"/>
      <c r="BU202" s="189"/>
      <c r="BV202" s="189"/>
      <c r="BW202" s="189"/>
      <c r="BX202" s="190"/>
      <c r="BY202" s="189"/>
      <c r="BZ202" s="189"/>
      <c r="CA202" s="206"/>
      <c r="CB202" s="99"/>
      <c r="CC202" s="236">
        <v>0</v>
      </c>
      <c r="CD202" s="170"/>
      <c r="CE202" s="203">
        <v>0</v>
      </c>
      <c r="CF202" s="98">
        <v>5</v>
      </c>
      <c r="CG202" s="98">
        <v>5</v>
      </c>
      <c r="CH202" s="98">
        <v>7</v>
      </c>
      <c r="CI202" s="98">
        <v>7</v>
      </c>
      <c r="CJ202" s="98">
        <v>11</v>
      </c>
      <c r="CK202" s="98">
        <v>4</v>
      </c>
      <c r="CL202" s="98">
        <v>3</v>
      </c>
      <c r="CM202" s="98">
        <v>2</v>
      </c>
      <c r="CN202" s="98">
        <v>1</v>
      </c>
      <c r="CO202" s="98">
        <v>6</v>
      </c>
      <c r="CP202" s="129">
        <v>7</v>
      </c>
      <c r="CQ202" s="174">
        <f>SUM(CE202:CP202)</f>
        <v>58</v>
      </c>
      <c r="CR202" s="98">
        <v>200</v>
      </c>
      <c r="CS202" s="98">
        <v>1</v>
      </c>
      <c r="CT202" s="151">
        <f>CQ202*O202</f>
        <v>9860</v>
      </c>
      <c r="CU202" s="88">
        <f>CQ202/(CC202+CR202-CS202)</f>
        <v>0.29145728643216079</v>
      </c>
      <c r="CV202" s="95">
        <v>100</v>
      </c>
      <c r="CW202" s="96">
        <v>6</v>
      </c>
      <c r="CX202" s="98">
        <v>6</v>
      </c>
      <c r="CY202" s="129">
        <v>5</v>
      </c>
      <c r="CZ202" s="257">
        <f>SUM(CW202:CY202)</f>
        <v>17</v>
      </c>
      <c r="DA202" s="98">
        <v>0</v>
      </c>
      <c r="DB202" s="98">
        <v>1</v>
      </c>
      <c r="DC202" s="151">
        <f>CZ202*O202</f>
        <v>2890</v>
      </c>
      <c r="DD202" s="258">
        <f>CZ202/(CV202+DA202-DB202)</f>
        <v>0.17171717171717171</v>
      </c>
      <c r="DE202" s="95">
        <v>83</v>
      </c>
      <c r="DF202" s="247">
        <f>DE202*O202</f>
        <v>14110</v>
      </c>
      <c r="DG202" s="207"/>
      <c r="DH202" s="211">
        <v>1000</v>
      </c>
      <c r="DI202" s="211">
        <v>328.24</v>
      </c>
    </row>
    <row r="203" spans="1:113" ht="75" customHeight="1" x14ac:dyDescent="0.25">
      <c r="A203" s="221"/>
      <c r="B203" s="218"/>
      <c r="C203" s="59" t="s">
        <v>142</v>
      </c>
      <c r="D203" s="74" t="s">
        <v>134</v>
      </c>
      <c r="E203" s="74">
        <v>97771</v>
      </c>
      <c r="F203" s="101">
        <v>804382029686</v>
      </c>
      <c r="G203" s="101"/>
      <c r="H203" s="59" t="s">
        <v>139</v>
      </c>
      <c r="I203" s="196">
        <v>0.625</v>
      </c>
      <c r="J203" s="59" t="s">
        <v>445</v>
      </c>
      <c r="K203" s="149"/>
      <c r="L203" s="76" t="s">
        <v>39</v>
      </c>
      <c r="M203" s="76"/>
      <c r="N203" s="77">
        <v>43237</v>
      </c>
      <c r="O203" s="78">
        <v>565</v>
      </c>
      <c r="P203" s="160"/>
      <c r="Q203" s="160"/>
      <c r="R203" s="160"/>
      <c r="S203" s="160"/>
      <c r="T203" s="160"/>
      <c r="U203" s="160"/>
      <c r="V203" s="160"/>
      <c r="W203" s="160"/>
      <c r="X203" s="160"/>
      <c r="Y203" s="160"/>
      <c r="Z203" s="160"/>
      <c r="AA203" s="161"/>
      <c r="AB203" s="162">
        <f>SUM(P203:AA203)</f>
        <v>0</v>
      </c>
      <c r="AC203" s="163">
        <v>0</v>
      </c>
      <c r="AD203" s="225"/>
      <c r="AE203" s="225"/>
      <c r="AF203" s="225"/>
      <c r="AG203" s="225"/>
      <c r="AH203" s="225"/>
      <c r="AI203" s="225"/>
      <c r="AJ203" s="164">
        <v>2</v>
      </c>
      <c r="AK203" s="164">
        <v>1</v>
      </c>
      <c r="AL203" s="164">
        <v>0</v>
      </c>
      <c r="AM203" s="164">
        <v>0</v>
      </c>
      <c r="AN203" s="164">
        <v>0</v>
      </c>
      <c r="AO203" s="164">
        <v>1</v>
      </c>
      <c r="AP203" s="165">
        <f>SUM(AD203:AN203)</f>
        <v>3</v>
      </c>
      <c r="AQ203" s="166">
        <v>44</v>
      </c>
      <c r="AR203" s="166">
        <v>0</v>
      </c>
      <c r="AS203" s="167">
        <f>AP203/(AQ203+AC203-AR203)</f>
        <v>6.8181818181818177E-2</v>
      </c>
      <c r="AT203" s="166">
        <v>40</v>
      </c>
      <c r="AU203" s="145">
        <v>0</v>
      </c>
      <c r="AV203" s="145">
        <v>1</v>
      </c>
      <c r="AW203" s="145">
        <v>0</v>
      </c>
      <c r="AX203" s="145">
        <v>2</v>
      </c>
      <c r="AY203" s="145">
        <v>0</v>
      </c>
      <c r="AZ203" s="145">
        <v>0</v>
      </c>
      <c r="BA203" s="145">
        <v>0</v>
      </c>
      <c r="BB203" s="145">
        <v>0</v>
      </c>
      <c r="BC203" s="145">
        <v>0</v>
      </c>
      <c r="BD203" s="145">
        <v>0</v>
      </c>
      <c r="BE203" s="145">
        <v>0</v>
      </c>
      <c r="BF203" s="145">
        <v>0</v>
      </c>
      <c r="BG203" s="146">
        <f>+SUM(AU203:BF203)</f>
        <v>3</v>
      </c>
      <c r="BH203" s="145">
        <v>0</v>
      </c>
      <c r="BI203" s="145">
        <v>37</v>
      </c>
      <c r="BJ203" s="147">
        <f>+BG203/(BH203+AT203-BI203)</f>
        <v>1</v>
      </c>
      <c r="BK203" s="189">
        <v>0</v>
      </c>
      <c r="BL203" s="189">
        <v>0</v>
      </c>
      <c r="BM203" s="189">
        <v>0</v>
      </c>
      <c r="BN203" s="189">
        <v>0</v>
      </c>
      <c r="BO203" s="189">
        <v>0</v>
      </c>
      <c r="BP203" s="189">
        <v>0</v>
      </c>
      <c r="BQ203" s="189">
        <v>0</v>
      </c>
      <c r="BR203" s="189">
        <v>0</v>
      </c>
      <c r="BS203" s="189">
        <v>0</v>
      </c>
      <c r="BT203" s="189">
        <v>0</v>
      </c>
      <c r="BU203" s="189">
        <v>0</v>
      </c>
      <c r="BV203" s="189">
        <v>0</v>
      </c>
      <c r="BW203" s="189">
        <v>0</v>
      </c>
      <c r="BX203" s="190">
        <f>SUM(BL203:BW203)</f>
        <v>0</v>
      </c>
      <c r="BY203" s="189">
        <v>0</v>
      </c>
      <c r="BZ203" s="189">
        <v>0</v>
      </c>
      <c r="CA203" s="206">
        <f>O203*BX203</f>
        <v>0</v>
      </c>
      <c r="CB203" s="99" t="e">
        <f>BX203/(BY203+BK203-BZ203)</f>
        <v>#DIV/0!</v>
      </c>
      <c r="CC203" s="236">
        <v>0</v>
      </c>
      <c r="CD203" s="170">
        <f>CC203*O203</f>
        <v>0</v>
      </c>
      <c r="CE203" s="203">
        <v>0</v>
      </c>
      <c r="CF203" s="98">
        <v>0</v>
      </c>
      <c r="CG203" s="98">
        <v>0</v>
      </c>
      <c r="CH203" s="98">
        <v>0</v>
      </c>
      <c r="CI203" s="98">
        <v>0</v>
      </c>
      <c r="CJ203" s="98">
        <v>0</v>
      </c>
      <c r="CK203" s="98">
        <v>0</v>
      </c>
      <c r="CL203" s="98">
        <v>0</v>
      </c>
      <c r="CM203" s="98">
        <v>0</v>
      </c>
      <c r="CN203" s="98">
        <v>0</v>
      </c>
      <c r="CO203" s="98">
        <v>0</v>
      </c>
      <c r="CP203" s="129">
        <v>0</v>
      </c>
      <c r="CQ203" s="174">
        <f>SUM(CE203:CP203)</f>
        <v>0</v>
      </c>
      <c r="CR203" s="98">
        <v>0</v>
      </c>
      <c r="CS203" s="98">
        <v>0</v>
      </c>
      <c r="CT203" s="151">
        <f>CQ203*O203</f>
        <v>0</v>
      </c>
      <c r="CU203" s="88" t="e">
        <f>CQ203/(CC203+CR203-CS203)</f>
        <v>#DIV/0!</v>
      </c>
      <c r="CV203" s="95">
        <v>0</v>
      </c>
      <c r="CW203" s="96">
        <v>0</v>
      </c>
      <c r="CX203" s="98">
        <v>0</v>
      </c>
      <c r="CY203" s="129">
        <v>0</v>
      </c>
      <c r="CZ203" s="257">
        <f>SUM(CW203:CY203)</f>
        <v>0</v>
      </c>
      <c r="DA203" s="98">
        <v>0</v>
      </c>
      <c r="DB203" s="98">
        <v>0</v>
      </c>
      <c r="DC203" s="98">
        <f>CZ203*O203</f>
        <v>0</v>
      </c>
      <c r="DD203" s="258" t="e">
        <f>CZ203/(CV203+DA203-DB203)</f>
        <v>#DIV/0!</v>
      </c>
      <c r="DE203" s="95">
        <v>0</v>
      </c>
      <c r="DF203" s="247">
        <f>DE203*O203</f>
        <v>0</v>
      </c>
      <c r="DG203" s="207"/>
      <c r="DH203" s="212"/>
      <c r="DI203" s="212"/>
    </row>
    <row r="204" spans="1:113" ht="75" customHeight="1" x14ac:dyDescent="0.25">
      <c r="A204" s="221"/>
      <c r="B204" s="218"/>
      <c r="C204" s="59" t="s">
        <v>143</v>
      </c>
      <c r="D204" s="74" t="s">
        <v>131</v>
      </c>
      <c r="E204" s="74">
        <v>96511</v>
      </c>
      <c r="F204" s="101">
        <v>804382029655</v>
      </c>
      <c r="G204" s="101"/>
      <c r="H204" s="59" t="s">
        <v>136</v>
      </c>
      <c r="I204" s="196">
        <v>2.5</v>
      </c>
      <c r="J204" s="59" t="s">
        <v>445</v>
      </c>
      <c r="K204" s="149"/>
      <c r="L204" s="76" t="s">
        <v>39</v>
      </c>
      <c r="M204" s="76"/>
      <c r="N204" s="77">
        <v>43237</v>
      </c>
      <c r="O204" s="78">
        <v>995</v>
      </c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1"/>
      <c r="AB204" s="162">
        <f>SUM(P204:AA204)</f>
        <v>0</v>
      </c>
      <c r="AC204" s="163">
        <v>0</v>
      </c>
      <c r="AD204" s="225"/>
      <c r="AE204" s="225"/>
      <c r="AF204" s="225"/>
      <c r="AG204" s="225"/>
      <c r="AH204" s="225"/>
      <c r="AI204" s="225"/>
      <c r="AJ204" s="164">
        <v>0</v>
      </c>
      <c r="AK204" s="164">
        <v>4</v>
      </c>
      <c r="AL204" s="164">
        <v>0</v>
      </c>
      <c r="AM204" s="164">
        <v>-1</v>
      </c>
      <c r="AN204" s="164">
        <v>0</v>
      </c>
      <c r="AO204" s="164">
        <v>2</v>
      </c>
      <c r="AP204" s="165">
        <f>SUM(AD204:AN204)</f>
        <v>3</v>
      </c>
      <c r="AQ204" s="166">
        <v>57</v>
      </c>
      <c r="AR204" s="166">
        <v>0</v>
      </c>
      <c r="AS204" s="167">
        <f>AP204/(AQ204+AC204-AR204)</f>
        <v>5.2631578947368418E-2</v>
      </c>
      <c r="AT204" s="166">
        <v>51</v>
      </c>
      <c r="AU204" s="145">
        <v>0</v>
      </c>
      <c r="AV204" s="145">
        <v>0</v>
      </c>
      <c r="AW204" s="145">
        <v>0</v>
      </c>
      <c r="AX204" s="145">
        <v>0</v>
      </c>
      <c r="AY204" s="145">
        <v>0</v>
      </c>
      <c r="AZ204" s="145">
        <v>1</v>
      </c>
      <c r="BA204" s="145">
        <v>0</v>
      </c>
      <c r="BB204" s="145">
        <v>0</v>
      </c>
      <c r="BC204" s="145">
        <v>0</v>
      </c>
      <c r="BD204" s="145">
        <v>0</v>
      </c>
      <c r="BE204" s="145">
        <v>0</v>
      </c>
      <c r="BF204" s="145">
        <v>0</v>
      </c>
      <c r="BG204" s="146">
        <f>+SUM(AU204:BF204)</f>
        <v>1</v>
      </c>
      <c r="BH204" s="145">
        <v>0</v>
      </c>
      <c r="BI204" s="145">
        <v>48</v>
      </c>
      <c r="BJ204" s="147">
        <f>+BG204/(BH204+AT204-BI204)</f>
        <v>0.33333333333333331</v>
      </c>
      <c r="BK204" s="189">
        <v>0</v>
      </c>
      <c r="BL204" s="189">
        <v>0</v>
      </c>
      <c r="BM204" s="189">
        <v>0</v>
      </c>
      <c r="BN204" s="189">
        <v>0</v>
      </c>
      <c r="BO204" s="189">
        <v>0</v>
      </c>
      <c r="BP204" s="189">
        <v>0</v>
      </c>
      <c r="BQ204" s="189">
        <v>0</v>
      </c>
      <c r="BR204" s="189">
        <v>0</v>
      </c>
      <c r="BS204" s="189">
        <v>0</v>
      </c>
      <c r="BT204" s="189">
        <v>0</v>
      </c>
      <c r="BU204" s="189">
        <v>0</v>
      </c>
      <c r="BV204" s="189">
        <v>0</v>
      </c>
      <c r="BW204" s="189">
        <v>0</v>
      </c>
      <c r="BX204" s="190">
        <f>SUM(BL204:BW204)</f>
        <v>0</v>
      </c>
      <c r="BY204" s="189">
        <v>0</v>
      </c>
      <c r="BZ204" s="189">
        <v>0</v>
      </c>
      <c r="CA204" s="206">
        <f>O204*BX204</f>
        <v>0</v>
      </c>
      <c r="CB204" s="99" t="e">
        <f>BX204/(BY204+BK204-BZ204)</f>
        <v>#DIV/0!</v>
      </c>
      <c r="CC204" s="236">
        <v>0</v>
      </c>
      <c r="CD204" s="170">
        <f>CC204*O204</f>
        <v>0</v>
      </c>
      <c r="CE204" s="203">
        <v>0</v>
      </c>
      <c r="CF204" s="98">
        <v>0</v>
      </c>
      <c r="CG204" s="98">
        <v>0</v>
      </c>
      <c r="CH204" s="98">
        <v>0</v>
      </c>
      <c r="CI204" s="98">
        <v>0</v>
      </c>
      <c r="CJ204" s="98">
        <v>0</v>
      </c>
      <c r="CK204" s="98">
        <v>0</v>
      </c>
      <c r="CL204" s="98">
        <v>0</v>
      </c>
      <c r="CM204" s="98">
        <v>0</v>
      </c>
      <c r="CN204" s="98">
        <v>0</v>
      </c>
      <c r="CO204" s="98">
        <v>0</v>
      </c>
      <c r="CP204" s="129">
        <v>0</v>
      </c>
      <c r="CQ204" s="174">
        <f>SUM(CE204:CP204)</f>
        <v>0</v>
      </c>
      <c r="CR204" s="98">
        <v>0</v>
      </c>
      <c r="CS204" s="98">
        <v>0</v>
      </c>
      <c r="CT204" s="151">
        <f>CQ204*O204</f>
        <v>0</v>
      </c>
      <c r="CU204" s="88" t="e">
        <f>CQ204/(CC204+CR204-CS204)</f>
        <v>#DIV/0!</v>
      </c>
      <c r="CV204" s="95">
        <v>0</v>
      </c>
      <c r="CW204" s="96">
        <v>0</v>
      </c>
      <c r="CX204" s="98">
        <v>0</v>
      </c>
      <c r="CY204" s="129">
        <v>0</v>
      </c>
      <c r="CZ204" s="257">
        <f>SUM(CW204:CY204)</f>
        <v>0</v>
      </c>
      <c r="DA204" s="98">
        <v>0</v>
      </c>
      <c r="DB204" s="98">
        <v>0</v>
      </c>
      <c r="DC204" s="98">
        <f>CZ204*O204</f>
        <v>0</v>
      </c>
      <c r="DD204" s="258" t="e">
        <f>CZ204/(CV204+DA204-DB204)</f>
        <v>#DIV/0!</v>
      </c>
      <c r="DE204" s="95">
        <v>0</v>
      </c>
      <c r="DF204" s="247">
        <f>DE204*O204</f>
        <v>0</v>
      </c>
      <c r="DG204" s="207"/>
      <c r="DH204" s="212"/>
      <c r="DI204" s="212"/>
    </row>
    <row r="205" spans="1:113" ht="75" customHeight="1" x14ac:dyDescent="0.25">
      <c r="A205" s="221"/>
      <c r="B205" s="218"/>
      <c r="C205" s="59" t="s">
        <v>143</v>
      </c>
      <c r="D205" s="74" t="s">
        <v>132</v>
      </c>
      <c r="E205" s="74">
        <v>96512</v>
      </c>
      <c r="F205" s="101">
        <v>804382029662</v>
      </c>
      <c r="G205" s="101"/>
      <c r="H205" s="59" t="s">
        <v>137</v>
      </c>
      <c r="I205" s="196">
        <v>2.5</v>
      </c>
      <c r="J205" s="59" t="s">
        <v>445</v>
      </c>
      <c r="K205" s="149"/>
      <c r="L205" s="76" t="s">
        <v>39</v>
      </c>
      <c r="M205" s="76"/>
      <c r="N205" s="77">
        <v>43237</v>
      </c>
      <c r="O205" s="78">
        <v>995</v>
      </c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  <c r="AA205" s="161"/>
      <c r="AB205" s="162">
        <f>SUM(P205:AA205)</f>
        <v>0</v>
      </c>
      <c r="AC205" s="163">
        <v>0</v>
      </c>
      <c r="AD205" s="225"/>
      <c r="AE205" s="225"/>
      <c r="AF205" s="225"/>
      <c r="AG205" s="225"/>
      <c r="AH205" s="225"/>
      <c r="AI205" s="225"/>
      <c r="AJ205" s="164">
        <v>0</v>
      </c>
      <c r="AK205" s="164">
        <v>2</v>
      </c>
      <c r="AL205" s="164">
        <v>3</v>
      </c>
      <c r="AM205" s="164">
        <v>7</v>
      </c>
      <c r="AN205" s="164">
        <v>-1</v>
      </c>
      <c r="AO205" s="164">
        <v>3</v>
      </c>
      <c r="AP205" s="165">
        <f>SUM(AD205:AN205)</f>
        <v>11</v>
      </c>
      <c r="AQ205" s="166">
        <v>57</v>
      </c>
      <c r="AR205" s="166">
        <v>0</v>
      </c>
      <c r="AS205" s="167">
        <f>AP205/(AQ205+AC205-AR205)</f>
        <v>0.19298245614035087</v>
      </c>
      <c r="AT205" s="166">
        <v>42</v>
      </c>
      <c r="AU205" s="145">
        <v>-1</v>
      </c>
      <c r="AV205" s="145">
        <v>0</v>
      </c>
      <c r="AW205" s="145">
        <v>0</v>
      </c>
      <c r="AX205" s="145">
        <v>1</v>
      </c>
      <c r="AY205" s="145">
        <v>2</v>
      </c>
      <c r="AZ205" s="145">
        <v>0</v>
      </c>
      <c r="BA205" s="145">
        <v>0</v>
      </c>
      <c r="BB205" s="145">
        <v>0</v>
      </c>
      <c r="BC205" s="145">
        <v>0</v>
      </c>
      <c r="BD205" s="145">
        <v>0</v>
      </c>
      <c r="BE205" s="145">
        <v>0</v>
      </c>
      <c r="BF205" s="145">
        <v>0</v>
      </c>
      <c r="BG205" s="146">
        <f>+SUM(AU205:BF205)</f>
        <v>2</v>
      </c>
      <c r="BH205" s="145">
        <v>15</v>
      </c>
      <c r="BI205" s="145">
        <v>50</v>
      </c>
      <c r="BJ205" s="147">
        <f>+BG205/(BH205+AT205-BI205)</f>
        <v>0.2857142857142857</v>
      </c>
      <c r="BK205" s="189">
        <v>1</v>
      </c>
      <c r="BL205" s="189">
        <v>0</v>
      </c>
      <c r="BM205" s="189">
        <v>0</v>
      </c>
      <c r="BN205" s="189">
        <v>0</v>
      </c>
      <c r="BO205" s="189">
        <v>0</v>
      </c>
      <c r="BP205" s="189">
        <v>0</v>
      </c>
      <c r="BQ205" s="189">
        <v>0</v>
      </c>
      <c r="BR205" s="189">
        <v>0</v>
      </c>
      <c r="BS205" s="189">
        <v>0</v>
      </c>
      <c r="BT205" s="189">
        <v>0</v>
      </c>
      <c r="BU205" s="189">
        <v>0</v>
      </c>
      <c r="BV205" s="189">
        <v>0</v>
      </c>
      <c r="BW205" s="189">
        <v>0</v>
      </c>
      <c r="BX205" s="190">
        <f>SUM(BL205:BW205)</f>
        <v>0</v>
      </c>
      <c r="BY205" s="189">
        <v>0</v>
      </c>
      <c r="BZ205" s="189">
        <v>1</v>
      </c>
      <c r="CA205" s="206">
        <f>O205*BX205</f>
        <v>0</v>
      </c>
      <c r="CB205" s="99" t="e">
        <f>BX205/(BY205+BK205-BZ205)</f>
        <v>#DIV/0!</v>
      </c>
      <c r="CC205" s="236">
        <v>0</v>
      </c>
      <c r="CD205" s="170">
        <f>CC205*O205</f>
        <v>0</v>
      </c>
      <c r="CE205" s="203">
        <v>0</v>
      </c>
      <c r="CF205" s="98">
        <v>1</v>
      </c>
      <c r="CG205" s="98">
        <v>0</v>
      </c>
      <c r="CH205" s="98">
        <v>-1</v>
      </c>
      <c r="CI205" s="98">
        <v>0</v>
      </c>
      <c r="CJ205" s="98">
        <v>0</v>
      </c>
      <c r="CK205" s="98">
        <v>0</v>
      </c>
      <c r="CL205" s="98">
        <v>0</v>
      </c>
      <c r="CM205" s="98">
        <v>0</v>
      </c>
      <c r="CN205" s="98">
        <v>0</v>
      </c>
      <c r="CO205" s="98">
        <v>0</v>
      </c>
      <c r="CP205" s="129">
        <v>0</v>
      </c>
      <c r="CQ205" s="174">
        <f>SUM(CE205:CP205)</f>
        <v>0</v>
      </c>
      <c r="CR205" s="98">
        <v>0</v>
      </c>
      <c r="CS205" s="98">
        <v>1</v>
      </c>
      <c r="CT205" s="151">
        <f>CQ205*O205</f>
        <v>0</v>
      </c>
      <c r="CU205" s="88">
        <f>CQ205/(CC205+CR205-CS205)</f>
        <v>0</v>
      </c>
      <c r="CV205" s="95">
        <v>0</v>
      </c>
      <c r="CW205" s="96">
        <v>0</v>
      </c>
      <c r="CX205" s="98">
        <v>0</v>
      </c>
      <c r="CY205" s="129">
        <v>0</v>
      </c>
      <c r="CZ205" s="257">
        <f>SUM(CW205:CY205)</f>
        <v>0</v>
      </c>
      <c r="DA205" s="98">
        <v>0</v>
      </c>
      <c r="DB205" s="98">
        <v>0</v>
      </c>
      <c r="DC205" s="98">
        <f>CZ205*O205</f>
        <v>0</v>
      </c>
      <c r="DD205" s="258" t="e">
        <f>CZ205/(CV205+DA205-DB205)</f>
        <v>#DIV/0!</v>
      </c>
      <c r="DE205" s="95">
        <v>0</v>
      </c>
      <c r="DF205" s="247">
        <f>DE205*O205</f>
        <v>0</v>
      </c>
      <c r="DG205" s="207"/>
      <c r="DH205" s="212"/>
      <c r="DI205" s="212"/>
    </row>
    <row r="206" spans="1:113" ht="75" customHeight="1" x14ac:dyDescent="0.25">
      <c r="A206" s="221"/>
      <c r="B206" s="218"/>
      <c r="C206" s="74" t="s">
        <v>16</v>
      </c>
      <c r="D206" s="74" t="s">
        <v>461</v>
      </c>
      <c r="E206" s="74">
        <v>12044</v>
      </c>
      <c r="F206" s="101">
        <v>804382055708</v>
      </c>
      <c r="G206" s="101"/>
      <c r="H206" s="59" t="s">
        <v>486</v>
      </c>
      <c r="I206" s="196">
        <v>0.25</v>
      </c>
      <c r="J206" s="59" t="s">
        <v>445</v>
      </c>
      <c r="K206" s="149"/>
      <c r="L206" s="242" t="s">
        <v>40</v>
      </c>
      <c r="M206" s="105"/>
      <c r="N206" s="77">
        <v>44356</v>
      </c>
      <c r="O206" s="78">
        <v>255</v>
      </c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1"/>
      <c r="AB206" s="162"/>
      <c r="AC206" s="163"/>
      <c r="AD206" s="164"/>
      <c r="AE206" s="164"/>
      <c r="AF206" s="164"/>
      <c r="AG206" s="164"/>
      <c r="AH206" s="164"/>
      <c r="AI206" s="164"/>
      <c r="AJ206" s="164"/>
      <c r="AK206" s="164"/>
      <c r="AL206" s="164"/>
      <c r="AM206" s="164"/>
      <c r="AN206" s="164"/>
      <c r="AO206" s="164"/>
      <c r="AP206" s="165"/>
      <c r="AQ206" s="166"/>
      <c r="AR206" s="166"/>
      <c r="AS206" s="167"/>
      <c r="AT206" s="166"/>
      <c r="AU206" s="145"/>
      <c r="AV206" s="145"/>
      <c r="AW206" s="145"/>
      <c r="AX206" s="145"/>
      <c r="AY206" s="145"/>
      <c r="AZ206" s="145"/>
      <c r="BA206" s="145"/>
      <c r="BB206" s="145"/>
      <c r="BC206" s="145"/>
      <c r="BD206" s="145"/>
      <c r="BE206" s="145"/>
      <c r="BF206" s="145"/>
      <c r="BG206" s="146"/>
      <c r="BH206" s="145"/>
      <c r="BI206" s="145"/>
      <c r="BJ206" s="147"/>
      <c r="BK206" s="189"/>
      <c r="BL206" s="189"/>
      <c r="BM206" s="189"/>
      <c r="BN206" s="189"/>
      <c r="BO206" s="189"/>
      <c r="BP206" s="189"/>
      <c r="BQ206" s="189"/>
      <c r="BR206" s="189"/>
      <c r="BS206" s="189"/>
      <c r="BT206" s="189"/>
      <c r="BU206" s="189"/>
      <c r="BV206" s="189"/>
      <c r="BW206" s="189"/>
      <c r="BX206" s="190"/>
      <c r="BY206" s="189"/>
      <c r="BZ206" s="189"/>
      <c r="CA206" s="206"/>
      <c r="CB206" s="99"/>
      <c r="CC206" s="236">
        <v>0</v>
      </c>
      <c r="CD206" s="170"/>
      <c r="CE206" s="203"/>
      <c r="CF206" s="98"/>
      <c r="CG206" s="98"/>
      <c r="CH206" s="98"/>
      <c r="CI206" s="98"/>
      <c r="CJ206" s="98">
        <v>0</v>
      </c>
      <c r="CK206" s="98">
        <v>0</v>
      </c>
      <c r="CL206" s="98">
        <v>9</v>
      </c>
      <c r="CM206" s="98">
        <v>3</v>
      </c>
      <c r="CN206" s="98">
        <v>6</v>
      </c>
      <c r="CO206" s="98">
        <v>4</v>
      </c>
      <c r="CP206" s="129">
        <v>7</v>
      </c>
      <c r="CQ206" s="174">
        <f>SUM(CE206:CP206)</f>
        <v>29</v>
      </c>
      <c r="CR206" s="98">
        <v>100</v>
      </c>
      <c r="CS206" s="98">
        <v>0</v>
      </c>
      <c r="CT206" s="151">
        <f>CQ206*O206</f>
        <v>7395</v>
      </c>
      <c r="CU206" s="88">
        <f>CQ206/(CC206+CR206-CS206)</f>
        <v>0.28999999999999998</v>
      </c>
      <c r="CV206" s="95">
        <v>48</v>
      </c>
      <c r="CW206" s="96">
        <v>3</v>
      </c>
      <c r="CX206" s="98">
        <v>5</v>
      </c>
      <c r="CY206" s="129">
        <v>-1</v>
      </c>
      <c r="CZ206" s="257">
        <f>SUM(CW206:CY206)</f>
        <v>7</v>
      </c>
      <c r="DA206" s="98">
        <v>0</v>
      </c>
      <c r="DB206" s="98">
        <v>0</v>
      </c>
      <c r="DC206" s="151">
        <f>CZ206*O206</f>
        <v>1785</v>
      </c>
      <c r="DD206" s="258">
        <f>CZ206/(CV206+DA206-DB206)</f>
        <v>0.14583333333333334</v>
      </c>
      <c r="DE206" s="95">
        <v>40</v>
      </c>
      <c r="DF206" s="247">
        <f>DE206*O206</f>
        <v>10200</v>
      </c>
      <c r="DG206" s="284" t="s">
        <v>678</v>
      </c>
      <c r="DH206" s="211">
        <v>1525</v>
      </c>
      <c r="DI206" s="211">
        <v>553.04</v>
      </c>
    </row>
    <row r="207" spans="1:113" ht="75" customHeight="1" x14ac:dyDescent="0.25">
      <c r="A207" s="220"/>
      <c r="B207" s="218"/>
      <c r="C207" s="73" t="s">
        <v>17</v>
      </c>
      <c r="D207" s="74" t="s">
        <v>541</v>
      </c>
      <c r="E207" s="74">
        <v>24332</v>
      </c>
      <c r="F207" s="101">
        <v>804382059331</v>
      </c>
      <c r="G207" s="101"/>
      <c r="H207" s="59" t="s">
        <v>567</v>
      </c>
      <c r="I207" s="196">
        <v>6</v>
      </c>
      <c r="J207" s="59" t="s">
        <v>443</v>
      </c>
      <c r="K207" s="149"/>
      <c r="L207" s="76" t="s">
        <v>39</v>
      </c>
      <c r="M207" s="76"/>
      <c r="N207" s="77">
        <v>44427</v>
      </c>
      <c r="O207" s="78">
        <v>3575</v>
      </c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  <c r="AA207" s="161"/>
      <c r="AB207" s="162"/>
      <c r="AC207" s="163"/>
      <c r="AD207" s="164"/>
      <c r="AE207" s="164"/>
      <c r="AF207" s="164"/>
      <c r="AG207" s="164"/>
      <c r="AH207" s="164"/>
      <c r="AI207" s="164"/>
      <c r="AJ207" s="164"/>
      <c r="AK207" s="164"/>
      <c r="AL207" s="164"/>
      <c r="AM207" s="164"/>
      <c r="AN207" s="164"/>
      <c r="AO207" s="164"/>
      <c r="AP207" s="165"/>
      <c r="AQ207" s="166"/>
      <c r="AR207" s="166"/>
      <c r="AS207" s="167"/>
      <c r="AT207" s="166"/>
      <c r="AU207" s="145"/>
      <c r="AV207" s="145"/>
      <c r="AW207" s="145"/>
      <c r="AX207" s="145"/>
      <c r="AY207" s="145"/>
      <c r="AZ207" s="145"/>
      <c r="BA207" s="145"/>
      <c r="BB207" s="145"/>
      <c r="BC207" s="145"/>
      <c r="BD207" s="145"/>
      <c r="BE207" s="145"/>
      <c r="BF207" s="145"/>
      <c r="BG207" s="146"/>
      <c r="BH207" s="145"/>
      <c r="BI207" s="145"/>
      <c r="BJ207" s="147"/>
      <c r="BK207" s="189"/>
      <c r="BL207" s="189"/>
      <c r="BM207" s="189"/>
      <c r="BN207" s="189"/>
      <c r="BO207" s="189"/>
      <c r="BP207" s="189"/>
      <c r="BQ207" s="189"/>
      <c r="BR207" s="189"/>
      <c r="BS207" s="189"/>
      <c r="BT207" s="189"/>
      <c r="BU207" s="189"/>
      <c r="BV207" s="189"/>
      <c r="BW207" s="189"/>
      <c r="BX207" s="190"/>
      <c r="BY207" s="189"/>
      <c r="BZ207" s="189"/>
      <c r="CA207" s="206"/>
      <c r="CB207" s="99"/>
      <c r="CC207" s="236">
        <v>0</v>
      </c>
      <c r="CD207" s="170"/>
      <c r="CE207" s="203"/>
      <c r="CF207" s="98"/>
      <c r="CG207" s="98"/>
      <c r="CH207" s="98"/>
      <c r="CI207" s="98"/>
      <c r="CJ207" s="98"/>
      <c r="CK207" s="98"/>
      <c r="CL207" s="98">
        <v>0</v>
      </c>
      <c r="CM207" s="98">
        <v>0</v>
      </c>
      <c r="CN207" s="98">
        <v>1</v>
      </c>
      <c r="CO207" s="98">
        <v>0</v>
      </c>
      <c r="CP207" s="129">
        <v>1</v>
      </c>
      <c r="CQ207" s="174">
        <f>SUM(CE207:CP207)</f>
        <v>2</v>
      </c>
      <c r="CR207" s="98">
        <v>25</v>
      </c>
      <c r="CS207" s="98">
        <v>0</v>
      </c>
      <c r="CT207" s="151">
        <f>CQ207*O207</f>
        <v>7150</v>
      </c>
      <c r="CU207" s="88">
        <f>CQ207/(CC207+CR207-CS207)</f>
        <v>0.08</v>
      </c>
      <c r="CV207" s="95">
        <v>20</v>
      </c>
      <c r="CW207" s="96">
        <v>0</v>
      </c>
      <c r="CX207" s="98">
        <v>1</v>
      </c>
      <c r="CY207" s="129">
        <v>-1</v>
      </c>
      <c r="CZ207" s="257">
        <f>SUM(CW207:CY207)</f>
        <v>0</v>
      </c>
      <c r="DA207" s="98">
        <v>0</v>
      </c>
      <c r="DB207" s="98">
        <v>1</v>
      </c>
      <c r="DC207" s="98">
        <f>CZ207*O207</f>
        <v>0</v>
      </c>
      <c r="DD207" s="258">
        <f>CZ207/(CV207+DA207-DB207)</f>
        <v>0</v>
      </c>
      <c r="DE207" s="95">
        <v>18</v>
      </c>
      <c r="DF207" s="247">
        <f>DE207*O207</f>
        <v>64350</v>
      </c>
      <c r="DG207" s="207"/>
      <c r="DH207" s="211"/>
      <c r="DI207" s="211"/>
    </row>
    <row r="208" spans="1:113" ht="75" customHeight="1" x14ac:dyDescent="0.25">
      <c r="A208" s="221"/>
      <c r="B208" s="218"/>
      <c r="C208" s="74" t="s">
        <v>16</v>
      </c>
      <c r="D208" s="74" t="s">
        <v>465</v>
      </c>
      <c r="E208" s="74">
        <v>12161</v>
      </c>
      <c r="F208" s="101">
        <v>804382055753</v>
      </c>
      <c r="G208" s="101"/>
      <c r="H208" s="59" t="s">
        <v>490</v>
      </c>
      <c r="I208" s="196">
        <v>1.5</v>
      </c>
      <c r="J208" s="59" t="s">
        <v>445</v>
      </c>
      <c r="K208" s="149"/>
      <c r="L208" s="242" t="s">
        <v>40</v>
      </c>
      <c r="M208" s="105"/>
      <c r="N208" s="77">
        <v>44356</v>
      </c>
      <c r="O208" s="78">
        <v>250</v>
      </c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  <c r="Z208" s="160"/>
      <c r="AA208" s="161"/>
      <c r="AB208" s="162"/>
      <c r="AC208" s="163"/>
      <c r="AD208" s="164"/>
      <c r="AE208" s="164"/>
      <c r="AF208" s="164"/>
      <c r="AG208" s="164"/>
      <c r="AH208" s="164"/>
      <c r="AI208" s="164"/>
      <c r="AJ208" s="164"/>
      <c r="AK208" s="164"/>
      <c r="AL208" s="164"/>
      <c r="AM208" s="164"/>
      <c r="AN208" s="164"/>
      <c r="AO208" s="164"/>
      <c r="AP208" s="165"/>
      <c r="AQ208" s="166"/>
      <c r="AR208" s="166"/>
      <c r="AS208" s="167"/>
      <c r="AT208" s="166"/>
      <c r="AU208" s="145"/>
      <c r="AV208" s="145"/>
      <c r="AW208" s="145"/>
      <c r="AX208" s="145"/>
      <c r="AY208" s="145"/>
      <c r="AZ208" s="145"/>
      <c r="BA208" s="145"/>
      <c r="BB208" s="145"/>
      <c r="BC208" s="145"/>
      <c r="BD208" s="145"/>
      <c r="BE208" s="145"/>
      <c r="BF208" s="145"/>
      <c r="BG208" s="146"/>
      <c r="BH208" s="145"/>
      <c r="BI208" s="145"/>
      <c r="BJ208" s="147"/>
      <c r="BK208" s="189"/>
      <c r="BL208" s="189"/>
      <c r="BM208" s="189"/>
      <c r="BN208" s="189"/>
      <c r="BO208" s="189"/>
      <c r="BP208" s="189"/>
      <c r="BQ208" s="189"/>
      <c r="BR208" s="189"/>
      <c r="BS208" s="189"/>
      <c r="BT208" s="189"/>
      <c r="BU208" s="189"/>
      <c r="BV208" s="189"/>
      <c r="BW208" s="189"/>
      <c r="BX208" s="190"/>
      <c r="BY208" s="189"/>
      <c r="BZ208" s="189"/>
      <c r="CA208" s="206"/>
      <c r="CB208" s="99"/>
      <c r="CC208" s="236">
        <v>0</v>
      </c>
      <c r="CD208" s="170"/>
      <c r="CE208" s="203"/>
      <c r="CF208" s="98"/>
      <c r="CG208" s="98"/>
      <c r="CH208" s="98"/>
      <c r="CI208" s="98"/>
      <c r="CJ208" s="98">
        <v>0</v>
      </c>
      <c r="CK208" s="98">
        <v>4</v>
      </c>
      <c r="CL208" s="98">
        <v>4</v>
      </c>
      <c r="CM208" s="98">
        <v>6</v>
      </c>
      <c r="CN208" s="98">
        <v>1</v>
      </c>
      <c r="CO208" s="98">
        <v>7</v>
      </c>
      <c r="CP208" s="129">
        <v>7</v>
      </c>
      <c r="CQ208" s="174">
        <f>SUM(CE208:CP208)</f>
        <v>29</v>
      </c>
      <c r="CR208" s="98">
        <v>100</v>
      </c>
      <c r="CS208" s="98">
        <v>0</v>
      </c>
      <c r="CT208" s="151">
        <f>CQ208*O208</f>
        <v>7250</v>
      </c>
      <c r="CU208" s="88">
        <f>CQ208/(CC208+CR208-CS208)</f>
        <v>0.28999999999999998</v>
      </c>
      <c r="CV208" s="95">
        <v>48</v>
      </c>
      <c r="CW208" s="96">
        <v>0</v>
      </c>
      <c r="CX208" s="98">
        <v>2</v>
      </c>
      <c r="CY208" s="129">
        <v>4</v>
      </c>
      <c r="CZ208" s="257">
        <f>SUM(CW208:CY208)</f>
        <v>6</v>
      </c>
      <c r="DA208" s="98">
        <v>0</v>
      </c>
      <c r="DB208" s="98">
        <v>0</v>
      </c>
      <c r="DC208" s="151">
        <f>CZ208*O208</f>
        <v>1500</v>
      </c>
      <c r="DD208" s="258">
        <f>CZ208/(CV208+DA208-DB208)</f>
        <v>0.125</v>
      </c>
      <c r="DE208" s="95">
        <v>39</v>
      </c>
      <c r="DF208" s="247">
        <f>DE208*O208</f>
        <v>9750</v>
      </c>
      <c r="DG208" s="207" t="s">
        <v>572</v>
      </c>
      <c r="DH208" s="211">
        <v>1525</v>
      </c>
      <c r="DI208" s="211">
        <v>471.56</v>
      </c>
    </row>
    <row r="209" spans="1:113" ht="75" customHeight="1" x14ac:dyDescent="0.25">
      <c r="A209" s="221"/>
      <c r="B209" s="218"/>
      <c r="C209" s="74" t="s">
        <v>16</v>
      </c>
      <c r="D209" s="74" t="s">
        <v>462</v>
      </c>
      <c r="E209" s="74">
        <v>12086</v>
      </c>
      <c r="F209" s="101">
        <v>804382055760</v>
      </c>
      <c r="G209" s="101"/>
      <c r="H209" s="59" t="s">
        <v>487</v>
      </c>
      <c r="I209" s="196">
        <v>2</v>
      </c>
      <c r="J209" s="59" t="s">
        <v>445</v>
      </c>
      <c r="K209" s="149"/>
      <c r="L209" s="242" t="s">
        <v>40</v>
      </c>
      <c r="M209" s="105"/>
      <c r="N209" s="77">
        <v>44356</v>
      </c>
      <c r="O209" s="78">
        <v>175</v>
      </c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1"/>
      <c r="AB209" s="162"/>
      <c r="AC209" s="163"/>
      <c r="AD209" s="164"/>
      <c r="AE209" s="164"/>
      <c r="AF209" s="164"/>
      <c r="AG209" s="164"/>
      <c r="AH209" s="164"/>
      <c r="AI209" s="164"/>
      <c r="AJ209" s="164"/>
      <c r="AK209" s="164"/>
      <c r="AL209" s="164"/>
      <c r="AM209" s="164"/>
      <c r="AN209" s="164"/>
      <c r="AO209" s="164"/>
      <c r="AP209" s="165"/>
      <c r="AQ209" s="166"/>
      <c r="AR209" s="166"/>
      <c r="AS209" s="167"/>
      <c r="AT209" s="166"/>
      <c r="AU209" s="145"/>
      <c r="AV209" s="145"/>
      <c r="AW209" s="145"/>
      <c r="AX209" s="145"/>
      <c r="AY209" s="145"/>
      <c r="AZ209" s="145"/>
      <c r="BA209" s="145"/>
      <c r="BB209" s="145"/>
      <c r="BC209" s="145"/>
      <c r="BD209" s="145"/>
      <c r="BE209" s="145"/>
      <c r="BF209" s="145"/>
      <c r="BG209" s="146"/>
      <c r="BH209" s="145"/>
      <c r="BI209" s="145"/>
      <c r="BJ209" s="147"/>
      <c r="BK209" s="189"/>
      <c r="BL209" s="189"/>
      <c r="BM209" s="189"/>
      <c r="BN209" s="189"/>
      <c r="BO209" s="189"/>
      <c r="BP209" s="189"/>
      <c r="BQ209" s="189"/>
      <c r="BR209" s="189"/>
      <c r="BS209" s="189"/>
      <c r="BT209" s="189"/>
      <c r="BU209" s="189"/>
      <c r="BV209" s="189"/>
      <c r="BW209" s="189"/>
      <c r="BX209" s="190"/>
      <c r="BY209" s="189"/>
      <c r="BZ209" s="189"/>
      <c r="CA209" s="206"/>
      <c r="CB209" s="99"/>
      <c r="CC209" s="236">
        <v>0</v>
      </c>
      <c r="CD209" s="170"/>
      <c r="CE209" s="203"/>
      <c r="CF209" s="98"/>
      <c r="CG209" s="98"/>
      <c r="CH209" s="98"/>
      <c r="CI209" s="98"/>
      <c r="CJ209" s="98">
        <v>1</v>
      </c>
      <c r="CK209" s="98">
        <v>5</v>
      </c>
      <c r="CL209" s="98">
        <v>6</v>
      </c>
      <c r="CM209" s="98">
        <v>1</v>
      </c>
      <c r="CN209" s="98">
        <v>6</v>
      </c>
      <c r="CO209" s="98">
        <v>3</v>
      </c>
      <c r="CP209" s="129">
        <v>6</v>
      </c>
      <c r="CQ209" s="174">
        <f>SUM(CE209:CP209)</f>
        <v>28</v>
      </c>
      <c r="CR209" s="98">
        <v>100</v>
      </c>
      <c r="CS209" s="98">
        <v>0</v>
      </c>
      <c r="CT209" s="151">
        <f>CQ209*O209</f>
        <v>4900</v>
      </c>
      <c r="CU209" s="88">
        <f>CQ209/(CC209+CR209-CS209)</f>
        <v>0.28000000000000003</v>
      </c>
      <c r="CV209" s="95">
        <v>47</v>
      </c>
      <c r="CW209" s="96">
        <v>1</v>
      </c>
      <c r="CX209" s="98">
        <v>4</v>
      </c>
      <c r="CY209" s="129">
        <v>6</v>
      </c>
      <c r="CZ209" s="257">
        <f>SUM(CW209:CY209)</f>
        <v>11</v>
      </c>
      <c r="DA209" s="98">
        <v>0</v>
      </c>
      <c r="DB209" s="98">
        <v>1</v>
      </c>
      <c r="DC209" s="151">
        <f>CZ209*O209</f>
        <v>1925</v>
      </c>
      <c r="DD209" s="258">
        <f>CZ209/(CV209+DA209-DB209)</f>
        <v>0.2391304347826087</v>
      </c>
      <c r="DE209" s="95">
        <v>27</v>
      </c>
      <c r="DF209" s="247">
        <f>DE209*O209</f>
        <v>4725</v>
      </c>
      <c r="DG209" s="207" t="s">
        <v>573</v>
      </c>
      <c r="DH209" s="211">
        <v>1050</v>
      </c>
      <c r="DI209" s="211">
        <v>311.95</v>
      </c>
    </row>
    <row r="210" spans="1:113" ht="75" customHeight="1" x14ac:dyDescent="0.25">
      <c r="A210" s="221"/>
      <c r="B210" s="218"/>
      <c r="C210" s="73" t="s">
        <v>15</v>
      </c>
      <c r="D210" s="59" t="s">
        <v>29</v>
      </c>
      <c r="E210" s="74">
        <v>63171</v>
      </c>
      <c r="F210" s="75">
        <v>804382028856</v>
      </c>
      <c r="G210" s="75"/>
      <c r="H210" s="59" t="s">
        <v>94</v>
      </c>
      <c r="I210" s="196">
        <v>1.25</v>
      </c>
      <c r="J210" s="59" t="s">
        <v>445</v>
      </c>
      <c r="K210" s="149"/>
      <c r="L210" s="76" t="s">
        <v>39</v>
      </c>
      <c r="M210" s="76"/>
      <c r="N210" s="77">
        <v>43055</v>
      </c>
      <c r="O210" s="78">
        <v>1055</v>
      </c>
      <c r="P210" s="160">
        <v>0</v>
      </c>
      <c r="Q210" s="160">
        <v>0</v>
      </c>
      <c r="R210" s="160">
        <v>0</v>
      </c>
      <c r="S210" s="160">
        <v>0</v>
      </c>
      <c r="T210" s="160">
        <v>0</v>
      </c>
      <c r="U210" s="160">
        <v>0</v>
      </c>
      <c r="V210" s="160">
        <v>0</v>
      </c>
      <c r="W210" s="160">
        <v>0</v>
      </c>
      <c r="X210" s="160">
        <v>0</v>
      </c>
      <c r="Y210" s="160">
        <v>0</v>
      </c>
      <c r="Z210" s="160">
        <v>0</v>
      </c>
      <c r="AA210" s="160">
        <v>0</v>
      </c>
      <c r="AB210" s="162">
        <f>SUM(P210:AA210)</f>
        <v>0</v>
      </c>
      <c r="AC210" s="163">
        <v>52</v>
      </c>
      <c r="AD210" s="164">
        <v>2</v>
      </c>
      <c r="AE210" s="164">
        <v>5</v>
      </c>
      <c r="AF210" s="164">
        <v>-1</v>
      </c>
      <c r="AG210" s="164">
        <v>0</v>
      </c>
      <c r="AH210" s="164">
        <v>0</v>
      </c>
      <c r="AI210" s="164">
        <v>4</v>
      </c>
      <c r="AJ210" s="164">
        <v>0</v>
      </c>
      <c r="AK210" s="164">
        <v>3</v>
      </c>
      <c r="AL210" s="164">
        <v>0</v>
      </c>
      <c r="AM210" s="164">
        <v>2</v>
      </c>
      <c r="AN210" s="164">
        <v>0</v>
      </c>
      <c r="AO210" s="164">
        <v>2</v>
      </c>
      <c r="AP210" s="165">
        <f>SUM(AD210:AN210)</f>
        <v>15</v>
      </c>
      <c r="AQ210" s="166">
        <v>0</v>
      </c>
      <c r="AR210" s="166">
        <v>0</v>
      </c>
      <c r="AS210" s="167">
        <f>AP210/(AQ210+AC210-AR210)</f>
        <v>0.28846153846153844</v>
      </c>
      <c r="AT210" s="166">
        <v>38</v>
      </c>
      <c r="AU210" s="145">
        <v>0</v>
      </c>
      <c r="AV210" s="145">
        <v>1</v>
      </c>
      <c r="AW210" s="145">
        <v>0</v>
      </c>
      <c r="AX210" s="145">
        <v>0</v>
      </c>
      <c r="AY210" s="145">
        <v>1</v>
      </c>
      <c r="AZ210" s="145">
        <v>0</v>
      </c>
      <c r="BA210" s="145">
        <v>0</v>
      </c>
      <c r="BB210" s="145">
        <v>0</v>
      </c>
      <c r="BC210" s="145">
        <v>0</v>
      </c>
      <c r="BD210" s="145">
        <v>0</v>
      </c>
      <c r="BE210" s="145">
        <v>0</v>
      </c>
      <c r="BF210" s="145">
        <v>0</v>
      </c>
      <c r="BG210" s="146">
        <f>+SUM(AU210:BF210)</f>
        <v>2</v>
      </c>
      <c r="BH210" s="145">
        <v>0</v>
      </c>
      <c r="BI210" s="145">
        <v>33</v>
      </c>
      <c r="BJ210" s="147">
        <f>+BG210/(BH210+AT210-BI210)</f>
        <v>0.4</v>
      </c>
      <c r="BK210" s="189">
        <v>1</v>
      </c>
      <c r="BL210" s="189">
        <v>0</v>
      </c>
      <c r="BM210" s="189">
        <v>0</v>
      </c>
      <c r="BN210" s="189">
        <v>0</v>
      </c>
      <c r="BO210" s="189">
        <v>0</v>
      </c>
      <c r="BP210" s="189">
        <v>0</v>
      </c>
      <c r="BQ210" s="189">
        <v>0</v>
      </c>
      <c r="BR210" s="189">
        <v>0</v>
      </c>
      <c r="BS210" s="189">
        <v>0</v>
      </c>
      <c r="BT210" s="189">
        <v>0</v>
      </c>
      <c r="BU210" s="189">
        <v>0</v>
      </c>
      <c r="BV210" s="189">
        <v>0</v>
      </c>
      <c r="BW210" s="189">
        <v>0</v>
      </c>
      <c r="BX210" s="190">
        <f>SUM(BL210:BW210)</f>
        <v>0</v>
      </c>
      <c r="BY210" s="189">
        <v>0</v>
      </c>
      <c r="BZ210" s="189">
        <v>0</v>
      </c>
      <c r="CA210" s="206">
        <f>O210*BX210</f>
        <v>0</v>
      </c>
      <c r="CB210" s="99">
        <f>BX210/(BY210+BK210-BZ210)</f>
        <v>0</v>
      </c>
      <c r="CC210" s="236">
        <v>1</v>
      </c>
      <c r="CD210" s="170">
        <f>CC210*O210</f>
        <v>1055</v>
      </c>
      <c r="CE210" s="203">
        <v>0</v>
      </c>
      <c r="CF210" s="98">
        <v>0</v>
      </c>
      <c r="CG210" s="98">
        <v>0</v>
      </c>
      <c r="CH210" s="98">
        <v>0</v>
      </c>
      <c r="CI210" s="98">
        <v>1</v>
      </c>
      <c r="CJ210" s="98">
        <v>-1</v>
      </c>
      <c r="CK210" s="98">
        <v>0</v>
      </c>
      <c r="CL210" s="98">
        <v>0</v>
      </c>
      <c r="CM210" s="98">
        <v>0</v>
      </c>
      <c r="CN210" s="98">
        <v>0</v>
      </c>
      <c r="CO210" s="98">
        <v>0</v>
      </c>
      <c r="CP210" s="129">
        <v>0</v>
      </c>
      <c r="CQ210" s="174">
        <f>SUM(CE210:CP210)</f>
        <v>0</v>
      </c>
      <c r="CR210" s="98">
        <v>0</v>
      </c>
      <c r="CS210" s="98">
        <v>0</v>
      </c>
      <c r="CT210" s="151">
        <f>CQ210*O210</f>
        <v>0</v>
      </c>
      <c r="CU210" s="88">
        <f>CQ210/(CC210+CR210-CS210)</f>
        <v>0</v>
      </c>
      <c r="CV210" s="95">
        <v>1</v>
      </c>
      <c r="CW210" s="96">
        <v>0</v>
      </c>
      <c r="CX210" s="98">
        <v>0</v>
      </c>
      <c r="CY210" s="129">
        <v>0</v>
      </c>
      <c r="CZ210" s="257">
        <f>SUM(CW210:CY210)</f>
        <v>0</v>
      </c>
      <c r="DA210" s="98">
        <v>0</v>
      </c>
      <c r="DB210" s="98">
        <v>0</v>
      </c>
      <c r="DC210" s="98">
        <f>CZ210*O210</f>
        <v>0</v>
      </c>
      <c r="DD210" s="258">
        <f>CZ210/(CV210+DA210-DB210)</f>
        <v>0</v>
      </c>
      <c r="DE210" s="95">
        <v>1</v>
      </c>
      <c r="DF210" s="247">
        <f>DE210*O210</f>
        <v>1055</v>
      </c>
      <c r="DG210" s="207"/>
      <c r="DH210" s="212"/>
      <c r="DI210" s="212"/>
    </row>
    <row r="211" spans="1:113" ht="75" customHeight="1" x14ac:dyDescent="0.25">
      <c r="A211" s="221"/>
      <c r="B211" s="218"/>
      <c r="C211" s="73" t="s">
        <v>15</v>
      </c>
      <c r="D211" s="59" t="s">
        <v>30</v>
      </c>
      <c r="E211" s="74">
        <v>65101</v>
      </c>
      <c r="F211" s="75">
        <v>804382028832</v>
      </c>
      <c r="G211" s="75"/>
      <c r="H211" s="59" t="s">
        <v>95</v>
      </c>
      <c r="I211" s="196">
        <v>1.3333333333333333</v>
      </c>
      <c r="J211" s="59" t="s">
        <v>445</v>
      </c>
      <c r="K211" s="149"/>
      <c r="L211" s="76" t="s">
        <v>39</v>
      </c>
      <c r="M211" s="76"/>
      <c r="N211" s="77">
        <v>43055</v>
      </c>
      <c r="O211" s="78">
        <v>1160</v>
      </c>
      <c r="P211" s="160">
        <v>0</v>
      </c>
      <c r="Q211" s="160">
        <v>0</v>
      </c>
      <c r="R211" s="160">
        <v>0</v>
      </c>
      <c r="S211" s="160">
        <v>0</v>
      </c>
      <c r="T211" s="160">
        <v>0</v>
      </c>
      <c r="U211" s="160">
        <v>0</v>
      </c>
      <c r="V211" s="160">
        <v>0</v>
      </c>
      <c r="W211" s="160">
        <v>0</v>
      </c>
      <c r="X211" s="160">
        <v>0</v>
      </c>
      <c r="Y211" s="160">
        <v>0</v>
      </c>
      <c r="Z211" s="160">
        <v>0</v>
      </c>
      <c r="AA211" s="160">
        <v>0</v>
      </c>
      <c r="AB211" s="162">
        <f>SUM(P211:AA211)</f>
        <v>0</v>
      </c>
      <c r="AC211" s="163">
        <v>51</v>
      </c>
      <c r="AD211" s="164">
        <v>0</v>
      </c>
      <c r="AE211" s="164">
        <v>0</v>
      </c>
      <c r="AF211" s="164">
        <v>0</v>
      </c>
      <c r="AG211" s="164">
        <v>0</v>
      </c>
      <c r="AH211" s="164">
        <v>0</v>
      </c>
      <c r="AI211" s="164">
        <v>0</v>
      </c>
      <c r="AJ211" s="164">
        <v>0</v>
      </c>
      <c r="AK211" s="164">
        <v>0</v>
      </c>
      <c r="AL211" s="164">
        <v>0</v>
      </c>
      <c r="AM211" s="164">
        <v>1</v>
      </c>
      <c r="AN211" s="164">
        <v>0</v>
      </c>
      <c r="AO211" s="164">
        <v>1</v>
      </c>
      <c r="AP211" s="165">
        <f>SUM(AD211:AN211)</f>
        <v>1</v>
      </c>
      <c r="AQ211" s="166">
        <v>0</v>
      </c>
      <c r="AR211" s="166">
        <v>45</v>
      </c>
      <c r="AS211" s="167">
        <f>AP211/(AQ211+AC211-AR211)</f>
        <v>0.16666666666666666</v>
      </c>
      <c r="AT211" s="166">
        <v>5</v>
      </c>
      <c r="AU211" s="145">
        <v>0</v>
      </c>
      <c r="AV211" s="145">
        <v>0</v>
      </c>
      <c r="AW211" s="145">
        <v>0</v>
      </c>
      <c r="AX211" s="145">
        <v>1</v>
      </c>
      <c r="AY211" s="145">
        <v>0</v>
      </c>
      <c r="AZ211" s="145">
        <v>0</v>
      </c>
      <c r="BA211" s="145">
        <v>0</v>
      </c>
      <c r="BB211" s="145">
        <v>0</v>
      </c>
      <c r="BC211" s="145">
        <v>0</v>
      </c>
      <c r="BD211" s="145">
        <v>0</v>
      </c>
      <c r="BE211" s="145">
        <v>0</v>
      </c>
      <c r="BF211" s="145">
        <v>0</v>
      </c>
      <c r="BG211" s="146">
        <f>+SUM(AU211:BF211)</f>
        <v>1</v>
      </c>
      <c r="BH211" s="145">
        <v>0</v>
      </c>
      <c r="BI211" s="145">
        <v>3</v>
      </c>
      <c r="BJ211" s="147">
        <f>+BG211/(BH211+AT211-BI211)</f>
        <v>0.5</v>
      </c>
      <c r="BK211" s="189">
        <v>0</v>
      </c>
      <c r="BL211" s="189">
        <v>0</v>
      </c>
      <c r="BM211" s="189">
        <v>0</v>
      </c>
      <c r="BN211" s="189">
        <v>0</v>
      </c>
      <c r="BO211" s="189">
        <v>0</v>
      </c>
      <c r="BP211" s="189">
        <v>0</v>
      </c>
      <c r="BQ211" s="189">
        <v>0</v>
      </c>
      <c r="BR211" s="189">
        <v>0</v>
      </c>
      <c r="BS211" s="189">
        <v>0</v>
      </c>
      <c r="BT211" s="189">
        <v>0</v>
      </c>
      <c r="BU211" s="189">
        <v>0</v>
      </c>
      <c r="BV211" s="189">
        <v>0</v>
      </c>
      <c r="BW211" s="189">
        <v>0</v>
      </c>
      <c r="BX211" s="190">
        <f>SUM(BL211:BW211)</f>
        <v>0</v>
      </c>
      <c r="BY211" s="189">
        <v>0</v>
      </c>
      <c r="BZ211" s="189">
        <v>0</v>
      </c>
      <c r="CA211" s="206">
        <f>O211*BX211</f>
        <v>0</v>
      </c>
      <c r="CB211" s="99" t="e">
        <f>BX211/(BY211+BK211-BZ211)</f>
        <v>#DIV/0!</v>
      </c>
      <c r="CC211" s="236">
        <v>0</v>
      </c>
      <c r="CD211" s="170">
        <f>CC211*O211</f>
        <v>0</v>
      </c>
      <c r="CE211" s="203">
        <v>0</v>
      </c>
      <c r="CF211" s="98">
        <v>0</v>
      </c>
      <c r="CG211" s="98">
        <v>0</v>
      </c>
      <c r="CH211" s="98">
        <v>0</v>
      </c>
      <c r="CI211" s="98">
        <v>0</v>
      </c>
      <c r="CJ211" s="98">
        <v>0</v>
      </c>
      <c r="CK211" s="98">
        <v>0</v>
      </c>
      <c r="CL211" s="98">
        <v>0</v>
      </c>
      <c r="CM211" s="98">
        <v>0</v>
      </c>
      <c r="CN211" s="98">
        <v>0</v>
      </c>
      <c r="CO211" s="98">
        <v>0</v>
      </c>
      <c r="CP211" s="129">
        <v>0</v>
      </c>
      <c r="CQ211" s="174">
        <f>SUM(CE211:CP211)</f>
        <v>0</v>
      </c>
      <c r="CR211" s="98">
        <v>0</v>
      </c>
      <c r="CS211" s="98">
        <v>0</v>
      </c>
      <c r="CT211" s="151">
        <f>CQ211*O211</f>
        <v>0</v>
      </c>
      <c r="CU211" s="88" t="e">
        <f>CQ211/(CC211+CR211-CS211)</f>
        <v>#DIV/0!</v>
      </c>
      <c r="CV211" s="95">
        <v>0</v>
      </c>
      <c r="CW211" s="96">
        <v>0</v>
      </c>
      <c r="CX211" s="98">
        <v>0</v>
      </c>
      <c r="CY211" s="129">
        <v>0</v>
      </c>
      <c r="CZ211" s="257">
        <f>SUM(CW211:CY211)</f>
        <v>0</v>
      </c>
      <c r="DA211" s="98">
        <v>0</v>
      </c>
      <c r="DB211" s="98">
        <v>0</v>
      </c>
      <c r="DC211" s="98">
        <f>CZ211*O211</f>
        <v>0</v>
      </c>
      <c r="DD211" s="258" t="e">
        <f>CZ211/(CV211+DA211-DB211)</f>
        <v>#DIV/0!</v>
      </c>
      <c r="DE211" s="95">
        <v>0</v>
      </c>
      <c r="DF211" s="247">
        <f>DE211*O211</f>
        <v>0</v>
      </c>
      <c r="DG211" s="207"/>
      <c r="DH211" s="212"/>
      <c r="DI211" s="212"/>
    </row>
    <row r="212" spans="1:113" ht="75" customHeight="1" x14ac:dyDescent="0.25">
      <c r="A212" s="221"/>
      <c r="B212" s="218"/>
      <c r="C212" s="73" t="s">
        <v>15</v>
      </c>
      <c r="D212" s="59" t="s">
        <v>76</v>
      </c>
      <c r="E212" s="74">
        <v>80002</v>
      </c>
      <c r="F212" s="75">
        <v>804382028887</v>
      </c>
      <c r="G212" s="75"/>
      <c r="H212" s="59" t="s">
        <v>97</v>
      </c>
      <c r="I212" s="196">
        <v>1.3333333333333333</v>
      </c>
      <c r="J212" s="59" t="s">
        <v>445</v>
      </c>
      <c r="K212" s="149"/>
      <c r="L212" s="76" t="s">
        <v>39</v>
      </c>
      <c r="M212" s="76"/>
      <c r="N212" s="77">
        <v>43055</v>
      </c>
      <c r="O212" s="78">
        <v>1260</v>
      </c>
      <c r="P212" s="160">
        <v>0</v>
      </c>
      <c r="Q212" s="160">
        <v>0</v>
      </c>
      <c r="R212" s="160">
        <v>0</v>
      </c>
      <c r="S212" s="160">
        <v>0</v>
      </c>
      <c r="T212" s="160">
        <v>0</v>
      </c>
      <c r="U212" s="160">
        <v>0</v>
      </c>
      <c r="V212" s="160">
        <v>0</v>
      </c>
      <c r="W212" s="160">
        <v>0</v>
      </c>
      <c r="X212" s="160">
        <v>0</v>
      </c>
      <c r="Y212" s="160">
        <v>0</v>
      </c>
      <c r="Z212" s="160">
        <v>0</v>
      </c>
      <c r="AA212" s="160">
        <v>0</v>
      </c>
      <c r="AB212" s="162">
        <f>SUM(P212:AA212)</f>
        <v>0</v>
      </c>
      <c r="AC212" s="163">
        <v>31</v>
      </c>
      <c r="AD212" s="164">
        <v>0</v>
      </c>
      <c r="AE212" s="164">
        <v>1</v>
      </c>
      <c r="AF212" s="164">
        <v>1</v>
      </c>
      <c r="AG212" s="164">
        <v>1</v>
      </c>
      <c r="AH212" s="164">
        <v>1</v>
      </c>
      <c r="AI212" s="164">
        <v>0</v>
      </c>
      <c r="AJ212" s="164">
        <v>2</v>
      </c>
      <c r="AK212" s="164">
        <v>2</v>
      </c>
      <c r="AL212" s="164">
        <v>0</v>
      </c>
      <c r="AM212" s="164">
        <v>0</v>
      </c>
      <c r="AN212" s="164">
        <v>0</v>
      </c>
      <c r="AO212" s="164">
        <v>0</v>
      </c>
      <c r="AP212" s="165">
        <f>SUM(AD212:AN212)</f>
        <v>8</v>
      </c>
      <c r="AQ212" s="166">
        <v>0</v>
      </c>
      <c r="AR212" s="166">
        <v>0</v>
      </c>
      <c r="AS212" s="167">
        <f>AP212/(AQ212+AC212-AR212)</f>
        <v>0.25806451612903225</v>
      </c>
      <c r="AT212" s="166">
        <v>23</v>
      </c>
      <c r="AU212" s="145">
        <v>0</v>
      </c>
      <c r="AV212" s="145">
        <v>0</v>
      </c>
      <c r="AW212" s="145">
        <v>1</v>
      </c>
      <c r="AX212" s="145">
        <v>0</v>
      </c>
      <c r="AY212" s="145">
        <v>0</v>
      </c>
      <c r="AZ212" s="145">
        <v>1</v>
      </c>
      <c r="BA212" s="145">
        <v>0</v>
      </c>
      <c r="BB212" s="145">
        <v>0</v>
      </c>
      <c r="BC212" s="145">
        <v>0</v>
      </c>
      <c r="BD212" s="145">
        <v>0</v>
      </c>
      <c r="BE212" s="145">
        <v>0</v>
      </c>
      <c r="BF212" s="145">
        <v>0</v>
      </c>
      <c r="BG212" s="146">
        <f>+SUM(AU212:BF212)</f>
        <v>2</v>
      </c>
      <c r="BH212" s="145">
        <v>0</v>
      </c>
      <c r="BI212" s="145">
        <v>20</v>
      </c>
      <c r="BJ212" s="147">
        <f>+BG212/(BH212+AT212-BI212)</f>
        <v>0.66666666666666663</v>
      </c>
      <c r="BK212" s="189">
        <v>1</v>
      </c>
      <c r="BL212" s="189">
        <v>0</v>
      </c>
      <c r="BM212" s="189">
        <v>0</v>
      </c>
      <c r="BN212" s="189">
        <v>0</v>
      </c>
      <c r="BO212" s="189">
        <v>0</v>
      </c>
      <c r="BP212" s="189">
        <v>0</v>
      </c>
      <c r="BQ212" s="189">
        <v>0</v>
      </c>
      <c r="BR212" s="189">
        <v>0</v>
      </c>
      <c r="BS212" s="189">
        <v>0</v>
      </c>
      <c r="BT212" s="189">
        <v>0</v>
      </c>
      <c r="BU212" s="189">
        <v>0</v>
      </c>
      <c r="BV212" s="189">
        <v>0</v>
      </c>
      <c r="BW212" s="189">
        <v>0</v>
      </c>
      <c r="BX212" s="190">
        <f>SUM(BL212:BW212)</f>
        <v>0</v>
      </c>
      <c r="BY212" s="189">
        <v>0</v>
      </c>
      <c r="BZ212" s="189">
        <v>0</v>
      </c>
      <c r="CA212" s="206">
        <f>O212*BX212</f>
        <v>0</v>
      </c>
      <c r="CB212" s="99">
        <f>BX212/(BY212+BK212-BZ212)</f>
        <v>0</v>
      </c>
      <c r="CC212" s="236">
        <v>1</v>
      </c>
      <c r="CD212" s="170">
        <f>CC212*O212</f>
        <v>1260</v>
      </c>
      <c r="CE212" s="203">
        <v>0</v>
      </c>
      <c r="CF212" s="98">
        <v>1</v>
      </c>
      <c r="CG212" s="98">
        <v>0</v>
      </c>
      <c r="CH212" s="98">
        <v>0</v>
      </c>
      <c r="CI212" s="98">
        <v>0</v>
      </c>
      <c r="CJ212" s="98">
        <v>0</v>
      </c>
      <c r="CK212" s="98">
        <v>0</v>
      </c>
      <c r="CL212" s="98">
        <v>0</v>
      </c>
      <c r="CM212" s="98">
        <v>0</v>
      </c>
      <c r="CN212" s="98">
        <v>0</v>
      </c>
      <c r="CO212" s="98">
        <v>0</v>
      </c>
      <c r="CP212" s="129">
        <v>0</v>
      </c>
      <c r="CQ212" s="174">
        <f>SUM(CE212:CP212)</f>
        <v>1</v>
      </c>
      <c r="CR212" s="98">
        <v>0</v>
      </c>
      <c r="CS212" s="98">
        <v>0</v>
      </c>
      <c r="CT212" s="151">
        <f>CQ212*O212</f>
        <v>1260</v>
      </c>
      <c r="CU212" s="88">
        <f>CQ212/(CC212+CR212-CS212)</f>
        <v>1</v>
      </c>
      <c r="CV212" s="95">
        <v>0</v>
      </c>
      <c r="CW212" s="96">
        <v>0</v>
      </c>
      <c r="CX212" s="98">
        <v>0</v>
      </c>
      <c r="CY212" s="129">
        <v>0</v>
      </c>
      <c r="CZ212" s="257">
        <f>SUM(CW212:CY212)</f>
        <v>0</v>
      </c>
      <c r="DA212" s="98">
        <v>0</v>
      </c>
      <c r="DB212" s="98">
        <v>0</v>
      </c>
      <c r="DC212" s="98">
        <f>CZ212*O212</f>
        <v>0</v>
      </c>
      <c r="DD212" s="258" t="e">
        <f>CZ212/(CV212+DA212-DB212)</f>
        <v>#DIV/0!</v>
      </c>
      <c r="DE212" s="95">
        <v>0</v>
      </c>
      <c r="DF212" s="247">
        <f>DE212*O212</f>
        <v>0</v>
      </c>
      <c r="DG212" s="207"/>
      <c r="DH212" s="212"/>
      <c r="DI212" s="212"/>
    </row>
    <row r="213" spans="1:113" ht="75" customHeight="1" x14ac:dyDescent="0.25">
      <c r="A213" s="221"/>
      <c r="B213" s="218"/>
      <c r="C213" s="74" t="s">
        <v>16</v>
      </c>
      <c r="D213" s="282" t="s">
        <v>467</v>
      </c>
      <c r="E213" s="74">
        <v>12538</v>
      </c>
      <c r="F213" s="101">
        <v>804382055746</v>
      </c>
      <c r="G213" s="101"/>
      <c r="H213" s="59" t="s">
        <v>491</v>
      </c>
      <c r="I213" s="196">
        <v>1</v>
      </c>
      <c r="J213" s="59" t="s">
        <v>445</v>
      </c>
      <c r="K213" s="149"/>
      <c r="L213" s="242" t="s">
        <v>40</v>
      </c>
      <c r="M213" s="105"/>
      <c r="N213" s="77">
        <v>44356</v>
      </c>
      <c r="O213" s="78">
        <v>720</v>
      </c>
      <c r="P213" s="160"/>
      <c r="Q213" s="160"/>
      <c r="R213" s="160"/>
      <c r="S213" s="160"/>
      <c r="T213" s="160"/>
      <c r="U213" s="160"/>
      <c r="V213" s="160"/>
      <c r="W213" s="160"/>
      <c r="X213" s="160"/>
      <c r="Y213" s="160"/>
      <c r="Z213" s="160"/>
      <c r="AA213" s="161"/>
      <c r="AB213" s="162"/>
      <c r="AC213" s="163"/>
      <c r="AD213" s="164"/>
      <c r="AE213" s="164"/>
      <c r="AF213" s="164"/>
      <c r="AG213" s="164"/>
      <c r="AH213" s="164"/>
      <c r="AI213" s="164"/>
      <c r="AJ213" s="164"/>
      <c r="AK213" s="164"/>
      <c r="AL213" s="164"/>
      <c r="AM213" s="164"/>
      <c r="AN213" s="164"/>
      <c r="AO213" s="164"/>
      <c r="AP213" s="165"/>
      <c r="AQ213" s="166"/>
      <c r="AR213" s="166"/>
      <c r="AS213" s="167"/>
      <c r="AT213" s="166"/>
      <c r="AU213" s="145"/>
      <c r="AV213" s="145"/>
      <c r="AW213" s="145"/>
      <c r="AX213" s="145"/>
      <c r="AY213" s="145"/>
      <c r="AZ213" s="145"/>
      <c r="BA213" s="145"/>
      <c r="BB213" s="145"/>
      <c r="BC213" s="145"/>
      <c r="BD213" s="145"/>
      <c r="BE213" s="145"/>
      <c r="BF213" s="145"/>
      <c r="BG213" s="146"/>
      <c r="BH213" s="145"/>
      <c r="BI213" s="145"/>
      <c r="BJ213" s="147"/>
      <c r="BK213" s="189"/>
      <c r="BL213" s="189"/>
      <c r="BM213" s="189"/>
      <c r="BN213" s="189"/>
      <c r="BO213" s="189"/>
      <c r="BP213" s="189"/>
      <c r="BQ213" s="189"/>
      <c r="BR213" s="189"/>
      <c r="BS213" s="189"/>
      <c r="BT213" s="189"/>
      <c r="BU213" s="189"/>
      <c r="BV213" s="189"/>
      <c r="BW213" s="189"/>
      <c r="BX213" s="190"/>
      <c r="BY213" s="189"/>
      <c r="BZ213" s="189"/>
      <c r="CA213" s="206"/>
      <c r="CB213" s="99"/>
      <c r="CC213" s="236">
        <v>0</v>
      </c>
      <c r="CD213" s="170"/>
      <c r="CE213" s="203"/>
      <c r="CF213" s="98"/>
      <c r="CG213" s="98"/>
      <c r="CH213" s="98"/>
      <c r="CI213" s="98"/>
      <c r="CJ213" s="98">
        <v>0</v>
      </c>
      <c r="CK213" s="98">
        <v>3</v>
      </c>
      <c r="CL213" s="98">
        <v>11</v>
      </c>
      <c r="CM213" s="98">
        <v>5</v>
      </c>
      <c r="CN213" s="98">
        <v>5</v>
      </c>
      <c r="CO213" s="98">
        <v>10</v>
      </c>
      <c r="CP213" s="129">
        <v>7</v>
      </c>
      <c r="CQ213" s="174">
        <f>SUM(CE213:CP213)</f>
        <v>41</v>
      </c>
      <c r="CR213" s="98">
        <v>150</v>
      </c>
      <c r="CS213" s="98">
        <v>1</v>
      </c>
      <c r="CT213" s="151">
        <f>CQ213*O213</f>
        <v>29520</v>
      </c>
      <c r="CU213" s="88">
        <f>CQ213/(CC213+CR213-CS213)</f>
        <v>0.27516778523489932</v>
      </c>
      <c r="CV213" s="95">
        <v>89</v>
      </c>
      <c r="CW213" s="96">
        <v>3</v>
      </c>
      <c r="CX213" s="98">
        <v>26</v>
      </c>
      <c r="CY213" s="129">
        <v>3</v>
      </c>
      <c r="CZ213" s="257">
        <f>SUM(CW213:CY213)</f>
        <v>32</v>
      </c>
      <c r="DA213" s="98">
        <v>0</v>
      </c>
      <c r="DB213" s="98">
        <v>0</v>
      </c>
      <c r="DC213" s="151">
        <f>CZ213*O213</f>
        <v>23040</v>
      </c>
      <c r="DD213" s="258">
        <f>CZ213/(CV213+DA213-DB213)</f>
        <v>0.3595505617977528</v>
      </c>
      <c r="DE213" s="95">
        <v>59</v>
      </c>
      <c r="DF213" s="247">
        <f>DE213*O213</f>
        <v>42480</v>
      </c>
      <c r="DG213" s="207" t="s">
        <v>667</v>
      </c>
      <c r="DH213" s="211">
        <v>4300</v>
      </c>
      <c r="DI213" s="211">
        <v>1281.68</v>
      </c>
    </row>
    <row r="214" spans="1:113" ht="75" customHeight="1" x14ac:dyDescent="0.25">
      <c r="A214" s="221"/>
      <c r="B214" s="218"/>
      <c r="C214" s="74" t="s">
        <v>16</v>
      </c>
      <c r="D214" s="74" t="s">
        <v>416</v>
      </c>
      <c r="E214" s="74">
        <v>10750</v>
      </c>
      <c r="F214" s="101">
        <v>804382046607</v>
      </c>
      <c r="G214" s="101"/>
      <c r="H214" s="59" t="s">
        <v>435</v>
      </c>
      <c r="I214" s="196">
        <v>0.5</v>
      </c>
      <c r="J214" s="59" t="s">
        <v>445</v>
      </c>
      <c r="K214" s="149" t="s">
        <v>356</v>
      </c>
      <c r="L214" s="105" t="s">
        <v>39</v>
      </c>
      <c r="M214" s="105"/>
      <c r="N214" s="77">
        <v>44207</v>
      </c>
      <c r="O214" s="78">
        <v>425</v>
      </c>
      <c r="P214" s="160"/>
      <c r="Q214" s="160"/>
      <c r="R214" s="160"/>
      <c r="S214" s="160"/>
      <c r="T214" s="160"/>
      <c r="U214" s="160"/>
      <c r="V214" s="160"/>
      <c r="W214" s="160"/>
      <c r="X214" s="160"/>
      <c r="Y214" s="160"/>
      <c r="Z214" s="160"/>
      <c r="AA214" s="161"/>
      <c r="AB214" s="162"/>
      <c r="AC214" s="163"/>
      <c r="AD214" s="164"/>
      <c r="AE214" s="164"/>
      <c r="AF214" s="164"/>
      <c r="AG214" s="164"/>
      <c r="AH214" s="164"/>
      <c r="AI214" s="164"/>
      <c r="AJ214" s="164"/>
      <c r="AK214" s="164"/>
      <c r="AL214" s="164"/>
      <c r="AM214" s="164"/>
      <c r="AN214" s="164"/>
      <c r="AO214" s="164"/>
      <c r="AP214" s="165"/>
      <c r="AQ214" s="166"/>
      <c r="AR214" s="166"/>
      <c r="AS214" s="167"/>
      <c r="AT214" s="166"/>
      <c r="AU214" s="145"/>
      <c r="AV214" s="145"/>
      <c r="AW214" s="145"/>
      <c r="AX214" s="145"/>
      <c r="AY214" s="145"/>
      <c r="AZ214" s="145"/>
      <c r="BA214" s="145"/>
      <c r="BB214" s="145"/>
      <c r="BC214" s="145"/>
      <c r="BD214" s="145"/>
      <c r="BE214" s="145"/>
      <c r="BF214" s="145"/>
      <c r="BG214" s="146"/>
      <c r="BH214" s="145"/>
      <c r="BI214" s="145"/>
      <c r="BJ214" s="147"/>
      <c r="BK214" s="189"/>
      <c r="BL214" s="189"/>
      <c r="BM214" s="189"/>
      <c r="BN214" s="189"/>
      <c r="BO214" s="189"/>
      <c r="BP214" s="189"/>
      <c r="BQ214" s="189"/>
      <c r="BR214" s="189"/>
      <c r="BS214" s="189"/>
      <c r="BT214" s="189"/>
      <c r="BU214" s="189"/>
      <c r="BV214" s="189"/>
      <c r="BW214" s="189"/>
      <c r="BX214" s="190"/>
      <c r="BY214" s="189"/>
      <c r="BZ214" s="189"/>
      <c r="CA214" s="206"/>
      <c r="CB214" s="99"/>
      <c r="CC214" s="236">
        <v>0</v>
      </c>
      <c r="CD214" s="170"/>
      <c r="CE214" s="203">
        <v>0</v>
      </c>
      <c r="CF214" s="98">
        <v>2</v>
      </c>
      <c r="CG214" s="98">
        <v>3</v>
      </c>
      <c r="CH214" s="98">
        <v>1</v>
      </c>
      <c r="CI214" s="98">
        <v>3</v>
      </c>
      <c r="CJ214" s="98">
        <v>5</v>
      </c>
      <c r="CK214" s="98">
        <v>3</v>
      </c>
      <c r="CL214" s="98">
        <v>3</v>
      </c>
      <c r="CM214" s="98">
        <v>3</v>
      </c>
      <c r="CN214" s="98">
        <v>0</v>
      </c>
      <c r="CO214" s="98">
        <v>1</v>
      </c>
      <c r="CP214" s="129">
        <v>2</v>
      </c>
      <c r="CQ214" s="174">
        <f>SUM(CE214:CP214)</f>
        <v>26</v>
      </c>
      <c r="CR214" s="98">
        <v>100</v>
      </c>
      <c r="CS214" s="98">
        <v>0</v>
      </c>
      <c r="CT214" s="151">
        <f>CQ214*O214</f>
        <v>11050</v>
      </c>
      <c r="CU214" s="88">
        <f>CQ214/(CC214+CR214-CS214)</f>
        <v>0.26</v>
      </c>
      <c r="CV214" s="95">
        <v>55</v>
      </c>
      <c r="CW214" s="96">
        <v>1</v>
      </c>
      <c r="CX214" s="98">
        <v>3</v>
      </c>
      <c r="CY214" s="129">
        <v>2</v>
      </c>
      <c r="CZ214" s="257">
        <f>SUM(CW214:CY214)</f>
        <v>6</v>
      </c>
      <c r="DA214" s="98">
        <v>0</v>
      </c>
      <c r="DB214" s="98">
        <v>0</v>
      </c>
      <c r="DC214" s="151">
        <f>CZ214*O214</f>
        <v>2550</v>
      </c>
      <c r="DD214" s="258">
        <f>CZ214/(CV214+DA214-DB214)</f>
        <v>0.10909090909090909</v>
      </c>
      <c r="DE214" s="95">
        <v>48</v>
      </c>
      <c r="DF214" s="247">
        <f>DE214*O214</f>
        <v>20400</v>
      </c>
      <c r="DG214" s="207"/>
      <c r="DH214" s="211">
        <v>2500</v>
      </c>
      <c r="DI214" s="211">
        <v>811.7</v>
      </c>
    </row>
    <row r="215" spans="1:113" ht="75" customHeight="1" x14ac:dyDescent="0.25">
      <c r="A215" s="221"/>
      <c r="B215" s="218"/>
      <c r="C215" s="74" t="s">
        <v>16</v>
      </c>
      <c r="D215" s="74" t="s">
        <v>468</v>
      </c>
      <c r="E215" s="74">
        <v>30491</v>
      </c>
      <c r="F215" s="101">
        <v>804382055906</v>
      </c>
      <c r="G215" s="101"/>
      <c r="H215" s="59" t="s">
        <v>492</v>
      </c>
      <c r="I215" s="196">
        <v>2</v>
      </c>
      <c r="J215" s="59" t="s">
        <v>446</v>
      </c>
      <c r="K215" s="149"/>
      <c r="L215" s="242" t="s">
        <v>40</v>
      </c>
      <c r="M215" s="105"/>
      <c r="N215" s="77">
        <v>44358</v>
      </c>
      <c r="O215" s="78">
        <v>600</v>
      </c>
      <c r="P215" s="160"/>
      <c r="Q215" s="160"/>
      <c r="R215" s="160"/>
      <c r="S215" s="160"/>
      <c r="T215" s="160"/>
      <c r="U215" s="160"/>
      <c r="V215" s="160"/>
      <c r="W215" s="160"/>
      <c r="X215" s="160"/>
      <c r="Y215" s="160"/>
      <c r="Z215" s="160"/>
      <c r="AA215" s="161"/>
      <c r="AB215" s="162"/>
      <c r="AC215" s="163"/>
      <c r="AD215" s="164"/>
      <c r="AE215" s="164"/>
      <c r="AF215" s="164"/>
      <c r="AG215" s="164"/>
      <c r="AH215" s="164"/>
      <c r="AI215" s="164"/>
      <c r="AJ215" s="164"/>
      <c r="AK215" s="164"/>
      <c r="AL215" s="164"/>
      <c r="AM215" s="164"/>
      <c r="AN215" s="164"/>
      <c r="AO215" s="164"/>
      <c r="AP215" s="165"/>
      <c r="AQ215" s="166"/>
      <c r="AR215" s="166"/>
      <c r="AS215" s="167"/>
      <c r="AT215" s="166"/>
      <c r="AU215" s="145"/>
      <c r="AV215" s="145"/>
      <c r="AW215" s="145"/>
      <c r="AX215" s="145"/>
      <c r="AY215" s="145"/>
      <c r="AZ215" s="145"/>
      <c r="BA215" s="145"/>
      <c r="BB215" s="145"/>
      <c r="BC215" s="145"/>
      <c r="BD215" s="145"/>
      <c r="BE215" s="145"/>
      <c r="BF215" s="145"/>
      <c r="BG215" s="146"/>
      <c r="BH215" s="145"/>
      <c r="BI215" s="145"/>
      <c r="BJ215" s="147"/>
      <c r="BK215" s="189"/>
      <c r="BL215" s="189"/>
      <c r="BM215" s="189"/>
      <c r="BN215" s="189"/>
      <c r="BO215" s="189"/>
      <c r="BP215" s="189"/>
      <c r="BQ215" s="189"/>
      <c r="BR215" s="189"/>
      <c r="BS215" s="189"/>
      <c r="BT215" s="189"/>
      <c r="BU215" s="189"/>
      <c r="BV215" s="189"/>
      <c r="BW215" s="189"/>
      <c r="BX215" s="190"/>
      <c r="BY215" s="189"/>
      <c r="BZ215" s="189"/>
      <c r="CA215" s="206"/>
      <c r="CB215" s="99"/>
      <c r="CC215" s="236">
        <v>0</v>
      </c>
      <c r="CD215" s="170"/>
      <c r="CE215" s="203"/>
      <c r="CF215" s="98"/>
      <c r="CG215" s="98"/>
      <c r="CH215" s="98"/>
      <c r="CI215" s="98"/>
      <c r="CJ215" s="98">
        <v>0</v>
      </c>
      <c r="CK215" s="98">
        <v>1</v>
      </c>
      <c r="CL215" s="98">
        <v>4</v>
      </c>
      <c r="CM215" s="98">
        <v>0</v>
      </c>
      <c r="CN215" s="98">
        <v>1</v>
      </c>
      <c r="CO215" s="98">
        <v>1</v>
      </c>
      <c r="CP215" s="129">
        <v>2</v>
      </c>
      <c r="CQ215" s="174">
        <f>SUM(CE215:CP215)</f>
        <v>9</v>
      </c>
      <c r="CR215" s="98">
        <v>35</v>
      </c>
      <c r="CS215" s="98">
        <v>0</v>
      </c>
      <c r="CT215" s="151">
        <f>CQ215*O215</f>
        <v>5400</v>
      </c>
      <c r="CU215" s="88">
        <f>CQ215/(CC215+CR215-CS215)</f>
        <v>0.25714285714285712</v>
      </c>
      <c r="CV215" s="95">
        <v>18</v>
      </c>
      <c r="CW215" s="96">
        <v>0</v>
      </c>
      <c r="CX215" s="98">
        <v>2</v>
      </c>
      <c r="CY215" s="129">
        <v>-1</v>
      </c>
      <c r="CZ215" s="257">
        <f>SUM(CW215:CY215)</f>
        <v>1</v>
      </c>
      <c r="DA215" s="98">
        <v>1</v>
      </c>
      <c r="DB215" s="98">
        <v>0</v>
      </c>
      <c r="DC215" s="151">
        <f>CZ215*O215</f>
        <v>600</v>
      </c>
      <c r="DD215" s="258">
        <f>CZ215/(CV215+DA215-DB215)</f>
        <v>5.2631578947368418E-2</v>
      </c>
      <c r="DE215" s="95">
        <v>8</v>
      </c>
      <c r="DF215" s="247">
        <f>DE215*O215</f>
        <v>4800</v>
      </c>
      <c r="DG215" s="284" t="s">
        <v>677</v>
      </c>
      <c r="DH215" s="211">
        <v>3325</v>
      </c>
      <c r="DI215" s="211">
        <v>990.52</v>
      </c>
    </row>
    <row r="216" spans="1:113" ht="75" customHeight="1" x14ac:dyDescent="0.25">
      <c r="A216" s="221"/>
      <c r="B216" s="218"/>
      <c r="C216" s="74" t="s">
        <v>16</v>
      </c>
      <c r="D216" s="74" t="s">
        <v>477</v>
      </c>
      <c r="E216" s="74">
        <v>12206</v>
      </c>
      <c r="F216" s="101">
        <v>804382055661</v>
      </c>
      <c r="G216" s="101"/>
      <c r="H216" s="59" t="s">
        <v>499</v>
      </c>
      <c r="I216" s="196">
        <v>3</v>
      </c>
      <c r="J216" s="59" t="s">
        <v>445</v>
      </c>
      <c r="K216" s="149"/>
      <c r="L216" s="105" t="s">
        <v>39</v>
      </c>
      <c r="M216" s="105"/>
      <c r="N216" s="77">
        <v>44356</v>
      </c>
      <c r="O216" s="78">
        <v>1045</v>
      </c>
      <c r="P216" s="160"/>
      <c r="Q216" s="160"/>
      <c r="R216" s="160"/>
      <c r="S216" s="160"/>
      <c r="T216" s="160"/>
      <c r="U216" s="160"/>
      <c r="V216" s="160"/>
      <c r="W216" s="160"/>
      <c r="X216" s="160"/>
      <c r="Y216" s="160"/>
      <c r="Z216" s="160"/>
      <c r="AA216" s="161"/>
      <c r="AB216" s="162"/>
      <c r="AC216" s="163"/>
      <c r="AD216" s="164"/>
      <c r="AE216" s="164"/>
      <c r="AF216" s="164"/>
      <c r="AG216" s="164"/>
      <c r="AH216" s="164"/>
      <c r="AI216" s="164"/>
      <c r="AJ216" s="164"/>
      <c r="AK216" s="164"/>
      <c r="AL216" s="164"/>
      <c r="AM216" s="164"/>
      <c r="AN216" s="164"/>
      <c r="AO216" s="164"/>
      <c r="AP216" s="165"/>
      <c r="AQ216" s="166"/>
      <c r="AR216" s="166"/>
      <c r="AS216" s="167"/>
      <c r="AT216" s="166"/>
      <c r="AU216" s="145"/>
      <c r="AV216" s="145"/>
      <c r="AW216" s="145"/>
      <c r="AX216" s="145"/>
      <c r="AY216" s="145"/>
      <c r="AZ216" s="145"/>
      <c r="BA216" s="145"/>
      <c r="BB216" s="145"/>
      <c r="BC216" s="145"/>
      <c r="BD216" s="145"/>
      <c r="BE216" s="145"/>
      <c r="BF216" s="145"/>
      <c r="BG216" s="146"/>
      <c r="BH216" s="145"/>
      <c r="BI216" s="145"/>
      <c r="BJ216" s="147"/>
      <c r="BK216" s="189"/>
      <c r="BL216" s="189"/>
      <c r="BM216" s="189"/>
      <c r="BN216" s="189"/>
      <c r="BO216" s="189"/>
      <c r="BP216" s="189"/>
      <c r="BQ216" s="189"/>
      <c r="BR216" s="189"/>
      <c r="BS216" s="189"/>
      <c r="BT216" s="189"/>
      <c r="BU216" s="189"/>
      <c r="BV216" s="189"/>
      <c r="BW216" s="189"/>
      <c r="BX216" s="190"/>
      <c r="BY216" s="189"/>
      <c r="BZ216" s="189"/>
      <c r="CA216" s="206"/>
      <c r="CB216" s="99"/>
      <c r="CC216" s="236">
        <v>0</v>
      </c>
      <c r="CD216" s="170"/>
      <c r="CE216" s="203"/>
      <c r="CF216" s="98"/>
      <c r="CG216" s="98"/>
      <c r="CH216" s="98"/>
      <c r="CI216" s="98"/>
      <c r="CJ216" s="98">
        <v>0</v>
      </c>
      <c r="CK216" s="98">
        <v>0</v>
      </c>
      <c r="CL216" s="98">
        <v>3</v>
      </c>
      <c r="CM216" s="98">
        <v>1</v>
      </c>
      <c r="CN216" s="98">
        <v>5</v>
      </c>
      <c r="CO216" s="98">
        <v>2</v>
      </c>
      <c r="CP216" s="129">
        <v>3</v>
      </c>
      <c r="CQ216" s="174">
        <f>SUM(CE216:CP216)</f>
        <v>14</v>
      </c>
      <c r="CR216" s="98">
        <v>55</v>
      </c>
      <c r="CS216" s="98">
        <v>0</v>
      </c>
      <c r="CT216" s="151">
        <f>CQ216*O216</f>
        <v>14630</v>
      </c>
      <c r="CU216" s="88">
        <f>CQ216/(CC216+CR216-CS216)</f>
        <v>0.25454545454545452</v>
      </c>
      <c r="CV216" s="95">
        <v>38</v>
      </c>
      <c r="CW216" s="96">
        <v>7</v>
      </c>
      <c r="CX216" s="98">
        <v>1</v>
      </c>
      <c r="CY216" s="129">
        <v>1</v>
      </c>
      <c r="CZ216" s="257">
        <f>SUM(CW216:CY216)</f>
        <v>9</v>
      </c>
      <c r="DA216" s="98">
        <v>0</v>
      </c>
      <c r="DB216" s="98">
        <v>0</v>
      </c>
      <c r="DC216" s="151">
        <f>CZ216*O216</f>
        <v>9405</v>
      </c>
      <c r="DD216" s="258">
        <f>CZ216/(CV216+DA216-DB216)</f>
        <v>0.23684210526315788</v>
      </c>
      <c r="DE216" s="95">
        <v>8</v>
      </c>
      <c r="DF216" s="247">
        <f>DE216*O216</f>
        <v>8360</v>
      </c>
      <c r="DG216" s="207" t="s">
        <v>672</v>
      </c>
      <c r="DH216" s="211">
        <v>5900</v>
      </c>
      <c r="DI216" s="211">
        <v>1770</v>
      </c>
    </row>
    <row r="217" spans="1:113" ht="75" customHeight="1" x14ac:dyDescent="0.25">
      <c r="A217" s="220"/>
      <c r="B217" s="218"/>
      <c r="C217" s="73" t="s">
        <v>17</v>
      </c>
      <c r="D217" s="74" t="s">
        <v>540</v>
      </c>
      <c r="E217" s="74">
        <v>24001</v>
      </c>
      <c r="F217" s="101">
        <v>804382057207</v>
      </c>
      <c r="G217" s="101"/>
      <c r="H217" s="59" t="s">
        <v>566</v>
      </c>
      <c r="I217" s="196">
        <v>10</v>
      </c>
      <c r="J217" s="59" t="s">
        <v>443</v>
      </c>
      <c r="K217" s="149"/>
      <c r="L217" s="76" t="s">
        <v>39</v>
      </c>
      <c r="M217" s="76"/>
      <c r="N217" s="77">
        <v>44427</v>
      </c>
      <c r="O217" s="78">
        <v>4500</v>
      </c>
      <c r="P217" s="160"/>
      <c r="Q217" s="160"/>
      <c r="R217" s="160"/>
      <c r="S217" s="160"/>
      <c r="T217" s="160"/>
      <c r="U217" s="160"/>
      <c r="V217" s="160"/>
      <c r="W217" s="160"/>
      <c r="X217" s="160"/>
      <c r="Y217" s="160"/>
      <c r="Z217" s="160"/>
      <c r="AA217" s="161"/>
      <c r="AB217" s="162"/>
      <c r="AC217" s="163"/>
      <c r="AD217" s="164"/>
      <c r="AE217" s="164"/>
      <c r="AF217" s="164"/>
      <c r="AG217" s="164"/>
      <c r="AH217" s="164"/>
      <c r="AI217" s="164"/>
      <c r="AJ217" s="164"/>
      <c r="AK217" s="164"/>
      <c r="AL217" s="164"/>
      <c r="AM217" s="164"/>
      <c r="AN217" s="164"/>
      <c r="AO217" s="164"/>
      <c r="AP217" s="165"/>
      <c r="AQ217" s="166"/>
      <c r="AR217" s="166"/>
      <c r="AS217" s="167"/>
      <c r="AT217" s="166"/>
      <c r="AU217" s="145"/>
      <c r="AV217" s="145"/>
      <c r="AW217" s="145"/>
      <c r="AX217" s="145"/>
      <c r="AY217" s="145"/>
      <c r="AZ217" s="145"/>
      <c r="BA217" s="145"/>
      <c r="BB217" s="145"/>
      <c r="BC217" s="145"/>
      <c r="BD217" s="145"/>
      <c r="BE217" s="145"/>
      <c r="BF217" s="145"/>
      <c r="BG217" s="146"/>
      <c r="BH217" s="145"/>
      <c r="BI217" s="145"/>
      <c r="BJ217" s="147"/>
      <c r="BK217" s="189"/>
      <c r="BL217" s="189"/>
      <c r="BM217" s="189"/>
      <c r="BN217" s="189"/>
      <c r="BO217" s="189"/>
      <c r="BP217" s="189"/>
      <c r="BQ217" s="189"/>
      <c r="BR217" s="189"/>
      <c r="BS217" s="189"/>
      <c r="BT217" s="189"/>
      <c r="BU217" s="189"/>
      <c r="BV217" s="189"/>
      <c r="BW217" s="189"/>
      <c r="BX217" s="190"/>
      <c r="BY217" s="189"/>
      <c r="BZ217" s="189"/>
      <c r="CA217" s="206"/>
      <c r="CB217" s="99"/>
      <c r="CC217" s="236">
        <v>0</v>
      </c>
      <c r="CD217" s="170"/>
      <c r="CE217" s="203"/>
      <c r="CF217" s="98"/>
      <c r="CG217" s="98"/>
      <c r="CH217" s="98"/>
      <c r="CI217" s="98"/>
      <c r="CJ217" s="98"/>
      <c r="CK217" s="98"/>
      <c r="CL217" s="98">
        <v>0</v>
      </c>
      <c r="CM217" s="98">
        <v>1</v>
      </c>
      <c r="CN217" s="98">
        <v>0</v>
      </c>
      <c r="CO217" s="98">
        <v>0</v>
      </c>
      <c r="CP217" s="129">
        <v>0</v>
      </c>
      <c r="CQ217" s="174">
        <f>SUM(CE217:CP217)</f>
        <v>1</v>
      </c>
      <c r="CR217" s="98">
        <v>30</v>
      </c>
      <c r="CS217" s="98">
        <v>0</v>
      </c>
      <c r="CT217" s="151">
        <f>CQ217*O217</f>
        <v>4500</v>
      </c>
      <c r="CU217" s="88">
        <f>CQ217/(CC217+CR217-CS217)</f>
        <v>3.3333333333333333E-2</v>
      </c>
      <c r="CV217" s="95">
        <v>25</v>
      </c>
      <c r="CW217" s="96">
        <v>0</v>
      </c>
      <c r="CX217" s="98">
        <v>0</v>
      </c>
      <c r="CY217" s="129">
        <v>0</v>
      </c>
      <c r="CZ217" s="257">
        <f>SUM(CW217:CY217)</f>
        <v>0</v>
      </c>
      <c r="DA217" s="98">
        <v>0</v>
      </c>
      <c r="DB217" s="98">
        <v>0</v>
      </c>
      <c r="DC217" s="98">
        <f>CZ217*O217</f>
        <v>0</v>
      </c>
      <c r="DD217" s="258">
        <f>CZ217/(CV217+DA217-DB217)</f>
        <v>0</v>
      </c>
      <c r="DE217" s="95">
        <v>26</v>
      </c>
      <c r="DF217" s="247">
        <f>DE217*O217</f>
        <v>117000</v>
      </c>
      <c r="DG217" s="272" t="s">
        <v>639</v>
      </c>
      <c r="DH217" s="211"/>
      <c r="DI217" s="211"/>
    </row>
    <row r="218" spans="1:113" ht="75" customHeight="1" x14ac:dyDescent="0.25">
      <c r="A218" s="221"/>
      <c r="B218" s="218"/>
      <c r="C218" s="74" t="s">
        <v>16</v>
      </c>
      <c r="D218" s="74" t="s">
        <v>402</v>
      </c>
      <c r="E218" s="74">
        <v>10805</v>
      </c>
      <c r="F218" s="101">
        <v>804382046423</v>
      </c>
      <c r="G218" s="101"/>
      <c r="H218" s="59" t="s">
        <v>423</v>
      </c>
      <c r="I218" s="196">
        <v>4</v>
      </c>
      <c r="J218" s="59" t="s">
        <v>445</v>
      </c>
      <c r="K218" s="149" t="s">
        <v>356</v>
      </c>
      <c r="L218" s="105" t="s">
        <v>39</v>
      </c>
      <c r="M218" s="105"/>
      <c r="N218" s="77">
        <v>44207</v>
      </c>
      <c r="O218" s="78">
        <v>1350</v>
      </c>
      <c r="P218" s="160"/>
      <c r="Q218" s="160"/>
      <c r="R218" s="160"/>
      <c r="S218" s="160"/>
      <c r="T218" s="160"/>
      <c r="U218" s="160"/>
      <c r="V218" s="160"/>
      <c r="W218" s="160"/>
      <c r="X218" s="160"/>
      <c r="Y218" s="160"/>
      <c r="Z218" s="160"/>
      <c r="AA218" s="161"/>
      <c r="AB218" s="162"/>
      <c r="AC218" s="163"/>
      <c r="AD218" s="164"/>
      <c r="AE218" s="164"/>
      <c r="AF218" s="164"/>
      <c r="AG218" s="164"/>
      <c r="AH218" s="164"/>
      <c r="AI218" s="164"/>
      <c r="AJ218" s="164"/>
      <c r="AK218" s="164"/>
      <c r="AL218" s="164"/>
      <c r="AM218" s="164"/>
      <c r="AN218" s="164"/>
      <c r="AO218" s="164"/>
      <c r="AP218" s="165"/>
      <c r="AQ218" s="166"/>
      <c r="AR218" s="166"/>
      <c r="AS218" s="167"/>
      <c r="AT218" s="166"/>
      <c r="AU218" s="145"/>
      <c r="AV218" s="145"/>
      <c r="AW218" s="145"/>
      <c r="AX218" s="145"/>
      <c r="AY218" s="145"/>
      <c r="AZ218" s="145"/>
      <c r="BA218" s="145"/>
      <c r="BB218" s="145"/>
      <c r="BC218" s="145"/>
      <c r="BD218" s="145"/>
      <c r="BE218" s="145"/>
      <c r="BF218" s="145"/>
      <c r="BG218" s="146"/>
      <c r="BH218" s="145"/>
      <c r="BI218" s="145"/>
      <c r="BJ218" s="147"/>
      <c r="BK218" s="189"/>
      <c r="BL218" s="189"/>
      <c r="BM218" s="189"/>
      <c r="BN218" s="189"/>
      <c r="BO218" s="189"/>
      <c r="BP218" s="189"/>
      <c r="BQ218" s="189"/>
      <c r="BR218" s="189"/>
      <c r="BS218" s="189"/>
      <c r="BT218" s="189"/>
      <c r="BU218" s="189"/>
      <c r="BV218" s="189"/>
      <c r="BW218" s="189"/>
      <c r="BX218" s="190"/>
      <c r="BY218" s="189"/>
      <c r="BZ218" s="189"/>
      <c r="CA218" s="206"/>
      <c r="CB218" s="99"/>
      <c r="CC218" s="236">
        <v>0</v>
      </c>
      <c r="CD218" s="170"/>
      <c r="CE218" s="203">
        <v>1</v>
      </c>
      <c r="CF218" s="98">
        <v>1</v>
      </c>
      <c r="CG218" s="98">
        <v>1</v>
      </c>
      <c r="CH218" s="98">
        <v>3</v>
      </c>
      <c r="CI218" s="98">
        <v>4</v>
      </c>
      <c r="CJ218" s="98">
        <v>7</v>
      </c>
      <c r="CK218" s="98">
        <v>5</v>
      </c>
      <c r="CL218" s="98">
        <v>8</v>
      </c>
      <c r="CM218" s="98">
        <v>3</v>
      </c>
      <c r="CN218" s="98">
        <v>2</v>
      </c>
      <c r="CO218" s="98">
        <v>4</v>
      </c>
      <c r="CP218" s="129">
        <v>5</v>
      </c>
      <c r="CQ218" s="174">
        <f>SUM(CE218:CP218)</f>
        <v>44</v>
      </c>
      <c r="CR218" s="98">
        <v>180</v>
      </c>
      <c r="CS218" s="98">
        <v>3</v>
      </c>
      <c r="CT218" s="151">
        <f>CQ218*O218</f>
        <v>59400</v>
      </c>
      <c r="CU218" s="88">
        <f>CQ218/(CC218+CR218-CS218)</f>
        <v>0.24858757062146894</v>
      </c>
      <c r="CV218" s="95">
        <v>101</v>
      </c>
      <c r="CW218" s="96">
        <v>3</v>
      </c>
      <c r="CX218" s="98">
        <v>5</v>
      </c>
      <c r="CY218" s="129">
        <v>1</v>
      </c>
      <c r="CZ218" s="257">
        <f>SUM(CW218:CY218)</f>
        <v>9</v>
      </c>
      <c r="DA218" s="98">
        <v>0</v>
      </c>
      <c r="DB218" s="98">
        <v>0</v>
      </c>
      <c r="DC218" s="151">
        <f>CZ218*O218</f>
        <v>12150</v>
      </c>
      <c r="DD218" s="258">
        <f>CZ218/(CV218+DA218-DB218)</f>
        <v>8.9108910891089105E-2</v>
      </c>
      <c r="DE218" s="95">
        <v>95</v>
      </c>
      <c r="DF218" s="247">
        <f>DE218*O218</f>
        <v>128250</v>
      </c>
      <c r="DG218" s="207"/>
      <c r="DH218" s="211">
        <v>8000</v>
      </c>
      <c r="DI218" s="211">
        <v>2383.7800000000002</v>
      </c>
    </row>
    <row r="219" spans="1:113" ht="75" customHeight="1" x14ac:dyDescent="0.25">
      <c r="A219" s="221"/>
      <c r="B219" s="218"/>
      <c r="C219" s="74" t="s">
        <v>16</v>
      </c>
      <c r="D219" s="74" t="s">
        <v>473</v>
      </c>
      <c r="E219" s="74">
        <v>31623</v>
      </c>
      <c r="F219" s="101">
        <v>804382055838</v>
      </c>
      <c r="G219" s="101"/>
      <c r="H219" s="59" t="s">
        <v>497</v>
      </c>
      <c r="I219" s="196">
        <v>0.33333333333333331</v>
      </c>
      <c r="J219" s="59" t="s">
        <v>444</v>
      </c>
      <c r="K219" s="149"/>
      <c r="L219" s="242" t="s">
        <v>40</v>
      </c>
      <c r="M219" s="105"/>
      <c r="N219" s="77">
        <v>44356</v>
      </c>
      <c r="O219" s="78">
        <v>195</v>
      </c>
      <c r="P219" s="160"/>
      <c r="Q219" s="160"/>
      <c r="R219" s="160"/>
      <c r="S219" s="160"/>
      <c r="T219" s="160"/>
      <c r="U219" s="160"/>
      <c r="V219" s="160"/>
      <c r="W219" s="160"/>
      <c r="X219" s="160"/>
      <c r="Y219" s="160"/>
      <c r="Z219" s="160"/>
      <c r="AA219" s="161"/>
      <c r="AB219" s="162"/>
      <c r="AC219" s="163"/>
      <c r="AD219" s="164"/>
      <c r="AE219" s="164"/>
      <c r="AF219" s="164"/>
      <c r="AG219" s="164"/>
      <c r="AH219" s="164"/>
      <c r="AI219" s="164"/>
      <c r="AJ219" s="164"/>
      <c r="AK219" s="164"/>
      <c r="AL219" s="164"/>
      <c r="AM219" s="164"/>
      <c r="AN219" s="164"/>
      <c r="AO219" s="164"/>
      <c r="AP219" s="165"/>
      <c r="AQ219" s="166"/>
      <c r="AR219" s="166"/>
      <c r="AS219" s="167"/>
      <c r="AT219" s="166"/>
      <c r="AU219" s="145"/>
      <c r="AV219" s="145"/>
      <c r="AW219" s="145"/>
      <c r="AX219" s="145"/>
      <c r="AY219" s="145"/>
      <c r="AZ219" s="145"/>
      <c r="BA219" s="145"/>
      <c r="BB219" s="145"/>
      <c r="BC219" s="145"/>
      <c r="BD219" s="145"/>
      <c r="BE219" s="145"/>
      <c r="BF219" s="145"/>
      <c r="BG219" s="146"/>
      <c r="BH219" s="145"/>
      <c r="BI219" s="145"/>
      <c r="BJ219" s="147"/>
      <c r="BK219" s="189"/>
      <c r="BL219" s="189"/>
      <c r="BM219" s="189"/>
      <c r="BN219" s="189"/>
      <c r="BO219" s="189"/>
      <c r="BP219" s="189"/>
      <c r="BQ219" s="189"/>
      <c r="BR219" s="189"/>
      <c r="BS219" s="189"/>
      <c r="BT219" s="189"/>
      <c r="BU219" s="189"/>
      <c r="BV219" s="189"/>
      <c r="BW219" s="189"/>
      <c r="BX219" s="190"/>
      <c r="BY219" s="189"/>
      <c r="BZ219" s="189"/>
      <c r="CA219" s="206"/>
      <c r="CB219" s="99"/>
      <c r="CC219" s="236">
        <v>0</v>
      </c>
      <c r="CD219" s="170"/>
      <c r="CE219" s="203"/>
      <c r="CF219" s="98"/>
      <c r="CG219" s="98"/>
      <c r="CH219" s="98"/>
      <c r="CI219" s="98"/>
      <c r="CJ219" s="98">
        <v>0</v>
      </c>
      <c r="CK219" s="98">
        <v>2</v>
      </c>
      <c r="CL219" s="98">
        <v>5</v>
      </c>
      <c r="CM219" s="98">
        <v>4</v>
      </c>
      <c r="CN219" s="98">
        <v>1</v>
      </c>
      <c r="CO219" s="98">
        <v>2</v>
      </c>
      <c r="CP219" s="129">
        <v>2</v>
      </c>
      <c r="CQ219" s="174">
        <f>SUM(CE219:CP219)</f>
        <v>16</v>
      </c>
      <c r="CR219" s="98">
        <v>66</v>
      </c>
      <c r="CS219" s="98">
        <v>0</v>
      </c>
      <c r="CT219" s="151">
        <f>CQ219*O219</f>
        <v>3120</v>
      </c>
      <c r="CU219" s="88">
        <f>CQ219/(CC219+CR219-CS219)</f>
        <v>0.24242424242424243</v>
      </c>
      <c r="CV219" s="95">
        <v>36</v>
      </c>
      <c r="CW219" s="96">
        <v>2</v>
      </c>
      <c r="CX219" s="98">
        <v>1</v>
      </c>
      <c r="CY219" s="129">
        <v>1</v>
      </c>
      <c r="CZ219" s="257">
        <f>SUM(CW219:CY219)</f>
        <v>4</v>
      </c>
      <c r="DA219" s="98">
        <v>0</v>
      </c>
      <c r="DB219" s="98">
        <v>0</v>
      </c>
      <c r="DC219" s="151">
        <f>CZ219*O219</f>
        <v>780</v>
      </c>
      <c r="DD219" s="258">
        <f>CZ219/(CV219+DA219-DB219)</f>
        <v>0.1111111111111111</v>
      </c>
      <c r="DE219" s="95">
        <v>6</v>
      </c>
      <c r="DF219" s="247">
        <f>DE219*O219</f>
        <v>1170</v>
      </c>
      <c r="DG219" s="284" t="s">
        <v>679</v>
      </c>
      <c r="DH219" s="211">
        <v>1175</v>
      </c>
      <c r="DI219" s="211">
        <v>440.63</v>
      </c>
    </row>
    <row r="220" spans="1:113" ht="75" customHeight="1" x14ac:dyDescent="0.25">
      <c r="A220" s="221"/>
      <c r="B220" s="218"/>
      <c r="C220" s="73" t="s">
        <v>18</v>
      </c>
      <c r="D220" s="74" t="s">
        <v>519</v>
      </c>
      <c r="E220" s="74">
        <v>31182</v>
      </c>
      <c r="F220" s="101">
        <v>804382057382</v>
      </c>
      <c r="G220" s="101"/>
      <c r="H220" s="59" t="s">
        <v>549</v>
      </c>
      <c r="I220" s="216">
        <v>0.1</v>
      </c>
      <c r="J220" s="59" t="s">
        <v>444</v>
      </c>
      <c r="K220" s="149" t="s">
        <v>173</v>
      </c>
      <c r="L220" s="76" t="s">
        <v>40</v>
      </c>
      <c r="M220" s="76"/>
      <c r="N220" s="77">
        <v>44427</v>
      </c>
      <c r="O220" s="78">
        <v>80</v>
      </c>
      <c r="P220" s="160"/>
      <c r="Q220" s="160"/>
      <c r="R220" s="160"/>
      <c r="S220" s="160"/>
      <c r="T220" s="160"/>
      <c r="U220" s="160"/>
      <c r="V220" s="160"/>
      <c r="W220" s="160"/>
      <c r="X220" s="160"/>
      <c r="Y220" s="160"/>
      <c r="Z220" s="160"/>
      <c r="AA220" s="161"/>
      <c r="AB220" s="162"/>
      <c r="AC220" s="163"/>
      <c r="AD220" s="164"/>
      <c r="AE220" s="164"/>
      <c r="AF220" s="164"/>
      <c r="AG220" s="164"/>
      <c r="AH220" s="164"/>
      <c r="AI220" s="164"/>
      <c r="AJ220" s="164"/>
      <c r="AK220" s="164"/>
      <c r="AL220" s="164"/>
      <c r="AM220" s="164"/>
      <c r="AN220" s="164"/>
      <c r="AO220" s="164"/>
      <c r="AP220" s="165"/>
      <c r="AQ220" s="166"/>
      <c r="AR220" s="166"/>
      <c r="AS220" s="167"/>
      <c r="AT220" s="166"/>
      <c r="AU220" s="145"/>
      <c r="AV220" s="145"/>
      <c r="AW220" s="145"/>
      <c r="AX220" s="145"/>
      <c r="AY220" s="145"/>
      <c r="AZ220" s="145"/>
      <c r="BA220" s="145"/>
      <c r="BB220" s="145"/>
      <c r="BC220" s="145"/>
      <c r="BD220" s="145"/>
      <c r="BE220" s="145"/>
      <c r="BF220" s="145"/>
      <c r="BG220" s="146"/>
      <c r="BH220" s="145"/>
      <c r="BI220" s="145"/>
      <c r="BJ220" s="147"/>
      <c r="BK220" s="189"/>
      <c r="BL220" s="189"/>
      <c r="BM220" s="189"/>
      <c r="BN220" s="189"/>
      <c r="BO220" s="189"/>
      <c r="BP220" s="189"/>
      <c r="BQ220" s="189"/>
      <c r="BR220" s="189"/>
      <c r="BS220" s="189"/>
      <c r="BT220" s="189"/>
      <c r="BU220" s="189"/>
      <c r="BV220" s="189"/>
      <c r="BW220" s="189"/>
      <c r="BX220" s="190"/>
      <c r="BY220" s="189"/>
      <c r="BZ220" s="189"/>
      <c r="CA220" s="206"/>
      <c r="CB220" s="99"/>
      <c r="CC220" s="236">
        <v>0</v>
      </c>
      <c r="CD220" s="170"/>
      <c r="CE220" s="203"/>
      <c r="CF220" s="98"/>
      <c r="CG220" s="98"/>
      <c r="CH220" s="98"/>
      <c r="CI220" s="98"/>
      <c r="CJ220" s="98"/>
      <c r="CK220" s="98"/>
      <c r="CL220" s="98">
        <v>0</v>
      </c>
      <c r="CM220" s="98">
        <v>1</v>
      </c>
      <c r="CN220" s="98">
        <v>2</v>
      </c>
      <c r="CO220" s="98">
        <v>9</v>
      </c>
      <c r="CP220" s="129">
        <v>3</v>
      </c>
      <c r="CQ220" s="174">
        <f>SUM(CE220:CP220)</f>
        <v>15</v>
      </c>
      <c r="CR220" s="98">
        <v>125</v>
      </c>
      <c r="CS220" s="98">
        <v>0</v>
      </c>
      <c r="CT220" s="151">
        <f>CQ220*O220</f>
        <v>1200</v>
      </c>
      <c r="CU220" s="88">
        <f>CQ220/(CC220+CR220-CS220)</f>
        <v>0.12</v>
      </c>
      <c r="CV220" s="95">
        <v>86</v>
      </c>
      <c r="CW220" s="96">
        <v>1</v>
      </c>
      <c r="CX220" s="98">
        <v>0</v>
      </c>
      <c r="CY220" s="129">
        <v>0</v>
      </c>
      <c r="CZ220" s="257">
        <f>SUM(CW220:CY220)</f>
        <v>1</v>
      </c>
      <c r="DA220" s="98">
        <v>0</v>
      </c>
      <c r="DB220" s="98">
        <v>95</v>
      </c>
      <c r="DC220" s="98">
        <f>CZ220*O220</f>
        <v>80</v>
      </c>
      <c r="DD220" s="258">
        <f>CZ220/(CV220+DA220-DB220)</f>
        <v>-0.1111111111111111</v>
      </c>
      <c r="DE220" s="95">
        <v>2</v>
      </c>
      <c r="DF220" s="247">
        <f>DE220*O220</f>
        <v>160</v>
      </c>
      <c r="DG220" s="240" t="s">
        <v>628</v>
      </c>
      <c r="DH220" s="211"/>
      <c r="DI220" s="211"/>
    </row>
    <row r="221" spans="1:113" ht="75" customHeight="1" x14ac:dyDescent="0.25">
      <c r="A221" s="221"/>
      <c r="B221" s="218"/>
      <c r="C221" s="73" t="s">
        <v>17</v>
      </c>
      <c r="D221" s="74" t="s">
        <v>542</v>
      </c>
      <c r="E221" s="74">
        <v>25941</v>
      </c>
      <c r="F221" s="101">
        <v>804382057221</v>
      </c>
      <c r="G221" s="101"/>
      <c r="H221" s="59" t="s">
        <v>568</v>
      </c>
      <c r="I221" s="196">
        <v>8</v>
      </c>
      <c r="J221" s="59" t="s">
        <v>443</v>
      </c>
      <c r="K221" s="149"/>
      <c r="L221" s="76" t="s">
        <v>39</v>
      </c>
      <c r="M221" s="76"/>
      <c r="N221" s="77">
        <v>44427</v>
      </c>
      <c r="O221" s="78">
        <v>3750</v>
      </c>
      <c r="P221" s="160"/>
      <c r="Q221" s="160"/>
      <c r="R221" s="160"/>
      <c r="S221" s="160"/>
      <c r="T221" s="160"/>
      <c r="U221" s="160"/>
      <c r="V221" s="160"/>
      <c r="W221" s="160"/>
      <c r="X221" s="160"/>
      <c r="Y221" s="160"/>
      <c r="Z221" s="160"/>
      <c r="AA221" s="161"/>
      <c r="AB221" s="162"/>
      <c r="AC221" s="163"/>
      <c r="AD221" s="164"/>
      <c r="AE221" s="164"/>
      <c r="AF221" s="164"/>
      <c r="AG221" s="164"/>
      <c r="AH221" s="164"/>
      <c r="AI221" s="164"/>
      <c r="AJ221" s="164"/>
      <c r="AK221" s="164"/>
      <c r="AL221" s="164"/>
      <c r="AM221" s="164"/>
      <c r="AN221" s="164"/>
      <c r="AO221" s="164"/>
      <c r="AP221" s="165"/>
      <c r="AQ221" s="166"/>
      <c r="AR221" s="166"/>
      <c r="AS221" s="167"/>
      <c r="AT221" s="166"/>
      <c r="AU221" s="145"/>
      <c r="AV221" s="145"/>
      <c r="AW221" s="145"/>
      <c r="AX221" s="145"/>
      <c r="AY221" s="145"/>
      <c r="AZ221" s="145"/>
      <c r="BA221" s="145"/>
      <c r="BB221" s="145"/>
      <c r="BC221" s="145"/>
      <c r="BD221" s="145"/>
      <c r="BE221" s="145"/>
      <c r="BF221" s="145"/>
      <c r="BG221" s="146"/>
      <c r="BH221" s="145"/>
      <c r="BI221" s="145"/>
      <c r="BJ221" s="147"/>
      <c r="BK221" s="189"/>
      <c r="BL221" s="189"/>
      <c r="BM221" s="189"/>
      <c r="BN221" s="189"/>
      <c r="BO221" s="189"/>
      <c r="BP221" s="189"/>
      <c r="BQ221" s="189"/>
      <c r="BR221" s="189"/>
      <c r="BS221" s="189"/>
      <c r="BT221" s="189"/>
      <c r="BU221" s="189"/>
      <c r="BV221" s="189"/>
      <c r="BW221" s="189"/>
      <c r="BX221" s="190"/>
      <c r="BY221" s="189"/>
      <c r="BZ221" s="189"/>
      <c r="CA221" s="206"/>
      <c r="CB221" s="99"/>
      <c r="CC221" s="236">
        <v>0</v>
      </c>
      <c r="CD221" s="170"/>
      <c r="CE221" s="203"/>
      <c r="CF221" s="98"/>
      <c r="CG221" s="98"/>
      <c r="CH221" s="98"/>
      <c r="CI221" s="98"/>
      <c r="CJ221" s="98"/>
      <c r="CK221" s="98"/>
      <c r="CL221" s="98">
        <v>0</v>
      </c>
      <c r="CM221" s="98">
        <v>0</v>
      </c>
      <c r="CN221" s="98">
        <v>0</v>
      </c>
      <c r="CO221" s="98">
        <v>1</v>
      </c>
      <c r="CP221" s="129">
        <v>1</v>
      </c>
      <c r="CQ221" s="174">
        <f>SUM(CE221:CP221)</f>
        <v>2</v>
      </c>
      <c r="CR221" s="98">
        <v>60</v>
      </c>
      <c r="CS221" s="98">
        <v>0</v>
      </c>
      <c r="CT221" s="151">
        <f>CQ221*O221</f>
        <v>7500</v>
      </c>
      <c r="CU221" s="88">
        <f>CQ221/(CC221+CR221-CS221)</f>
        <v>3.3333333333333333E-2</v>
      </c>
      <c r="CV221" s="95">
        <v>52</v>
      </c>
      <c r="CW221" s="96">
        <v>0</v>
      </c>
      <c r="CX221" s="98">
        <v>1</v>
      </c>
      <c r="CY221" s="129">
        <v>2</v>
      </c>
      <c r="CZ221" s="257">
        <f>SUM(CW221:CY221)</f>
        <v>3</v>
      </c>
      <c r="DA221" s="98">
        <v>0</v>
      </c>
      <c r="DB221" s="98">
        <v>1</v>
      </c>
      <c r="DC221" s="98">
        <f>CZ221*O221</f>
        <v>11250</v>
      </c>
      <c r="DD221" s="258">
        <f>CZ221/(CV221+DA221-DB221)</f>
        <v>5.8823529411764705E-2</v>
      </c>
      <c r="DE221" s="95">
        <v>50</v>
      </c>
      <c r="DF221" s="247">
        <f>DE221*O221</f>
        <v>187500</v>
      </c>
      <c r="DG221" s="207"/>
      <c r="DH221" s="211"/>
      <c r="DI221" s="211"/>
    </row>
    <row r="222" spans="1:113" ht="75" customHeight="1" x14ac:dyDescent="0.25">
      <c r="A222" s="221"/>
      <c r="B222" s="218"/>
      <c r="C222" s="59" t="s">
        <v>15</v>
      </c>
      <c r="D222" s="74" t="s">
        <v>19</v>
      </c>
      <c r="E222" s="74">
        <v>69061</v>
      </c>
      <c r="F222" s="101">
        <v>804382022649</v>
      </c>
      <c r="G222" s="101"/>
      <c r="H222" s="59" t="s">
        <v>80</v>
      </c>
      <c r="I222" s="196">
        <v>1.5</v>
      </c>
      <c r="J222" s="59" t="s">
        <v>445</v>
      </c>
      <c r="K222" s="149"/>
      <c r="L222" s="103" t="s">
        <v>40</v>
      </c>
      <c r="M222" s="103"/>
      <c r="N222" s="77">
        <v>42766</v>
      </c>
      <c r="O222" s="78">
        <v>650</v>
      </c>
      <c r="P222" s="160">
        <v>0</v>
      </c>
      <c r="Q222" s="160">
        <v>0</v>
      </c>
      <c r="R222" s="160">
        <v>0</v>
      </c>
      <c r="S222" s="160">
        <v>0</v>
      </c>
      <c r="T222" s="161">
        <v>6</v>
      </c>
      <c r="U222" s="161">
        <v>8</v>
      </c>
      <c r="V222" s="161">
        <v>9</v>
      </c>
      <c r="W222" s="161">
        <v>15</v>
      </c>
      <c r="X222" s="161">
        <v>4</v>
      </c>
      <c r="Y222" s="161">
        <v>28</v>
      </c>
      <c r="Z222" s="161">
        <v>75</v>
      </c>
      <c r="AA222" s="161">
        <v>60</v>
      </c>
      <c r="AB222" s="162">
        <f>SUM(P222:AA222)</f>
        <v>205</v>
      </c>
      <c r="AC222" s="163">
        <v>186</v>
      </c>
      <c r="AD222" s="164">
        <v>13</v>
      </c>
      <c r="AE222" s="164">
        <v>43</v>
      </c>
      <c r="AF222" s="164">
        <v>0</v>
      </c>
      <c r="AG222" s="164">
        <v>8</v>
      </c>
      <c r="AH222" s="164">
        <v>-5</v>
      </c>
      <c r="AI222" s="164">
        <v>-1</v>
      </c>
      <c r="AJ222" s="164">
        <v>0</v>
      </c>
      <c r="AK222" s="164">
        <v>0</v>
      </c>
      <c r="AL222" s="164">
        <v>1</v>
      </c>
      <c r="AM222" s="164">
        <v>1</v>
      </c>
      <c r="AN222" s="164">
        <v>0</v>
      </c>
      <c r="AO222" s="164">
        <v>2</v>
      </c>
      <c r="AP222" s="165">
        <f>SUM(AD222:AN222)</f>
        <v>60</v>
      </c>
      <c r="AQ222" s="166">
        <v>0</v>
      </c>
      <c r="AR222" s="166">
        <v>13</v>
      </c>
      <c r="AS222" s="167">
        <f>AP222/(AQ222+AC222-AR222)</f>
        <v>0.34682080924855491</v>
      </c>
      <c r="AT222" s="166">
        <v>5</v>
      </c>
      <c r="AU222" s="145">
        <v>0</v>
      </c>
      <c r="AV222" s="145">
        <v>-2</v>
      </c>
      <c r="AW222" s="145">
        <v>2</v>
      </c>
      <c r="AX222" s="145">
        <v>0</v>
      </c>
      <c r="AY222" s="145">
        <v>0</v>
      </c>
      <c r="AZ222" s="145">
        <v>0</v>
      </c>
      <c r="BA222" s="145">
        <v>1</v>
      </c>
      <c r="BB222" s="145">
        <v>-1</v>
      </c>
      <c r="BC222" s="145">
        <v>0</v>
      </c>
      <c r="BD222" s="145">
        <v>0</v>
      </c>
      <c r="BE222" s="145">
        <v>0</v>
      </c>
      <c r="BF222" s="145">
        <v>1</v>
      </c>
      <c r="BG222" s="146">
        <f>+SUM(AU222:BF222)</f>
        <v>1</v>
      </c>
      <c r="BH222" s="145">
        <v>0</v>
      </c>
      <c r="BI222" s="145">
        <v>1</v>
      </c>
      <c r="BJ222" s="147">
        <f>+BG222/(BH222+AT222-BI222)</f>
        <v>0.25</v>
      </c>
      <c r="BK222" s="189">
        <v>1</v>
      </c>
      <c r="BL222" s="189">
        <v>0</v>
      </c>
      <c r="BM222" s="189">
        <v>0</v>
      </c>
      <c r="BN222" s="189">
        <v>0</v>
      </c>
      <c r="BO222" s="189">
        <v>0</v>
      </c>
      <c r="BP222" s="189">
        <v>0</v>
      </c>
      <c r="BQ222" s="189">
        <v>0</v>
      </c>
      <c r="BR222" s="189">
        <v>0</v>
      </c>
      <c r="BS222" s="189">
        <v>0</v>
      </c>
      <c r="BT222" s="189">
        <v>1</v>
      </c>
      <c r="BU222" s="189">
        <v>0</v>
      </c>
      <c r="BV222" s="189">
        <v>0</v>
      </c>
      <c r="BW222" s="189">
        <v>0</v>
      </c>
      <c r="BX222" s="190">
        <f>SUM(BL222:BW222)</f>
        <v>1</v>
      </c>
      <c r="BY222" s="189">
        <v>0</v>
      </c>
      <c r="BZ222" s="189">
        <v>0</v>
      </c>
      <c r="CA222" s="206">
        <f>O222*BX222</f>
        <v>650</v>
      </c>
      <c r="CB222" s="99">
        <f>BX222/(BY222+BK222-BZ222)</f>
        <v>1</v>
      </c>
      <c r="CC222" s="236">
        <v>0</v>
      </c>
      <c r="CD222" s="170">
        <f>CC222*O222</f>
        <v>0</v>
      </c>
      <c r="CE222" s="203">
        <v>0</v>
      </c>
      <c r="CF222" s="98">
        <v>0</v>
      </c>
      <c r="CG222" s="98">
        <v>0</v>
      </c>
      <c r="CH222" s="98">
        <v>0</v>
      </c>
      <c r="CI222" s="98">
        <v>0</v>
      </c>
      <c r="CJ222" s="98">
        <v>0</v>
      </c>
      <c r="CK222" s="98">
        <v>-1</v>
      </c>
      <c r="CL222" s="98">
        <v>0</v>
      </c>
      <c r="CM222" s="98">
        <v>0</v>
      </c>
      <c r="CN222" s="98">
        <v>0</v>
      </c>
      <c r="CO222" s="98">
        <v>0</v>
      </c>
      <c r="CP222" s="129">
        <v>0</v>
      </c>
      <c r="CQ222" s="174">
        <f>SUM(CE222:CP222)</f>
        <v>-1</v>
      </c>
      <c r="CR222" s="98">
        <v>0</v>
      </c>
      <c r="CS222" s="98">
        <v>0</v>
      </c>
      <c r="CT222" s="151">
        <f>CQ222*O222</f>
        <v>-650</v>
      </c>
      <c r="CU222" s="88" t="e">
        <f>CQ222/(CC222+CR222-CS222)</f>
        <v>#DIV/0!</v>
      </c>
      <c r="CV222" s="95">
        <v>0</v>
      </c>
      <c r="CW222" s="96">
        <v>0</v>
      </c>
      <c r="CX222" s="98">
        <v>0</v>
      </c>
      <c r="CY222" s="129">
        <v>-1</v>
      </c>
      <c r="CZ222" s="257">
        <f>SUM(CW222:CY222)</f>
        <v>-1</v>
      </c>
      <c r="DA222" s="98">
        <v>0</v>
      </c>
      <c r="DB222" s="98">
        <v>0</v>
      </c>
      <c r="DC222" s="98">
        <f>CZ222*O222</f>
        <v>-650</v>
      </c>
      <c r="DD222" s="258" t="e">
        <f>CZ222/(CV222+DA222-DB222)</f>
        <v>#DIV/0!</v>
      </c>
      <c r="DE222" s="95">
        <v>0</v>
      </c>
      <c r="DF222" s="247">
        <f>DE222*O222</f>
        <v>0</v>
      </c>
      <c r="DG222" s="207"/>
      <c r="DH222" s="212"/>
      <c r="DI222" s="212"/>
    </row>
    <row r="223" spans="1:113" ht="75" customHeight="1" x14ac:dyDescent="0.25">
      <c r="A223" s="221"/>
      <c r="B223" s="218"/>
      <c r="C223" s="59" t="s">
        <v>15</v>
      </c>
      <c r="D223" s="74" t="s">
        <v>19</v>
      </c>
      <c r="E223" s="74">
        <v>69061</v>
      </c>
      <c r="F223" s="101">
        <v>804382029334</v>
      </c>
      <c r="G223" s="101"/>
      <c r="H223" s="59" t="s">
        <v>80</v>
      </c>
      <c r="I223" s="196">
        <v>1.5</v>
      </c>
      <c r="J223" s="59" t="s">
        <v>445</v>
      </c>
      <c r="K223" s="149"/>
      <c r="L223" s="76" t="s">
        <v>39</v>
      </c>
      <c r="M223" s="76"/>
      <c r="N223" s="77">
        <v>42766</v>
      </c>
      <c r="O223" s="78">
        <v>650</v>
      </c>
      <c r="P223" s="160">
        <v>0</v>
      </c>
      <c r="Q223" s="160">
        <v>0</v>
      </c>
      <c r="R223" s="160">
        <v>0</v>
      </c>
      <c r="S223" s="160">
        <v>0</v>
      </c>
      <c r="T223" s="161">
        <v>0</v>
      </c>
      <c r="U223" s="161">
        <v>0</v>
      </c>
      <c r="V223" s="161">
        <v>0</v>
      </c>
      <c r="W223" s="161">
        <v>0</v>
      </c>
      <c r="X223" s="161">
        <v>0</v>
      </c>
      <c r="Y223" s="161">
        <v>0</v>
      </c>
      <c r="Z223" s="161">
        <v>0</v>
      </c>
      <c r="AA223" s="161">
        <v>3</v>
      </c>
      <c r="AB223" s="162">
        <f>SUM(P223:AA223)</f>
        <v>3</v>
      </c>
      <c r="AC223" s="163">
        <v>37</v>
      </c>
      <c r="AD223" s="164">
        <v>3</v>
      </c>
      <c r="AE223" s="164">
        <v>2</v>
      </c>
      <c r="AF223" s="164">
        <v>0</v>
      </c>
      <c r="AG223" s="164">
        <v>1</v>
      </c>
      <c r="AH223" s="164">
        <v>0</v>
      </c>
      <c r="AI223" s="164">
        <v>0</v>
      </c>
      <c r="AJ223" s="164">
        <v>0</v>
      </c>
      <c r="AK223" s="164">
        <v>1</v>
      </c>
      <c r="AL223" s="164">
        <v>0</v>
      </c>
      <c r="AM223" s="164">
        <v>0</v>
      </c>
      <c r="AN223" s="164">
        <v>1</v>
      </c>
      <c r="AO223" s="164">
        <v>1</v>
      </c>
      <c r="AP223" s="165">
        <f>SUM(AD223:AN223)</f>
        <v>8</v>
      </c>
      <c r="AQ223" s="166">
        <v>0</v>
      </c>
      <c r="AR223" s="166">
        <v>13</v>
      </c>
      <c r="AS223" s="167">
        <f>AP223/(AQ223+AC223-AR223)</f>
        <v>0.33333333333333331</v>
      </c>
      <c r="AT223" s="166">
        <v>10</v>
      </c>
      <c r="AU223" s="145">
        <v>2</v>
      </c>
      <c r="AV223" s="145">
        <v>0</v>
      </c>
      <c r="AW223" s="145">
        <v>0</v>
      </c>
      <c r="AX223" s="145">
        <v>0</v>
      </c>
      <c r="AY223" s="145">
        <v>0</v>
      </c>
      <c r="AZ223" s="145">
        <v>0</v>
      </c>
      <c r="BA223" s="145">
        <v>0</v>
      </c>
      <c r="BB223" s="145">
        <v>0</v>
      </c>
      <c r="BC223" s="145">
        <v>0</v>
      </c>
      <c r="BD223" s="145">
        <v>0</v>
      </c>
      <c r="BE223" s="145">
        <v>0</v>
      </c>
      <c r="BF223" s="145">
        <v>0</v>
      </c>
      <c r="BG223" s="146">
        <f>+SUM(AU223:BF223)</f>
        <v>2</v>
      </c>
      <c r="BH223" s="145">
        <v>0</v>
      </c>
      <c r="BI223" s="145">
        <v>2</v>
      </c>
      <c r="BJ223" s="147">
        <f>+BG223/(BH223+AT223-BI223)</f>
        <v>0.25</v>
      </c>
      <c r="BK223" s="189">
        <v>0</v>
      </c>
      <c r="BL223" s="189">
        <v>0</v>
      </c>
      <c r="BM223" s="189">
        <v>0</v>
      </c>
      <c r="BN223" s="189">
        <v>0</v>
      </c>
      <c r="BO223" s="189">
        <v>0</v>
      </c>
      <c r="BP223" s="189">
        <v>0</v>
      </c>
      <c r="BQ223" s="189">
        <v>0</v>
      </c>
      <c r="BR223" s="189">
        <v>0</v>
      </c>
      <c r="BS223" s="189">
        <v>0</v>
      </c>
      <c r="BT223" s="189">
        <v>0</v>
      </c>
      <c r="BU223" s="189">
        <v>0</v>
      </c>
      <c r="BV223" s="189">
        <v>0</v>
      </c>
      <c r="BW223" s="189">
        <v>0</v>
      </c>
      <c r="BX223" s="190">
        <f>SUM(BL223:BW223)</f>
        <v>0</v>
      </c>
      <c r="BY223" s="189">
        <v>0</v>
      </c>
      <c r="BZ223" s="189">
        <v>0</v>
      </c>
      <c r="CA223" s="206">
        <f>O223*BX223</f>
        <v>0</v>
      </c>
      <c r="CB223" s="99" t="e">
        <f>BX223/(BY223+BK223-BZ223)</f>
        <v>#DIV/0!</v>
      </c>
      <c r="CC223" s="236">
        <v>0</v>
      </c>
      <c r="CD223" s="170">
        <f>CC223*O223</f>
        <v>0</v>
      </c>
      <c r="CE223" s="203">
        <v>0</v>
      </c>
      <c r="CF223" s="98">
        <v>0</v>
      </c>
      <c r="CG223" s="98">
        <v>0</v>
      </c>
      <c r="CH223" s="98">
        <v>0</v>
      </c>
      <c r="CI223" s="98">
        <v>0</v>
      </c>
      <c r="CJ223" s="98">
        <v>0</v>
      </c>
      <c r="CK223" s="98">
        <v>0</v>
      </c>
      <c r="CL223" s="98">
        <v>0</v>
      </c>
      <c r="CM223" s="98">
        <v>0</v>
      </c>
      <c r="CN223" s="98">
        <v>0</v>
      </c>
      <c r="CO223" s="98">
        <v>0</v>
      </c>
      <c r="CP223" s="129">
        <v>0</v>
      </c>
      <c r="CQ223" s="174">
        <f>SUM(CE223:CP223)</f>
        <v>0</v>
      </c>
      <c r="CR223" s="98">
        <v>0</v>
      </c>
      <c r="CS223" s="98">
        <v>0</v>
      </c>
      <c r="CT223" s="151">
        <f>CQ223*O223</f>
        <v>0</v>
      </c>
      <c r="CU223" s="88" t="e">
        <f>CQ223/(CC223+CR223-CS223)</f>
        <v>#DIV/0!</v>
      </c>
      <c r="CV223" s="95">
        <v>0</v>
      </c>
      <c r="CW223" s="96">
        <v>0</v>
      </c>
      <c r="CX223" s="98">
        <v>0</v>
      </c>
      <c r="CY223" s="129">
        <v>0</v>
      </c>
      <c r="CZ223" s="257">
        <f>SUM(CW223:CY223)</f>
        <v>0</v>
      </c>
      <c r="DA223" s="98">
        <v>0</v>
      </c>
      <c r="DB223" s="98">
        <v>0</v>
      </c>
      <c r="DC223" s="98">
        <f>CZ223*O223</f>
        <v>0</v>
      </c>
      <c r="DD223" s="258" t="e">
        <f>CZ223/(CV223+DA223-DB223)</f>
        <v>#DIV/0!</v>
      </c>
      <c r="DE223" s="95">
        <v>0</v>
      </c>
      <c r="DF223" s="247">
        <f>DE223*O223</f>
        <v>0</v>
      </c>
      <c r="DG223" s="207"/>
      <c r="DH223" s="212"/>
      <c r="DI223" s="212"/>
    </row>
    <row r="224" spans="1:113" ht="75" customHeight="1" x14ac:dyDescent="0.25">
      <c r="A224" s="221"/>
      <c r="B224" s="218"/>
      <c r="C224" s="59" t="s">
        <v>15</v>
      </c>
      <c r="D224" s="74" t="s">
        <v>20</v>
      </c>
      <c r="E224" s="74">
        <v>69062</v>
      </c>
      <c r="F224" s="101">
        <v>804382029341</v>
      </c>
      <c r="G224" s="101"/>
      <c r="H224" s="59" t="s">
        <v>80</v>
      </c>
      <c r="I224" s="196">
        <v>1.5</v>
      </c>
      <c r="J224" s="59" t="s">
        <v>445</v>
      </c>
      <c r="K224" s="149"/>
      <c r="L224" s="76" t="s">
        <v>39</v>
      </c>
      <c r="M224" s="76"/>
      <c r="N224" s="77">
        <v>42766</v>
      </c>
      <c r="O224" s="78">
        <v>650</v>
      </c>
      <c r="P224" s="160">
        <v>0</v>
      </c>
      <c r="Q224" s="160">
        <v>0</v>
      </c>
      <c r="R224" s="160">
        <v>0</v>
      </c>
      <c r="S224" s="160">
        <v>0</v>
      </c>
      <c r="T224" s="161">
        <v>0</v>
      </c>
      <c r="U224" s="161">
        <v>0</v>
      </c>
      <c r="V224" s="161">
        <v>0</v>
      </c>
      <c r="W224" s="161">
        <v>0</v>
      </c>
      <c r="X224" s="161">
        <v>0</v>
      </c>
      <c r="Y224" s="161">
        <v>0</v>
      </c>
      <c r="Z224" s="161">
        <v>0</v>
      </c>
      <c r="AA224" s="161">
        <v>0</v>
      </c>
      <c r="AB224" s="162">
        <f>SUM(P224:AA224)</f>
        <v>0</v>
      </c>
      <c r="AC224" s="163">
        <v>27</v>
      </c>
      <c r="AD224" s="164">
        <v>3</v>
      </c>
      <c r="AE224" s="164">
        <v>2</v>
      </c>
      <c r="AF224" s="164">
        <v>-1</v>
      </c>
      <c r="AG224" s="164">
        <v>0</v>
      </c>
      <c r="AH224" s="164">
        <v>1</v>
      </c>
      <c r="AI224" s="164">
        <v>1</v>
      </c>
      <c r="AJ224" s="164">
        <v>0</v>
      </c>
      <c r="AK224" s="164">
        <v>0</v>
      </c>
      <c r="AL224" s="164">
        <v>0</v>
      </c>
      <c r="AM224" s="164">
        <v>0</v>
      </c>
      <c r="AN224" s="164">
        <v>0</v>
      </c>
      <c r="AO224" s="164">
        <v>0</v>
      </c>
      <c r="AP224" s="165">
        <f>SUM(AD224:AN224)</f>
        <v>6</v>
      </c>
      <c r="AQ224" s="166">
        <v>0</v>
      </c>
      <c r="AR224" s="166">
        <v>9</v>
      </c>
      <c r="AS224" s="167">
        <f>AP224/(AQ224+AC224-AR224)</f>
        <v>0.33333333333333331</v>
      </c>
      <c r="AT224" s="166">
        <v>2</v>
      </c>
      <c r="AU224" s="145">
        <v>0</v>
      </c>
      <c r="AV224" s="145">
        <v>0</v>
      </c>
      <c r="AW224" s="145">
        <v>0</v>
      </c>
      <c r="AX224" s="145">
        <v>0</v>
      </c>
      <c r="AY224" s="145">
        <v>0</v>
      </c>
      <c r="AZ224" s="145">
        <v>0</v>
      </c>
      <c r="BA224" s="145">
        <v>0</v>
      </c>
      <c r="BB224" s="145">
        <v>0</v>
      </c>
      <c r="BC224" s="145">
        <v>0</v>
      </c>
      <c r="BD224" s="145">
        <v>0</v>
      </c>
      <c r="BE224" s="145">
        <v>0</v>
      </c>
      <c r="BF224" s="145">
        <v>0</v>
      </c>
      <c r="BG224" s="146">
        <f>+SUM(AU224:BF224)</f>
        <v>0</v>
      </c>
      <c r="BH224" s="145">
        <v>0</v>
      </c>
      <c r="BI224" s="145">
        <v>0</v>
      </c>
      <c r="BJ224" s="147">
        <f>+BG224/(BH224+AT224-BI224)</f>
        <v>0</v>
      </c>
      <c r="BK224" s="189">
        <v>0</v>
      </c>
      <c r="BL224" s="189">
        <v>0</v>
      </c>
      <c r="BM224" s="189">
        <v>0</v>
      </c>
      <c r="BN224" s="189">
        <v>0</v>
      </c>
      <c r="BO224" s="189">
        <v>0</v>
      </c>
      <c r="BP224" s="189">
        <v>0</v>
      </c>
      <c r="BQ224" s="189">
        <v>0</v>
      </c>
      <c r="BR224" s="189">
        <v>0</v>
      </c>
      <c r="BS224" s="189">
        <v>0</v>
      </c>
      <c r="BT224" s="189">
        <v>0</v>
      </c>
      <c r="BU224" s="189">
        <v>0</v>
      </c>
      <c r="BV224" s="189">
        <v>0</v>
      </c>
      <c r="BW224" s="189">
        <v>0</v>
      </c>
      <c r="BX224" s="190">
        <f>SUM(BL224:BW224)</f>
        <v>0</v>
      </c>
      <c r="BY224" s="189">
        <v>0</v>
      </c>
      <c r="BZ224" s="189">
        <v>0</v>
      </c>
      <c r="CA224" s="206">
        <f>O224*BX224</f>
        <v>0</v>
      </c>
      <c r="CB224" s="99" t="e">
        <f>BX224/(BY224+BK224-BZ224)</f>
        <v>#DIV/0!</v>
      </c>
      <c r="CC224" s="236">
        <v>0</v>
      </c>
      <c r="CD224" s="170">
        <f>CC224*O224</f>
        <v>0</v>
      </c>
      <c r="CE224" s="203">
        <v>0</v>
      </c>
      <c r="CF224" s="98">
        <v>0</v>
      </c>
      <c r="CG224" s="98">
        <v>0</v>
      </c>
      <c r="CH224" s="98">
        <v>0</v>
      </c>
      <c r="CI224" s="98">
        <v>0</v>
      </c>
      <c r="CJ224" s="98">
        <v>0</v>
      </c>
      <c r="CK224" s="98">
        <v>0</v>
      </c>
      <c r="CL224" s="98">
        <v>0</v>
      </c>
      <c r="CM224" s="98">
        <v>0</v>
      </c>
      <c r="CN224" s="98">
        <v>0</v>
      </c>
      <c r="CO224" s="98">
        <v>0</v>
      </c>
      <c r="CP224" s="129">
        <v>0</v>
      </c>
      <c r="CQ224" s="174">
        <f>SUM(CE224:CP224)</f>
        <v>0</v>
      </c>
      <c r="CR224" s="98">
        <v>0</v>
      </c>
      <c r="CS224" s="98">
        <v>0</v>
      </c>
      <c r="CT224" s="151">
        <f>CQ224*O224</f>
        <v>0</v>
      </c>
      <c r="CU224" s="88" t="e">
        <f>CQ224/(CC224+CR224-CS224)</f>
        <v>#DIV/0!</v>
      </c>
      <c r="CV224" s="95">
        <v>0</v>
      </c>
      <c r="CW224" s="96">
        <v>0</v>
      </c>
      <c r="CX224" s="98">
        <v>0</v>
      </c>
      <c r="CY224" s="129">
        <v>0</v>
      </c>
      <c r="CZ224" s="257">
        <f>SUM(CW224:CY224)</f>
        <v>0</v>
      </c>
      <c r="DA224" s="98">
        <v>0</v>
      </c>
      <c r="DB224" s="98">
        <v>0</v>
      </c>
      <c r="DC224" s="98">
        <f>CZ224*O224</f>
        <v>0</v>
      </c>
      <c r="DD224" s="258" t="e">
        <f>CZ224/(CV224+DA224-DB224)</f>
        <v>#DIV/0!</v>
      </c>
      <c r="DE224" s="95">
        <v>0</v>
      </c>
      <c r="DF224" s="247">
        <f>DE224*O224</f>
        <v>0</v>
      </c>
      <c r="DG224" s="207"/>
      <c r="DH224" s="212"/>
      <c r="DI224" s="212"/>
    </row>
    <row r="225" spans="1:113" ht="75" customHeight="1" x14ac:dyDescent="0.25">
      <c r="A225" s="221"/>
      <c r="B225" s="218"/>
      <c r="C225" s="59" t="s">
        <v>15</v>
      </c>
      <c r="D225" s="74" t="s">
        <v>57</v>
      </c>
      <c r="E225" s="74" t="e">
        <v>#N/A</v>
      </c>
      <c r="F225" s="101">
        <v>804382022663</v>
      </c>
      <c r="G225" s="101"/>
      <c r="H225" s="59" t="s">
        <v>100</v>
      </c>
      <c r="I225" s="196">
        <v>0.75</v>
      </c>
      <c r="J225" s="59" t="s">
        <v>445</v>
      </c>
      <c r="K225" s="149"/>
      <c r="L225" s="76" t="s">
        <v>39</v>
      </c>
      <c r="M225" s="76"/>
      <c r="N225" s="77">
        <v>42765</v>
      </c>
      <c r="O225" s="78">
        <v>950</v>
      </c>
      <c r="P225" s="160">
        <v>0</v>
      </c>
      <c r="Q225" s="160">
        <v>0</v>
      </c>
      <c r="R225" s="160">
        <v>0</v>
      </c>
      <c r="S225" s="160">
        <v>0</v>
      </c>
      <c r="T225" s="160">
        <v>0</v>
      </c>
      <c r="U225" s="160">
        <v>0</v>
      </c>
      <c r="V225" s="161">
        <v>2</v>
      </c>
      <c r="W225" s="161">
        <v>3</v>
      </c>
      <c r="X225" s="161">
        <v>1</v>
      </c>
      <c r="Y225" s="161">
        <v>1</v>
      </c>
      <c r="Z225" s="161">
        <v>3</v>
      </c>
      <c r="AA225" s="161">
        <v>2</v>
      </c>
      <c r="AB225" s="162">
        <f>SUM(P225:AA225)</f>
        <v>12</v>
      </c>
      <c r="AC225" s="163">
        <v>51</v>
      </c>
      <c r="AD225" s="164">
        <v>-1</v>
      </c>
      <c r="AE225" s="164">
        <v>0</v>
      </c>
      <c r="AF225" s="164">
        <v>1</v>
      </c>
      <c r="AG225" s="164">
        <v>0</v>
      </c>
      <c r="AH225" s="164">
        <v>0</v>
      </c>
      <c r="AI225" s="164">
        <v>0</v>
      </c>
      <c r="AJ225" s="164">
        <v>0</v>
      </c>
      <c r="AK225" s="164">
        <v>0</v>
      </c>
      <c r="AL225" s="164">
        <v>0</v>
      </c>
      <c r="AM225" s="164">
        <v>0</v>
      </c>
      <c r="AN225" s="164">
        <v>0</v>
      </c>
      <c r="AO225" s="164">
        <v>0</v>
      </c>
      <c r="AP225" s="165">
        <f>SUM(AD225:AN225)</f>
        <v>0</v>
      </c>
      <c r="AQ225" s="166">
        <v>7</v>
      </c>
      <c r="AR225" s="166">
        <v>54</v>
      </c>
      <c r="AS225" s="167">
        <f>AP225/(AQ225+AC225-AR225)</f>
        <v>0</v>
      </c>
      <c r="AT225" s="166">
        <v>2</v>
      </c>
      <c r="AU225" s="145">
        <v>0</v>
      </c>
      <c r="AV225" s="145">
        <v>0</v>
      </c>
      <c r="AW225" s="145">
        <v>0</v>
      </c>
      <c r="AX225" s="145">
        <v>0</v>
      </c>
      <c r="AY225" s="145">
        <v>0</v>
      </c>
      <c r="AZ225" s="145">
        <v>0</v>
      </c>
      <c r="BA225" s="145">
        <v>0</v>
      </c>
      <c r="BB225" s="145">
        <v>0</v>
      </c>
      <c r="BC225" s="145">
        <v>0</v>
      </c>
      <c r="BD225" s="145">
        <v>0</v>
      </c>
      <c r="BE225" s="145">
        <v>0</v>
      </c>
      <c r="BF225" s="145">
        <v>0</v>
      </c>
      <c r="BG225" s="146">
        <f>+SUM(AU225:BF225)</f>
        <v>0</v>
      </c>
      <c r="BH225" s="145">
        <v>0</v>
      </c>
      <c r="BI225" s="145">
        <v>1</v>
      </c>
      <c r="BJ225" s="147">
        <f>+BG225/(BH225+AT225-BI225)</f>
        <v>0</v>
      </c>
      <c r="BK225" s="189">
        <v>0</v>
      </c>
      <c r="BL225" s="189">
        <v>0</v>
      </c>
      <c r="BM225" s="189">
        <v>0</v>
      </c>
      <c r="BN225" s="189">
        <v>0</v>
      </c>
      <c r="BO225" s="189">
        <v>0</v>
      </c>
      <c r="BP225" s="189">
        <v>0</v>
      </c>
      <c r="BQ225" s="189">
        <v>0</v>
      </c>
      <c r="BR225" s="189">
        <v>0</v>
      </c>
      <c r="BS225" s="189">
        <v>0</v>
      </c>
      <c r="BT225" s="189">
        <v>0</v>
      </c>
      <c r="BU225" s="189">
        <v>0</v>
      </c>
      <c r="BV225" s="189">
        <v>0</v>
      </c>
      <c r="BW225" s="189">
        <v>0</v>
      </c>
      <c r="BX225" s="190">
        <f>SUM(BL225:BW225)</f>
        <v>0</v>
      </c>
      <c r="BY225" s="189">
        <v>0</v>
      </c>
      <c r="BZ225" s="189">
        <v>0</v>
      </c>
      <c r="CA225" s="206">
        <f>O225*BX225</f>
        <v>0</v>
      </c>
      <c r="CB225" s="99" t="e">
        <f>BX225/(BY225+BK225-BZ225)</f>
        <v>#DIV/0!</v>
      </c>
      <c r="CC225" s="236">
        <v>0</v>
      </c>
      <c r="CD225" s="170">
        <f>CC225*O225</f>
        <v>0</v>
      </c>
      <c r="CE225" s="203">
        <v>0</v>
      </c>
      <c r="CF225" s="98">
        <v>0</v>
      </c>
      <c r="CG225" s="98">
        <v>0</v>
      </c>
      <c r="CH225" s="98">
        <v>0</v>
      </c>
      <c r="CI225" s="98">
        <v>0</v>
      </c>
      <c r="CJ225" s="98">
        <v>0</v>
      </c>
      <c r="CK225" s="98">
        <v>0</v>
      </c>
      <c r="CL225" s="98">
        <v>0</v>
      </c>
      <c r="CM225" s="98">
        <v>0</v>
      </c>
      <c r="CN225" s="98">
        <v>0</v>
      </c>
      <c r="CO225" s="98">
        <v>0</v>
      </c>
      <c r="CP225" s="129">
        <v>0</v>
      </c>
      <c r="CQ225" s="174">
        <f>SUM(CE225:CP225)</f>
        <v>0</v>
      </c>
      <c r="CR225" s="98">
        <v>0</v>
      </c>
      <c r="CS225" s="98">
        <v>0</v>
      </c>
      <c r="CT225" s="151">
        <f>CQ225*O225</f>
        <v>0</v>
      </c>
      <c r="CU225" s="88" t="e">
        <f>CQ225/(CC225+CR225-CS225)</f>
        <v>#DIV/0!</v>
      </c>
      <c r="CV225" s="95">
        <v>0</v>
      </c>
      <c r="CW225" s="96">
        <v>0</v>
      </c>
      <c r="CX225" s="98">
        <v>0</v>
      </c>
      <c r="CY225" s="129">
        <v>0</v>
      </c>
      <c r="CZ225" s="257">
        <f>SUM(CW225:CY225)</f>
        <v>0</v>
      </c>
      <c r="DA225" s="98">
        <v>0</v>
      </c>
      <c r="DB225" s="98">
        <v>0</v>
      </c>
      <c r="DC225" s="98">
        <f>CZ225*O225</f>
        <v>0</v>
      </c>
      <c r="DD225" s="258" t="e">
        <f>CZ225/(CV225+DA225-DB225)</f>
        <v>#DIV/0!</v>
      </c>
      <c r="DE225" s="95">
        <v>0</v>
      </c>
      <c r="DF225" s="247">
        <f>DE225*O225</f>
        <v>0</v>
      </c>
      <c r="DG225" s="207"/>
      <c r="DH225" s="212"/>
      <c r="DI225" s="212"/>
    </row>
    <row r="226" spans="1:113" ht="75" customHeight="1" x14ac:dyDescent="0.25">
      <c r="A226" s="220"/>
      <c r="B226" s="241"/>
      <c r="C226" s="73" t="s">
        <v>17</v>
      </c>
      <c r="D226" s="74" t="s">
        <v>608</v>
      </c>
      <c r="E226" s="74">
        <v>11077</v>
      </c>
      <c r="F226" s="101">
        <v>804382063154</v>
      </c>
      <c r="G226" s="101"/>
      <c r="H226" s="59" t="s">
        <v>621</v>
      </c>
      <c r="I226" s="196">
        <v>0.2</v>
      </c>
      <c r="J226" s="59" t="s">
        <v>445</v>
      </c>
      <c r="K226" s="149" t="s">
        <v>358</v>
      </c>
      <c r="L226" s="105" t="s">
        <v>39</v>
      </c>
      <c r="M226" s="105"/>
      <c r="N226" s="77">
        <v>44551</v>
      </c>
      <c r="O226" s="78">
        <v>180</v>
      </c>
      <c r="P226" s="160"/>
      <c r="Q226" s="160"/>
      <c r="R226" s="160"/>
      <c r="S226" s="160"/>
      <c r="T226" s="161"/>
      <c r="U226" s="161"/>
      <c r="V226" s="161"/>
      <c r="W226" s="161"/>
      <c r="X226" s="161"/>
      <c r="Y226" s="161"/>
      <c r="Z226" s="161"/>
      <c r="AA226" s="161"/>
      <c r="AB226" s="162"/>
      <c r="AC226" s="163"/>
      <c r="AD226" s="164"/>
      <c r="AE226" s="164"/>
      <c r="AF226" s="164"/>
      <c r="AG226" s="164"/>
      <c r="AH226" s="164"/>
      <c r="AI226" s="164"/>
      <c r="AJ226" s="164"/>
      <c r="AK226" s="164"/>
      <c r="AL226" s="164"/>
      <c r="AM226" s="164"/>
      <c r="AN226" s="164"/>
      <c r="AO226" s="164"/>
      <c r="AP226" s="165"/>
      <c r="AQ226" s="166"/>
      <c r="AR226" s="166"/>
      <c r="AS226" s="167"/>
      <c r="AT226" s="166"/>
      <c r="AU226" s="145"/>
      <c r="AV226" s="145"/>
      <c r="AW226" s="145"/>
      <c r="AX226" s="145"/>
      <c r="AY226" s="145"/>
      <c r="AZ226" s="145"/>
      <c r="BA226" s="145"/>
      <c r="BB226" s="145"/>
      <c r="BC226" s="145"/>
      <c r="BD226" s="145"/>
      <c r="BE226" s="145"/>
      <c r="BF226" s="145"/>
      <c r="BG226" s="146"/>
      <c r="BH226" s="145"/>
      <c r="BI226" s="145"/>
      <c r="BJ226" s="147"/>
      <c r="BK226" s="189"/>
      <c r="BL226" s="189"/>
      <c r="BM226" s="189"/>
      <c r="BN226" s="189"/>
      <c r="BO226" s="189"/>
      <c r="BP226" s="189"/>
      <c r="BQ226" s="189"/>
      <c r="BR226" s="189"/>
      <c r="BS226" s="189"/>
      <c r="BT226" s="189"/>
      <c r="BU226" s="189"/>
      <c r="BV226" s="189"/>
      <c r="BW226" s="189"/>
      <c r="BX226" s="190"/>
      <c r="BY226" s="189"/>
      <c r="BZ226" s="189"/>
      <c r="CA226" s="206"/>
      <c r="CB226" s="99"/>
      <c r="CC226" s="236"/>
      <c r="CD226" s="170"/>
      <c r="CE226" s="203"/>
      <c r="CF226" s="98"/>
      <c r="CG226" s="98"/>
      <c r="CH226" s="98"/>
      <c r="CI226" s="98"/>
      <c r="CJ226" s="98"/>
      <c r="CK226" s="98"/>
      <c r="CL226" s="98"/>
      <c r="CM226" s="98"/>
      <c r="CN226" s="98"/>
      <c r="CO226" s="98"/>
      <c r="CP226" s="129">
        <v>0</v>
      </c>
      <c r="CQ226" s="174">
        <f>SUM(CE226:CP226)</f>
        <v>0</v>
      </c>
      <c r="CR226" s="98">
        <v>44</v>
      </c>
      <c r="CS226" s="98">
        <v>0</v>
      </c>
      <c r="CT226" s="151">
        <f>CQ226*O226</f>
        <v>0</v>
      </c>
      <c r="CU226" s="88">
        <f>CQ226/(CC226+CR226-CS226)</f>
        <v>0</v>
      </c>
      <c r="CV226" s="95">
        <v>29</v>
      </c>
      <c r="CW226" s="96">
        <v>0</v>
      </c>
      <c r="CX226" s="98">
        <v>0</v>
      </c>
      <c r="CY226" s="129">
        <v>0</v>
      </c>
      <c r="CZ226" s="257">
        <f>SUM(CW226:CY226)</f>
        <v>0</v>
      </c>
      <c r="DA226" s="98">
        <v>0</v>
      </c>
      <c r="DB226" s="98">
        <v>0</v>
      </c>
      <c r="DC226" s="98">
        <f>CZ226*O226</f>
        <v>0</v>
      </c>
      <c r="DD226" s="258">
        <f>CZ226/(CV226+DA226-DB226)</f>
        <v>0</v>
      </c>
      <c r="DE226" s="95">
        <v>29</v>
      </c>
      <c r="DF226" s="247">
        <f>DE226*O226</f>
        <v>5220</v>
      </c>
      <c r="DG226" s="275"/>
      <c r="DH226" s="212"/>
      <c r="DI226" s="212"/>
    </row>
    <row r="227" spans="1:113" ht="75" customHeight="1" x14ac:dyDescent="0.25">
      <c r="A227" s="220"/>
      <c r="B227" s="241"/>
      <c r="C227" s="73" t="s">
        <v>17</v>
      </c>
      <c r="D227" s="74" t="s">
        <v>609</v>
      </c>
      <c r="E227" s="74">
        <v>11482</v>
      </c>
      <c r="F227" s="101">
        <v>804382063178</v>
      </c>
      <c r="G227" s="101"/>
      <c r="H227" s="59" t="s">
        <v>622</v>
      </c>
      <c r="I227" s="196">
        <v>1.5</v>
      </c>
      <c r="J227" s="59" t="s">
        <v>445</v>
      </c>
      <c r="K227" s="149" t="s">
        <v>358</v>
      </c>
      <c r="L227" s="105" t="s">
        <v>39</v>
      </c>
      <c r="M227" s="105"/>
      <c r="N227" s="77">
        <v>44551</v>
      </c>
      <c r="O227" s="78">
        <v>940</v>
      </c>
      <c r="P227" s="160"/>
      <c r="Q227" s="160"/>
      <c r="R227" s="160"/>
      <c r="S227" s="160"/>
      <c r="T227" s="161"/>
      <c r="U227" s="161"/>
      <c r="V227" s="161"/>
      <c r="W227" s="161"/>
      <c r="X227" s="161"/>
      <c r="Y227" s="161"/>
      <c r="Z227" s="161"/>
      <c r="AA227" s="161"/>
      <c r="AB227" s="162"/>
      <c r="AC227" s="163"/>
      <c r="AD227" s="164"/>
      <c r="AE227" s="164"/>
      <c r="AF227" s="164"/>
      <c r="AG227" s="164"/>
      <c r="AH227" s="164"/>
      <c r="AI227" s="164"/>
      <c r="AJ227" s="164"/>
      <c r="AK227" s="164"/>
      <c r="AL227" s="164"/>
      <c r="AM227" s="164"/>
      <c r="AN227" s="164"/>
      <c r="AO227" s="164"/>
      <c r="AP227" s="165"/>
      <c r="AQ227" s="166"/>
      <c r="AR227" s="166"/>
      <c r="AS227" s="167"/>
      <c r="AT227" s="166"/>
      <c r="AU227" s="145"/>
      <c r="AV227" s="145"/>
      <c r="AW227" s="145"/>
      <c r="AX227" s="145"/>
      <c r="AY227" s="145"/>
      <c r="AZ227" s="145"/>
      <c r="BA227" s="145"/>
      <c r="BB227" s="145"/>
      <c r="BC227" s="145"/>
      <c r="BD227" s="145"/>
      <c r="BE227" s="145"/>
      <c r="BF227" s="145"/>
      <c r="BG227" s="146"/>
      <c r="BH227" s="145"/>
      <c r="BI227" s="145"/>
      <c r="BJ227" s="147"/>
      <c r="BK227" s="189"/>
      <c r="BL227" s="189"/>
      <c r="BM227" s="189"/>
      <c r="BN227" s="189"/>
      <c r="BO227" s="189"/>
      <c r="BP227" s="189"/>
      <c r="BQ227" s="189"/>
      <c r="BR227" s="189"/>
      <c r="BS227" s="189"/>
      <c r="BT227" s="189"/>
      <c r="BU227" s="189"/>
      <c r="BV227" s="189"/>
      <c r="BW227" s="189"/>
      <c r="BX227" s="190"/>
      <c r="BY227" s="189"/>
      <c r="BZ227" s="189"/>
      <c r="CA227" s="206"/>
      <c r="CB227" s="99"/>
      <c r="CC227" s="236"/>
      <c r="CD227" s="170"/>
      <c r="CE227" s="203"/>
      <c r="CF227" s="98"/>
      <c r="CG227" s="98"/>
      <c r="CH227" s="98"/>
      <c r="CI227" s="98"/>
      <c r="CJ227" s="98"/>
      <c r="CK227" s="98"/>
      <c r="CL227" s="98"/>
      <c r="CM227" s="98"/>
      <c r="CN227" s="98"/>
      <c r="CO227" s="98"/>
      <c r="CP227" s="129">
        <v>0</v>
      </c>
      <c r="CQ227" s="174">
        <f>SUM(CE227:CP227)</f>
        <v>0</v>
      </c>
      <c r="CR227" s="98">
        <v>25</v>
      </c>
      <c r="CS227" s="98">
        <v>0</v>
      </c>
      <c r="CT227" s="151">
        <f>CQ227*O227</f>
        <v>0</v>
      </c>
      <c r="CU227" s="88">
        <f>CQ227/(CC227+CR227-CS227)</f>
        <v>0</v>
      </c>
      <c r="CV227" s="95">
        <v>20</v>
      </c>
      <c r="CW227" s="96">
        <v>0</v>
      </c>
      <c r="CX227" s="98">
        <v>0</v>
      </c>
      <c r="CY227" s="129">
        <v>0</v>
      </c>
      <c r="CZ227" s="257">
        <f>SUM(CW227:CY227)</f>
        <v>0</v>
      </c>
      <c r="DA227" s="98">
        <v>0</v>
      </c>
      <c r="DB227" s="98">
        <v>0</v>
      </c>
      <c r="DC227" s="98">
        <f>CZ227*O227</f>
        <v>0</v>
      </c>
      <c r="DD227" s="258">
        <f>CZ227/(CV227+DA227-DB227)</f>
        <v>0</v>
      </c>
      <c r="DE227" s="95">
        <v>20</v>
      </c>
      <c r="DF227" s="247">
        <f>DE227*O227</f>
        <v>18800</v>
      </c>
      <c r="DG227" s="275"/>
      <c r="DH227" s="212"/>
      <c r="DI227" s="212"/>
    </row>
    <row r="228" spans="1:113" ht="75" customHeight="1" x14ac:dyDescent="0.25">
      <c r="A228" s="220"/>
      <c r="B228" s="241"/>
      <c r="C228" s="73" t="s">
        <v>17</v>
      </c>
      <c r="D228" s="74" t="s">
        <v>614</v>
      </c>
      <c r="E228" s="74">
        <v>25871</v>
      </c>
      <c r="F228" s="101">
        <v>804382063109</v>
      </c>
      <c r="G228" s="101"/>
      <c r="H228" s="59" t="s">
        <v>627</v>
      </c>
      <c r="I228" s="196">
        <v>0.375</v>
      </c>
      <c r="J228" s="59" t="s">
        <v>446</v>
      </c>
      <c r="K228" s="149" t="s">
        <v>358</v>
      </c>
      <c r="L228" s="105" t="s">
        <v>39</v>
      </c>
      <c r="M228" s="105"/>
      <c r="N228" s="77">
        <v>44551</v>
      </c>
      <c r="O228" s="78">
        <v>325</v>
      </c>
      <c r="P228" s="160"/>
      <c r="Q228" s="160"/>
      <c r="R228" s="160"/>
      <c r="S228" s="160"/>
      <c r="T228" s="161"/>
      <c r="U228" s="161"/>
      <c r="V228" s="161"/>
      <c r="W228" s="161"/>
      <c r="X228" s="161"/>
      <c r="Y228" s="161"/>
      <c r="Z228" s="161"/>
      <c r="AA228" s="161"/>
      <c r="AB228" s="162"/>
      <c r="AC228" s="163"/>
      <c r="AD228" s="164"/>
      <c r="AE228" s="164"/>
      <c r="AF228" s="164"/>
      <c r="AG228" s="164"/>
      <c r="AH228" s="164"/>
      <c r="AI228" s="164"/>
      <c r="AJ228" s="164"/>
      <c r="AK228" s="164"/>
      <c r="AL228" s="164"/>
      <c r="AM228" s="164"/>
      <c r="AN228" s="164"/>
      <c r="AO228" s="164"/>
      <c r="AP228" s="165"/>
      <c r="AQ228" s="166"/>
      <c r="AR228" s="166"/>
      <c r="AS228" s="167"/>
      <c r="AT228" s="166"/>
      <c r="AU228" s="145"/>
      <c r="AV228" s="145"/>
      <c r="AW228" s="145"/>
      <c r="AX228" s="145"/>
      <c r="AY228" s="145"/>
      <c r="AZ228" s="145"/>
      <c r="BA228" s="145"/>
      <c r="BB228" s="145"/>
      <c r="BC228" s="145"/>
      <c r="BD228" s="145"/>
      <c r="BE228" s="145"/>
      <c r="BF228" s="145"/>
      <c r="BG228" s="146"/>
      <c r="BH228" s="145"/>
      <c r="BI228" s="145"/>
      <c r="BJ228" s="147"/>
      <c r="BK228" s="189"/>
      <c r="BL228" s="189"/>
      <c r="BM228" s="189"/>
      <c r="BN228" s="189"/>
      <c r="BO228" s="189"/>
      <c r="BP228" s="189"/>
      <c r="BQ228" s="189"/>
      <c r="BR228" s="189"/>
      <c r="BS228" s="189"/>
      <c r="BT228" s="189"/>
      <c r="BU228" s="189"/>
      <c r="BV228" s="189"/>
      <c r="BW228" s="189"/>
      <c r="BX228" s="190"/>
      <c r="BY228" s="189"/>
      <c r="BZ228" s="189"/>
      <c r="CA228" s="206"/>
      <c r="CB228" s="99"/>
      <c r="CC228" s="236"/>
      <c r="CD228" s="170"/>
      <c r="CE228" s="203"/>
      <c r="CF228" s="98"/>
      <c r="CG228" s="98"/>
      <c r="CH228" s="98"/>
      <c r="CI228" s="98"/>
      <c r="CJ228" s="98"/>
      <c r="CK228" s="98"/>
      <c r="CL228" s="98"/>
      <c r="CM228" s="98"/>
      <c r="CN228" s="98"/>
      <c r="CO228" s="98"/>
      <c r="CP228" s="129">
        <v>0</v>
      </c>
      <c r="CQ228" s="174">
        <f>SUM(CE228:CP228)</f>
        <v>0</v>
      </c>
      <c r="CR228" s="98">
        <v>48</v>
      </c>
      <c r="CS228" s="98">
        <v>0</v>
      </c>
      <c r="CT228" s="151">
        <f>CQ228*O228</f>
        <v>0</v>
      </c>
      <c r="CU228" s="88">
        <f>CQ228/(CC228+CR228-CS228)</f>
        <v>0</v>
      </c>
      <c r="CV228" s="95">
        <v>46</v>
      </c>
      <c r="CW228" s="96">
        <v>0</v>
      </c>
      <c r="CX228" s="98">
        <v>1</v>
      </c>
      <c r="CY228" s="129">
        <v>0</v>
      </c>
      <c r="CZ228" s="257">
        <f>SUM(CW228:CY228)</f>
        <v>1</v>
      </c>
      <c r="DA228" s="98">
        <v>0</v>
      </c>
      <c r="DB228" s="98">
        <v>0</v>
      </c>
      <c r="DC228" s="98">
        <f>CZ228*O228</f>
        <v>325</v>
      </c>
      <c r="DD228" s="258">
        <f>CZ228/(CV228+DA228-DB228)</f>
        <v>2.1739130434782608E-2</v>
      </c>
      <c r="DE228" s="95">
        <v>44</v>
      </c>
      <c r="DF228" s="247">
        <f>DE228*O228</f>
        <v>14300</v>
      </c>
      <c r="DG228" s="275"/>
      <c r="DH228" s="212"/>
      <c r="DI228" s="212"/>
    </row>
    <row r="229" spans="1:113" ht="75" customHeight="1" x14ac:dyDescent="0.25">
      <c r="A229" s="221"/>
      <c r="B229" s="218"/>
      <c r="C229" s="74" t="s">
        <v>16</v>
      </c>
      <c r="D229" s="74" t="s">
        <v>415</v>
      </c>
      <c r="E229" s="74">
        <v>10475</v>
      </c>
      <c r="F229" s="101">
        <v>804382046591</v>
      </c>
      <c r="G229" s="101"/>
      <c r="H229" s="59" t="s">
        <v>434</v>
      </c>
      <c r="I229" s="196">
        <v>3</v>
      </c>
      <c r="J229" s="59" t="s">
        <v>445</v>
      </c>
      <c r="K229" s="149" t="s">
        <v>356</v>
      </c>
      <c r="L229" s="105" t="s">
        <v>39</v>
      </c>
      <c r="M229" s="105"/>
      <c r="N229" s="77">
        <v>44207</v>
      </c>
      <c r="O229" s="78">
        <v>1100</v>
      </c>
      <c r="P229" s="160"/>
      <c r="Q229" s="160"/>
      <c r="R229" s="160"/>
      <c r="S229" s="160"/>
      <c r="T229" s="160"/>
      <c r="U229" s="160"/>
      <c r="V229" s="160"/>
      <c r="W229" s="160"/>
      <c r="X229" s="160"/>
      <c r="Y229" s="160"/>
      <c r="Z229" s="160"/>
      <c r="AA229" s="161"/>
      <c r="AB229" s="162"/>
      <c r="AC229" s="163"/>
      <c r="AD229" s="164"/>
      <c r="AE229" s="164"/>
      <c r="AF229" s="164"/>
      <c r="AG229" s="164"/>
      <c r="AH229" s="164"/>
      <c r="AI229" s="164"/>
      <c r="AJ229" s="164"/>
      <c r="AK229" s="164"/>
      <c r="AL229" s="164"/>
      <c r="AM229" s="164"/>
      <c r="AN229" s="164"/>
      <c r="AO229" s="164"/>
      <c r="AP229" s="165"/>
      <c r="AQ229" s="166"/>
      <c r="AR229" s="166"/>
      <c r="AS229" s="167"/>
      <c r="AT229" s="166"/>
      <c r="AU229" s="145"/>
      <c r="AV229" s="145"/>
      <c r="AW229" s="145"/>
      <c r="AX229" s="145"/>
      <c r="AY229" s="145"/>
      <c r="AZ229" s="145"/>
      <c r="BA229" s="145"/>
      <c r="BB229" s="145"/>
      <c r="BC229" s="145"/>
      <c r="BD229" s="145"/>
      <c r="BE229" s="145"/>
      <c r="BF229" s="145"/>
      <c r="BG229" s="146"/>
      <c r="BH229" s="145"/>
      <c r="BI229" s="145"/>
      <c r="BJ229" s="147"/>
      <c r="BK229" s="189"/>
      <c r="BL229" s="189"/>
      <c r="BM229" s="189"/>
      <c r="BN229" s="189"/>
      <c r="BO229" s="189"/>
      <c r="BP229" s="189"/>
      <c r="BQ229" s="189"/>
      <c r="BR229" s="189"/>
      <c r="BS229" s="189"/>
      <c r="BT229" s="189"/>
      <c r="BU229" s="189"/>
      <c r="BV229" s="189"/>
      <c r="BW229" s="189"/>
      <c r="BX229" s="190"/>
      <c r="BY229" s="189"/>
      <c r="BZ229" s="189"/>
      <c r="CA229" s="206"/>
      <c r="CB229" s="99"/>
      <c r="CC229" s="236">
        <v>0</v>
      </c>
      <c r="CD229" s="170"/>
      <c r="CE229" s="203">
        <v>0</v>
      </c>
      <c r="CF229" s="98">
        <v>1</v>
      </c>
      <c r="CG229" s="98">
        <v>1</v>
      </c>
      <c r="CH229" s="98">
        <v>1</v>
      </c>
      <c r="CI229" s="98">
        <v>2</v>
      </c>
      <c r="CJ229" s="98">
        <v>2</v>
      </c>
      <c r="CK229" s="98">
        <v>2</v>
      </c>
      <c r="CL229" s="98">
        <v>1</v>
      </c>
      <c r="CM229" s="98">
        <v>0</v>
      </c>
      <c r="CN229" s="98">
        <v>1</v>
      </c>
      <c r="CO229" s="98">
        <v>2</v>
      </c>
      <c r="CP229" s="129">
        <v>0</v>
      </c>
      <c r="CQ229" s="174">
        <f>SUM(CE229:CP229)</f>
        <v>13</v>
      </c>
      <c r="CR229" s="98">
        <v>65</v>
      </c>
      <c r="CS229" s="98">
        <v>1</v>
      </c>
      <c r="CT229" s="151">
        <f>CQ229*O229</f>
        <v>14300</v>
      </c>
      <c r="CU229" s="88">
        <f>CQ229/(CC229+CR229-CS229)</f>
        <v>0.203125</v>
      </c>
      <c r="CV229" s="95">
        <v>36</v>
      </c>
      <c r="CW229" s="96">
        <v>4</v>
      </c>
      <c r="CX229" s="98">
        <v>1</v>
      </c>
      <c r="CY229" s="129">
        <v>1</v>
      </c>
      <c r="CZ229" s="257">
        <f>SUM(CW229:CY229)</f>
        <v>6</v>
      </c>
      <c r="DA229" s="98">
        <v>0</v>
      </c>
      <c r="DB229" s="98">
        <v>0</v>
      </c>
      <c r="DC229" s="151">
        <f>CZ229*O229</f>
        <v>6600</v>
      </c>
      <c r="DD229" s="258">
        <f>CZ229/(CV229+DA229-DB229)</f>
        <v>0.16666666666666666</v>
      </c>
      <c r="DE229" s="95">
        <v>29</v>
      </c>
      <c r="DF229" s="247">
        <f>DE229*O229</f>
        <v>31900</v>
      </c>
      <c r="DG229" s="207" t="s">
        <v>601</v>
      </c>
      <c r="DH229" s="211">
        <v>7500</v>
      </c>
      <c r="DI229" s="211">
        <v>2498.27</v>
      </c>
    </row>
    <row r="230" spans="1:113" ht="75" customHeight="1" x14ac:dyDescent="0.25">
      <c r="A230" s="221"/>
      <c r="B230" s="218"/>
      <c r="C230" s="74" t="s">
        <v>16</v>
      </c>
      <c r="D230" s="74" t="s">
        <v>482</v>
      </c>
      <c r="E230" s="74">
        <v>26321</v>
      </c>
      <c r="F230" s="101">
        <v>804382055784</v>
      </c>
      <c r="G230" s="101"/>
      <c r="H230" s="59" t="s">
        <v>504</v>
      </c>
      <c r="I230" s="196">
        <v>2</v>
      </c>
      <c r="J230" s="59" t="s">
        <v>443</v>
      </c>
      <c r="K230" s="149"/>
      <c r="L230" s="105" t="s">
        <v>39</v>
      </c>
      <c r="M230" s="105"/>
      <c r="N230" s="77">
        <v>44356</v>
      </c>
      <c r="O230" s="78">
        <v>1390</v>
      </c>
      <c r="P230" s="160"/>
      <c r="Q230" s="160"/>
      <c r="R230" s="160"/>
      <c r="S230" s="160"/>
      <c r="T230" s="160"/>
      <c r="U230" s="160"/>
      <c r="V230" s="160"/>
      <c r="W230" s="160"/>
      <c r="X230" s="160"/>
      <c r="Y230" s="160"/>
      <c r="Z230" s="160"/>
      <c r="AA230" s="161"/>
      <c r="AB230" s="162"/>
      <c r="AC230" s="163"/>
      <c r="AD230" s="164"/>
      <c r="AE230" s="164"/>
      <c r="AF230" s="164"/>
      <c r="AG230" s="164"/>
      <c r="AH230" s="164"/>
      <c r="AI230" s="164"/>
      <c r="AJ230" s="164"/>
      <c r="AK230" s="164"/>
      <c r="AL230" s="164"/>
      <c r="AM230" s="164"/>
      <c r="AN230" s="164"/>
      <c r="AO230" s="164"/>
      <c r="AP230" s="165"/>
      <c r="AQ230" s="166"/>
      <c r="AR230" s="166"/>
      <c r="AS230" s="167"/>
      <c r="AT230" s="166"/>
      <c r="AU230" s="145"/>
      <c r="AV230" s="145"/>
      <c r="AW230" s="145"/>
      <c r="AX230" s="145"/>
      <c r="AY230" s="145"/>
      <c r="AZ230" s="145"/>
      <c r="BA230" s="145"/>
      <c r="BB230" s="145"/>
      <c r="BC230" s="145"/>
      <c r="BD230" s="145"/>
      <c r="BE230" s="145"/>
      <c r="BF230" s="145"/>
      <c r="BG230" s="146"/>
      <c r="BH230" s="145"/>
      <c r="BI230" s="145"/>
      <c r="BJ230" s="147"/>
      <c r="BK230" s="189"/>
      <c r="BL230" s="189"/>
      <c r="BM230" s="189"/>
      <c r="BN230" s="189"/>
      <c r="BO230" s="189"/>
      <c r="BP230" s="189"/>
      <c r="BQ230" s="189"/>
      <c r="BR230" s="189"/>
      <c r="BS230" s="189"/>
      <c r="BT230" s="189"/>
      <c r="BU230" s="189"/>
      <c r="BV230" s="189"/>
      <c r="BW230" s="189"/>
      <c r="BX230" s="190"/>
      <c r="BY230" s="189"/>
      <c r="BZ230" s="189"/>
      <c r="CA230" s="206"/>
      <c r="CB230" s="99"/>
      <c r="CC230" s="236">
        <v>0</v>
      </c>
      <c r="CD230" s="170"/>
      <c r="CE230" s="203"/>
      <c r="CF230" s="98"/>
      <c r="CG230" s="98"/>
      <c r="CH230" s="98"/>
      <c r="CI230" s="98"/>
      <c r="CJ230" s="98">
        <v>0</v>
      </c>
      <c r="CK230" s="98">
        <v>0</v>
      </c>
      <c r="CL230" s="98">
        <v>2</v>
      </c>
      <c r="CM230" s="98">
        <v>1</v>
      </c>
      <c r="CN230" s="98">
        <v>1</v>
      </c>
      <c r="CO230" s="98">
        <v>2</v>
      </c>
      <c r="CP230" s="129">
        <v>5</v>
      </c>
      <c r="CQ230" s="174">
        <f>SUM(CE230:CP230)</f>
        <v>11</v>
      </c>
      <c r="CR230" s="98">
        <v>56</v>
      </c>
      <c r="CS230" s="98">
        <v>1</v>
      </c>
      <c r="CT230" s="151">
        <f>CQ230*O230</f>
        <v>15290</v>
      </c>
      <c r="CU230" s="88">
        <f>CQ230/(CC230+CR230-CS230)</f>
        <v>0.2</v>
      </c>
      <c r="CV230" s="95">
        <v>33</v>
      </c>
      <c r="CW230" s="96">
        <v>1</v>
      </c>
      <c r="CX230" s="98">
        <v>2</v>
      </c>
      <c r="CY230" s="129">
        <v>1</v>
      </c>
      <c r="CZ230" s="257">
        <f>SUM(CW230:CY230)</f>
        <v>4</v>
      </c>
      <c r="DA230" s="98">
        <v>0</v>
      </c>
      <c r="DB230" s="98">
        <v>2</v>
      </c>
      <c r="DC230" s="151">
        <f>CZ230*O230</f>
        <v>5560</v>
      </c>
      <c r="DD230" s="258">
        <f>CZ230/(CV230+DA230-DB230)</f>
        <v>0.12903225806451613</v>
      </c>
      <c r="DE230" s="95">
        <v>20</v>
      </c>
      <c r="DF230" s="247">
        <f>DE230*O230</f>
        <v>27800</v>
      </c>
      <c r="DG230" s="284" t="s">
        <v>669</v>
      </c>
      <c r="DH230" s="211">
        <v>7900</v>
      </c>
      <c r="DI230" s="211">
        <v>0</v>
      </c>
    </row>
    <row r="231" spans="1:113" ht="75" customHeight="1" x14ac:dyDescent="0.25">
      <c r="A231" s="221"/>
      <c r="B231" s="218"/>
      <c r="C231" s="59" t="s">
        <v>15</v>
      </c>
      <c r="D231" s="74" t="s">
        <v>56</v>
      </c>
      <c r="E231" s="74">
        <v>80000</v>
      </c>
      <c r="F231" s="101">
        <v>804382020294</v>
      </c>
      <c r="G231" s="101"/>
      <c r="H231" s="59" t="s">
        <v>100</v>
      </c>
      <c r="I231" s="196">
        <v>0.75</v>
      </c>
      <c r="J231" s="59" t="s">
        <v>445</v>
      </c>
      <c r="K231" s="149" t="s">
        <v>359</v>
      </c>
      <c r="L231" s="103" t="s">
        <v>40</v>
      </c>
      <c r="M231" s="103"/>
      <c r="N231" s="77">
        <v>42561</v>
      </c>
      <c r="O231" s="78">
        <v>950</v>
      </c>
      <c r="P231" s="160">
        <v>0</v>
      </c>
      <c r="Q231" s="160">
        <v>0</v>
      </c>
      <c r="R231" s="160">
        <v>0</v>
      </c>
      <c r="S231" s="160">
        <v>0</v>
      </c>
      <c r="T231" s="160">
        <v>0</v>
      </c>
      <c r="U231" s="161">
        <v>9</v>
      </c>
      <c r="V231" s="161">
        <v>3</v>
      </c>
      <c r="W231" s="161">
        <v>12</v>
      </c>
      <c r="X231" s="161">
        <v>-1</v>
      </c>
      <c r="Y231" s="161">
        <v>13</v>
      </c>
      <c r="Z231" s="161">
        <v>17</v>
      </c>
      <c r="AA231" s="161">
        <v>14</v>
      </c>
      <c r="AB231" s="162">
        <f>SUM(P231:AA231)</f>
        <v>67</v>
      </c>
      <c r="AC231" s="163">
        <v>463</v>
      </c>
      <c r="AD231" s="164">
        <v>-1</v>
      </c>
      <c r="AE231" s="164">
        <v>18</v>
      </c>
      <c r="AF231" s="164">
        <v>4</v>
      </c>
      <c r="AG231" s="164">
        <v>18</v>
      </c>
      <c r="AH231" s="164">
        <v>8</v>
      </c>
      <c r="AI231" s="164">
        <v>4</v>
      </c>
      <c r="AJ231" s="164">
        <v>1</v>
      </c>
      <c r="AK231" s="164">
        <v>11</v>
      </c>
      <c r="AL231" s="164">
        <v>8</v>
      </c>
      <c r="AM231" s="164">
        <v>8</v>
      </c>
      <c r="AN231" s="164">
        <v>18</v>
      </c>
      <c r="AO231" s="164">
        <v>10</v>
      </c>
      <c r="AP231" s="165">
        <f>SUM(AD231:AN231)</f>
        <v>97</v>
      </c>
      <c r="AQ231" s="166">
        <v>193</v>
      </c>
      <c r="AR231" s="166">
        <v>9</v>
      </c>
      <c r="AS231" s="167">
        <f>AP231/(AQ231+AC231-AR231)</f>
        <v>0.14992272024729522</v>
      </c>
      <c r="AT231" s="166">
        <v>529</v>
      </c>
      <c r="AU231" s="145">
        <v>1</v>
      </c>
      <c r="AV231" s="145">
        <v>21</v>
      </c>
      <c r="AW231" s="145">
        <v>2</v>
      </c>
      <c r="AX231" s="145">
        <v>18</v>
      </c>
      <c r="AY231" s="145">
        <v>5</v>
      </c>
      <c r="AZ231" s="145">
        <v>9</v>
      </c>
      <c r="BA231" s="145">
        <v>5</v>
      </c>
      <c r="BB231" s="145">
        <v>12</v>
      </c>
      <c r="BC231" s="145">
        <v>3</v>
      </c>
      <c r="BD231" s="145">
        <v>8</v>
      </c>
      <c r="BE231" s="145">
        <v>4</v>
      </c>
      <c r="BF231" s="145">
        <v>14</v>
      </c>
      <c r="BG231" s="146">
        <f>+SUM(AU231:BF231)</f>
        <v>102</v>
      </c>
      <c r="BH231" s="145">
        <v>10</v>
      </c>
      <c r="BI231" s="145">
        <v>12</v>
      </c>
      <c r="BJ231" s="147">
        <f>+BG231/(BH231+AT231-BI231)</f>
        <v>0.19354838709677419</v>
      </c>
      <c r="BK231" s="189">
        <v>393</v>
      </c>
      <c r="BL231" s="189">
        <v>3</v>
      </c>
      <c r="BM231" s="189">
        <v>4</v>
      </c>
      <c r="BN231" s="189">
        <v>1</v>
      </c>
      <c r="BO231" s="189">
        <v>0</v>
      </c>
      <c r="BP231" s="189">
        <v>0</v>
      </c>
      <c r="BQ231" s="189">
        <v>2</v>
      </c>
      <c r="BR231" s="189">
        <v>35</v>
      </c>
      <c r="BS231" s="189">
        <v>22</v>
      </c>
      <c r="BT231" s="189">
        <v>42</v>
      </c>
      <c r="BU231" s="189">
        <v>15</v>
      </c>
      <c r="BV231" s="189">
        <v>28</v>
      </c>
      <c r="BW231" s="189">
        <v>17</v>
      </c>
      <c r="BX231" s="190">
        <f>SUM(BL231:BW231)</f>
        <v>169</v>
      </c>
      <c r="BY231" s="189">
        <v>0</v>
      </c>
      <c r="BZ231" s="189">
        <v>7</v>
      </c>
      <c r="CA231" s="206">
        <f>O231*BX231</f>
        <v>160550</v>
      </c>
      <c r="CB231" s="99">
        <f>BX231/(BY231+BK231-BZ231)</f>
        <v>0.43782383419689119</v>
      </c>
      <c r="CC231" s="236">
        <v>57</v>
      </c>
      <c r="CD231" s="170">
        <f>CC231*O231</f>
        <v>54150</v>
      </c>
      <c r="CE231" s="203">
        <v>16</v>
      </c>
      <c r="CF231" s="98">
        <v>2</v>
      </c>
      <c r="CG231" s="98">
        <v>0</v>
      </c>
      <c r="CH231" s="98">
        <v>0</v>
      </c>
      <c r="CI231" s="98">
        <v>-1</v>
      </c>
      <c r="CJ231" s="98">
        <v>0</v>
      </c>
      <c r="CK231" s="98">
        <v>1</v>
      </c>
      <c r="CL231" s="98">
        <v>0</v>
      </c>
      <c r="CM231" s="98">
        <v>1</v>
      </c>
      <c r="CN231" s="98">
        <v>0</v>
      </c>
      <c r="CO231" s="98">
        <v>0</v>
      </c>
      <c r="CP231" s="129">
        <v>0</v>
      </c>
      <c r="CQ231" s="174">
        <f>SUM(CE231:CP231)</f>
        <v>19</v>
      </c>
      <c r="CR231" s="98">
        <v>0</v>
      </c>
      <c r="CS231" s="98">
        <v>10</v>
      </c>
      <c r="CT231" s="151">
        <f>CQ231*O231</f>
        <v>18050</v>
      </c>
      <c r="CU231" s="88">
        <f>CQ231/(CC231+CR231-CS231)</f>
        <v>0.40425531914893614</v>
      </c>
      <c r="CV231" s="95">
        <v>0</v>
      </c>
      <c r="CW231" s="96">
        <v>0</v>
      </c>
      <c r="CX231" s="98">
        <v>0</v>
      </c>
      <c r="CY231" s="129">
        <v>0</v>
      </c>
      <c r="CZ231" s="257">
        <f>SUM(CW231:CY231)</f>
        <v>0</v>
      </c>
      <c r="DA231" s="98">
        <v>0</v>
      </c>
      <c r="DB231" s="98">
        <v>1</v>
      </c>
      <c r="DC231" s="98">
        <f>CZ231*O231</f>
        <v>0</v>
      </c>
      <c r="DD231" s="258">
        <f>CZ231/(CV231+DA231-DB231)</f>
        <v>0</v>
      </c>
      <c r="DE231" s="95">
        <v>1</v>
      </c>
      <c r="DF231" s="247">
        <f>DE231*O231</f>
        <v>950</v>
      </c>
      <c r="DG231" s="207" t="s">
        <v>440</v>
      </c>
      <c r="DH231" s="212"/>
      <c r="DI231" s="212"/>
    </row>
    <row r="232" spans="1:113" ht="75" customHeight="1" x14ac:dyDescent="0.25">
      <c r="A232" s="221"/>
      <c r="B232" s="223"/>
      <c r="C232" s="74" t="s">
        <v>16</v>
      </c>
      <c r="D232" s="106" t="s">
        <v>217</v>
      </c>
      <c r="E232" s="74">
        <v>10489</v>
      </c>
      <c r="F232" s="101">
        <v>804382037759</v>
      </c>
      <c r="G232" s="101"/>
      <c r="H232" s="59" t="s">
        <v>225</v>
      </c>
      <c r="I232" s="196">
        <v>0.5</v>
      </c>
      <c r="J232" s="59" t="s">
        <v>445</v>
      </c>
      <c r="K232" s="149" t="s">
        <v>356</v>
      </c>
      <c r="L232" s="74" t="s">
        <v>39</v>
      </c>
      <c r="M232" s="106"/>
      <c r="N232" s="107">
        <v>44020</v>
      </c>
      <c r="O232" s="78">
        <v>850</v>
      </c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9"/>
      <c r="AC232" s="140"/>
      <c r="AD232" s="136"/>
      <c r="AE232" s="136"/>
      <c r="AF232" s="136"/>
      <c r="AG232" s="136"/>
      <c r="AH232" s="136"/>
      <c r="AI232" s="136"/>
      <c r="AJ232" s="136"/>
      <c r="AK232" s="136"/>
      <c r="AL232" s="136"/>
      <c r="AM232" s="136"/>
      <c r="AN232" s="136"/>
      <c r="AO232" s="136"/>
      <c r="AP232" s="141"/>
      <c r="AQ232" s="137"/>
      <c r="AR232" s="137"/>
      <c r="AS232" s="142"/>
      <c r="AT232" s="143"/>
      <c r="AU232" s="144"/>
      <c r="AV232" s="144"/>
      <c r="AW232" s="144"/>
      <c r="AX232" s="144"/>
      <c r="AY232" s="144"/>
      <c r="AZ232" s="144"/>
      <c r="BA232" s="145"/>
      <c r="BB232" s="145"/>
      <c r="BC232" s="145"/>
      <c r="BD232" s="145"/>
      <c r="BE232" s="145"/>
      <c r="BF232" s="145"/>
      <c r="BG232" s="146"/>
      <c r="BH232" s="144"/>
      <c r="BI232" s="144"/>
      <c r="BJ232" s="147"/>
      <c r="BK232" s="189">
        <v>0</v>
      </c>
      <c r="BL232" s="189"/>
      <c r="BM232" s="189"/>
      <c r="BN232" s="189"/>
      <c r="BO232" s="189"/>
      <c r="BP232" s="189"/>
      <c r="BQ232" s="189"/>
      <c r="BR232" s="189">
        <v>0</v>
      </c>
      <c r="BS232" s="189">
        <v>2</v>
      </c>
      <c r="BT232" s="189">
        <v>2</v>
      </c>
      <c r="BU232" s="189">
        <v>3</v>
      </c>
      <c r="BV232" s="189">
        <v>6</v>
      </c>
      <c r="BW232" s="189">
        <v>0</v>
      </c>
      <c r="BX232" s="190">
        <f>SUM(BL232:BW232)</f>
        <v>13</v>
      </c>
      <c r="BY232" s="189">
        <v>50</v>
      </c>
      <c r="BZ232" s="189">
        <v>0</v>
      </c>
      <c r="CA232" s="206">
        <f>O232*BX232</f>
        <v>11050</v>
      </c>
      <c r="CB232" s="99">
        <f>BX232/(BY232+BK232-BZ232)</f>
        <v>0.26</v>
      </c>
      <c r="CC232" s="236">
        <v>36</v>
      </c>
      <c r="CD232" s="170">
        <f>CC232*O232</f>
        <v>30600</v>
      </c>
      <c r="CE232" s="203">
        <v>0</v>
      </c>
      <c r="CF232" s="98">
        <v>1</v>
      </c>
      <c r="CG232" s="98">
        <v>0</v>
      </c>
      <c r="CH232" s="98">
        <v>0</v>
      </c>
      <c r="CI232" s="98">
        <v>0</v>
      </c>
      <c r="CJ232" s="98">
        <v>0</v>
      </c>
      <c r="CK232" s="98">
        <v>1</v>
      </c>
      <c r="CL232" s="98">
        <v>0</v>
      </c>
      <c r="CM232" s="98">
        <v>0</v>
      </c>
      <c r="CN232" s="98">
        <v>1</v>
      </c>
      <c r="CO232" s="98">
        <v>1</v>
      </c>
      <c r="CP232" s="129">
        <v>2</v>
      </c>
      <c r="CQ232" s="174">
        <f>SUM(CE232:CP232)</f>
        <v>6</v>
      </c>
      <c r="CR232" s="98">
        <v>5</v>
      </c>
      <c r="CS232" s="98">
        <v>2</v>
      </c>
      <c r="CT232" s="151">
        <f>CQ232*O232</f>
        <v>5100</v>
      </c>
      <c r="CU232" s="88">
        <f>CQ232/(CC232+CR232-CS232)</f>
        <v>0.15384615384615385</v>
      </c>
      <c r="CV232" s="95">
        <v>24</v>
      </c>
      <c r="CW232" s="96">
        <v>3</v>
      </c>
      <c r="CX232" s="98">
        <v>0</v>
      </c>
      <c r="CY232" s="129">
        <v>1</v>
      </c>
      <c r="CZ232" s="257">
        <f>SUM(CW232:CY232)</f>
        <v>4</v>
      </c>
      <c r="DA232" s="98">
        <v>0</v>
      </c>
      <c r="DB232" s="98">
        <v>0</v>
      </c>
      <c r="DC232" s="151">
        <f>CZ232*O232</f>
        <v>3400</v>
      </c>
      <c r="DD232" s="258">
        <f>CZ232/(CV232+DA232-DB232)</f>
        <v>0.16666666666666666</v>
      </c>
      <c r="DE232" s="95">
        <v>21</v>
      </c>
      <c r="DF232" s="247">
        <f>DE232*O232</f>
        <v>17850</v>
      </c>
      <c r="DG232" s="210" t="s">
        <v>671</v>
      </c>
      <c r="DH232" s="211">
        <v>5000</v>
      </c>
      <c r="DI232" s="211">
        <v>1762.74</v>
      </c>
    </row>
    <row r="233" spans="1:113" ht="75" customHeight="1" x14ac:dyDescent="0.25">
      <c r="A233" s="221"/>
      <c r="B233" s="218"/>
      <c r="C233" s="74" t="s">
        <v>16</v>
      </c>
      <c r="D233" s="74" t="s">
        <v>484</v>
      </c>
      <c r="E233" s="74">
        <v>98110</v>
      </c>
      <c r="F233" s="101">
        <v>804382055685</v>
      </c>
      <c r="G233" s="101"/>
      <c r="H233" s="59" t="s">
        <v>506</v>
      </c>
      <c r="I233" s="196">
        <v>4.5</v>
      </c>
      <c r="J233" s="59" t="s">
        <v>446</v>
      </c>
      <c r="K233" s="149"/>
      <c r="L233" s="105" t="s">
        <v>39</v>
      </c>
      <c r="M233" s="105"/>
      <c r="N233" s="77">
        <v>44356</v>
      </c>
      <c r="O233" s="78">
        <v>3400</v>
      </c>
      <c r="P233" s="160"/>
      <c r="Q233" s="160"/>
      <c r="R233" s="160"/>
      <c r="S233" s="160"/>
      <c r="T233" s="160"/>
      <c r="U233" s="160"/>
      <c r="V233" s="160"/>
      <c r="W233" s="160"/>
      <c r="X233" s="160"/>
      <c r="Y233" s="160"/>
      <c r="Z233" s="160"/>
      <c r="AA233" s="161"/>
      <c r="AB233" s="162"/>
      <c r="AC233" s="163"/>
      <c r="AD233" s="164"/>
      <c r="AE233" s="164"/>
      <c r="AF233" s="164"/>
      <c r="AG233" s="164"/>
      <c r="AH233" s="164"/>
      <c r="AI233" s="164"/>
      <c r="AJ233" s="164"/>
      <c r="AK233" s="164"/>
      <c r="AL233" s="164"/>
      <c r="AM233" s="164"/>
      <c r="AN233" s="164"/>
      <c r="AO233" s="164"/>
      <c r="AP233" s="165"/>
      <c r="AQ233" s="166"/>
      <c r="AR233" s="166"/>
      <c r="AS233" s="167"/>
      <c r="AT233" s="166"/>
      <c r="AU233" s="145"/>
      <c r="AV233" s="145"/>
      <c r="AW233" s="145"/>
      <c r="AX233" s="145"/>
      <c r="AY233" s="145"/>
      <c r="AZ233" s="145"/>
      <c r="BA233" s="145"/>
      <c r="BB233" s="145"/>
      <c r="BC233" s="145"/>
      <c r="BD233" s="145"/>
      <c r="BE233" s="145"/>
      <c r="BF233" s="145"/>
      <c r="BG233" s="146"/>
      <c r="BH233" s="145"/>
      <c r="BI233" s="145"/>
      <c r="BJ233" s="147"/>
      <c r="BK233" s="189"/>
      <c r="BL233" s="189"/>
      <c r="BM233" s="189"/>
      <c r="BN233" s="189"/>
      <c r="BO233" s="189"/>
      <c r="BP233" s="189"/>
      <c r="BQ233" s="189"/>
      <c r="BR233" s="189"/>
      <c r="BS233" s="189"/>
      <c r="BT233" s="189"/>
      <c r="BU233" s="189"/>
      <c r="BV233" s="189"/>
      <c r="BW233" s="189"/>
      <c r="BX233" s="190"/>
      <c r="BY233" s="189"/>
      <c r="BZ233" s="189"/>
      <c r="CA233" s="206"/>
      <c r="CB233" s="99"/>
      <c r="CC233" s="236">
        <v>0</v>
      </c>
      <c r="CD233" s="170"/>
      <c r="CE233" s="203"/>
      <c r="CF233" s="98"/>
      <c r="CG233" s="98"/>
      <c r="CH233" s="98"/>
      <c r="CI233" s="98"/>
      <c r="CJ233" s="98">
        <v>1</v>
      </c>
      <c r="CK233" s="98">
        <v>-1</v>
      </c>
      <c r="CL233" s="98">
        <v>3</v>
      </c>
      <c r="CM233" s="98">
        <v>0</v>
      </c>
      <c r="CN233" s="98">
        <v>2</v>
      </c>
      <c r="CO233" s="98">
        <v>3</v>
      </c>
      <c r="CP233" s="129">
        <v>-2</v>
      </c>
      <c r="CQ233" s="174">
        <f>SUM(CE233:CP233)</f>
        <v>6</v>
      </c>
      <c r="CR233" s="98">
        <v>36</v>
      </c>
      <c r="CS233" s="98">
        <v>1</v>
      </c>
      <c r="CT233" s="151">
        <f>CQ233*O233</f>
        <v>20400</v>
      </c>
      <c r="CU233" s="88">
        <f>CQ233/(CC233+CR233-CS233)</f>
        <v>0.17142857142857143</v>
      </c>
      <c r="CV233" s="95">
        <v>20</v>
      </c>
      <c r="CW233" s="96">
        <v>0</v>
      </c>
      <c r="CX233" s="98">
        <v>2</v>
      </c>
      <c r="CY233" s="129">
        <v>-1</v>
      </c>
      <c r="CZ233" s="257">
        <f>SUM(CW233:CY233)</f>
        <v>1</v>
      </c>
      <c r="DA233" s="98">
        <v>5</v>
      </c>
      <c r="DB233" s="98">
        <v>2</v>
      </c>
      <c r="DC233" s="151">
        <f>CZ233*O233</f>
        <v>3400</v>
      </c>
      <c r="DD233" s="258">
        <f>CZ233/(CV233+DA233-DB233)</f>
        <v>4.3478260869565216E-2</v>
      </c>
      <c r="DE233" s="95">
        <v>22</v>
      </c>
      <c r="DF233" s="247">
        <f>DE233*O233</f>
        <v>74800</v>
      </c>
      <c r="DG233" s="207"/>
      <c r="DH233" s="211">
        <v>16800</v>
      </c>
      <c r="DI233" s="211">
        <v>0</v>
      </c>
    </row>
    <row r="234" spans="1:113" ht="75" customHeight="1" x14ac:dyDescent="0.25">
      <c r="A234" s="220"/>
      <c r="B234" s="218"/>
      <c r="C234" s="73" t="s">
        <v>17</v>
      </c>
      <c r="D234" s="74" t="s">
        <v>544</v>
      </c>
      <c r="E234" s="74">
        <v>26181</v>
      </c>
      <c r="F234" s="101">
        <v>804382059355</v>
      </c>
      <c r="G234" s="101"/>
      <c r="H234" s="59" t="s">
        <v>570</v>
      </c>
      <c r="I234" s="196">
        <v>10</v>
      </c>
      <c r="J234" s="59" t="s">
        <v>443</v>
      </c>
      <c r="K234" s="149"/>
      <c r="L234" s="76" t="s">
        <v>39</v>
      </c>
      <c r="M234" s="76"/>
      <c r="N234" s="77">
        <v>44427</v>
      </c>
      <c r="O234" s="78">
        <v>8975</v>
      </c>
      <c r="P234" s="160"/>
      <c r="Q234" s="160"/>
      <c r="R234" s="160"/>
      <c r="S234" s="160"/>
      <c r="T234" s="160"/>
      <c r="U234" s="160"/>
      <c r="V234" s="160"/>
      <c r="W234" s="160"/>
      <c r="X234" s="160"/>
      <c r="Y234" s="160"/>
      <c r="Z234" s="160"/>
      <c r="AA234" s="161"/>
      <c r="AB234" s="162"/>
      <c r="AC234" s="163"/>
      <c r="AD234" s="164"/>
      <c r="AE234" s="164"/>
      <c r="AF234" s="164"/>
      <c r="AG234" s="164"/>
      <c r="AH234" s="164"/>
      <c r="AI234" s="164"/>
      <c r="AJ234" s="164"/>
      <c r="AK234" s="164"/>
      <c r="AL234" s="164"/>
      <c r="AM234" s="164"/>
      <c r="AN234" s="164"/>
      <c r="AO234" s="164"/>
      <c r="AP234" s="165"/>
      <c r="AQ234" s="166"/>
      <c r="AR234" s="166"/>
      <c r="AS234" s="167"/>
      <c r="AT234" s="166"/>
      <c r="AU234" s="145"/>
      <c r="AV234" s="145"/>
      <c r="AW234" s="145"/>
      <c r="AX234" s="145"/>
      <c r="AY234" s="145"/>
      <c r="AZ234" s="145"/>
      <c r="BA234" s="145"/>
      <c r="BB234" s="145"/>
      <c r="BC234" s="145"/>
      <c r="BD234" s="145"/>
      <c r="BE234" s="145"/>
      <c r="BF234" s="145"/>
      <c r="BG234" s="146"/>
      <c r="BH234" s="145"/>
      <c r="BI234" s="145"/>
      <c r="BJ234" s="147"/>
      <c r="BK234" s="189"/>
      <c r="BL234" s="189"/>
      <c r="BM234" s="189"/>
      <c r="BN234" s="189"/>
      <c r="BO234" s="189"/>
      <c r="BP234" s="189"/>
      <c r="BQ234" s="189"/>
      <c r="BR234" s="189"/>
      <c r="BS234" s="189"/>
      <c r="BT234" s="189"/>
      <c r="BU234" s="189"/>
      <c r="BV234" s="189"/>
      <c r="BW234" s="189"/>
      <c r="BX234" s="190"/>
      <c r="BY234" s="189"/>
      <c r="BZ234" s="189"/>
      <c r="CA234" s="206"/>
      <c r="CB234" s="99"/>
      <c r="CC234" s="236">
        <v>0</v>
      </c>
      <c r="CD234" s="170"/>
      <c r="CE234" s="203"/>
      <c r="CF234" s="98"/>
      <c r="CG234" s="98"/>
      <c r="CH234" s="98"/>
      <c r="CI234" s="98"/>
      <c r="CJ234" s="98"/>
      <c r="CK234" s="98"/>
      <c r="CL234" s="98">
        <v>0</v>
      </c>
      <c r="CM234" s="98">
        <v>0</v>
      </c>
      <c r="CN234" s="98">
        <v>0</v>
      </c>
      <c r="CO234" s="98">
        <v>0</v>
      </c>
      <c r="CP234" s="129">
        <v>0</v>
      </c>
      <c r="CQ234" s="174">
        <f>SUM(CE234:CP234)</f>
        <v>0</v>
      </c>
      <c r="CR234" s="98">
        <v>25</v>
      </c>
      <c r="CS234" s="98">
        <v>0</v>
      </c>
      <c r="CT234" s="151">
        <f>CQ234*O234</f>
        <v>0</v>
      </c>
      <c r="CU234" s="88">
        <f>CQ234/(CC234+CR234-CS234)</f>
        <v>0</v>
      </c>
      <c r="CV234" s="95">
        <v>22</v>
      </c>
      <c r="CW234" s="96">
        <v>0</v>
      </c>
      <c r="CX234" s="98">
        <v>0</v>
      </c>
      <c r="CY234" s="129">
        <v>0</v>
      </c>
      <c r="CZ234" s="257">
        <f>SUM(CW234:CY234)</f>
        <v>0</v>
      </c>
      <c r="DA234" s="98">
        <v>0</v>
      </c>
      <c r="DB234" s="98">
        <v>1</v>
      </c>
      <c r="DC234" s="98">
        <f>CZ234*O234</f>
        <v>0</v>
      </c>
      <c r="DD234" s="258">
        <f>CZ234/(CV234+DA234-DB234)</f>
        <v>0</v>
      </c>
      <c r="DE234" s="95">
        <v>22</v>
      </c>
      <c r="DF234" s="247">
        <f>DE234*O234</f>
        <v>197450</v>
      </c>
      <c r="DG234" s="272" t="s">
        <v>640</v>
      </c>
      <c r="DH234" s="211"/>
      <c r="DI234" s="211"/>
    </row>
    <row r="235" spans="1:113" ht="75" customHeight="1" x14ac:dyDescent="0.25">
      <c r="A235" s="221"/>
      <c r="B235" s="218"/>
      <c r="C235" s="74" t="s">
        <v>16</v>
      </c>
      <c r="D235" s="74" t="s">
        <v>475</v>
      </c>
      <c r="E235" s="74">
        <v>12201</v>
      </c>
      <c r="F235" s="101">
        <v>804382055647</v>
      </c>
      <c r="G235" s="101"/>
      <c r="H235" s="59" t="s">
        <v>499</v>
      </c>
      <c r="I235" s="196">
        <v>3</v>
      </c>
      <c r="J235" s="59" t="s">
        <v>445</v>
      </c>
      <c r="K235" s="149"/>
      <c r="L235" s="105" t="s">
        <v>39</v>
      </c>
      <c r="M235" s="105"/>
      <c r="N235" s="77">
        <v>44356</v>
      </c>
      <c r="O235" s="78">
        <v>1045</v>
      </c>
      <c r="P235" s="160"/>
      <c r="Q235" s="160"/>
      <c r="R235" s="160"/>
      <c r="S235" s="160"/>
      <c r="T235" s="160"/>
      <c r="U235" s="160"/>
      <c r="V235" s="160"/>
      <c r="W235" s="160"/>
      <c r="X235" s="160"/>
      <c r="Y235" s="160"/>
      <c r="Z235" s="160"/>
      <c r="AA235" s="161"/>
      <c r="AB235" s="162"/>
      <c r="AC235" s="163"/>
      <c r="AD235" s="164"/>
      <c r="AE235" s="164"/>
      <c r="AF235" s="164"/>
      <c r="AG235" s="164"/>
      <c r="AH235" s="164"/>
      <c r="AI235" s="164"/>
      <c r="AJ235" s="164"/>
      <c r="AK235" s="164"/>
      <c r="AL235" s="164"/>
      <c r="AM235" s="164"/>
      <c r="AN235" s="164"/>
      <c r="AO235" s="164"/>
      <c r="AP235" s="165"/>
      <c r="AQ235" s="166"/>
      <c r="AR235" s="166"/>
      <c r="AS235" s="167"/>
      <c r="AT235" s="166"/>
      <c r="AU235" s="145"/>
      <c r="AV235" s="145"/>
      <c r="AW235" s="145"/>
      <c r="AX235" s="145"/>
      <c r="AY235" s="145"/>
      <c r="AZ235" s="145"/>
      <c r="BA235" s="145"/>
      <c r="BB235" s="145"/>
      <c r="BC235" s="145"/>
      <c r="BD235" s="145"/>
      <c r="BE235" s="145"/>
      <c r="BF235" s="145"/>
      <c r="BG235" s="146"/>
      <c r="BH235" s="145"/>
      <c r="BI235" s="145"/>
      <c r="BJ235" s="147"/>
      <c r="BK235" s="189"/>
      <c r="BL235" s="189"/>
      <c r="BM235" s="189"/>
      <c r="BN235" s="189"/>
      <c r="BO235" s="189"/>
      <c r="BP235" s="189"/>
      <c r="BQ235" s="189"/>
      <c r="BR235" s="189"/>
      <c r="BS235" s="189"/>
      <c r="BT235" s="189"/>
      <c r="BU235" s="189"/>
      <c r="BV235" s="189"/>
      <c r="BW235" s="189"/>
      <c r="BX235" s="190"/>
      <c r="BY235" s="189"/>
      <c r="BZ235" s="189"/>
      <c r="CA235" s="206"/>
      <c r="CB235" s="99"/>
      <c r="CC235" s="236">
        <v>0</v>
      </c>
      <c r="CD235" s="170"/>
      <c r="CE235" s="203"/>
      <c r="CF235" s="98"/>
      <c r="CG235" s="98"/>
      <c r="CH235" s="98"/>
      <c r="CI235" s="98"/>
      <c r="CJ235" s="98">
        <v>0</v>
      </c>
      <c r="CK235" s="98">
        <v>6</v>
      </c>
      <c r="CL235" s="98">
        <v>5</v>
      </c>
      <c r="CM235" s="98">
        <v>1</v>
      </c>
      <c r="CN235" s="98">
        <v>4</v>
      </c>
      <c r="CO235" s="98">
        <v>4</v>
      </c>
      <c r="CP235" s="129">
        <v>5</v>
      </c>
      <c r="CQ235" s="174">
        <f>SUM(CE235:CP235)</f>
        <v>25</v>
      </c>
      <c r="CR235" s="98">
        <v>55</v>
      </c>
      <c r="CS235" s="98">
        <v>0</v>
      </c>
      <c r="CT235" s="151">
        <f>CQ235*O235</f>
        <v>26125</v>
      </c>
      <c r="CU235" s="88">
        <f>CQ235/(CC235+CR235-CS235)</f>
        <v>0.45454545454545453</v>
      </c>
      <c r="CV235" s="95">
        <v>22</v>
      </c>
      <c r="CW235" s="96">
        <v>0</v>
      </c>
      <c r="CX235" s="98">
        <v>1</v>
      </c>
      <c r="CY235" s="129">
        <v>0</v>
      </c>
      <c r="CZ235" s="257">
        <f>SUM(CW235:CY235)</f>
        <v>1</v>
      </c>
      <c r="DA235" s="98">
        <v>1</v>
      </c>
      <c r="DB235" s="98">
        <v>0</v>
      </c>
      <c r="DC235" s="151">
        <f>CZ235*O235</f>
        <v>1045</v>
      </c>
      <c r="DD235" s="258">
        <f>CZ235/(CV235+DA235-DB235)</f>
        <v>4.3478260869565216E-2</v>
      </c>
      <c r="DE235" s="95">
        <v>19</v>
      </c>
      <c r="DF235" s="247">
        <f>DE235*O235</f>
        <v>19855</v>
      </c>
      <c r="DG235" s="207"/>
      <c r="DH235" s="211">
        <v>5900</v>
      </c>
      <c r="DI235" s="211">
        <v>1634.35</v>
      </c>
    </row>
    <row r="236" spans="1:113" ht="75" customHeight="1" x14ac:dyDescent="0.25">
      <c r="A236" s="221"/>
      <c r="B236" s="218"/>
      <c r="C236" s="74" t="s">
        <v>16</v>
      </c>
      <c r="D236" s="74" t="s">
        <v>476</v>
      </c>
      <c r="E236" s="74">
        <v>12205</v>
      </c>
      <c r="F236" s="101">
        <v>804382055654</v>
      </c>
      <c r="G236" s="101"/>
      <c r="H236" s="59" t="s">
        <v>499</v>
      </c>
      <c r="I236" s="196">
        <v>3</v>
      </c>
      <c r="J236" s="59" t="s">
        <v>445</v>
      </c>
      <c r="K236" s="149"/>
      <c r="L236" s="105" t="s">
        <v>39</v>
      </c>
      <c r="M236" s="105"/>
      <c r="N236" s="77">
        <v>44356</v>
      </c>
      <c r="O236" s="78">
        <v>1045</v>
      </c>
      <c r="P236" s="160"/>
      <c r="Q236" s="160"/>
      <c r="R236" s="160"/>
      <c r="S236" s="160"/>
      <c r="T236" s="160"/>
      <c r="U236" s="160"/>
      <c r="V236" s="160"/>
      <c r="W236" s="160"/>
      <c r="X236" s="160"/>
      <c r="Y236" s="160"/>
      <c r="Z236" s="160"/>
      <c r="AA236" s="161"/>
      <c r="AB236" s="162"/>
      <c r="AC236" s="163"/>
      <c r="AD236" s="164"/>
      <c r="AE236" s="164"/>
      <c r="AF236" s="164"/>
      <c r="AG236" s="164"/>
      <c r="AH236" s="164"/>
      <c r="AI236" s="164"/>
      <c r="AJ236" s="164"/>
      <c r="AK236" s="164"/>
      <c r="AL236" s="164"/>
      <c r="AM236" s="164"/>
      <c r="AN236" s="164"/>
      <c r="AO236" s="164"/>
      <c r="AP236" s="165"/>
      <c r="AQ236" s="166"/>
      <c r="AR236" s="166"/>
      <c r="AS236" s="167"/>
      <c r="AT236" s="166"/>
      <c r="AU236" s="145"/>
      <c r="AV236" s="145"/>
      <c r="AW236" s="145"/>
      <c r="AX236" s="145"/>
      <c r="AY236" s="145"/>
      <c r="AZ236" s="145"/>
      <c r="BA236" s="145"/>
      <c r="BB236" s="145"/>
      <c r="BC236" s="145"/>
      <c r="BD236" s="145"/>
      <c r="BE236" s="145"/>
      <c r="BF236" s="145"/>
      <c r="BG236" s="146"/>
      <c r="BH236" s="145"/>
      <c r="BI236" s="145"/>
      <c r="BJ236" s="147"/>
      <c r="BK236" s="189"/>
      <c r="BL236" s="189"/>
      <c r="BM236" s="189"/>
      <c r="BN236" s="189"/>
      <c r="BO236" s="189"/>
      <c r="BP236" s="189"/>
      <c r="BQ236" s="189"/>
      <c r="BR236" s="189"/>
      <c r="BS236" s="189"/>
      <c r="BT236" s="189"/>
      <c r="BU236" s="189"/>
      <c r="BV236" s="189"/>
      <c r="BW236" s="189"/>
      <c r="BX236" s="190"/>
      <c r="BY236" s="189"/>
      <c r="BZ236" s="189"/>
      <c r="CA236" s="206"/>
      <c r="CB236" s="99"/>
      <c r="CC236" s="236">
        <v>0</v>
      </c>
      <c r="CD236" s="170"/>
      <c r="CE236" s="203"/>
      <c r="CF236" s="98"/>
      <c r="CG236" s="98"/>
      <c r="CH236" s="98"/>
      <c r="CI236" s="98"/>
      <c r="CJ236" s="98">
        <v>0</v>
      </c>
      <c r="CK236" s="98">
        <v>2</v>
      </c>
      <c r="CL236" s="98">
        <v>2</v>
      </c>
      <c r="CM236" s="98">
        <v>2</v>
      </c>
      <c r="CN236" s="98">
        <v>3</v>
      </c>
      <c r="CO236" s="98">
        <v>7</v>
      </c>
      <c r="CP236" s="129">
        <v>4</v>
      </c>
      <c r="CQ236" s="174">
        <f>SUM(CE236:CP236)</f>
        <v>20</v>
      </c>
      <c r="CR236" s="98">
        <v>55</v>
      </c>
      <c r="CS236" s="98">
        <v>0</v>
      </c>
      <c r="CT236" s="151">
        <f>CQ236*O236</f>
        <v>20900</v>
      </c>
      <c r="CU236" s="88">
        <f>CQ236/(CC236+CR236-CS236)</f>
        <v>0.36363636363636365</v>
      </c>
      <c r="CV236" s="95">
        <v>24</v>
      </c>
      <c r="CW236" s="96">
        <v>0</v>
      </c>
      <c r="CX236" s="98">
        <v>1</v>
      </c>
      <c r="CY236" s="129">
        <v>0</v>
      </c>
      <c r="CZ236" s="257">
        <f>SUM(CW236:CY236)</f>
        <v>1</v>
      </c>
      <c r="DA236" s="98">
        <v>0</v>
      </c>
      <c r="DB236" s="98">
        <v>1</v>
      </c>
      <c r="DC236" s="151">
        <f>CZ236*O236</f>
        <v>1045</v>
      </c>
      <c r="DD236" s="258">
        <f>CZ236/(CV236+DA236-DB236)</f>
        <v>4.3478260869565216E-2</v>
      </c>
      <c r="DE236" s="95">
        <v>12</v>
      </c>
      <c r="DF236" s="247">
        <f>DE236*O236</f>
        <v>12540</v>
      </c>
      <c r="DG236" s="284" t="s">
        <v>673</v>
      </c>
      <c r="DH236" s="211">
        <v>5900</v>
      </c>
      <c r="DI236" s="211">
        <v>1770</v>
      </c>
    </row>
    <row r="237" spans="1:113" ht="75" customHeight="1" x14ac:dyDescent="0.25">
      <c r="A237" s="221"/>
      <c r="B237" s="218"/>
      <c r="C237" s="74" t="s">
        <v>16</v>
      </c>
      <c r="D237" s="74" t="s">
        <v>464</v>
      </c>
      <c r="E237" s="74">
        <v>12124</v>
      </c>
      <c r="F237" s="101">
        <v>804382055777</v>
      </c>
      <c r="G237" s="101"/>
      <c r="H237" s="59" t="s">
        <v>489</v>
      </c>
      <c r="I237" s="196">
        <v>2</v>
      </c>
      <c r="J237" s="59" t="s">
        <v>445</v>
      </c>
      <c r="K237" s="149"/>
      <c r="L237" s="242" t="s">
        <v>40</v>
      </c>
      <c r="M237" s="105"/>
      <c r="N237" s="77">
        <v>44356</v>
      </c>
      <c r="O237" s="78">
        <v>175</v>
      </c>
      <c r="P237" s="160"/>
      <c r="Q237" s="160"/>
      <c r="R237" s="160"/>
      <c r="S237" s="160"/>
      <c r="T237" s="160"/>
      <c r="U237" s="160"/>
      <c r="V237" s="160"/>
      <c r="W237" s="160"/>
      <c r="X237" s="160"/>
      <c r="Y237" s="160"/>
      <c r="Z237" s="160"/>
      <c r="AA237" s="161"/>
      <c r="AB237" s="162"/>
      <c r="AC237" s="163"/>
      <c r="AD237" s="164"/>
      <c r="AE237" s="164"/>
      <c r="AF237" s="164"/>
      <c r="AG237" s="164"/>
      <c r="AH237" s="164"/>
      <c r="AI237" s="164"/>
      <c r="AJ237" s="164"/>
      <c r="AK237" s="164"/>
      <c r="AL237" s="164"/>
      <c r="AM237" s="164"/>
      <c r="AN237" s="164"/>
      <c r="AO237" s="164"/>
      <c r="AP237" s="165"/>
      <c r="AQ237" s="166"/>
      <c r="AR237" s="166"/>
      <c r="AS237" s="167"/>
      <c r="AT237" s="166"/>
      <c r="AU237" s="145"/>
      <c r="AV237" s="145"/>
      <c r="AW237" s="145"/>
      <c r="AX237" s="145"/>
      <c r="AY237" s="145"/>
      <c r="AZ237" s="145"/>
      <c r="BA237" s="145"/>
      <c r="BB237" s="145"/>
      <c r="BC237" s="145"/>
      <c r="BD237" s="145"/>
      <c r="BE237" s="145"/>
      <c r="BF237" s="145"/>
      <c r="BG237" s="146"/>
      <c r="BH237" s="145"/>
      <c r="BI237" s="145"/>
      <c r="BJ237" s="147"/>
      <c r="BK237" s="189"/>
      <c r="BL237" s="189"/>
      <c r="BM237" s="189"/>
      <c r="BN237" s="189"/>
      <c r="BO237" s="189"/>
      <c r="BP237" s="189"/>
      <c r="BQ237" s="189"/>
      <c r="BR237" s="189"/>
      <c r="BS237" s="189"/>
      <c r="BT237" s="189"/>
      <c r="BU237" s="189"/>
      <c r="BV237" s="189"/>
      <c r="BW237" s="189"/>
      <c r="BX237" s="190"/>
      <c r="BY237" s="189"/>
      <c r="BZ237" s="189"/>
      <c r="CA237" s="206"/>
      <c r="CB237" s="99"/>
      <c r="CC237" s="236">
        <v>0</v>
      </c>
      <c r="CD237" s="170"/>
      <c r="CE237" s="203"/>
      <c r="CF237" s="98"/>
      <c r="CG237" s="98"/>
      <c r="CH237" s="98"/>
      <c r="CI237" s="98"/>
      <c r="CJ237" s="98">
        <v>0</v>
      </c>
      <c r="CK237" s="98">
        <v>6</v>
      </c>
      <c r="CL237" s="98">
        <v>7</v>
      </c>
      <c r="CM237" s="98">
        <v>4</v>
      </c>
      <c r="CN237" s="98">
        <v>5</v>
      </c>
      <c r="CO237" s="98">
        <v>5</v>
      </c>
      <c r="CP237" s="129">
        <v>3</v>
      </c>
      <c r="CQ237" s="174">
        <f>SUM(CE237:CP237)</f>
        <v>30</v>
      </c>
      <c r="CR237" s="98">
        <v>200</v>
      </c>
      <c r="CS237" s="98">
        <v>0</v>
      </c>
      <c r="CT237" s="151">
        <f>CQ237*O237</f>
        <v>5250</v>
      </c>
      <c r="CU237" s="88">
        <f>CQ237/(CC237+CR237-CS237)</f>
        <v>0.15</v>
      </c>
      <c r="CV237" s="95">
        <v>100</v>
      </c>
      <c r="CW237" s="96">
        <v>3</v>
      </c>
      <c r="CX237" s="98">
        <v>9</v>
      </c>
      <c r="CY237" s="129">
        <v>7</v>
      </c>
      <c r="CZ237" s="257">
        <f>SUM(CW237:CY237)</f>
        <v>19</v>
      </c>
      <c r="DA237" s="98">
        <v>0</v>
      </c>
      <c r="DB237" s="98">
        <v>0</v>
      </c>
      <c r="DC237" s="151">
        <f>CZ237*O237</f>
        <v>3325</v>
      </c>
      <c r="DD237" s="258">
        <f>CZ237/(CV237+DA237-DB237)</f>
        <v>0.19</v>
      </c>
      <c r="DE237" s="95">
        <v>80</v>
      </c>
      <c r="DF237" s="247">
        <f>DE237*O237</f>
        <v>14000</v>
      </c>
      <c r="DG237" s="207"/>
      <c r="DH237" s="211">
        <v>1050</v>
      </c>
      <c r="DI237" s="211">
        <v>315</v>
      </c>
    </row>
    <row r="238" spans="1:113" ht="75" customHeight="1" x14ac:dyDescent="0.25">
      <c r="A238" s="221"/>
      <c r="B238" s="218"/>
      <c r="C238" s="73" t="s">
        <v>17</v>
      </c>
      <c r="D238" s="74" t="s">
        <v>78</v>
      </c>
      <c r="E238" s="74">
        <v>25771</v>
      </c>
      <c r="F238" s="101">
        <v>804382018116</v>
      </c>
      <c r="G238" s="101"/>
      <c r="H238" s="59" t="s">
        <v>107</v>
      </c>
      <c r="I238" s="196">
        <v>10</v>
      </c>
      <c r="J238" s="59" t="s">
        <v>444</v>
      </c>
      <c r="K238" s="149"/>
      <c r="L238" s="76" t="s">
        <v>39</v>
      </c>
      <c r="M238" s="76"/>
      <c r="N238" s="77">
        <v>42437</v>
      </c>
      <c r="O238" s="78">
        <v>443</v>
      </c>
      <c r="P238" s="160">
        <v>0</v>
      </c>
      <c r="Q238" s="160">
        <v>0</v>
      </c>
      <c r="R238" s="160">
        <v>0</v>
      </c>
      <c r="S238" s="160">
        <v>0</v>
      </c>
      <c r="T238" s="161">
        <v>2</v>
      </c>
      <c r="U238" s="161">
        <v>3</v>
      </c>
      <c r="V238" s="161">
        <v>1</v>
      </c>
      <c r="W238" s="161">
        <v>8</v>
      </c>
      <c r="X238" s="161">
        <v>4</v>
      </c>
      <c r="Y238" s="161">
        <v>7</v>
      </c>
      <c r="Z238" s="161">
        <v>16</v>
      </c>
      <c r="AA238" s="161">
        <v>43</v>
      </c>
      <c r="AB238" s="162">
        <f>SUM(P238:AA238)</f>
        <v>84</v>
      </c>
      <c r="AC238" s="163">
        <v>249</v>
      </c>
      <c r="AD238" s="164">
        <v>4</v>
      </c>
      <c r="AE238" s="164">
        <v>24</v>
      </c>
      <c r="AF238" s="164">
        <v>2</v>
      </c>
      <c r="AG238" s="164">
        <v>14</v>
      </c>
      <c r="AH238" s="164">
        <v>11</v>
      </c>
      <c r="AI238" s="164">
        <v>4</v>
      </c>
      <c r="AJ238" s="164">
        <v>1</v>
      </c>
      <c r="AK238" s="164">
        <v>8</v>
      </c>
      <c r="AL238" s="164">
        <v>5</v>
      </c>
      <c r="AM238" s="164">
        <v>4</v>
      </c>
      <c r="AN238" s="164">
        <v>8</v>
      </c>
      <c r="AO238" s="164">
        <v>9</v>
      </c>
      <c r="AP238" s="165">
        <f>SUM(AD238:AN238)</f>
        <v>85</v>
      </c>
      <c r="AQ238" s="166">
        <v>57</v>
      </c>
      <c r="AR238" s="166">
        <v>56</v>
      </c>
      <c r="AS238" s="167">
        <f>AP238/(AQ238+AC238-AR238)</f>
        <v>0.34</v>
      </c>
      <c r="AT238" s="166">
        <v>156</v>
      </c>
      <c r="AU238" s="145">
        <v>2</v>
      </c>
      <c r="AV238" s="145">
        <v>8</v>
      </c>
      <c r="AW238" s="145">
        <v>2</v>
      </c>
      <c r="AX238" s="145">
        <v>6</v>
      </c>
      <c r="AY238" s="145">
        <v>5</v>
      </c>
      <c r="AZ238" s="145">
        <v>2</v>
      </c>
      <c r="BA238" s="145">
        <v>2</v>
      </c>
      <c r="BB238" s="145">
        <v>4</v>
      </c>
      <c r="BC238" s="145">
        <v>0</v>
      </c>
      <c r="BD238" s="145">
        <v>2</v>
      </c>
      <c r="BE238" s="145">
        <v>2</v>
      </c>
      <c r="BF238" s="145">
        <v>6</v>
      </c>
      <c r="BG238" s="146">
        <f>+SUM(AU238:BF238)</f>
        <v>41</v>
      </c>
      <c r="BH238" s="145">
        <v>1</v>
      </c>
      <c r="BI238" s="145">
        <v>17</v>
      </c>
      <c r="BJ238" s="147">
        <f>+BG238/(BH238+AT238-BI238)</f>
        <v>0.29285714285714287</v>
      </c>
      <c r="BK238" s="189">
        <v>95</v>
      </c>
      <c r="BL238" s="189">
        <v>1</v>
      </c>
      <c r="BM238" s="189">
        <v>1</v>
      </c>
      <c r="BN238" s="189">
        <v>0</v>
      </c>
      <c r="BO238" s="189">
        <v>0</v>
      </c>
      <c r="BP238" s="189">
        <v>0</v>
      </c>
      <c r="BQ238" s="189">
        <v>0</v>
      </c>
      <c r="BR238" s="189">
        <v>0</v>
      </c>
      <c r="BS238" s="189">
        <v>0</v>
      </c>
      <c r="BT238" s="189">
        <v>0</v>
      </c>
      <c r="BU238" s="189">
        <v>0</v>
      </c>
      <c r="BV238" s="189">
        <v>-1</v>
      </c>
      <c r="BW238" s="189">
        <v>1</v>
      </c>
      <c r="BX238" s="190">
        <f>SUM(BL238:BW238)</f>
        <v>2</v>
      </c>
      <c r="BY238" s="189">
        <v>0</v>
      </c>
      <c r="BZ238" s="189">
        <v>91</v>
      </c>
      <c r="CA238" s="206">
        <f>O238*BX238</f>
        <v>886</v>
      </c>
      <c r="CB238" s="99">
        <f>BX238/(BY238+BK238-BZ238)</f>
        <v>0.5</v>
      </c>
      <c r="CC238" s="236">
        <v>1</v>
      </c>
      <c r="CD238" s="170">
        <f>CC238*O238</f>
        <v>443</v>
      </c>
      <c r="CE238" s="203">
        <v>0</v>
      </c>
      <c r="CF238" s="98">
        <v>0</v>
      </c>
      <c r="CG238" s="98">
        <v>0</v>
      </c>
      <c r="CH238" s="98">
        <v>0</v>
      </c>
      <c r="CI238" s="98">
        <v>1</v>
      </c>
      <c r="CJ238" s="98">
        <v>0</v>
      </c>
      <c r="CK238" s="98">
        <v>-1</v>
      </c>
      <c r="CL238" s="98">
        <v>0</v>
      </c>
      <c r="CM238" s="98">
        <v>0</v>
      </c>
      <c r="CN238" s="98">
        <v>0</v>
      </c>
      <c r="CO238" s="98">
        <v>0</v>
      </c>
      <c r="CP238" s="129">
        <v>0</v>
      </c>
      <c r="CQ238" s="174">
        <f>SUM(CE238:CP238)</f>
        <v>0</v>
      </c>
      <c r="CR238" s="98">
        <v>0</v>
      </c>
      <c r="CS238" s="98">
        <v>0</v>
      </c>
      <c r="CT238" s="151">
        <f>CQ238*O238</f>
        <v>0</v>
      </c>
      <c r="CU238" s="88">
        <f>CQ238/(CC238+CR238-CS238)</f>
        <v>0</v>
      </c>
      <c r="CV238" s="95">
        <v>1</v>
      </c>
      <c r="CW238" s="96">
        <v>0</v>
      </c>
      <c r="CX238" s="98">
        <v>0</v>
      </c>
      <c r="CY238" s="129">
        <v>1</v>
      </c>
      <c r="CZ238" s="257">
        <f>SUM(CW238:CY238)</f>
        <v>1</v>
      </c>
      <c r="DA238" s="98">
        <v>0</v>
      </c>
      <c r="DB238" s="98">
        <v>0</v>
      </c>
      <c r="DC238" s="98">
        <f>CZ238*O238</f>
        <v>443</v>
      </c>
      <c r="DD238" s="258">
        <f>CZ238/(CV238+DA238-DB238)</f>
        <v>1</v>
      </c>
      <c r="DE238" s="95">
        <v>0</v>
      </c>
      <c r="DF238" s="247">
        <f>DE238*O238</f>
        <v>0</v>
      </c>
      <c r="DG238" s="207"/>
      <c r="DH238" s="211"/>
      <c r="DI238" s="211"/>
    </row>
    <row r="239" spans="1:113" ht="75" customHeight="1" x14ac:dyDescent="0.25">
      <c r="A239" s="221"/>
      <c r="B239" s="223"/>
      <c r="C239" s="73" t="s">
        <v>17</v>
      </c>
      <c r="D239" s="132" t="s">
        <v>209</v>
      </c>
      <c r="E239" s="74">
        <v>25131</v>
      </c>
      <c r="F239" s="101">
        <v>804382037384</v>
      </c>
      <c r="G239" s="101"/>
      <c r="H239" s="59" t="s">
        <v>237</v>
      </c>
      <c r="I239" s="196">
        <v>1.5</v>
      </c>
      <c r="J239" s="59" t="s">
        <v>444</v>
      </c>
      <c r="K239" s="149" t="s">
        <v>357</v>
      </c>
      <c r="L239" s="74" t="s">
        <v>39</v>
      </c>
      <c r="M239" s="74"/>
      <c r="N239" s="107">
        <v>43907</v>
      </c>
      <c r="O239" s="78">
        <v>1445</v>
      </c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9"/>
      <c r="AC239" s="140"/>
      <c r="AD239" s="136"/>
      <c r="AE239" s="136"/>
      <c r="AF239" s="136"/>
      <c r="AG239" s="136"/>
      <c r="AH239" s="136"/>
      <c r="AI239" s="136"/>
      <c r="AJ239" s="136"/>
      <c r="AK239" s="136"/>
      <c r="AL239" s="136"/>
      <c r="AM239" s="136"/>
      <c r="AN239" s="136"/>
      <c r="AO239" s="136"/>
      <c r="AP239" s="141"/>
      <c r="AQ239" s="137"/>
      <c r="AR239" s="137"/>
      <c r="AS239" s="142"/>
      <c r="AT239" s="143"/>
      <c r="AU239" s="144"/>
      <c r="AV239" s="144"/>
      <c r="AW239" s="144"/>
      <c r="AX239" s="144"/>
      <c r="AY239" s="144"/>
      <c r="AZ239" s="144"/>
      <c r="BA239" s="145"/>
      <c r="BB239" s="145"/>
      <c r="BC239" s="145"/>
      <c r="BD239" s="145"/>
      <c r="BE239" s="145"/>
      <c r="BF239" s="145"/>
      <c r="BG239" s="146"/>
      <c r="BH239" s="144"/>
      <c r="BI239" s="144"/>
      <c r="BJ239" s="147"/>
      <c r="BK239" s="189">
        <v>0</v>
      </c>
      <c r="BL239" s="189"/>
      <c r="BM239" s="189"/>
      <c r="BN239" s="189">
        <v>0</v>
      </c>
      <c r="BO239" s="189">
        <v>0</v>
      </c>
      <c r="BP239" s="189">
        <v>0</v>
      </c>
      <c r="BQ239" s="189">
        <v>0</v>
      </c>
      <c r="BR239" s="189">
        <v>0</v>
      </c>
      <c r="BS239" s="189">
        <v>1</v>
      </c>
      <c r="BT239" s="189">
        <v>0</v>
      </c>
      <c r="BU239" s="189">
        <v>0</v>
      </c>
      <c r="BV239" s="189">
        <v>0</v>
      </c>
      <c r="BW239" s="189">
        <v>0</v>
      </c>
      <c r="BX239" s="190">
        <f>SUM(BL239:BW239)</f>
        <v>1</v>
      </c>
      <c r="BY239" s="189">
        <v>48</v>
      </c>
      <c r="BZ239" s="189">
        <v>44</v>
      </c>
      <c r="CA239" s="206">
        <f>O239*BX239</f>
        <v>1445</v>
      </c>
      <c r="CB239" s="99">
        <f>BX239/(BY239+BK239-BZ239)</f>
        <v>0.25</v>
      </c>
      <c r="CC239" s="236">
        <v>3</v>
      </c>
      <c r="CD239" s="170">
        <f>CC239*O239</f>
        <v>4335</v>
      </c>
      <c r="CE239" s="203">
        <v>0</v>
      </c>
      <c r="CF239" s="98">
        <v>0</v>
      </c>
      <c r="CG239" s="98">
        <v>0</v>
      </c>
      <c r="CH239" s="98">
        <v>0</v>
      </c>
      <c r="CI239" s="98">
        <v>0</v>
      </c>
      <c r="CJ239" s="98">
        <v>0</v>
      </c>
      <c r="CK239" s="98">
        <v>0</v>
      </c>
      <c r="CL239" s="98">
        <v>0</v>
      </c>
      <c r="CM239" s="98">
        <v>0</v>
      </c>
      <c r="CN239" s="98">
        <v>0</v>
      </c>
      <c r="CO239" s="98">
        <v>0</v>
      </c>
      <c r="CP239" s="129">
        <v>0</v>
      </c>
      <c r="CQ239" s="174">
        <f>SUM(CE239:CP239)</f>
        <v>0</v>
      </c>
      <c r="CR239" s="98">
        <v>0</v>
      </c>
      <c r="CS239" s="98">
        <v>2</v>
      </c>
      <c r="CT239" s="151">
        <f>CQ239*O239</f>
        <v>0</v>
      </c>
      <c r="CU239" s="88">
        <f>CQ239/(CC239+CR239-CS239)</f>
        <v>0</v>
      </c>
      <c r="CV239" s="95">
        <v>1</v>
      </c>
      <c r="CW239" s="96">
        <v>0</v>
      </c>
      <c r="CX239" s="98">
        <v>0</v>
      </c>
      <c r="CY239" s="129">
        <v>0</v>
      </c>
      <c r="CZ239" s="257">
        <f>SUM(CW239:CY239)</f>
        <v>0</v>
      </c>
      <c r="DA239" s="98">
        <v>0</v>
      </c>
      <c r="DB239" s="98">
        <v>0</v>
      </c>
      <c r="DC239" s="98">
        <f>CZ239*O239</f>
        <v>0</v>
      </c>
      <c r="DD239" s="258">
        <f>CZ239/(CV239+DA239-DB239)</f>
        <v>0</v>
      </c>
      <c r="DE239" s="95">
        <v>1</v>
      </c>
      <c r="DF239" s="247">
        <f>DE239*O239</f>
        <v>1445</v>
      </c>
      <c r="DG239" s="209"/>
      <c r="DH239" s="211">
        <v>6500</v>
      </c>
      <c r="DI239" s="211">
        <v>0</v>
      </c>
    </row>
    <row r="240" spans="1:113" ht="75" customHeight="1" x14ac:dyDescent="0.25">
      <c r="A240" s="221"/>
      <c r="B240" s="223"/>
      <c r="C240" s="73" t="s">
        <v>17</v>
      </c>
      <c r="D240" s="132" t="s">
        <v>208</v>
      </c>
      <c r="E240" s="74">
        <v>11037</v>
      </c>
      <c r="F240" s="101">
        <v>804382037377</v>
      </c>
      <c r="G240" s="101"/>
      <c r="H240" s="59" t="s">
        <v>239</v>
      </c>
      <c r="I240" s="196">
        <v>1</v>
      </c>
      <c r="J240" s="59" t="s">
        <v>445</v>
      </c>
      <c r="K240" s="149" t="s">
        <v>357</v>
      </c>
      <c r="L240" s="74" t="s">
        <v>39</v>
      </c>
      <c r="M240" s="74"/>
      <c r="N240" s="107">
        <v>43907</v>
      </c>
      <c r="O240" s="78">
        <v>715</v>
      </c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9"/>
      <c r="AC240" s="140"/>
      <c r="AD240" s="136"/>
      <c r="AE240" s="136"/>
      <c r="AF240" s="136"/>
      <c r="AG240" s="136"/>
      <c r="AH240" s="136"/>
      <c r="AI240" s="136"/>
      <c r="AJ240" s="136"/>
      <c r="AK240" s="136"/>
      <c r="AL240" s="136"/>
      <c r="AM240" s="136"/>
      <c r="AN240" s="136"/>
      <c r="AO240" s="136"/>
      <c r="AP240" s="141"/>
      <c r="AQ240" s="137"/>
      <c r="AR240" s="137"/>
      <c r="AS240" s="142"/>
      <c r="AT240" s="143"/>
      <c r="AU240" s="144"/>
      <c r="AV240" s="144"/>
      <c r="AW240" s="144"/>
      <c r="AX240" s="144"/>
      <c r="AY240" s="144"/>
      <c r="AZ240" s="144"/>
      <c r="BA240" s="145"/>
      <c r="BB240" s="145"/>
      <c r="BC240" s="145"/>
      <c r="BD240" s="145"/>
      <c r="BE240" s="145"/>
      <c r="BF240" s="145"/>
      <c r="BG240" s="146"/>
      <c r="BH240" s="144"/>
      <c r="BI240" s="144"/>
      <c r="BJ240" s="147"/>
      <c r="BK240" s="189">
        <v>0</v>
      </c>
      <c r="BL240" s="189"/>
      <c r="BM240" s="189"/>
      <c r="BN240" s="189">
        <v>0</v>
      </c>
      <c r="BO240" s="189">
        <v>0</v>
      </c>
      <c r="BP240" s="189">
        <v>0</v>
      </c>
      <c r="BQ240" s="189">
        <v>0</v>
      </c>
      <c r="BR240" s="189">
        <v>0</v>
      </c>
      <c r="BS240" s="189">
        <v>0</v>
      </c>
      <c r="BT240" s="189">
        <v>1</v>
      </c>
      <c r="BU240" s="189">
        <v>0</v>
      </c>
      <c r="BV240" s="189">
        <v>0</v>
      </c>
      <c r="BW240" s="189">
        <v>0</v>
      </c>
      <c r="BX240" s="190">
        <f>SUM(BL240:BW240)</f>
        <v>1</v>
      </c>
      <c r="BY240" s="189">
        <v>98</v>
      </c>
      <c r="BZ240" s="189">
        <v>92</v>
      </c>
      <c r="CA240" s="206">
        <f>O240*BX240</f>
        <v>715</v>
      </c>
      <c r="CB240" s="99">
        <f>BX240/(BY240+BK240-BZ240)</f>
        <v>0.16666666666666666</v>
      </c>
      <c r="CC240" s="236">
        <v>5</v>
      </c>
      <c r="CD240" s="170">
        <f>CC240*O240</f>
        <v>3575</v>
      </c>
      <c r="CE240" s="203">
        <v>0</v>
      </c>
      <c r="CF240" s="98">
        <v>0</v>
      </c>
      <c r="CG240" s="98">
        <v>0</v>
      </c>
      <c r="CH240" s="98">
        <v>0</v>
      </c>
      <c r="CI240" s="98">
        <v>0</v>
      </c>
      <c r="CJ240" s="98">
        <v>0</v>
      </c>
      <c r="CK240" s="98">
        <v>0</v>
      </c>
      <c r="CL240" s="98">
        <v>0</v>
      </c>
      <c r="CM240" s="98">
        <v>0</v>
      </c>
      <c r="CN240" s="98">
        <v>0</v>
      </c>
      <c r="CO240" s="98">
        <v>0</v>
      </c>
      <c r="CP240" s="129">
        <v>0</v>
      </c>
      <c r="CQ240" s="174">
        <f>SUM(CE240:CP240)</f>
        <v>0</v>
      </c>
      <c r="CR240" s="98">
        <v>0</v>
      </c>
      <c r="CS240" s="98">
        <v>4</v>
      </c>
      <c r="CT240" s="151">
        <f>CQ240*O240</f>
        <v>0</v>
      </c>
      <c r="CU240" s="88">
        <f>CQ240/(CC240+CR240-CS240)</f>
        <v>0</v>
      </c>
      <c r="CV240" s="95">
        <v>1</v>
      </c>
      <c r="CW240" s="96">
        <v>0</v>
      </c>
      <c r="CX240" s="98">
        <v>0</v>
      </c>
      <c r="CY240" s="129">
        <v>0</v>
      </c>
      <c r="CZ240" s="257">
        <f>SUM(CW240:CY240)</f>
        <v>0</v>
      </c>
      <c r="DA240" s="98">
        <v>0</v>
      </c>
      <c r="DB240" s="98">
        <v>0</v>
      </c>
      <c r="DC240" s="98">
        <f>CZ240*O240</f>
        <v>0</v>
      </c>
      <c r="DD240" s="258">
        <f>CZ240/(CV240+DA240-DB240)</f>
        <v>0</v>
      </c>
      <c r="DE240" s="95">
        <v>1</v>
      </c>
      <c r="DF240" s="247">
        <f>DE240*O240</f>
        <v>715</v>
      </c>
      <c r="DG240" s="209"/>
      <c r="DH240" s="211">
        <v>3200</v>
      </c>
      <c r="DI240" s="211">
        <v>0</v>
      </c>
    </row>
    <row r="241" spans="1:113" ht="75" customHeight="1" x14ac:dyDescent="0.25">
      <c r="A241" s="221"/>
      <c r="B241" s="223"/>
      <c r="C241" s="74" t="s">
        <v>16</v>
      </c>
      <c r="D241" s="106" t="s">
        <v>214</v>
      </c>
      <c r="E241" s="74">
        <v>10898</v>
      </c>
      <c r="F241" s="101">
        <v>804382037780</v>
      </c>
      <c r="G241" s="101"/>
      <c r="H241" s="59" t="s">
        <v>224</v>
      </c>
      <c r="I241" s="196">
        <v>0.5</v>
      </c>
      <c r="J241" s="59" t="s">
        <v>445</v>
      </c>
      <c r="K241" s="149" t="s">
        <v>173</v>
      </c>
      <c r="L241" s="74" t="s">
        <v>39</v>
      </c>
      <c r="M241" s="106"/>
      <c r="N241" s="107">
        <v>44020</v>
      </c>
      <c r="O241" s="78">
        <v>95</v>
      </c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9"/>
      <c r="AC241" s="140"/>
      <c r="AD241" s="136"/>
      <c r="AE241" s="136"/>
      <c r="AF241" s="136"/>
      <c r="AG241" s="136"/>
      <c r="AH241" s="136"/>
      <c r="AI241" s="136"/>
      <c r="AJ241" s="136"/>
      <c r="AK241" s="136"/>
      <c r="AL241" s="136"/>
      <c r="AM241" s="136"/>
      <c r="AN241" s="136"/>
      <c r="AO241" s="136"/>
      <c r="AP241" s="141"/>
      <c r="AQ241" s="137"/>
      <c r="AR241" s="137"/>
      <c r="AS241" s="142"/>
      <c r="AT241" s="143"/>
      <c r="AU241" s="144"/>
      <c r="AV241" s="144"/>
      <c r="AW241" s="144"/>
      <c r="AX241" s="144"/>
      <c r="AY241" s="144"/>
      <c r="AZ241" s="144"/>
      <c r="BA241" s="145"/>
      <c r="BB241" s="145"/>
      <c r="BC241" s="145"/>
      <c r="BD241" s="145"/>
      <c r="BE241" s="145"/>
      <c r="BF241" s="145"/>
      <c r="BG241" s="146"/>
      <c r="BH241" s="144"/>
      <c r="BI241" s="144"/>
      <c r="BJ241" s="147"/>
      <c r="BK241" s="189">
        <v>0</v>
      </c>
      <c r="BL241" s="189"/>
      <c r="BM241" s="189"/>
      <c r="BN241" s="189"/>
      <c r="BO241" s="189"/>
      <c r="BP241" s="189"/>
      <c r="BQ241" s="189"/>
      <c r="BR241" s="189">
        <v>0</v>
      </c>
      <c r="BS241" s="189">
        <v>2</v>
      </c>
      <c r="BT241" s="189">
        <v>4</v>
      </c>
      <c r="BU241" s="189">
        <v>5</v>
      </c>
      <c r="BV241" s="189">
        <v>8</v>
      </c>
      <c r="BW241" s="189">
        <v>11</v>
      </c>
      <c r="BX241" s="190">
        <f>SUM(BL241:BW241)</f>
        <v>30</v>
      </c>
      <c r="BY241" s="189">
        <v>75</v>
      </c>
      <c r="BZ241" s="189">
        <v>0</v>
      </c>
      <c r="CA241" s="206">
        <f>O241*BX241</f>
        <v>2850</v>
      </c>
      <c r="CB241" s="99">
        <f>BX241/(BY241+BK241-BZ241)</f>
        <v>0.4</v>
      </c>
      <c r="CC241" s="236">
        <v>43</v>
      </c>
      <c r="CD241" s="170">
        <f>CC241*O241</f>
        <v>4085</v>
      </c>
      <c r="CE241" s="203">
        <v>2</v>
      </c>
      <c r="CF241" s="98">
        <v>4</v>
      </c>
      <c r="CG241" s="98">
        <v>0</v>
      </c>
      <c r="CH241" s="98">
        <v>1</v>
      </c>
      <c r="CI241" s="98">
        <v>5</v>
      </c>
      <c r="CJ241" s="98">
        <v>2</v>
      </c>
      <c r="CK241" s="98">
        <v>0</v>
      </c>
      <c r="CL241" s="98">
        <v>0</v>
      </c>
      <c r="CM241" s="98">
        <v>0</v>
      </c>
      <c r="CN241" s="98">
        <v>0</v>
      </c>
      <c r="CO241" s="98">
        <v>1</v>
      </c>
      <c r="CP241" s="129">
        <v>0</v>
      </c>
      <c r="CQ241" s="174">
        <f>SUM(CE241:CP241)</f>
        <v>15</v>
      </c>
      <c r="CR241" s="98">
        <v>0</v>
      </c>
      <c r="CS241" s="98">
        <v>9</v>
      </c>
      <c r="CT241" s="151">
        <f>CQ241*O241</f>
        <v>1425</v>
      </c>
      <c r="CU241" s="88">
        <f>CQ241/(CC241+CR241-CS241)</f>
        <v>0.44117647058823528</v>
      </c>
      <c r="CV241" s="95">
        <v>2</v>
      </c>
      <c r="CW241" s="96">
        <v>1</v>
      </c>
      <c r="CX241" s="98">
        <v>0</v>
      </c>
      <c r="CY241" s="129">
        <v>-1</v>
      </c>
      <c r="CZ241" s="257">
        <f>SUM(CW241:CY241)</f>
        <v>0</v>
      </c>
      <c r="DA241" s="98">
        <v>0</v>
      </c>
      <c r="DB241" s="98">
        <v>0</v>
      </c>
      <c r="DC241" s="151">
        <f>CZ241*O241</f>
        <v>0</v>
      </c>
      <c r="DD241" s="258">
        <f>CZ241/(CV241+DA241-DB241)</f>
        <v>0</v>
      </c>
      <c r="DE241" s="95">
        <v>2</v>
      </c>
      <c r="DF241" s="247">
        <f>DE241*O241</f>
        <v>190</v>
      </c>
      <c r="DG241" s="278" t="s">
        <v>509</v>
      </c>
      <c r="DH241" s="211">
        <v>600</v>
      </c>
      <c r="DI241" s="211">
        <v>209.93</v>
      </c>
    </row>
    <row r="242" spans="1:113" ht="75" customHeight="1" x14ac:dyDescent="0.25">
      <c r="A242" s="221"/>
      <c r="B242" s="218"/>
      <c r="C242" s="74" t="s">
        <v>16</v>
      </c>
      <c r="D242" s="74" t="s">
        <v>480</v>
      </c>
      <c r="E242" s="74">
        <v>25841</v>
      </c>
      <c r="F242" s="101">
        <v>804382055791</v>
      </c>
      <c r="G242" s="101"/>
      <c r="H242" s="59" t="s">
        <v>502</v>
      </c>
      <c r="I242" s="196">
        <v>5</v>
      </c>
      <c r="J242" s="59" t="s">
        <v>443</v>
      </c>
      <c r="K242" s="149"/>
      <c r="L242" s="105" t="s">
        <v>39</v>
      </c>
      <c r="M242" s="105"/>
      <c r="N242" s="77">
        <v>44356</v>
      </c>
      <c r="O242" s="78">
        <v>1990</v>
      </c>
      <c r="P242" s="160"/>
      <c r="Q242" s="160"/>
      <c r="R242" s="160"/>
      <c r="S242" s="160"/>
      <c r="T242" s="160"/>
      <c r="U242" s="160"/>
      <c r="V242" s="160"/>
      <c r="W242" s="160"/>
      <c r="X242" s="160"/>
      <c r="Y242" s="160"/>
      <c r="Z242" s="160"/>
      <c r="AA242" s="161"/>
      <c r="AB242" s="162"/>
      <c r="AC242" s="163"/>
      <c r="AD242" s="164"/>
      <c r="AE242" s="164"/>
      <c r="AF242" s="164"/>
      <c r="AG242" s="164"/>
      <c r="AH242" s="164"/>
      <c r="AI242" s="164"/>
      <c r="AJ242" s="164"/>
      <c r="AK242" s="164"/>
      <c r="AL242" s="164"/>
      <c r="AM242" s="164"/>
      <c r="AN242" s="164"/>
      <c r="AO242" s="164"/>
      <c r="AP242" s="165"/>
      <c r="AQ242" s="166"/>
      <c r="AR242" s="166"/>
      <c r="AS242" s="167"/>
      <c r="AT242" s="166"/>
      <c r="AU242" s="145"/>
      <c r="AV242" s="145"/>
      <c r="AW242" s="145"/>
      <c r="AX242" s="145"/>
      <c r="AY242" s="145"/>
      <c r="AZ242" s="145"/>
      <c r="BA242" s="145"/>
      <c r="BB242" s="145"/>
      <c r="BC242" s="145"/>
      <c r="BD242" s="145"/>
      <c r="BE242" s="145"/>
      <c r="BF242" s="145"/>
      <c r="BG242" s="146"/>
      <c r="BH242" s="145"/>
      <c r="BI242" s="145"/>
      <c r="BJ242" s="147"/>
      <c r="BK242" s="189"/>
      <c r="BL242" s="189"/>
      <c r="BM242" s="189"/>
      <c r="BN242" s="189"/>
      <c r="BO242" s="189"/>
      <c r="BP242" s="189"/>
      <c r="BQ242" s="189"/>
      <c r="BR242" s="189"/>
      <c r="BS242" s="189"/>
      <c r="BT242" s="189"/>
      <c r="BU242" s="189"/>
      <c r="BV242" s="189"/>
      <c r="BW242" s="189"/>
      <c r="BX242" s="190"/>
      <c r="BY242" s="189"/>
      <c r="BZ242" s="189"/>
      <c r="CA242" s="206"/>
      <c r="CB242" s="99"/>
      <c r="CC242" s="236">
        <v>0</v>
      </c>
      <c r="CD242" s="170"/>
      <c r="CE242" s="203"/>
      <c r="CF242" s="98"/>
      <c r="CG242" s="98"/>
      <c r="CH242" s="98"/>
      <c r="CI242" s="98"/>
      <c r="CJ242" s="98">
        <v>1</v>
      </c>
      <c r="CK242" s="98">
        <v>3</v>
      </c>
      <c r="CL242" s="98">
        <v>3</v>
      </c>
      <c r="CM242" s="98">
        <v>1</v>
      </c>
      <c r="CN242" s="98">
        <v>3</v>
      </c>
      <c r="CO242" s="98">
        <v>4</v>
      </c>
      <c r="CP242" s="129">
        <v>2</v>
      </c>
      <c r="CQ242" s="174">
        <f>SUM(CE242:CP242)</f>
        <v>17</v>
      </c>
      <c r="CR242" s="98">
        <v>30</v>
      </c>
      <c r="CS242" s="98">
        <v>1</v>
      </c>
      <c r="CT242" s="151">
        <f>CQ242*O242</f>
        <v>33830</v>
      </c>
      <c r="CU242" s="88">
        <f>CQ242/(CC242+CR242-CS242)</f>
        <v>0.58620689655172409</v>
      </c>
      <c r="CV242" s="95">
        <v>9</v>
      </c>
      <c r="CW242" s="96">
        <v>-1</v>
      </c>
      <c r="CX242" s="98">
        <v>1</v>
      </c>
      <c r="CY242" s="129">
        <v>0</v>
      </c>
      <c r="CZ242" s="257">
        <f>SUM(CW242:CY242)</f>
        <v>0</v>
      </c>
      <c r="DA242" s="98">
        <v>0</v>
      </c>
      <c r="DB242" s="98">
        <v>2</v>
      </c>
      <c r="DC242" s="151">
        <f>CZ242*O242</f>
        <v>0</v>
      </c>
      <c r="DD242" s="258">
        <f>CZ242/(CV242+DA242-DB242)</f>
        <v>0</v>
      </c>
      <c r="DE242" s="95">
        <v>7</v>
      </c>
      <c r="DF242" s="247">
        <f>DE242*O242</f>
        <v>13930</v>
      </c>
      <c r="DG242" s="207"/>
      <c r="DH242" s="211">
        <v>10300</v>
      </c>
      <c r="DI242" s="211">
        <v>3406.39</v>
      </c>
    </row>
    <row r="243" spans="1:113" ht="75" customHeight="1" x14ac:dyDescent="0.25">
      <c r="A243" s="221"/>
      <c r="B243" s="218"/>
      <c r="C243" s="59" t="s">
        <v>17</v>
      </c>
      <c r="D243" s="74" t="s">
        <v>108</v>
      </c>
      <c r="E243" s="74">
        <v>25772</v>
      </c>
      <c r="F243" s="101">
        <v>804382019373</v>
      </c>
      <c r="G243" s="101"/>
      <c r="H243" s="59" t="s">
        <v>107</v>
      </c>
      <c r="I243" s="196">
        <v>10</v>
      </c>
      <c r="J243" s="59" t="s">
        <v>444</v>
      </c>
      <c r="K243" s="149"/>
      <c r="L243" s="103" t="s">
        <v>40</v>
      </c>
      <c r="M243" s="103"/>
      <c r="N243" s="77">
        <v>42378</v>
      </c>
      <c r="O243" s="78">
        <v>443</v>
      </c>
      <c r="P243" s="160">
        <v>0</v>
      </c>
      <c r="Q243" s="160">
        <v>0</v>
      </c>
      <c r="R243" s="160">
        <v>0</v>
      </c>
      <c r="S243" s="160">
        <v>0</v>
      </c>
      <c r="T243" s="161">
        <v>4</v>
      </c>
      <c r="U243" s="161">
        <v>-3</v>
      </c>
      <c r="V243" s="161">
        <v>4</v>
      </c>
      <c r="W243" s="161">
        <v>5</v>
      </c>
      <c r="X243" s="161">
        <v>1</v>
      </c>
      <c r="Y243" s="161">
        <v>12</v>
      </c>
      <c r="Z243" s="161">
        <v>23</v>
      </c>
      <c r="AA243" s="161">
        <v>62</v>
      </c>
      <c r="AB243" s="162">
        <f>SUM(P243:AA243)</f>
        <v>108</v>
      </c>
      <c r="AC243" s="163">
        <v>331</v>
      </c>
      <c r="AD243" s="164">
        <v>3</v>
      </c>
      <c r="AE243" s="164">
        <v>28</v>
      </c>
      <c r="AF243" s="164">
        <v>7</v>
      </c>
      <c r="AG243" s="164">
        <v>10</v>
      </c>
      <c r="AH243" s="164">
        <v>11</v>
      </c>
      <c r="AI243" s="164">
        <v>3</v>
      </c>
      <c r="AJ243" s="164">
        <v>6</v>
      </c>
      <c r="AK243" s="164">
        <v>6</v>
      </c>
      <c r="AL243" s="164">
        <v>5</v>
      </c>
      <c r="AM243" s="164">
        <v>10</v>
      </c>
      <c r="AN243" s="164">
        <v>12</v>
      </c>
      <c r="AO243" s="164">
        <v>28</v>
      </c>
      <c r="AP243" s="165">
        <f>SUM(AD243:AN243)</f>
        <v>101</v>
      </c>
      <c r="AQ243" s="166">
        <v>1</v>
      </c>
      <c r="AR243" s="166">
        <v>24</v>
      </c>
      <c r="AS243" s="167">
        <f>AP243/(AQ243+AC243-AR243)</f>
        <v>0.32792207792207795</v>
      </c>
      <c r="AT243" s="166">
        <v>192</v>
      </c>
      <c r="AU243" s="145">
        <v>-1</v>
      </c>
      <c r="AV243" s="145">
        <v>10</v>
      </c>
      <c r="AW243" s="145">
        <v>0</v>
      </c>
      <c r="AX243" s="145">
        <v>6</v>
      </c>
      <c r="AY243" s="145">
        <v>3</v>
      </c>
      <c r="AZ243" s="145">
        <v>5</v>
      </c>
      <c r="BA243" s="145">
        <v>-1</v>
      </c>
      <c r="BB243" s="145">
        <v>2</v>
      </c>
      <c r="BC243" s="145">
        <v>3</v>
      </c>
      <c r="BD243" s="145">
        <v>4</v>
      </c>
      <c r="BE243" s="145">
        <v>2</v>
      </c>
      <c r="BF243" s="145">
        <v>11</v>
      </c>
      <c r="BG243" s="146">
        <f>+SUM(AU243:BF243)</f>
        <v>44</v>
      </c>
      <c r="BH243" s="145">
        <v>0</v>
      </c>
      <c r="BI243" s="145">
        <v>8</v>
      </c>
      <c r="BJ243" s="147">
        <f>+BG243/(BH243+AT243-BI243)</f>
        <v>0.2391304347826087</v>
      </c>
      <c r="BK243" s="189">
        <v>105</v>
      </c>
      <c r="BL243" s="189">
        <v>-1</v>
      </c>
      <c r="BM243" s="189">
        <v>1</v>
      </c>
      <c r="BN243" s="189">
        <v>0</v>
      </c>
      <c r="BO243" s="189">
        <v>0</v>
      </c>
      <c r="BP243" s="189">
        <v>0</v>
      </c>
      <c r="BQ243" s="189">
        <v>0</v>
      </c>
      <c r="BR243" s="189">
        <v>0</v>
      </c>
      <c r="BS243" s="189">
        <v>0</v>
      </c>
      <c r="BT243" s="189">
        <v>0</v>
      </c>
      <c r="BU243" s="189">
        <v>0</v>
      </c>
      <c r="BV243" s="189">
        <v>0</v>
      </c>
      <c r="BW243" s="189">
        <v>0</v>
      </c>
      <c r="BX243" s="190">
        <f>SUM(BL243:BW243)</f>
        <v>0</v>
      </c>
      <c r="BY243" s="189">
        <v>0</v>
      </c>
      <c r="BZ243" s="189">
        <v>104</v>
      </c>
      <c r="CA243" s="206">
        <f>O243*BX243</f>
        <v>0</v>
      </c>
      <c r="CB243" s="99">
        <f>BX243/(BY243+BK243-BZ243)</f>
        <v>0</v>
      </c>
      <c r="CC243" s="236">
        <v>1</v>
      </c>
      <c r="CD243" s="170">
        <f>CC243*O243</f>
        <v>443</v>
      </c>
      <c r="CE243" s="203">
        <v>0</v>
      </c>
      <c r="CF243" s="98">
        <v>0</v>
      </c>
      <c r="CG243" s="98">
        <v>0</v>
      </c>
      <c r="CH243" s="98">
        <v>0</v>
      </c>
      <c r="CI243" s="98">
        <v>0</v>
      </c>
      <c r="CJ243" s="98">
        <v>0</v>
      </c>
      <c r="CK243" s="98">
        <v>0</v>
      </c>
      <c r="CL243" s="98">
        <v>0</v>
      </c>
      <c r="CM243" s="98">
        <v>0</v>
      </c>
      <c r="CN243" s="98">
        <v>0</v>
      </c>
      <c r="CO243" s="98">
        <v>0</v>
      </c>
      <c r="CP243" s="129">
        <v>0</v>
      </c>
      <c r="CQ243" s="174">
        <f>SUM(CE243:CP243)</f>
        <v>0</v>
      </c>
      <c r="CR243" s="98">
        <v>0</v>
      </c>
      <c r="CS243" s="98">
        <v>0</v>
      </c>
      <c r="CT243" s="151">
        <f>CQ243*O243</f>
        <v>0</v>
      </c>
      <c r="CU243" s="88">
        <f>CQ243/(CC243+CR243-CS243)</f>
        <v>0</v>
      </c>
      <c r="CV243" s="95">
        <v>0</v>
      </c>
      <c r="CW243" s="96">
        <v>0</v>
      </c>
      <c r="CX243" s="98">
        <v>0</v>
      </c>
      <c r="CY243" s="129">
        <v>0</v>
      </c>
      <c r="CZ243" s="257">
        <f>SUM(CW243:CY243)</f>
        <v>0</v>
      </c>
      <c r="DA243" s="98">
        <v>0</v>
      </c>
      <c r="DB243" s="98">
        <v>0</v>
      </c>
      <c r="DC243" s="98">
        <f>CZ243*O243</f>
        <v>0</v>
      </c>
      <c r="DD243" s="258" t="e">
        <f>CZ243/(CV243+DA243-DB243)</f>
        <v>#DIV/0!</v>
      </c>
      <c r="DE243" s="95">
        <v>0</v>
      </c>
      <c r="DF243" s="247">
        <f>DE243*O243</f>
        <v>0</v>
      </c>
      <c r="DG243" s="207"/>
      <c r="DH243" s="211"/>
      <c r="DI243" s="211"/>
    </row>
    <row r="244" spans="1:113" ht="75" customHeight="1" x14ac:dyDescent="0.25">
      <c r="A244" s="221"/>
      <c r="B244" s="218"/>
      <c r="C244" s="74" t="s">
        <v>16</v>
      </c>
      <c r="D244" s="74" t="s">
        <v>469</v>
      </c>
      <c r="E244" s="74">
        <v>31561</v>
      </c>
      <c r="F244" s="101">
        <v>804382055845</v>
      </c>
      <c r="G244" s="101"/>
      <c r="H244" s="59" t="s">
        <v>493</v>
      </c>
      <c r="I244" s="196">
        <v>0.33333333333333331</v>
      </c>
      <c r="J244" s="59" t="s">
        <v>444</v>
      </c>
      <c r="K244" s="149"/>
      <c r="L244" s="242" t="s">
        <v>40</v>
      </c>
      <c r="M244" s="105"/>
      <c r="N244" s="77">
        <v>44356</v>
      </c>
      <c r="O244" s="78">
        <v>175</v>
      </c>
      <c r="P244" s="160"/>
      <c r="Q244" s="160"/>
      <c r="R244" s="160"/>
      <c r="S244" s="160"/>
      <c r="T244" s="160"/>
      <c r="U244" s="160"/>
      <c r="V244" s="160"/>
      <c r="W244" s="160"/>
      <c r="X244" s="160"/>
      <c r="Y244" s="160"/>
      <c r="Z244" s="160"/>
      <c r="AA244" s="161"/>
      <c r="AB244" s="162"/>
      <c r="AC244" s="163"/>
      <c r="AD244" s="164"/>
      <c r="AE244" s="164"/>
      <c r="AF244" s="164"/>
      <c r="AG244" s="164"/>
      <c r="AH244" s="164"/>
      <c r="AI244" s="164"/>
      <c r="AJ244" s="164"/>
      <c r="AK244" s="164"/>
      <c r="AL244" s="164"/>
      <c r="AM244" s="164"/>
      <c r="AN244" s="164"/>
      <c r="AO244" s="164"/>
      <c r="AP244" s="165"/>
      <c r="AQ244" s="166"/>
      <c r="AR244" s="166"/>
      <c r="AS244" s="167"/>
      <c r="AT244" s="166"/>
      <c r="AU244" s="145"/>
      <c r="AV244" s="145"/>
      <c r="AW244" s="145"/>
      <c r="AX244" s="145"/>
      <c r="AY244" s="145"/>
      <c r="AZ244" s="145"/>
      <c r="BA244" s="145"/>
      <c r="BB244" s="145"/>
      <c r="BC244" s="145"/>
      <c r="BD244" s="145"/>
      <c r="BE244" s="145"/>
      <c r="BF244" s="145"/>
      <c r="BG244" s="146"/>
      <c r="BH244" s="145"/>
      <c r="BI244" s="145"/>
      <c r="BJ244" s="147"/>
      <c r="BK244" s="189"/>
      <c r="BL244" s="189"/>
      <c r="BM244" s="189"/>
      <c r="BN244" s="189"/>
      <c r="BO244" s="189"/>
      <c r="BP244" s="189"/>
      <c r="BQ244" s="189"/>
      <c r="BR244" s="189"/>
      <c r="BS244" s="189"/>
      <c r="BT244" s="189"/>
      <c r="BU244" s="189"/>
      <c r="BV244" s="189"/>
      <c r="BW244" s="189"/>
      <c r="BX244" s="190"/>
      <c r="BY244" s="189"/>
      <c r="BZ244" s="189"/>
      <c r="CA244" s="206"/>
      <c r="CB244" s="99"/>
      <c r="CC244" s="236">
        <v>0</v>
      </c>
      <c r="CD244" s="170"/>
      <c r="CE244" s="203"/>
      <c r="CF244" s="98"/>
      <c r="CG244" s="98"/>
      <c r="CH244" s="98"/>
      <c r="CI244" s="98"/>
      <c r="CJ244" s="98">
        <v>0</v>
      </c>
      <c r="CK244" s="98">
        <v>1</v>
      </c>
      <c r="CL244" s="98">
        <v>0</v>
      </c>
      <c r="CM244" s="98">
        <v>0</v>
      </c>
      <c r="CN244" s="98">
        <v>0</v>
      </c>
      <c r="CO244" s="98">
        <v>2</v>
      </c>
      <c r="CP244" s="129">
        <v>5</v>
      </c>
      <c r="CQ244" s="174">
        <f>SUM(CE244:CP244)</f>
        <v>8</v>
      </c>
      <c r="CR244" s="98">
        <v>60</v>
      </c>
      <c r="CS244" s="98">
        <v>0</v>
      </c>
      <c r="CT244" s="151">
        <f>CQ244*O244</f>
        <v>1400</v>
      </c>
      <c r="CU244" s="88">
        <f>CQ244/(CC244+CR244-CS244)</f>
        <v>0.13333333333333333</v>
      </c>
      <c r="CV244" s="95">
        <v>35</v>
      </c>
      <c r="CW244" s="96">
        <v>0</v>
      </c>
      <c r="CX244" s="98">
        <v>0</v>
      </c>
      <c r="CY244" s="129">
        <v>0</v>
      </c>
      <c r="CZ244" s="257">
        <f>SUM(CW244:CY244)</f>
        <v>0</v>
      </c>
      <c r="DA244" s="98">
        <v>0</v>
      </c>
      <c r="DB244" s="98">
        <v>24</v>
      </c>
      <c r="DC244" s="151">
        <f>CZ244*O244</f>
        <v>0</v>
      </c>
      <c r="DD244" s="258">
        <f>CZ244/(CV244+DA244-DB244)</f>
        <v>0</v>
      </c>
      <c r="DE244" s="95">
        <v>7</v>
      </c>
      <c r="DF244" s="247">
        <f>DE244*O244</f>
        <v>1225</v>
      </c>
      <c r="DG244" s="239" t="s">
        <v>633</v>
      </c>
      <c r="DH244" s="211">
        <v>1050</v>
      </c>
      <c r="DI244" s="211">
        <v>0</v>
      </c>
    </row>
    <row r="245" spans="1:113" ht="75" customHeight="1" x14ac:dyDescent="0.25">
      <c r="A245" s="221"/>
      <c r="B245" s="218"/>
      <c r="C245" s="74" t="s">
        <v>16</v>
      </c>
      <c r="D245" s="74" t="s">
        <v>418</v>
      </c>
      <c r="E245" s="74">
        <v>10640</v>
      </c>
      <c r="F245" s="101">
        <v>804382046546</v>
      </c>
      <c r="G245" s="101"/>
      <c r="H245" s="59" t="s">
        <v>437</v>
      </c>
      <c r="I245" s="196">
        <v>1</v>
      </c>
      <c r="J245" s="59" t="s">
        <v>445</v>
      </c>
      <c r="K245" s="149" t="s">
        <v>356</v>
      </c>
      <c r="L245" s="105" t="s">
        <v>39</v>
      </c>
      <c r="M245" s="105"/>
      <c r="N245" s="77">
        <v>44207</v>
      </c>
      <c r="O245" s="78">
        <v>650</v>
      </c>
      <c r="P245" s="160"/>
      <c r="Q245" s="160"/>
      <c r="R245" s="160"/>
      <c r="S245" s="160"/>
      <c r="T245" s="160"/>
      <c r="U245" s="160"/>
      <c r="V245" s="160"/>
      <c r="W245" s="160"/>
      <c r="X245" s="160"/>
      <c r="Y245" s="160"/>
      <c r="Z245" s="160"/>
      <c r="AA245" s="161"/>
      <c r="AB245" s="162"/>
      <c r="AC245" s="163"/>
      <c r="AD245" s="164"/>
      <c r="AE245" s="164"/>
      <c r="AF245" s="164"/>
      <c r="AG245" s="164"/>
      <c r="AH245" s="164"/>
      <c r="AI245" s="164"/>
      <c r="AJ245" s="164"/>
      <c r="AK245" s="164"/>
      <c r="AL245" s="164"/>
      <c r="AM245" s="164"/>
      <c r="AN245" s="164"/>
      <c r="AO245" s="164"/>
      <c r="AP245" s="165"/>
      <c r="AQ245" s="166"/>
      <c r="AR245" s="166"/>
      <c r="AS245" s="167"/>
      <c r="AT245" s="166"/>
      <c r="AU245" s="145"/>
      <c r="AV245" s="145"/>
      <c r="AW245" s="145"/>
      <c r="AX245" s="145"/>
      <c r="AY245" s="145"/>
      <c r="AZ245" s="145"/>
      <c r="BA245" s="145"/>
      <c r="BB245" s="145"/>
      <c r="BC245" s="145"/>
      <c r="BD245" s="145"/>
      <c r="BE245" s="145"/>
      <c r="BF245" s="145"/>
      <c r="BG245" s="146"/>
      <c r="BH245" s="145"/>
      <c r="BI245" s="145"/>
      <c r="BJ245" s="147"/>
      <c r="BK245" s="189"/>
      <c r="BL245" s="189"/>
      <c r="BM245" s="189"/>
      <c r="BN245" s="189"/>
      <c r="BO245" s="189"/>
      <c r="BP245" s="189"/>
      <c r="BQ245" s="189"/>
      <c r="BR245" s="189"/>
      <c r="BS245" s="189"/>
      <c r="BT245" s="189"/>
      <c r="BU245" s="189"/>
      <c r="BV245" s="189"/>
      <c r="BW245" s="189"/>
      <c r="BX245" s="190"/>
      <c r="BY245" s="189"/>
      <c r="BZ245" s="189"/>
      <c r="CA245" s="206"/>
      <c r="CB245" s="99"/>
      <c r="CC245" s="236">
        <v>0</v>
      </c>
      <c r="CD245" s="170"/>
      <c r="CE245" s="203">
        <v>0</v>
      </c>
      <c r="CF245" s="98">
        <v>0</v>
      </c>
      <c r="CG245" s="98">
        <v>0</v>
      </c>
      <c r="CH245" s="98">
        <v>0</v>
      </c>
      <c r="CI245" s="98">
        <v>0</v>
      </c>
      <c r="CJ245" s="98">
        <v>1</v>
      </c>
      <c r="CK245" s="98">
        <v>0</v>
      </c>
      <c r="CL245" s="98">
        <v>1</v>
      </c>
      <c r="CM245" s="98">
        <v>0</v>
      </c>
      <c r="CN245" s="98">
        <v>1</v>
      </c>
      <c r="CO245" s="98">
        <v>2</v>
      </c>
      <c r="CP245" s="129">
        <v>1</v>
      </c>
      <c r="CQ245" s="174">
        <f>SUM(CE245:CP245)</f>
        <v>6</v>
      </c>
      <c r="CR245" s="98">
        <v>50</v>
      </c>
      <c r="CS245" s="98">
        <v>0</v>
      </c>
      <c r="CT245" s="151">
        <f>CQ245*O245</f>
        <v>3900</v>
      </c>
      <c r="CU245" s="88">
        <f>CQ245/(CC245+CR245-CS245)</f>
        <v>0.12</v>
      </c>
      <c r="CV245" s="95">
        <v>33</v>
      </c>
      <c r="CW245" s="96">
        <v>0</v>
      </c>
      <c r="CX245" s="98">
        <v>0</v>
      </c>
      <c r="CY245" s="129">
        <v>0</v>
      </c>
      <c r="CZ245" s="257">
        <f>SUM(CW245:CY245)</f>
        <v>0</v>
      </c>
      <c r="DA245" s="98">
        <v>0</v>
      </c>
      <c r="DB245" s="98">
        <v>38</v>
      </c>
      <c r="DC245" s="151">
        <f>CZ245*O245</f>
        <v>0</v>
      </c>
      <c r="DD245" s="258">
        <f>CZ245/(CV245+DA245-DB245)</f>
        <v>0</v>
      </c>
      <c r="DE245" s="95">
        <v>4</v>
      </c>
      <c r="DF245" s="247">
        <f>DE245*O245</f>
        <v>2600</v>
      </c>
      <c r="DG245" s="239" t="s">
        <v>633</v>
      </c>
      <c r="DH245" s="211">
        <v>3800</v>
      </c>
      <c r="DI245" s="211">
        <v>1132.25</v>
      </c>
    </row>
    <row r="246" spans="1:113" ht="75" customHeight="1" x14ac:dyDescent="0.25">
      <c r="A246" s="221"/>
      <c r="B246" s="218"/>
      <c r="C246" s="73" t="s">
        <v>16</v>
      </c>
      <c r="D246" s="132" t="s">
        <v>35</v>
      </c>
      <c r="E246" s="74">
        <v>91141</v>
      </c>
      <c r="F246" s="101">
        <v>804382028603</v>
      </c>
      <c r="G246" s="101"/>
      <c r="H246" s="59" t="s">
        <v>222</v>
      </c>
      <c r="I246" s="196">
        <v>0.5</v>
      </c>
      <c r="J246" s="59" t="s">
        <v>445</v>
      </c>
      <c r="K246" s="149" t="s">
        <v>357</v>
      </c>
      <c r="L246" s="105" t="s">
        <v>39</v>
      </c>
      <c r="M246" s="105"/>
      <c r="N246" s="77">
        <v>43061</v>
      </c>
      <c r="O246" s="78">
        <v>150</v>
      </c>
      <c r="P246" s="160">
        <v>0</v>
      </c>
      <c r="Q246" s="160">
        <v>0</v>
      </c>
      <c r="R246" s="160">
        <v>0</v>
      </c>
      <c r="S246" s="160">
        <v>0</v>
      </c>
      <c r="T246" s="160">
        <v>0</v>
      </c>
      <c r="U246" s="160">
        <v>0</v>
      </c>
      <c r="V246" s="160">
        <v>0</v>
      </c>
      <c r="W246" s="160">
        <v>0</v>
      </c>
      <c r="X246" s="160">
        <v>0</v>
      </c>
      <c r="Y246" s="160">
        <v>0</v>
      </c>
      <c r="Z246" s="160">
        <v>0</v>
      </c>
      <c r="AA246" s="161">
        <v>21</v>
      </c>
      <c r="AB246" s="162">
        <f>SUM(P246:AA246)</f>
        <v>21</v>
      </c>
      <c r="AC246" s="163">
        <v>80</v>
      </c>
      <c r="AD246" s="164">
        <v>-2</v>
      </c>
      <c r="AE246" s="164">
        <v>9</v>
      </c>
      <c r="AF246" s="164">
        <v>2</v>
      </c>
      <c r="AG246" s="164">
        <v>5</v>
      </c>
      <c r="AH246" s="164">
        <v>2</v>
      </c>
      <c r="AI246" s="164">
        <v>3</v>
      </c>
      <c r="AJ246" s="164">
        <v>-2</v>
      </c>
      <c r="AK246" s="164">
        <v>4</v>
      </c>
      <c r="AL246" s="164">
        <v>2</v>
      </c>
      <c r="AM246" s="164">
        <v>9</v>
      </c>
      <c r="AN246" s="164">
        <v>195</v>
      </c>
      <c r="AO246" s="164">
        <v>88</v>
      </c>
      <c r="AP246" s="165">
        <f>SUM(AD246:AN246)</f>
        <v>227</v>
      </c>
      <c r="AQ246" s="166">
        <v>1869</v>
      </c>
      <c r="AR246" s="166">
        <v>5</v>
      </c>
      <c r="AS246" s="167">
        <f>AP246/(AQ246+AC246-AR246)</f>
        <v>0.11676954732510288</v>
      </c>
      <c r="AT246" s="166">
        <v>1486</v>
      </c>
      <c r="AU246" s="145">
        <v>18</v>
      </c>
      <c r="AV246" s="145">
        <v>96</v>
      </c>
      <c r="AW246" s="145">
        <v>71</v>
      </c>
      <c r="AX246" s="145">
        <v>572</v>
      </c>
      <c r="AY246" s="145">
        <v>12</v>
      </c>
      <c r="AZ246" s="145">
        <v>41</v>
      </c>
      <c r="BA246" s="145">
        <v>24</v>
      </c>
      <c r="BB246" s="145">
        <v>7</v>
      </c>
      <c r="BC246" s="145">
        <v>7</v>
      </c>
      <c r="BD246" s="145">
        <v>11</v>
      </c>
      <c r="BE246" s="145">
        <v>18</v>
      </c>
      <c r="BF246" s="145">
        <v>29</v>
      </c>
      <c r="BG246" s="146">
        <f>+SUM(AU246:BF246)</f>
        <v>906</v>
      </c>
      <c r="BH246" s="145">
        <v>120</v>
      </c>
      <c r="BI246" s="145">
        <v>72</v>
      </c>
      <c r="BJ246" s="147">
        <f>+BG246/(BH246+AT246-BI246)</f>
        <v>0.59061277705345505</v>
      </c>
      <c r="BK246" s="189">
        <v>366</v>
      </c>
      <c r="BL246" s="189">
        <v>0</v>
      </c>
      <c r="BM246" s="189">
        <v>23</v>
      </c>
      <c r="BN246" s="189">
        <v>8</v>
      </c>
      <c r="BO246" s="189">
        <v>0</v>
      </c>
      <c r="BP246" s="189">
        <v>1</v>
      </c>
      <c r="BQ246" s="189">
        <v>18</v>
      </c>
      <c r="BR246" s="189">
        <v>11</v>
      </c>
      <c r="BS246" s="189">
        <v>17</v>
      </c>
      <c r="BT246" s="189">
        <v>9</v>
      </c>
      <c r="BU246" s="189">
        <v>6</v>
      </c>
      <c r="BV246" s="189">
        <v>14</v>
      </c>
      <c r="BW246" s="189">
        <v>17</v>
      </c>
      <c r="BX246" s="190">
        <f>SUM(BL246:BW246)</f>
        <v>124</v>
      </c>
      <c r="BY246" s="189">
        <v>63</v>
      </c>
      <c r="BZ246" s="189">
        <v>24</v>
      </c>
      <c r="CA246" s="206">
        <f>O246*BX246</f>
        <v>18600</v>
      </c>
      <c r="CB246" s="99">
        <f>BX246/(BY246+BK246-BZ246)</f>
        <v>0.30617283950617286</v>
      </c>
      <c r="CC246" s="236">
        <v>60</v>
      </c>
      <c r="CD246" s="170">
        <f>CC246*O246</f>
        <v>9000</v>
      </c>
      <c r="CE246" s="203">
        <v>1</v>
      </c>
      <c r="CF246" s="98">
        <v>7</v>
      </c>
      <c r="CG246" s="98">
        <v>3</v>
      </c>
      <c r="CH246" s="98">
        <v>4</v>
      </c>
      <c r="CI246" s="98">
        <v>-1</v>
      </c>
      <c r="CJ246" s="98">
        <v>0</v>
      </c>
      <c r="CK246" s="98">
        <v>1</v>
      </c>
      <c r="CL246" s="98">
        <v>0</v>
      </c>
      <c r="CM246" s="98">
        <v>0</v>
      </c>
      <c r="CN246" s="98">
        <v>2</v>
      </c>
      <c r="CO246" s="98">
        <v>0</v>
      </c>
      <c r="CP246" s="129">
        <v>1</v>
      </c>
      <c r="CQ246" s="174">
        <f>SUM(CE246:CP246)</f>
        <v>18</v>
      </c>
      <c r="CR246" s="98">
        <v>0</v>
      </c>
      <c r="CS246" s="98">
        <v>13</v>
      </c>
      <c r="CT246" s="151">
        <f>CQ246*O246</f>
        <v>2700</v>
      </c>
      <c r="CU246" s="88">
        <f>CQ246/(CC246+CR246-CS246)</f>
        <v>0.38297872340425532</v>
      </c>
      <c r="CV246" s="95">
        <v>10</v>
      </c>
      <c r="CW246" s="96">
        <v>0</v>
      </c>
      <c r="CX246" s="98">
        <v>0</v>
      </c>
      <c r="CY246" s="129">
        <v>0</v>
      </c>
      <c r="CZ246" s="257">
        <f>SUM(CW246:CY246)</f>
        <v>0</v>
      </c>
      <c r="DA246" s="98">
        <v>0</v>
      </c>
      <c r="DB246" s="98">
        <v>1</v>
      </c>
      <c r="DC246" s="151">
        <f>CZ246*O246</f>
        <v>0</v>
      </c>
      <c r="DD246" s="258">
        <f>CZ246/(CV246+DA246-DB246)</f>
        <v>0</v>
      </c>
      <c r="DE246" s="95">
        <v>10</v>
      </c>
      <c r="DF246" s="247">
        <f>DE246*O246</f>
        <v>1500</v>
      </c>
      <c r="DG246" s="207"/>
      <c r="DH246" s="212">
        <v>1000</v>
      </c>
      <c r="DI246" s="212">
        <v>309.17</v>
      </c>
    </row>
    <row r="247" spans="1:113" ht="75" customHeight="1" x14ac:dyDescent="0.25">
      <c r="A247" s="221"/>
      <c r="B247" s="59"/>
      <c r="C247" s="73" t="s">
        <v>16</v>
      </c>
      <c r="D247" s="74" t="s">
        <v>63</v>
      </c>
      <c r="E247" s="74">
        <v>42331</v>
      </c>
      <c r="F247" s="101">
        <v>804382006199</v>
      </c>
      <c r="G247" s="101"/>
      <c r="H247" s="59" t="s">
        <v>79</v>
      </c>
      <c r="I247" s="196">
        <v>1</v>
      </c>
      <c r="J247" s="59" t="s">
        <v>445</v>
      </c>
      <c r="K247" s="149" t="s">
        <v>173</v>
      </c>
      <c r="L247" s="105" t="s">
        <v>39</v>
      </c>
      <c r="M247" s="105">
        <v>163</v>
      </c>
      <c r="N247" s="77">
        <v>41682</v>
      </c>
      <c r="O247" s="78">
        <v>825</v>
      </c>
      <c r="P247" s="160">
        <v>0</v>
      </c>
      <c r="Q247" s="160">
        <v>0</v>
      </c>
      <c r="R247" s="160">
        <v>0</v>
      </c>
      <c r="S247" s="160">
        <v>0</v>
      </c>
      <c r="T247" s="161">
        <v>2</v>
      </c>
      <c r="U247" s="161">
        <v>4</v>
      </c>
      <c r="V247" s="161">
        <v>6</v>
      </c>
      <c r="W247" s="161">
        <v>9</v>
      </c>
      <c r="X247" s="161">
        <v>6</v>
      </c>
      <c r="Y247" s="161">
        <v>13</v>
      </c>
      <c r="Z247" s="161">
        <v>18</v>
      </c>
      <c r="AA247" s="161">
        <v>19</v>
      </c>
      <c r="AB247" s="162">
        <f>SUM(P247:AA247)</f>
        <v>77</v>
      </c>
      <c r="AC247" s="163">
        <v>204</v>
      </c>
      <c r="AD247" s="164">
        <v>3</v>
      </c>
      <c r="AE247" s="164">
        <v>30</v>
      </c>
      <c r="AF247" s="164">
        <v>8</v>
      </c>
      <c r="AG247" s="164">
        <v>25</v>
      </c>
      <c r="AH247" s="164">
        <v>7</v>
      </c>
      <c r="AI247" s="164">
        <v>9</v>
      </c>
      <c r="AJ247" s="164">
        <v>7</v>
      </c>
      <c r="AK247" s="164">
        <v>12</v>
      </c>
      <c r="AL247" s="164">
        <v>2</v>
      </c>
      <c r="AM247" s="164">
        <v>14</v>
      </c>
      <c r="AN247" s="164">
        <v>14</v>
      </c>
      <c r="AO247" s="164">
        <v>9</v>
      </c>
      <c r="AP247" s="165">
        <f>SUM(AD247:AN247)</f>
        <v>131</v>
      </c>
      <c r="AQ247" s="166">
        <v>139</v>
      </c>
      <c r="AR247" s="166">
        <v>5</v>
      </c>
      <c r="AS247" s="167">
        <f>AP247/(AQ247+AC247-AR247)</f>
        <v>0.3875739644970414</v>
      </c>
      <c r="AT247" s="166">
        <v>184</v>
      </c>
      <c r="AU247" s="145">
        <v>2</v>
      </c>
      <c r="AV247" s="145">
        <v>13</v>
      </c>
      <c r="AW247" s="145">
        <v>6</v>
      </c>
      <c r="AX247" s="145">
        <v>14</v>
      </c>
      <c r="AY247" s="145">
        <v>2</v>
      </c>
      <c r="AZ247" s="145">
        <v>7</v>
      </c>
      <c r="BA247" s="145">
        <v>2</v>
      </c>
      <c r="BB247" s="145">
        <v>0</v>
      </c>
      <c r="BC247" s="145">
        <v>0</v>
      </c>
      <c r="BD247" s="145">
        <v>1</v>
      </c>
      <c r="BE247" s="145">
        <v>0</v>
      </c>
      <c r="BF247" s="145">
        <v>1</v>
      </c>
      <c r="BG247" s="146">
        <f>+SUM(AU247:BF247)</f>
        <v>48</v>
      </c>
      <c r="BH247" s="145">
        <v>48</v>
      </c>
      <c r="BI247" s="145">
        <v>188</v>
      </c>
      <c r="BJ247" s="147">
        <f>+BG247/(BH247+AT247-BI247)</f>
        <v>1.0909090909090908</v>
      </c>
      <c r="BK247" s="189">
        <v>7</v>
      </c>
      <c r="BL247" s="189">
        <v>1</v>
      </c>
      <c r="BM247" s="189">
        <v>0</v>
      </c>
      <c r="BN247" s="189">
        <v>0</v>
      </c>
      <c r="BO247" s="189">
        <v>0</v>
      </c>
      <c r="BP247" s="189">
        <v>0</v>
      </c>
      <c r="BQ247" s="189">
        <v>0</v>
      </c>
      <c r="BR247" s="189">
        <v>0</v>
      </c>
      <c r="BS247" s="189">
        <v>1</v>
      </c>
      <c r="BT247" s="189">
        <v>1</v>
      </c>
      <c r="BU247" s="189">
        <v>0</v>
      </c>
      <c r="BV247" s="189">
        <v>0</v>
      </c>
      <c r="BW247" s="189">
        <v>-1</v>
      </c>
      <c r="BX247" s="190">
        <f>SUM(BL247:BW247)</f>
        <v>2</v>
      </c>
      <c r="BY247" s="189">
        <v>0</v>
      </c>
      <c r="BZ247" s="189">
        <v>1</v>
      </c>
      <c r="CA247" s="206">
        <f>O247*BX247</f>
        <v>1650</v>
      </c>
      <c r="CB247" s="99">
        <f>BX247/(BY247+BK247-BZ247)</f>
        <v>0.33333333333333331</v>
      </c>
      <c r="CC247" s="236">
        <v>5</v>
      </c>
      <c r="CD247" s="170">
        <f>CC247*O247</f>
        <v>4125</v>
      </c>
      <c r="CE247" s="203">
        <v>1</v>
      </c>
      <c r="CF247" s="98">
        <v>0</v>
      </c>
      <c r="CG247" s="98">
        <v>0</v>
      </c>
      <c r="CH247" s="98">
        <v>-1</v>
      </c>
      <c r="CI247" s="98">
        <v>0</v>
      </c>
      <c r="CJ247" s="98">
        <v>0</v>
      </c>
      <c r="CK247" s="98">
        <v>0</v>
      </c>
      <c r="CL247" s="98">
        <v>0</v>
      </c>
      <c r="CM247" s="98">
        <v>0</v>
      </c>
      <c r="CN247" s="98">
        <v>0</v>
      </c>
      <c r="CO247" s="98">
        <v>0</v>
      </c>
      <c r="CP247" s="129">
        <v>0</v>
      </c>
      <c r="CQ247" s="174">
        <f>SUM(CE247:CP247)</f>
        <v>0</v>
      </c>
      <c r="CR247" s="98">
        <v>0</v>
      </c>
      <c r="CS247" s="98">
        <v>2</v>
      </c>
      <c r="CT247" s="151">
        <f>CQ247*O247</f>
        <v>0</v>
      </c>
      <c r="CU247" s="88">
        <f>CQ247/(CC247+CR247-CS247)</f>
        <v>0</v>
      </c>
      <c r="CV247" s="95">
        <v>2</v>
      </c>
      <c r="CW247" s="96">
        <v>0</v>
      </c>
      <c r="CX247" s="98">
        <v>0</v>
      </c>
      <c r="CY247" s="129">
        <v>0</v>
      </c>
      <c r="CZ247" s="257">
        <f>SUM(CW247:CY247)</f>
        <v>0</v>
      </c>
      <c r="DA247" s="98">
        <v>0</v>
      </c>
      <c r="DB247" s="98">
        <v>0</v>
      </c>
      <c r="DC247" s="151">
        <f>CZ247*O247</f>
        <v>0</v>
      </c>
      <c r="DD247" s="258">
        <f>CZ247/(CV247+DA247-DB247)</f>
        <v>0</v>
      </c>
      <c r="DE247" s="95">
        <v>1</v>
      </c>
      <c r="DF247" s="247">
        <f>DE247*O247</f>
        <v>825</v>
      </c>
      <c r="DG247" s="278" t="s">
        <v>173</v>
      </c>
      <c r="DH247" s="212">
        <v>4800</v>
      </c>
      <c r="DI247" s="212">
        <v>1530</v>
      </c>
    </row>
    <row r="248" spans="1:113" ht="75" customHeight="1" x14ac:dyDescent="0.25">
      <c r="A248" s="221"/>
      <c r="B248" s="218"/>
      <c r="C248" s="74" t="s">
        <v>16</v>
      </c>
      <c r="D248" s="74" t="s">
        <v>479</v>
      </c>
      <c r="E248" s="74">
        <v>12496</v>
      </c>
      <c r="F248" s="101">
        <v>804382055678</v>
      </c>
      <c r="G248" s="101"/>
      <c r="H248" s="59" t="s">
        <v>501</v>
      </c>
      <c r="I248" s="196">
        <v>3.25</v>
      </c>
      <c r="J248" s="59" t="s">
        <v>445</v>
      </c>
      <c r="K248" s="149"/>
      <c r="L248" s="105" t="s">
        <v>39</v>
      </c>
      <c r="M248" s="105"/>
      <c r="N248" s="77">
        <v>44356</v>
      </c>
      <c r="O248" s="78">
        <v>1390</v>
      </c>
      <c r="P248" s="160"/>
      <c r="Q248" s="160"/>
      <c r="R248" s="160"/>
      <c r="S248" s="160"/>
      <c r="T248" s="160"/>
      <c r="U248" s="160"/>
      <c r="V248" s="160"/>
      <c r="W248" s="160"/>
      <c r="X248" s="160"/>
      <c r="Y248" s="160"/>
      <c r="Z248" s="160"/>
      <c r="AA248" s="161"/>
      <c r="AB248" s="162"/>
      <c r="AC248" s="163"/>
      <c r="AD248" s="164"/>
      <c r="AE248" s="164"/>
      <c r="AF248" s="164"/>
      <c r="AG248" s="164"/>
      <c r="AH248" s="164"/>
      <c r="AI248" s="164"/>
      <c r="AJ248" s="164"/>
      <c r="AK248" s="164"/>
      <c r="AL248" s="164"/>
      <c r="AM248" s="164"/>
      <c r="AN248" s="164"/>
      <c r="AO248" s="164"/>
      <c r="AP248" s="165"/>
      <c r="AQ248" s="166"/>
      <c r="AR248" s="166"/>
      <c r="AS248" s="167"/>
      <c r="AT248" s="166"/>
      <c r="AU248" s="145"/>
      <c r="AV248" s="145"/>
      <c r="AW248" s="145"/>
      <c r="AX248" s="145"/>
      <c r="AY248" s="145"/>
      <c r="AZ248" s="145"/>
      <c r="BA248" s="145"/>
      <c r="BB248" s="145"/>
      <c r="BC248" s="145"/>
      <c r="BD248" s="145"/>
      <c r="BE248" s="145"/>
      <c r="BF248" s="145"/>
      <c r="BG248" s="146"/>
      <c r="BH248" s="145"/>
      <c r="BI248" s="145"/>
      <c r="BJ248" s="147"/>
      <c r="BK248" s="189"/>
      <c r="BL248" s="189"/>
      <c r="BM248" s="189"/>
      <c r="BN248" s="189"/>
      <c r="BO248" s="189"/>
      <c r="BP248" s="189"/>
      <c r="BQ248" s="189"/>
      <c r="BR248" s="189"/>
      <c r="BS248" s="189"/>
      <c r="BT248" s="189"/>
      <c r="BU248" s="189"/>
      <c r="BV248" s="189"/>
      <c r="BW248" s="189"/>
      <c r="BX248" s="190"/>
      <c r="BY248" s="189"/>
      <c r="BZ248" s="189"/>
      <c r="CA248" s="206"/>
      <c r="CB248" s="99"/>
      <c r="CC248" s="236">
        <v>0</v>
      </c>
      <c r="CD248" s="170"/>
      <c r="CE248" s="203"/>
      <c r="CF248" s="98"/>
      <c r="CG248" s="98"/>
      <c r="CH248" s="98"/>
      <c r="CI248" s="98"/>
      <c r="CJ248" s="98">
        <v>0</v>
      </c>
      <c r="CK248" s="98">
        <v>1</v>
      </c>
      <c r="CL248" s="98">
        <v>0</v>
      </c>
      <c r="CM248" s="98">
        <v>0</v>
      </c>
      <c r="CN248" s="98">
        <v>1</v>
      </c>
      <c r="CO248" s="98">
        <v>2</v>
      </c>
      <c r="CP248" s="129">
        <v>2</v>
      </c>
      <c r="CQ248" s="174">
        <f>SUM(CE248:CP248)</f>
        <v>6</v>
      </c>
      <c r="CR248" s="98">
        <v>55</v>
      </c>
      <c r="CS248" s="98">
        <v>0</v>
      </c>
      <c r="CT248" s="151">
        <f>CQ248*O248</f>
        <v>8340</v>
      </c>
      <c r="CU248" s="88">
        <f>CQ248/(CC248+CR248-CS248)</f>
        <v>0.10909090909090909</v>
      </c>
      <c r="CV248" s="95">
        <v>44</v>
      </c>
      <c r="CW248" s="96">
        <v>3</v>
      </c>
      <c r="CX248" s="98">
        <v>-1</v>
      </c>
      <c r="CY248" s="129">
        <v>1</v>
      </c>
      <c r="CZ248" s="257">
        <f>SUM(CW248:CY248)</f>
        <v>3</v>
      </c>
      <c r="DA248" s="98">
        <v>0</v>
      </c>
      <c r="DB248" s="98">
        <v>0</v>
      </c>
      <c r="DC248" s="151">
        <f>CZ248*O248</f>
        <v>4170</v>
      </c>
      <c r="DD248" s="258">
        <f>CZ248/(CV248+DA248-DB248)</f>
        <v>6.8181818181818177E-2</v>
      </c>
      <c r="DE248" s="95">
        <v>42</v>
      </c>
      <c r="DF248" s="247">
        <f>DE248*O248</f>
        <v>58380</v>
      </c>
      <c r="DG248" s="284" t="s">
        <v>675</v>
      </c>
      <c r="DH248" s="211">
        <v>7900</v>
      </c>
      <c r="DI248" s="211">
        <v>2370</v>
      </c>
    </row>
    <row r="249" spans="1:113" ht="75" customHeight="1" x14ac:dyDescent="0.25">
      <c r="A249" s="221"/>
      <c r="B249" s="218"/>
      <c r="C249" s="74" t="s">
        <v>16</v>
      </c>
      <c r="D249" s="74" t="s">
        <v>478</v>
      </c>
      <c r="E249" s="74">
        <v>12487</v>
      </c>
      <c r="F249" s="101">
        <v>804382055630</v>
      </c>
      <c r="G249" s="101"/>
      <c r="H249" s="59" t="s">
        <v>500</v>
      </c>
      <c r="I249" s="196">
        <v>2</v>
      </c>
      <c r="J249" s="59" t="s">
        <v>445</v>
      </c>
      <c r="K249" s="149"/>
      <c r="L249" s="105" t="s">
        <v>39</v>
      </c>
      <c r="M249" s="105"/>
      <c r="N249" s="77">
        <v>44356</v>
      </c>
      <c r="O249" s="78">
        <v>1045</v>
      </c>
      <c r="P249" s="160"/>
      <c r="Q249" s="160"/>
      <c r="R249" s="160"/>
      <c r="S249" s="160"/>
      <c r="T249" s="160"/>
      <c r="U249" s="160"/>
      <c r="V249" s="160"/>
      <c r="W249" s="160"/>
      <c r="X249" s="160"/>
      <c r="Y249" s="160"/>
      <c r="Z249" s="160"/>
      <c r="AA249" s="161"/>
      <c r="AB249" s="162"/>
      <c r="AC249" s="163"/>
      <c r="AD249" s="164"/>
      <c r="AE249" s="164"/>
      <c r="AF249" s="164"/>
      <c r="AG249" s="164"/>
      <c r="AH249" s="164"/>
      <c r="AI249" s="164"/>
      <c r="AJ249" s="164"/>
      <c r="AK249" s="164"/>
      <c r="AL249" s="164"/>
      <c r="AM249" s="164"/>
      <c r="AN249" s="164"/>
      <c r="AO249" s="164"/>
      <c r="AP249" s="165"/>
      <c r="AQ249" s="166"/>
      <c r="AR249" s="166"/>
      <c r="AS249" s="167"/>
      <c r="AT249" s="166"/>
      <c r="AU249" s="145"/>
      <c r="AV249" s="145"/>
      <c r="AW249" s="145"/>
      <c r="AX249" s="145"/>
      <c r="AY249" s="145"/>
      <c r="AZ249" s="145"/>
      <c r="BA249" s="145"/>
      <c r="BB249" s="145"/>
      <c r="BC249" s="145"/>
      <c r="BD249" s="145"/>
      <c r="BE249" s="145"/>
      <c r="BF249" s="145"/>
      <c r="BG249" s="146"/>
      <c r="BH249" s="145"/>
      <c r="BI249" s="145"/>
      <c r="BJ249" s="147"/>
      <c r="BK249" s="189"/>
      <c r="BL249" s="189"/>
      <c r="BM249" s="189"/>
      <c r="BN249" s="189"/>
      <c r="BO249" s="189"/>
      <c r="BP249" s="189"/>
      <c r="BQ249" s="189"/>
      <c r="BR249" s="189"/>
      <c r="BS249" s="189"/>
      <c r="BT249" s="189"/>
      <c r="BU249" s="189"/>
      <c r="BV249" s="189"/>
      <c r="BW249" s="189"/>
      <c r="BX249" s="190"/>
      <c r="BY249" s="189"/>
      <c r="BZ249" s="189"/>
      <c r="CA249" s="206"/>
      <c r="CB249" s="99"/>
      <c r="CC249" s="236">
        <v>0</v>
      </c>
      <c r="CD249" s="170"/>
      <c r="CE249" s="203"/>
      <c r="CF249" s="98"/>
      <c r="CG249" s="98"/>
      <c r="CH249" s="98"/>
      <c r="CI249" s="98"/>
      <c r="CJ249" s="98">
        <v>0</v>
      </c>
      <c r="CK249" s="98">
        <v>1</v>
      </c>
      <c r="CL249" s="98">
        <v>1</v>
      </c>
      <c r="CM249" s="98">
        <v>1</v>
      </c>
      <c r="CN249" s="98">
        <v>0</v>
      </c>
      <c r="CO249" s="98">
        <v>1</v>
      </c>
      <c r="CP249" s="129">
        <v>2</v>
      </c>
      <c r="CQ249" s="174">
        <f>SUM(CE249:CP249)</f>
        <v>6</v>
      </c>
      <c r="CR249" s="98">
        <v>55</v>
      </c>
      <c r="CS249" s="98">
        <v>0</v>
      </c>
      <c r="CT249" s="151">
        <f>CQ249*O249</f>
        <v>6270</v>
      </c>
      <c r="CU249" s="88">
        <f>CQ249/(CC249+CR249-CS249)</f>
        <v>0.10909090909090909</v>
      </c>
      <c r="CV249" s="95">
        <v>44</v>
      </c>
      <c r="CW249" s="96">
        <v>2</v>
      </c>
      <c r="CX249" s="98">
        <v>0</v>
      </c>
      <c r="CY249" s="129">
        <v>1</v>
      </c>
      <c r="CZ249" s="257">
        <f>SUM(CW249:CY249)</f>
        <v>3</v>
      </c>
      <c r="DA249" s="98">
        <v>0</v>
      </c>
      <c r="DB249" s="98">
        <v>0</v>
      </c>
      <c r="DC249" s="151">
        <f>CZ249*O249</f>
        <v>3135</v>
      </c>
      <c r="DD249" s="258">
        <f>CZ249/(CV249+DA249-DB249)</f>
        <v>6.8181818181818177E-2</v>
      </c>
      <c r="DE249" s="95">
        <v>40</v>
      </c>
      <c r="DF249" s="247">
        <f>DE249*O249</f>
        <v>41800</v>
      </c>
      <c r="DG249" s="207" t="s">
        <v>674</v>
      </c>
      <c r="DH249" s="211">
        <v>5900</v>
      </c>
      <c r="DI249" s="211">
        <v>2080.0300000000002</v>
      </c>
    </row>
    <row r="250" spans="1:113" ht="75" customHeight="1" x14ac:dyDescent="0.25">
      <c r="A250" s="221"/>
      <c r="B250" s="304"/>
      <c r="C250" s="73" t="s">
        <v>16</v>
      </c>
      <c r="D250" s="74" t="s">
        <v>603</v>
      </c>
      <c r="E250" s="74">
        <v>1055</v>
      </c>
      <c r="F250" s="101">
        <v>804382055951</v>
      </c>
      <c r="G250" s="101"/>
      <c r="H250" s="59" t="s">
        <v>616</v>
      </c>
      <c r="I250" s="196">
        <v>10</v>
      </c>
      <c r="J250" s="59" t="s">
        <v>446</v>
      </c>
      <c r="K250" s="149"/>
      <c r="L250" s="105" t="s">
        <v>39</v>
      </c>
      <c r="M250" s="105"/>
      <c r="N250" s="77">
        <v>44516</v>
      </c>
      <c r="O250" s="78">
        <v>1050</v>
      </c>
      <c r="P250" s="160"/>
      <c r="Q250" s="160"/>
      <c r="R250" s="160"/>
      <c r="S250" s="160"/>
      <c r="T250" s="161"/>
      <c r="U250" s="161"/>
      <c r="V250" s="161"/>
      <c r="W250" s="161"/>
      <c r="X250" s="161"/>
      <c r="Y250" s="161"/>
      <c r="Z250" s="161"/>
      <c r="AA250" s="161"/>
      <c r="AB250" s="162"/>
      <c r="AC250" s="163"/>
      <c r="AD250" s="164"/>
      <c r="AE250" s="164"/>
      <c r="AF250" s="164"/>
      <c r="AG250" s="164"/>
      <c r="AH250" s="164"/>
      <c r="AI250" s="164"/>
      <c r="AJ250" s="164"/>
      <c r="AK250" s="164"/>
      <c r="AL250" s="164"/>
      <c r="AM250" s="164"/>
      <c r="AN250" s="164"/>
      <c r="AO250" s="164"/>
      <c r="AP250" s="165"/>
      <c r="AQ250" s="166"/>
      <c r="AR250" s="166"/>
      <c r="AS250" s="167"/>
      <c r="AT250" s="166"/>
      <c r="AU250" s="145"/>
      <c r="AV250" s="145"/>
      <c r="AW250" s="145"/>
      <c r="AX250" s="145"/>
      <c r="AY250" s="145"/>
      <c r="AZ250" s="145"/>
      <c r="BA250" s="145"/>
      <c r="BB250" s="145"/>
      <c r="BC250" s="145"/>
      <c r="BD250" s="145"/>
      <c r="BE250" s="145"/>
      <c r="BF250" s="145"/>
      <c r="BG250" s="146"/>
      <c r="BH250" s="145"/>
      <c r="BI250" s="145"/>
      <c r="BJ250" s="147"/>
      <c r="BK250" s="189"/>
      <c r="BL250" s="189"/>
      <c r="BM250" s="189"/>
      <c r="BN250" s="189"/>
      <c r="BO250" s="189"/>
      <c r="BP250" s="189"/>
      <c r="BQ250" s="189"/>
      <c r="BR250" s="189"/>
      <c r="BS250" s="189"/>
      <c r="BT250" s="189"/>
      <c r="BU250" s="189"/>
      <c r="BV250" s="189"/>
      <c r="BW250" s="189"/>
      <c r="BX250" s="190"/>
      <c r="BY250" s="189"/>
      <c r="BZ250" s="189"/>
      <c r="CA250" s="206"/>
      <c r="CB250" s="99"/>
      <c r="CC250" s="236"/>
      <c r="CD250" s="170"/>
      <c r="CE250" s="203"/>
      <c r="CF250" s="98"/>
      <c r="CG250" s="98"/>
      <c r="CH250" s="98"/>
      <c r="CI250" s="98"/>
      <c r="CJ250" s="98"/>
      <c r="CK250" s="98"/>
      <c r="CL250" s="98"/>
      <c r="CM250" s="98"/>
      <c r="CN250" s="98"/>
      <c r="CO250" s="98"/>
      <c r="CP250" s="129">
        <v>2</v>
      </c>
      <c r="CQ250" s="174">
        <f>SUM(CE250:CP250)</f>
        <v>2</v>
      </c>
      <c r="CR250" s="98">
        <v>72</v>
      </c>
      <c r="CS250" s="98">
        <v>0</v>
      </c>
      <c r="CT250" s="151">
        <f>CQ250*O250</f>
        <v>2100</v>
      </c>
      <c r="CU250" s="88">
        <f>CQ250/(CC250+CR250-CS250)</f>
        <v>2.7777777777777776E-2</v>
      </c>
      <c r="CV250" s="95">
        <v>48</v>
      </c>
      <c r="CW250" s="96">
        <v>2</v>
      </c>
      <c r="CX250" s="98">
        <v>3</v>
      </c>
      <c r="CY250" s="129">
        <v>3</v>
      </c>
      <c r="CZ250" s="257">
        <f>SUM(CW250:CY250)</f>
        <v>8</v>
      </c>
      <c r="DA250" s="98">
        <v>0</v>
      </c>
      <c r="DB250" s="98">
        <v>0</v>
      </c>
      <c r="DC250" s="151">
        <f>CZ250*O250</f>
        <v>8400</v>
      </c>
      <c r="DD250" s="258">
        <f>CZ250/(CV250+DA250-DB250)</f>
        <v>0.16666666666666666</v>
      </c>
      <c r="DE250" s="95">
        <v>40</v>
      </c>
      <c r="DF250" s="247">
        <f>DE250*O250</f>
        <v>42000</v>
      </c>
      <c r="DG250" s="275"/>
      <c r="DH250" s="212"/>
      <c r="DI250" s="212"/>
    </row>
    <row r="251" spans="1:113" ht="75" customHeight="1" x14ac:dyDescent="0.25">
      <c r="A251" s="221"/>
      <c r="B251" s="59"/>
      <c r="C251" s="73" t="s">
        <v>18</v>
      </c>
      <c r="D251" s="74" t="s">
        <v>527</v>
      </c>
      <c r="E251" s="74">
        <v>94310</v>
      </c>
      <c r="F251" s="101">
        <v>804382057290</v>
      </c>
      <c r="G251" s="101"/>
      <c r="H251" s="59" t="s">
        <v>555</v>
      </c>
      <c r="I251" s="216">
        <v>0.1</v>
      </c>
      <c r="J251" s="59" t="s">
        <v>446</v>
      </c>
      <c r="K251" s="149" t="s">
        <v>173</v>
      </c>
      <c r="L251" s="76" t="s">
        <v>40</v>
      </c>
      <c r="M251" s="76"/>
      <c r="N251" s="77">
        <v>44427</v>
      </c>
      <c r="O251" s="78">
        <v>130</v>
      </c>
      <c r="P251" s="160"/>
      <c r="Q251" s="160"/>
      <c r="R251" s="160"/>
      <c r="S251" s="160"/>
      <c r="T251" s="160"/>
      <c r="U251" s="160"/>
      <c r="V251" s="160"/>
      <c r="W251" s="160"/>
      <c r="X251" s="160"/>
      <c r="Y251" s="160"/>
      <c r="Z251" s="160"/>
      <c r="AA251" s="161"/>
      <c r="AB251" s="162"/>
      <c r="AC251" s="163"/>
      <c r="AD251" s="164"/>
      <c r="AE251" s="164"/>
      <c r="AF251" s="164"/>
      <c r="AG251" s="164"/>
      <c r="AH251" s="164"/>
      <c r="AI251" s="164"/>
      <c r="AJ251" s="164"/>
      <c r="AK251" s="164"/>
      <c r="AL251" s="164"/>
      <c r="AM251" s="164"/>
      <c r="AN251" s="164"/>
      <c r="AO251" s="164"/>
      <c r="AP251" s="165"/>
      <c r="AQ251" s="166"/>
      <c r="AR251" s="166"/>
      <c r="AS251" s="167"/>
      <c r="AT251" s="166"/>
      <c r="AU251" s="145"/>
      <c r="AV251" s="145"/>
      <c r="AW251" s="145"/>
      <c r="AX251" s="145"/>
      <c r="AY251" s="145"/>
      <c r="AZ251" s="145"/>
      <c r="BA251" s="145"/>
      <c r="BB251" s="145"/>
      <c r="BC251" s="145"/>
      <c r="BD251" s="145"/>
      <c r="BE251" s="145"/>
      <c r="BF251" s="145"/>
      <c r="BG251" s="146"/>
      <c r="BH251" s="145"/>
      <c r="BI251" s="145"/>
      <c r="BJ251" s="147"/>
      <c r="BK251" s="189"/>
      <c r="BL251" s="189"/>
      <c r="BM251" s="189"/>
      <c r="BN251" s="189"/>
      <c r="BO251" s="189"/>
      <c r="BP251" s="189"/>
      <c r="BQ251" s="189"/>
      <c r="BR251" s="189"/>
      <c r="BS251" s="189"/>
      <c r="BT251" s="189"/>
      <c r="BU251" s="189"/>
      <c r="BV251" s="189"/>
      <c r="BW251" s="189"/>
      <c r="BX251" s="190"/>
      <c r="BY251" s="189"/>
      <c r="BZ251" s="189"/>
      <c r="CA251" s="206"/>
      <c r="CB251" s="99"/>
      <c r="CC251" s="236">
        <v>0</v>
      </c>
      <c r="CD251" s="170"/>
      <c r="CE251" s="203"/>
      <c r="CF251" s="98"/>
      <c r="CG251" s="98"/>
      <c r="CH251" s="98"/>
      <c r="CI251" s="98"/>
      <c r="CJ251" s="98"/>
      <c r="CK251" s="98"/>
      <c r="CL251" s="98">
        <v>0</v>
      </c>
      <c r="CM251" s="98">
        <v>1</v>
      </c>
      <c r="CN251" s="98">
        <v>1</v>
      </c>
      <c r="CO251" s="98">
        <v>2</v>
      </c>
      <c r="CP251" s="129">
        <v>2</v>
      </c>
      <c r="CQ251" s="174">
        <f>SUM(CE251:CP251)</f>
        <v>6</v>
      </c>
      <c r="CR251" s="98">
        <v>125</v>
      </c>
      <c r="CS251" s="98">
        <v>0</v>
      </c>
      <c r="CT251" s="151">
        <f>CQ251*O251</f>
        <v>780</v>
      </c>
      <c r="CU251" s="88">
        <f>CQ251/(CC251+CR251-CS251)</f>
        <v>4.8000000000000001E-2</v>
      </c>
      <c r="CV251" s="95">
        <v>97</v>
      </c>
      <c r="CW251" s="96">
        <v>0</v>
      </c>
      <c r="CX251" s="98">
        <v>2</v>
      </c>
      <c r="CY251" s="129">
        <v>0</v>
      </c>
      <c r="CZ251" s="257">
        <f>SUM(CW251:CY251)</f>
        <v>2</v>
      </c>
      <c r="DA251" s="98">
        <v>0</v>
      </c>
      <c r="DB251" s="98">
        <v>89</v>
      </c>
      <c r="DC251" s="98">
        <f>CZ251*O251</f>
        <v>260</v>
      </c>
      <c r="DD251" s="258">
        <f>CZ251/(CV251+DA251-DB251)</f>
        <v>0.25</v>
      </c>
      <c r="DE251" s="95">
        <v>4</v>
      </c>
      <c r="DF251" s="247">
        <f>DE251*O251</f>
        <v>520</v>
      </c>
      <c r="DG251" s="240" t="s">
        <v>628</v>
      </c>
      <c r="DH251" s="211"/>
      <c r="DI251" s="211"/>
    </row>
    <row r="252" spans="1:113" ht="75" customHeight="1" x14ac:dyDescent="0.25">
      <c r="A252" s="221"/>
      <c r="B252" s="59"/>
      <c r="C252" s="73" t="s">
        <v>18</v>
      </c>
      <c r="D252" s="74" t="s">
        <v>42</v>
      </c>
      <c r="E252" s="74">
        <v>80004</v>
      </c>
      <c r="F252" s="101">
        <v>804382012848</v>
      </c>
      <c r="G252" s="101"/>
      <c r="H252" s="59" t="s">
        <v>81</v>
      </c>
      <c r="I252" s="196">
        <v>0.2</v>
      </c>
      <c r="J252" s="59" t="s">
        <v>445</v>
      </c>
      <c r="K252" s="149" t="s">
        <v>173</v>
      </c>
      <c r="L252" s="103" t="s">
        <v>40</v>
      </c>
      <c r="M252" s="133"/>
      <c r="N252" s="77">
        <v>42268</v>
      </c>
      <c r="O252" s="78">
        <v>120</v>
      </c>
      <c r="P252" s="160">
        <v>0</v>
      </c>
      <c r="Q252" s="160">
        <v>32</v>
      </c>
      <c r="R252" s="160">
        <v>20</v>
      </c>
      <c r="S252" s="160">
        <v>10</v>
      </c>
      <c r="T252" s="161">
        <v>9</v>
      </c>
      <c r="U252" s="161">
        <v>5</v>
      </c>
      <c r="V252" s="161">
        <v>15</v>
      </c>
      <c r="W252" s="161">
        <v>15</v>
      </c>
      <c r="X252" s="161">
        <v>10</v>
      </c>
      <c r="Y252" s="161">
        <v>6</v>
      </c>
      <c r="Z252" s="161">
        <v>10</v>
      </c>
      <c r="AA252" s="161">
        <v>19</v>
      </c>
      <c r="AB252" s="162">
        <f>SUM(P252:AA252)</f>
        <v>151</v>
      </c>
      <c r="AC252" s="163">
        <v>330</v>
      </c>
      <c r="AD252" s="164">
        <v>0</v>
      </c>
      <c r="AE252" s="164">
        <v>10</v>
      </c>
      <c r="AF252" s="164">
        <v>3</v>
      </c>
      <c r="AG252" s="164">
        <v>4</v>
      </c>
      <c r="AH252" s="164">
        <v>4</v>
      </c>
      <c r="AI252" s="164">
        <v>10</v>
      </c>
      <c r="AJ252" s="164">
        <v>6</v>
      </c>
      <c r="AK252" s="164">
        <v>9</v>
      </c>
      <c r="AL252" s="164">
        <v>6</v>
      </c>
      <c r="AM252" s="164">
        <v>9</v>
      </c>
      <c r="AN252" s="164">
        <v>5</v>
      </c>
      <c r="AO252" s="164">
        <v>4</v>
      </c>
      <c r="AP252" s="165">
        <f>SUM(AD252:AN252)</f>
        <v>66</v>
      </c>
      <c r="AQ252" s="166">
        <v>34</v>
      </c>
      <c r="AR252" s="166">
        <v>0</v>
      </c>
      <c r="AS252" s="167">
        <f>AP252/(AQ252+AC252-AR252)</f>
        <v>0.18131868131868131</v>
      </c>
      <c r="AT252" s="166">
        <v>273</v>
      </c>
      <c r="AU252" s="145">
        <v>1</v>
      </c>
      <c r="AV252" s="145">
        <v>0</v>
      </c>
      <c r="AW252" s="145">
        <v>1</v>
      </c>
      <c r="AX252" s="145">
        <v>-1</v>
      </c>
      <c r="AY252" s="145">
        <v>0</v>
      </c>
      <c r="AZ252" s="145">
        <v>0</v>
      </c>
      <c r="BA252" s="145">
        <v>0</v>
      </c>
      <c r="BB252" s="145">
        <v>1</v>
      </c>
      <c r="BC252" s="145">
        <v>1</v>
      </c>
      <c r="BD252" s="145">
        <v>-1</v>
      </c>
      <c r="BE252" s="145">
        <v>0</v>
      </c>
      <c r="BF252" s="145">
        <v>0</v>
      </c>
      <c r="BG252" s="146">
        <f>+SUM(AU252:BF252)</f>
        <v>2</v>
      </c>
      <c r="BH252" s="145">
        <v>0</v>
      </c>
      <c r="BI252" s="145">
        <v>201</v>
      </c>
      <c r="BJ252" s="147">
        <f>+BG252/(BH252+AT252-BI252)</f>
        <v>2.7777777777777776E-2</v>
      </c>
      <c r="BK252" s="189">
        <v>7</v>
      </c>
      <c r="BL252" s="189">
        <v>0</v>
      </c>
      <c r="BM252" s="189">
        <v>0</v>
      </c>
      <c r="BN252" s="189">
        <v>0</v>
      </c>
      <c r="BO252" s="189">
        <v>0</v>
      </c>
      <c r="BP252" s="189">
        <v>0</v>
      </c>
      <c r="BQ252" s="189">
        <v>0</v>
      </c>
      <c r="BR252" s="189">
        <v>0</v>
      </c>
      <c r="BS252" s="189">
        <v>0</v>
      </c>
      <c r="BT252" s="189">
        <v>0</v>
      </c>
      <c r="BU252" s="189">
        <v>0</v>
      </c>
      <c r="BV252" s="189">
        <v>0</v>
      </c>
      <c r="BW252" s="189">
        <v>0</v>
      </c>
      <c r="BX252" s="190">
        <f>SUM(BL252:BW252)</f>
        <v>0</v>
      </c>
      <c r="BY252" s="189">
        <v>0</v>
      </c>
      <c r="BZ252" s="189">
        <v>1</v>
      </c>
      <c r="CA252" s="206">
        <f>O252*BX252</f>
        <v>0</v>
      </c>
      <c r="CB252" s="99">
        <f>BX252/(BY252+BK252-BZ252)</f>
        <v>0</v>
      </c>
      <c r="CC252" s="236">
        <v>5</v>
      </c>
      <c r="CD252" s="170">
        <f>CC252*O252</f>
        <v>600</v>
      </c>
      <c r="CE252" s="203">
        <v>0</v>
      </c>
      <c r="CF252" s="98">
        <v>0</v>
      </c>
      <c r="CG252" s="98">
        <v>0</v>
      </c>
      <c r="CH252" s="98">
        <v>0</v>
      </c>
      <c r="CI252" s="98">
        <v>0</v>
      </c>
      <c r="CJ252" s="98">
        <v>0</v>
      </c>
      <c r="CK252" s="98">
        <v>0</v>
      </c>
      <c r="CL252" s="98">
        <v>0</v>
      </c>
      <c r="CM252" s="98">
        <v>-1</v>
      </c>
      <c r="CN252" s="98">
        <v>0</v>
      </c>
      <c r="CO252" s="98">
        <v>1</v>
      </c>
      <c r="CP252" s="129">
        <v>0</v>
      </c>
      <c r="CQ252" s="174">
        <f>SUM(CE252:CP252)</f>
        <v>0</v>
      </c>
      <c r="CR252" s="98">
        <v>0</v>
      </c>
      <c r="CS252" s="98">
        <v>1</v>
      </c>
      <c r="CT252" s="151">
        <f>CQ252*O252</f>
        <v>0</v>
      </c>
      <c r="CU252" s="88">
        <f>CQ252/(CC252+CR252-CS252)</f>
        <v>0</v>
      </c>
      <c r="CV252" s="95">
        <v>4</v>
      </c>
      <c r="CW252" s="96">
        <v>0</v>
      </c>
      <c r="CX252" s="98">
        <v>0</v>
      </c>
      <c r="CY252" s="129">
        <v>0</v>
      </c>
      <c r="CZ252" s="257">
        <f>SUM(CW252:CY252)</f>
        <v>0</v>
      </c>
      <c r="DA252" s="98">
        <v>0</v>
      </c>
      <c r="DB252" s="98">
        <v>0</v>
      </c>
      <c r="DC252" s="98">
        <f>CZ252*O252</f>
        <v>0</v>
      </c>
      <c r="DD252" s="258">
        <f>CZ252/(CV252+DA252-DB252)</f>
        <v>0</v>
      </c>
      <c r="DE252" s="95">
        <v>4</v>
      </c>
      <c r="DF252" s="247">
        <f>DE252*O252</f>
        <v>480</v>
      </c>
      <c r="DG252" s="207"/>
      <c r="DH252" s="211">
        <v>600</v>
      </c>
      <c r="DI252" s="211">
        <v>0</v>
      </c>
    </row>
    <row r="253" spans="1:113" ht="75" customHeight="1" x14ac:dyDescent="0.25">
      <c r="A253" s="221"/>
      <c r="B253" s="59"/>
      <c r="C253" s="73" t="s">
        <v>18</v>
      </c>
      <c r="D253" s="74" t="s">
        <v>45</v>
      </c>
      <c r="E253" s="74">
        <v>80007</v>
      </c>
      <c r="F253" s="101">
        <v>804382012909</v>
      </c>
      <c r="G253" s="101"/>
      <c r="H253" s="59" t="s">
        <v>82</v>
      </c>
      <c r="I253" s="196">
        <v>0.2</v>
      </c>
      <c r="J253" s="59" t="s">
        <v>445</v>
      </c>
      <c r="K253" s="149" t="s">
        <v>173</v>
      </c>
      <c r="L253" s="103" t="s">
        <v>40</v>
      </c>
      <c r="M253" s="133"/>
      <c r="N253" s="77">
        <v>42268</v>
      </c>
      <c r="O253" s="78">
        <v>120</v>
      </c>
      <c r="P253" s="160">
        <v>0</v>
      </c>
      <c r="Q253" s="160">
        <v>23</v>
      </c>
      <c r="R253" s="160">
        <v>12</v>
      </c>
      <c r="S253" s="160">
        <v>9</v>
      </c>
      <c r="T253" s="161">
        <v>1</v>
      </c>
      <c r="U253" s="161">
        <v>1</v>
      </c>
      <c r="V253" s="161">
        <v>9</v>
      </c>
      <c r="W253" s="161">
        <v>6</v>
      </c>
      <c r="X253" s="161">
        <v>4</v>
      </c>
      <c r="Y253" s="161">
        <v>4</v>
      </c>
      <c r="Z253" s="161">
        <v>6</v>
      </c>
      <c r="AA253" s="161">
        <v>9</v>
      </c>
      <c r="AB253" s="162">
        <f>SUM(P253:AA253)</f>
        <v>84</v>
      </c>
      <c r="AC253" s="163">
        <v>118</v>
      </c>
      <c r="AD253" s="164">
        <v>0</v>
      </c>
      <c r="AE253" s="164">
        <v>4</v>
      </c>
      <c r="AF253" s="164">
        <v>-1</v>
      </c>
      <c r="AG253" s="164">
        <v>2</v>
      </c>
      <c r="AH253" s="164">
        <v>-1</v>
      </c>
      <c r="AI253" s="164">
        <v>-1</v>
      </c>
      <c r="AJ253" s="164">
        <v>2</v>
      </c>
      <c r="AK253" s="164">
        <v>1</v>
      </c>
      <c r="AL253" s="164">
        <v>3</v>
      </c>
      <c r="AM253" s="164">
        <v>6</v>
      </c>
      <c r="AN253" s="164">
        <v>2</v>
      </c>
      <c r="AO253" s="164">
        <v>8</v>
      </c>
      <c r="AP253" s="165">
        <f>SUM(AD253:AN253)</f>
        <v>17</v>
      </c>
      <c r="AQ253" s="166">
        <v>59</v>
      </c>
      <c r="AR253" s="166">
        <v>11</v>
      </c>
      <c r="AS253" s="167">
        <f>AP253/(AQ253+AC253-AR253)</f>
        <v>0.10240963855421686</v>
      </c>
      <c r="AT253" s="166">
        <v>96</v>
      </c>
      <c r="AU253" s="145">
        <v>-1</v>
      </c>
      <c r="AV253" s="145">
        <v>0</v>
      </c>
      <c r="AW253" s="145">
        <v>0</v>
      </c>
      <c r="AX253" s="145">
        <v>0</v>
      </c>
      <c r="AY253" s="145">
        <v>0</v>
      </c>
      <c r="AZ253" s="145">
        <v>0</v>
      </c>
      <c r="BA253" s="145">
        <v>0</v>
      </c>
      <c r="BB253" s="145">
        <v>0</v>
      </c>
      <c r="BC253" s="145">
        <v>0</v>
      </c>
      <c r="BD253" s="145">
        <v>0</v>
      </c>
      <c r="BE253" s="145">
        <v>1</v>
      </c>
      <c r="BF253" s="145">
        <v>-1</v>
      </c>
      <c r="BG253" s="146">
        <f>+SUM(AU253:BF253)</f>
        <v>-1</v>
      </c>
      <c r="BH253" s="145">
        <v>0</v>
      </c>
      <c r="BI253" s="145">
        <v>65</v>
      </c>
      <c r="BJ253" s="147">
        <f>+BG253/(BH253+AT253-BI253)</f>
        <v>-3.2258064516129031E-2</v>
      </c>
      <c r="BK253" s="189">
        <v>7</v>
      </c>
      <c r="BL253" s="189">
        <v>0</v>
      </c>
      <c r="BM253" s="189">
        <v>0</v>
      </c>
      <c r="BN253" s="189">
        <v>0</v>
      </c>
      <c r="BO253" s="189">
        <v>0</v>
      </c>
      <c r="BP253" s="189">
        <v>0</v>
      </c>
      <c r="BQ253" s="189">
        <v>0</v>
      </c>
      <c r="BR253" s="189">
        <v>0</v>
      </c>
      <c r="BS253" s="189">
        <v>0</v>
      </c>
      <c r="BT253" s="189">
        <v>0</v>
      </c>
      <c r="BU253" s="189">
        <v>0</v>
      </c>
      <c r="BV253" s="189">
        <v>0</v>
      </c>
      <c r="BW253" s="189">
        <v>0</v>
      </c>
      <c r="BX253" s="190">
        <f>SUM(BL253:BW253)</f>
        <v>0</v>
      </c>
      <c r="BY253" s="189">
        <v>0</v>
      </c>
      <c r="BZ253" s="189">
        <v>3</v>
      </c>
      <c r="CA253" s="206">
        <f>O253*BX253</f>
        <v>0</v>
      </c>
      <c r="CB253" s="99">
        <f>BX253/(BY253+BK253-BZ253)</f>
        <v>0</v>
      </c>
      <c r="CC253" s="236">
        <v>1</v>
      </c>
      <c r="CD253" s="170">
        <f>CC253*O253</f>
        <v>120</v>
      </c>
      <c r="CE253" s="203">
        <v>0</v>
      </c>
      <c r="CF253" s="98">
        <v>0</v>
      </c>
      <c r="CG253" s="98">
        <v>0</v>
      </c>
      <c r="CH253" s="98">
        <v>0</v>
      </c>
      <c r="CI253" s="98">
        <v>0</v>
      </c>
      <c r="CJ253" s="98">
        <v>0</v>
      </c>
      <c r="CK253" s="98">
        <v>0</v>
      </c>
      <c r="CL253" s="98">
        <v>0</v>
      </c>
      <c r="CM253" s="98">
        <v>0</v>
      </c>
      <c r="CN253" s="98">
        <v>0</v>
      </c>
      <c r="CO253" s="98">
        <v>0</v>
      </c>
      <c r="CP253" s="129">
        <v>0</v>
      </c>
      <c r="CQ253" s="174">
        <f>SUM(CE253:CP253)</f>
        <v>0</v>
      </c>
      <c r="CR253" s="98">
        <v>0</v>
      </c>
      <c r="CS253" s="98">
        <v>0</v>
      </c>
      <c r="CT253" s="151">
        <f>CQ253*O253</f>
        <v>0</v>
      </c>
      <c r="CU253" s="88">
        <f>CQ253/(CC253+CR253-CS253)</f>
        <v>0</v>
      </c>
      <c r="CV253" s="95">
        <v>0</v>
      </c>
      <c r="CW253" s="96">
        <v>0</v>
      </c>
      <c r="CX253" s="98">
        <v>0</v>
      </c>
      <c r="CY253" s="129">
        <v>0</v>
      </c>
      <c r="CZ253" s="257">
        <f>SUM(CW253:CY253)</f>
        <v>0</v>
      </c>
      <c r="DA253" s="98">
        <v>0</v>
      </c>
      <c r="DB253" s="98">
        <v>0</v>
      </c>
      <c r="DC253" s="98">
        <f>CZ253*O253</f>
        <v>0</v>
      </c>
      <c r="DD253" s="258" t="e">
        <f>CZ253/(CV253+DA253-DB253)</f>
        <v>#DIV/0!</v>
      </c>
      <c r="DE253" s="95">
        <v>0</v>
      </c>
      <c r="DF253" s="247">
        <f>DE253*O253</f>
        <v>0</v>
      </c>
      <c r="DG253" s="207"/>
      <c r="DH253" s="211"/>
      <c r="DI253" s="211"/>
    </row>
    <row r="254" spans="1:113" ht="75" customHeight="1" x14ac:dyDescent="0.25">
      <c r="A254" s="221"/>
      <c r="B254" s="304"/>
      <c r="C254" s="73" t="s">
        <v>18</v>
      </c>
      <c r="D254" s="106" t="s">
        <v>369</v>
      </c>
      <c r="E254" s="74">
        <v>88710</v>
      </c>
      <c r="F254" s="101">
        <v>804382047444</v>
      </c>
      <c r="G254" s="101"/>
      <c r="H254" s="59" t="s">
        <v>384</v>
      </c>
      <c r="I254" s="196">
        <v>0.2</v>
      </c>
      <c r="J254" s="59" t="s">
        <v>446</v>
      </c>
      <c r="K254" s="149" t="s">
        <v>356</v>
      </c>
      <c r="L254" s="74" t="s">
        <v>40</v>
      </c>
      <c r="M254" s="74"/>
      <c r="N254" s="107">
        <v>44181</v>
      </c>
      <c r="O254" s="78">
        <v>215</v>
      </c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9"/>
      <c r="AC254" s="140"/>
      <c r="AD254" s="136"/>
      <c r="AE254" s="136"/>
      <c r="AF254" s="136"/>
      <c r="AG254" s="136"/>
      <c r="AH254" s="136"/>
      <c r="AI254" s="136"/>
      <c r="AJ254" s="136"/>
      <c r="AK254" s="136"/>
      <c r="AL254" s="136"/>
      <c r="AM254" s="136"/>
      <c r="AN254" s="136"/>
      <c r="AO254" s="136"/>
      <c r="AP254" s="141"/>
      <c r="AQ254" s="137"/>
      <c r="AR254" s="137"/>
      <c r="AS254" s="142"/>
      <c r="AT254" s="143"/>
      <c r="AU254" s="144"/>
      <c r="AV254" s="144"/>
      <c r="AW254" s="144"/>
      <c r="AX254" s="144"/>
      <c r="AY254" s="144"/>
      <c r="AZ254" s="144"/>
      <c r="BA254" s="145"/>
      <c r="BB254" s="145"/>
      <c r="BC254" s="145"/>
      <c r="BD254" s="145"/>
      <c r="BE254" s="145"/>
      <c r="BF254" s="145"/>
      <c r="BG254" s="146"/>
      <c r="BH254" s="144"/>
      <c r="BI254" s="144"/>
      <c r="BJ254" s="147"/>
      <c r="BK254" s="189">
        <v>0</v>
      </c>
      <c r="BL254" s="189"/>
      <c r="BM254" s="189"/>
      <c r="BN254" s="189"/>
      <c r="BO254" s="189"/>
      <c r="BP254" s="189"/>
      <c r="BQ254" s="189"/>
      <c r="BR254" s="189"/>
      <c r="BS254" s="189"/>
      <c r="BT254" s="189"/>
      <c r="BU254" s="189"/>
      <c r="BV254" s="189"/>
      <c r="BW254" s="189">
        <v>0</v>
      </c>
      <c r="BX254" s="190">
        <f>SUM(BL254:BW254)</f>
        <v>0</v>
      </c>
      <c r="BY254" s="189">
        <v>300</v>
      </c>
      <c r="BZ254" s="189">
        <v>0</v>
      </c>
      <c r="CA254" s="206">
        <f>O254*BX254</f>
        <v>0</v>
      </c>
      <c r="CB254" s="99">
        <f>BX254/(BY254+BK254-BZ254)</f>
        <v>0</v>
      </c>
      <c r="CC254" s="236">
        <v>17</v>
      </c>
      <c r="CD254" s="170">
        <f>CC254*O254</f>
        <v>3655</v>
      </c>
      <c r="CE254" s="203">
        <v>0</v>
      </c>
      <c r="CF254" s="98">
        <v>18</v>
      </c>
      <c r="CG254" s="98">
        <v>-1</v>
      </c>
      <c r="CH254" s="98">
        <v>1</v>
      </c>
      <c r="CI254" s="98">
        <v>0</v>
      </c>
      <c r="CJ254" s="98">
        <v>0</v>
      </c>
      <c r="CK254" s="98">
        <v>0</v>
      </c>
      <c r="CL254" s="98">
        <v>0</v>
      </c>
      <c r="CM254" s="98">
        <v>0</v>
      </c>
      <c r="CN254" s="98">
        <v>0</v>
      </c>
      <c r="CO254" s="98">
        <v>0</v>
      </c>
      <c r="CP254" s="129">
        <v>0</v>
      </c>
      <c r="CQ254" s="174">
        <f>SUM(CE254:CP254)</f>
        <v>18</v>
      </c>
      <c r="CR254" s="98">
        <v>0</v>
      </c>
      <c r="CS254" s="98">
        <v>280</v>
      </c>
      <c r="CT254" s="151">
        <f>CQ254*O254</f>
        <v>3870</v>
      </c>
      <c r="CU254" s="88">
        <f>CQ254/(CC254+CR254-CS254)</f>
        <v>-6.8441064638783272E-2</v>
      </c>
      <c r="CV254" s="95">
        <v>0</v>
      </c>
      <c r="CW254" s="96">
        <v>0</v>
      </c>
      <c r="CX254" s="98">
        <v>0</v>
      </c>
      <c r="CY254" s="129">
        <v>0</v>
      </c>
      <c r="CZ254" s="257">
        <f>SUM(CW254:CY254)</f>
        <v>0</v>
      </c>
      <c r="DA254" s="98">
        <v>0</v>
      </c>
      <c r="DB254" s="98">
        <v>0</v>
      </c>
      <c r="DC254" s="98">
        <f>CZ254*O254</f>
        <v>0</v>
      </c>
      <c r="DD254" s="258" t="e">
        <f>CZ254/(CV254+DA254-DB254)</f>
        <v>#DIV/0!</v>
      </c>
      <c r="DE254" s="95">
        <v>0</v>
      </c>
      <c r="DF254" s="247">
        <f>DE254*O254</f>
        <v>0</v>
      </c>
      <c r="DG254" s="208"/>
      <c r="DH254" s="212">
        <v>800</v>
      </c>
      <c r="DI254" s="212">
        <v>246.23</v>
      </c>
    </row>
    <row r="255" spans="1:113" ht="75" customHeight="1" x14ac:dyDescent="0.25">
      <c r="A255" s="221"/>
      <c r="B255" s="59"/>
      <c r="C255" s="73" t="s">
        <v>16</v>
      </c>
      <c r="D255" s="74" t="s">
        <v>64</v>
      </c>
      <c r="E255" s="74">
        <v>42341</v>
      </c>
      <c r="F255" s="101">
        <v>804382006205</v>
      </c>
      <c r="G255" s="101"/>
      <c r="H255" s="59" t="s">
        <v>113</v>
      </c>
      <c r="I255" s="196">
        <v>1.5</v>
      </c>
      <c r="J255" s="59" t="s">
        <v>445</v>
      </c>
      <c r="K255" s="149" t="s">
        <v>173</v>
      </c>
      <c r="L255" s="105" t="s">
        <v>39</v>
      </c>
      <c r="M255" s="105">
        <v>66</v>
      </c>
      <c r="N255" s="77">
        <v>41682</v>
      </c>
      <c r="O255" s="78">
        <v>1250</v>
      </c>
      <c r="P255" s="160">
        <v>0</v>
      </c>
      <c r="Q255" s="160">
        <v>0</v>
      </c>
      <c r="R255" s="160">
        <v>0</v>
      </c>
      <c r="S255" s="160">
        <v>0</v>
      </c>
      <c r="T255" s="161">
        <v>3</v>
      </c>
      <c r="U255" s="161">
        <v>8</v>
      </c>
      <c r="V255" s="161">
        <v>1</v>
      </c>
      <c r="W255" s="161">
        <v>1</v>
      </c>
      <c r="X255" s="161">
        <v>3</v>
      </c>
      <c r="Y255" s="161">
        <v>4</v>
      </c>
      <c r="Z255" s="161">
        <v>3</v>
      </c>
      <c r="AA255" s="161">
        <v>5</v>
      </c>
      <c r="AB255" s="162">
        <f>SUM(P255:AA255)</f>
        <v>28</v>
      </c>
      <c r="AC255" s="163">
        <v>80</v>
      </c>
      <c r="AD255" s="164">
        <v>1</v>
      </c>
      <c r="AE255" s="164">
        <v>6</v>
      </c>
      <c r="AF255" s="164">
        <v>2</v>
      </c>
      <c r="AG255" s="164">
        <v>7</v>
      </c>
      <c r="AH255" s="164">
        <v>4</v>
      </c>
      <c r="AI255" s="164">
        <v>2</v>
      </c>
      <c r="AJ255" s="164">
        <v>2</v>
      </c>
      <c r="AK255" s="164">
        <v>6</v>
      </c>
      <c r="AL255" s="164">
        <v>0</v>
      </c>
      <c r="AM255" s="164">
        <v>4</v>
      </c>
      <c r="AN255" s="164">
        <v>8</v>
      </c>
      <c r="AO255" s="164">
        <v>2</v>
      </c>
      <c r="AP255" s="165">
        <f>SUM(AD255:AN255)</f>
        <v>42</v>
      </c>
      <c r="AQ255" s="166">
        <v>71</v>
      </c>
      <c r="AR255" s="166">
        <v>7</v>
      </c>
      <c r="AS255" s="167">
        <f>AP255/(AQ255+AC255-AR255)</f>
        <v>0.29166666666666669</v>
      </c>
      <c r="AT255" s="166">
        <v>75</v>
      </c>
      <c r="AU255" s="145">
        <v>1</v>
      </c>
      <c r="AV255" s="145">
        <v>4</v>
      </c>
      <c r="AW255" s="145">
        <v>2</v>
      </c>
      <c r="AX255" s="145">
        <v>7</v>
      </c>
      <c r="AY255" s="145">
        <v>1</v>
      </c>
      <c r="AZ255" s="145">
        <v>0</v>
      </c>
      <c r="BA255" s="145">
        <v>1</v>
      </c>
      <c r="BB255" s="145">
        <v>0</v>
      </c>
      <c r="BC255" s="145">
        <v>0</v>
      </c>
      <c r="BD255" s="145">
        <v>0</v>
      </c>
      <c r="BE255" s="145">
        <v>0</v>
      </c>
      <c r="BF255" s="145">
        <v>0</v>
      </c>
      <c r="BG255" s="146">
        <f>+SUM(AU255:BF255)</f>
        <v>16</v>
      </c>
      <c r="BH255" s="145">
        <v>23</v>
      </c>
      <c r="BI255" s="145">
        <v>81</v>
      </c>
      <c r="BJ255" s="147">
        <f>+BG255/(BH255+AT255-BI255)</f>
        <v>0.94117647058823528</v>
      </c>
      <c r="BK255" s="189">
        <v>5</v>
      </c>
      <c r="BL255" s="189">
        <v>-1</v>
      </c>
      <c r="BM255" s="189">
        <v>1</v>
      </c>
      <c r="BN255" s="189">
        <v>1</v>
      </c>
      <c r="BO255" s="189">
        <v>0</v>
      </c>
      <c r="BP255" s="189">
        <v>0</v>
      </c>
      <c r="BQ255" s="189">
        <v>0</v>
      </c>
      <c r="BR255" s="189">
        <v>0</v>
      </c>
      <c r="BS255" s="189">
        <v>0</v>
      </c>
      <c r="BT255" s="189">
        <v>0</v>
      </c>
      <c r="BU255" s="189">
        <v>-1</v>
      </c>
      <c r="BV255" s="189">
        <v>0</v>
      </c>
      <c r="BW255" s="189">
        <v>0</v>
      </c>
      <c r="BX255" s="190">
        <f>SUM(BL255:BW255)</f>
        <v>0</v>
      </c>
      <c r="BY255" s="189">
        <v>0</v>
      </c>
      <c r="BZ255" s="189">
        <v>1</v>
      </c>
      <c r="CA255" s="206">
        <f>O255*BX255</f>
        <v>0</v>
      </c>
      <c r="CB255" s="99">
        <f>BX255/(BY255+BK255-BZ255)</f>
        <v>0</v>
      </c>
      <c r="CC255" s="236">
        <v>1</v>
      </c>
      <c r="CD255" s="170">
        <f>CC255*O255</f>
        <v>1250</v>
      </c>
      <c r="CE255" s="203">
        <v>0</v>
      </c>
      <c r="CF255" s="98">
        <v>0</v>
      </c>
      <c r="CG255" s="98">
        <v>0</v>
      </c>
      <c r="CH255" s="98">
        <v>0</v>
      </c>
      <c r="CI255" s="98">
        <v>0</v>
      </c>
      <c r="CJ255" s="98">
        <v>0</v>
      </c>
      <c r="CK255" s="98">
        <v>0</v>
      </c>
      <c r="CL255" s="98">
        <v>0</v>
      </c>
      <c r="CM255" s="98">
        <v>0</v>
      </c>
      <c r="CN255" s="98">
        <v>0</v>
      </c>
      <c r="CO255" s="98">
        <v>0</v>
      </c>
      <c r="CP255" s="129">
        <v>0</v>
      </c>
      <c r="CQ255" s="174">
        <f>SUM(CE255:CP255)</f>
        <v>0</v>
      </c>
      <c r="CR255" s="98">
        <v>0</v>
      </c>
      <c r="CS255" s="98">
        <v>2</v>
      </c>
      <c r="CT255" s="151">
        <f>CQ255*O255</f>
        <v>0</v>
      </c>
      <c r="CU255" s="88">
        <f>CQ255/(CC255+CR255-CS255)</f>
        <v>0</v>
      </c>
      <c r="CV255" s="95">
        <v>1</v>
      </c>
      <c r="CW255" s="96">
        <v>0</v>
      </c>
      <c r="CX255" s="98">
        <v>0</v>
      </c>
      <c r="CY255" s="129">
        <v>0</v>
      </c>
      <c r="CZ255" s="257">
        <f>SUM(CW255:CY255)</f>
        <v>0</v>
      </c>
      <c r="DA255" s="98">
        <v>0</v>
      </c>
      <c r="DB255" s="98">
        <v>0</v>
      </c>
      <c r="DC255" s="151">
        <f>CZ255*O255</f>
        <v>0</v>
      </c>
      <c r="DD255" s="258">
        <f>CZ255/(CV255+DA255-DB255)</f>
        <v>0</v>
      </c>
      <c r="DE255" s="95">
        <v>1</v>
      </c>
      <c r="DF255" s="247">
        <f>DE255*O255</f>
        <v>1250</v>
      </c>
      <c r="DG255" s="278" t="s">
        <v>173</v>
      </c>
      <c r="DH255" s="212">
        <v>6800</v>
      </c>
      <c r="DI255" s="212">
        <v>0</v>
      </c>
    </row>
    <row r="256" spans="1:113" ht="75" customHeight="1" x14ac:dyDescent="0.25">
      <c r="A256" s="221"/>
      <c r="B256" s="59"/>
      <c r="C256" s="74" t="s">
        <v>16</v>
      </c>
      <c r="D256" s="74" t="s">
        <v>470</v>
      </c>
      <c r="E256" s="74">
        <v>31562</v>
      </c>
      <c r="F256" s="101">
        <v>804382055852</v>
      </c>
      <c r="G256" s="101"/>
      <c r="H256" s="59" t="s">
        <v>494</v>
      </c>
      <c r="I256" s="196">
        <v>0.33333333333333331</v>
      </c>
      <c r="J256" s="59" t="s">
        <v>444</v>
      </c>
      <c r="K256" s="149"/>
      <c r="L256" s="242" t="s">
        <v>40</v>
      </c>
      <c r="M256" s="105"/>
      <c r="N256" s="77">
        <v>44356</v>
      </c>
      <c r="O256" s="78">
        <v>175</v>
      </c>
      <c r="P256" s="160"/>
      <c r="Q256" s="160"/>
      <c r="R256" s="160"/>
      <c r="S256" s="160"/>
      <c r="T256" s="160"/>
      <c r="U256" s="160"/>
      <c r="V256" s="160"/>
      <c r="W256" s="160"/>
      <c r="X256" s="160"/>
      <c r="Y256" s="160"/>
      <c r="Z256" s="160"/>
      <c r="AA256" s="161"/>
      <c r="AB256" s="162"/>
      <c r="AC256" s="163"/>
      <c r="AD256" s="164"/>
      <c r="AE256" s="164"/>
      <c r="AF256" s="164"/>
      <c r="AG256" s="164"/>
      <c r="AH256" s="164"/>
      <c r="AI256" s="164"/>
      <c r="AJ256" s="164"/>
      <c r="AK256" s="164"/>
      <c r="AL256" s="164"/>
      <c r="AM256" s="164"/>
      <c r="AN256" s="164"/>
      <c r="AO256" s="164"/>
      <c r="AP256" s="165"/>
      <c r="AQ256" s="166"/>
      <c r="AR256" s="166"/>
      <c r="AS256" s="167"/>
      <c r="AT256" s="166"/>
      <c r="AU256" s="145"/>
      <c r="AV256" s="145"/>
      <c r="AW256" s="145"/>
      <c r="AX256" s="145"/>
      <c r="AY256" s="145"/>
      <c r="AZ256" s="145"/>
      <c r="BA256" s="145"/>
      <c r="BB256" s="145"/>
      <c r="BC256" s="145"/>
      <c r="BD256" s="145"/>
      <c r="BE256" s="145"/>
      <c r="BF256" s="145"/>
      <c r="BG256" s="146"/>
      <c r="BH256" s="145"/>
      <c r="BI256" s="145"/>
      <c r="BJ256" s="147"/>
      <c r="BK256" s="189"/>
      <c r="BL256" s="189"/>
      <c r="BM256" s="189"/>
      <c r="BN256" s="189"/>
      <c r="BO256" s="189"/>
      <c r="BP256" s="189"/>
      <c r="BQ256" s="189"/>
      <c r="BR256" s="189"/>
      <c r="BS256" s="189"/>
      <c r="BT256" s="189"/>
      <c r="BU256" s="189"/>
      <c r="BV256" s="189"/>
      <c r="BW256" s="189"/>
      <c r="BX256" s="190"/>
      <c r="BY256" s="189"/>
      <c r="BZ256" s="189"/>
      <c r="CA256" s="206"/>
      <c r="CB256" s="99"/>
      <c r="CC256" s="236">
        <v>0</v>
      </c>
      <c r="CD256" s="170"/>
      <c r="CE256" s="203"/>
      <c r="CF256" s="98"/>
      <c r="CG256" s="98"/>
      <c r="CH256" s="98"/>
      <c r="CI256" s="98"/>
      <c r="CJ256" s="98">
        <v>0</v>
      </c>
      <c r="CK256" s="98">
        <v>2</v>
      </c>
      <c r="CL256" s="98">
        <v>2</v>
      </c>
      <c r="CM256" s="98">
        <v>0</v>
      </c>
      <c r="CN256" s="98">
        <v>2</v>
      </c>
      <c r="CO256" s="98">
        <v>5</v>
      </c>
      <c r="CP256" s="129">
        <v>5</v>
      </c>
      <c r="CQ256" s="174">
        <f>SUM(CE256:CP256)</f>
        <v>16</v>
      </c>
      <c r="CR256" s="98">
        <v>60</v>
      </c>
      <c r="CS256" s="98">
        <v>0</v>
      </c>
      <c r="CT256" s="151">
        <f>CQ256*O256</f>
        <v>2800</v>
      </c>
      <c r="CU256" s="88">
        <f>CQ256/(CC256+CR256-CS256)</f>
        <v>0.26666666666666666</v>
      </c>
      <c r="CV256" s="95">
        <v>21</v>
      </c>
      <c r="CW256" s="96">
        <v>-1</v>
      </c>
      <c r="CX256" s="98">
        <v>0</v>
      </c>
      <c r="CY256" s="129">
        <v>1</v>
      </c>
      <c r="CZ256" s="257">
        <f>SUM(CW256:CY256)</f>
        <v>0</v>
      </c>
      <c r="DA256" s="98">
        <v>0</v>
      </c>
      <c r="DB256" s="98">
        <v>1</v>
      </c>
      <c r="DC256" s="151">
        <f>CZ256*O256</f>
        <v>0</v>
      </c>
      <c r="DD256" s="258">
        <f>CZ256/(CV256+DA256-DB256)</f>
        <v>0</v>
      </c>
      <c r="DE256" s="95">
        <v>7</v>
      </c>
      <c r="DF256" s="247">
        <f>DE256*O256</f>
        <v>1225</v>
      </c>
      <c r="DG256" s="207" t="s">
        <v>572</v>
      </c>
      <c r="DH256" s="211">
        <v>1050</v>
      </c>
      <c r="DI256" s="211">
        <v>354.53</v>
      </c>
    </row>
    <row r="257" spans="1:113" ht="75" customHeight="1" x14ac:dyDescent="0.25">
      <c r="A257" s="221"/>
      <c r="B257" s="303"/>
      <c r="C257" s="73" t="s">
        <v>16</v>
      </c>
      <c r="D257" s="74" t="s">
        <v>615</v>
      </c>
      <c r="E257" s="74">
        <v>10895</v>
      </c>
      <c r="F257" s="101">
        <v>804382063192</v>
      </c>
      <c r="G257" s="101"/>
      <c r="H257" s="59" t="s">
        <v>429</v>
      </c>
      <c r="I257" s="196">
        <v>0.5</v>
      </c>
      <c r="J257" s="59" t="s">
        <v>445</v>
      </c>
      <c r="K257" s="149"/>
      <c r="L257" s="105" t="s">
        <v>39</v>
      </c>
      <c r="M257" s="105"/>
      <c r="N257" s="77">
        <v>44545</v>
      </c>
      <c r="O257" s="78">
        <v>400</v>
      </c>
      <c r="P257" s="160"/>
      <c r="Q257" s="160"/>
      <c r="R257" s="160"/>
      <c r="S257" s="160"/>
      <c r="T257" s="161"/>
      <c r="U257" s="161"/>
      <c r="V257" s="161"/>
      <c r="W257" s="161"/>
      <c r="X257" s="161"/>
      <c r="Y257" s="161"/>
      <c r="Z257" s="161"/>
      <c r="AA257" s="161"/>
      <c r="AB257" s="162"/>
      <c r="AC257" s="163"/>
      <c r="AD257" s="164"/>
      <c r="AE257" s="164"/>
      <c r="AF257" s="164"/>
      <c r="AG257" s="164"/>
      <c r="AH257" s="164"/>
      <c r="AI257" s="164"/>
      <c r="AJ257" s="164"/>
      <c r="AK257" s="164"/>
      <c r="AL257" s="164"/>
      <c r="AM257" s="164"/>
      <c r="AN257" s="164"/>
      <c r="AO257" s="164"/>
      <c r="AP257" s="165"/>
      <c r="AQ257" s="166"/>
      <c r="AR257" s="166"/>
      <c r="AS257" s="167"/>
      <c r="AT257" s="166"/>
      <c r="AU257" s="145"/>
      <c r="AV257" s="145"/>
      <c r="AW257" s="145"/>
      <c r="AX257" s="145"/>
      <c r="AY257" s="145"/>
      <c r="AZ257" s="145"/>
      <c r="BA257" s="145"/>
      <c r="BB257" s="145"/>
      <c r="BC257" s="145"/>
      <c r="BD257" s="145"/>
      <c r="BE257" s="145"/>
      <c r="BF257" s="145"/>
      <c r="BG257" s="146"/>
      <c r="BH257" s="145"/>
      <c r="BI257" s="145"/>
      <c r="BJ257" s="147"/>
      <c r="BK257" s="189"/>
      <c r="BL257" s="189"/>
      <c r="BM257" s="189"/>
      <c r="BN257" s="189"/>
      <c r="BO257" s="189"/>
      <c r="BP257" s="189"/>
      <c r="BQ257" s="189"/>
      <c r="BR257" s="189"/>
      <c r="BS257" s="189"/>
      <c r="BT257" s="189"/>
      <c r="BU257" s="189"/>
      <c r="BV257" s="189"/>
      <c r="BW257" s="189"/>
      <c r="BX257" s="190"/>
      <c r="BY257" s="189"/>
      <c r="BZ257" s="189"/>
      <c r="CA257" s="206"/>
      <c r="CB257" s="99"/>
      <c r="CC257" s="236"/>
      <c r="CD257" s="170"/>
      <c r="CE257" s="203"/>
      <c r="CF257" s="98"/>
      <c r="CG257" s="98"/>
      <c r="CH257" s="98"/>
      <c r="CI257" s="98"/>
      <c r="CJ257" s="98"/>
      <c r="CK257" s="98"/>
      <c r="CL257" s="98"/>
      <c r="CM257" s="98"/>
      <c r="CN257" s="98"/>
      <c r="CO257" s="98"/>
      <c r="CP257" s="129">
        <v>0</v>
      </c>
      <c r="CQ257" s="174">
        <f>SUM(CE257:CP257)</f>
        <v>0</v>
      </c>
      <c r="CR257" s="98">
        <v>100</v>
      </c>
      <c r="CS257" s="98">
        <v>0</v>
      </c>
      <c r="CT257" s="151">
        <f>CQ257*O257</f>
        <v>0</v>
      </c>
      <c r="CU257" s="88">
        <f>CQ257/(CC257+CR257-CS257)</f>
        <v>0</v>
      </c>
      <c r="CV257" s="95">
        <v>75</v>
      </c>
      <c r="CW257" s="96">
        <v>2</v>
      </c>
      <c r="CX257" s="98">
        <v>15</v>
      </c>
      <c r="CY257" s="129">
        <v>9</v>
      </c>
      <c r="CZ257" s="257">
        <f>SUM(CW257:CY257)</f>
        <v>26</v>
      </c>
      <c r="DA257" s="98">
        <v>0</v>
      </c>
      <c r="DB257" s="98">
        <v>0</v>
      </c>
      <c r="DC257" s="151">
        <f>CZ257*O257</f>
        <v>10400</v>
      </c>
      <c r="DD257" s="258">
        <f>CZ257/(CV257+DA257-DB257)</f>
        <v>0.34666666666666668</v>
      </c>
      <c r="DE257" s="95">
        <v>52</v>
      </c>
      <c r="DF257" s="247">
        <f>DE257*O257</f>
        <v>20800</v>
      </c>
      <c r="DG257" s="281" t="s">
        <v>666</v>
      </c>
      <c r="DH257" s="212"/>
      <c r="DI257" s="212"/>
    </row>
    <row r="258" spans="1:113" ht="75" customHeight="1" x14ac:dyDescent="0.25">
      <c r="A258" s="221"/>
      <c r="B258" s="59"/>
      <c r="C258" s="73" t="s">
        <v>17</v>
      </c>
      <c r="D258" s="74" t="s">
        <v>51</v>
      </c>
      <c r="E258" s="74">
        <v>13172</v>
      </c>
      <c r="F258" s="101">
        <v>804382019410</v>
      </c>
      <c r="G258" s="101"/>
      <c r="H258" s="59" t="s">
        <v>91</v>
      </c>
      <c r="I258" s="196">
        <v>1</v>
      </c>
      <c r="J258" s="59" t="s">
        <v>445</v>
      </c>
      <c r="K258" s="149"/>
      <c r="L258" s="103" t="s">
        <v>40</v>
      </c>
      <c r="M258" s="103"/>
      <c r="N258" s="77">
        <v>42378</v>
      </c>
      <c r="O258" s="78">
        <v>370</v>
      </c>
      <c r="P258" s="160">
        <v>0</v>
      </c>
      <c r="Q258" s="160">
        <v>0</v>
      </c>
      <c r="R258" s="160">
        <v>0</v>
      </c>
      <c r="S258" s="160">
        <v>0</v>
      </c>
      <c r="T258" s="161">
        <v>3</v>
      </c>
      <c r="U258" s="160">
        <v>0</v>
      </c>
      <c r="V258" s="161">
        <v>-2</v>
      </c>
      <c r="W258" s="161">
        <v>3</v>
      </c>
      <c r="X258" s="161">
        <v>3</v>
      </c>
      <c r="Y258" s="161">
        <v>8</v>
      </c>
      <c r="Z258" s="161">
        <v>10</v>
      </c>
      <c r="AA258" s="161">
        <v>13</v>
      </c>
      <c r="AB258" s="162">
        <f>SUM(P258:AA258)</f>
        <v>38</v>
      </c>
      <c r="AC258" s="163">
        <v>329</v>
      </c>
      <c r="AD258" s="164">
        <v>0</v>
      </c>
      <c r="AE258" s="164">
        <v>9</v>
      </c>
      <c r="AF258" s="164">
        <v>11</v>
      </c>
      <c r="AG258" s="164">
        <v>6</v>
      </c>
      <c r="AH258" s="164">
        <v>5</v>
      </c>
      <c r="AI258" s="164">
        <v>3</v>
      </c>
      <c r="AJ258" s="164">
        <v>8</v>
      </c>
      <c r="AK258" s="164">
        <v>0</v>
      </c>
      <c r="AL258" s="164">
        <v>1</v>
      </c>
      <c r="AM258" s="164">
        <v>2</v>
      </c>
      <c r="AN258" s="164">
        <v>1</v>
      </c>
      <c r="AO258" s="164">
        <v>11</v>
      </c>
      <c r="AP258" s="165">
        <f>SUM(AD258:AN258)</f>
        <v>46</v>
      </c>
      <c r="AQ258" s="166">
        <v>11</v>
      </c>
      <c r="AR258" s="166">
        <v>0</v>
      </c>
      <c r="AS258" s="167">
        <f>AP258/(AQ258+AC258-AR258)</f>
        <v>0.13529411764705881</v>
      </c>
      <c r="AT258" s="166">
        <v>288</v>
      </c>
      <c r="AU258" s="145">
        <v>3</v>
      </c>
      <c r="AV258" s="145">
        <v>1</v>
      </c>
      <c r="AW258" s="145">
        <v>0</v>
      </c>
      <c r="AX258" s="145">
        <v>0</v>
      </c>
      <c r="AY258" s="145">
        <v>0</v>
      </c>
      <c r="AZ258" s="145">
        <v>0</v>
      </c>
      <c r="BA258" s="145">
        <v>0</v>
      </c>
      <c r="BB258" s="145">
        <v>0</v>
      </c>
      <c r="BC258" s="145">
        <v>0</v>
      </c>
      <c r="BD258" s="145">
        <v>0</v>
      </c>
      <c r="BE258" s="145">
        <v>0</v>
      </c>
      <c r="BF258" s="145">
        <v>0</v>
      </c>
      <c r="BG258" s="146">
        <f>+SUM(AU258:BF258)</f>
        <v>4</v>
      </c>
      <c r="BH258" s="145">
        <v>0</v>
      </c>
      <c r="BI258" s="145">
        <v>209</v>
      </c>
      <c r="BJ258" s="147">
        <f>+BG258/(BH258+AT258-BI258)</f>
        <v>5.0632911392405063E-2</v>
      </c>
      <c r="BK258" s="189">
        <v>2</v>
      </c>
      <c r="BL258" s="189">
        <v>0</v>
      </c>
      <c r="BM258" s="189">
        <v>0</v>
      </c>
      <c r="BN258" s="189">
        <v>0</v>
      </c>
      <c r="BO258" s="189">
        <v>0</v>
      </c>
      <c r="BP258" s="189">
        <v>0</v>
      </c>
      <c r="BQ258" s="189">
        <v>0</v>
      </c>
      <c r="BR258" s="189">
        <v>0</v>
      </c>
      <c r="BS258" s="189">
        <v>0</v>
      </c>
      <c r="BT258" s="189">
        <v>0</v>
      </c>
      <c r="BU258" s="189">
        <v>0</v>
      </c>
      <c r="BV258" s="189">
        <v>0</v>
      </c>
      <c r="BW258" s="189">
        <v>0</v>
      </c>
      <c r="BX258" s="190">
        <f>SUM(BL258:BW258)</f>
        <v>0</v>
      </c>
      <c r="BY258" s="189">
        <v>0</v>
      </c>
      <c r="BZ258" s="189">
        <v>0</v>
      </c>
      <c r="CA258" s="206">
        <f>O258*BX258</f>
        <v>0</v>
      </c>
      <c r="CB258" s="99">
        <f>BX258/(BY258+BK258-BZ258)</f>
        <v>0</v>
      </c>
      <c r="CC258" s="236">
        <v>1</v>
      </c>
      <c r="CD258" s="170">
        <f>CC258*O258</f>
        <v>370</v>
      </c>
      <c r="CE258" s="203">
        <v>0</v>
      </c>
      <c r="CF258" s="98">
        <v>0</v>
      </c>
      <c r="CG258" s="98">
        <v>0</v>
      </c>
      <c r="CH258" s="98">
        <v>0</v>
      </c>
      <c r="CI258" s="98">
        <v>0</v>
      </c>
      <c r="CJ258" s="98">
        <v>0</v>
      </c>
      <c r="CK258" s="98">
        <v>0</v>
      </c>
      <c r="CL258" s="98">
        <v>0</v>
      </c>
      <c r="CM258" s="98">
        <v>0</v>
      </c>
      <c r="CN258" s="98">
        <v>0</v>
      </c>
      <c r="CO258" s="98">
        <v>0</v>
      </c>
      <c r="CP258" s="129">
        <v>0</v>
      </c>
      <c r="CQ258" s="174">
        <f>SUM(CE258:CP258)</f>
        <v>0</v>
      </c>
      <c r="CR258" s="98">
        <v>0</v>
      </c>
      <c r="CS258" s="98">
        <v>0</v>
      </c>
      <c r="CT258" s="151">
        <f>CQ258*O258</f>
        <v>0</v>
      </c>
      <c r="CU258" s="88">
        <f>CQ258/(CC258+CR258-CS258)</f>
        <v>0</v>
      </c>
      <c r="CV258" s="95">
        <v>1</v>
      </c>
      <c r="CW258" s="96">
        <v>0</v>
      </c>
      <c r="CX258" s="98">
        <v>0</v>
      </c>
      <c r="CY258" s="129">
        <v>0</v>
      </c>
      <c r="CZ258" s="257">
        <f>SUM(CW258:CY258)</f>
        <v>0</v>
      </c>
      <c r="DA258" s="98">
        <v>0</v>
      </c>
      <c r="DB258" s="98">
        <v>0</v>
      </c>
      <c r="DC258" s="98">
        <f>CZ258*O258</f>
        <v>0</v>
      </c>
      <c r="DD258" s="258">
        <f>CZ258/(CV258+DA258-DB258)</f>
        <v>0</v>
      </c>
      <c r="DE258" s="95">
        <v>1</v>
      </c>
      <c r="DF258" s="247">
        <f>DE258*O258</f>
        <v>370</v>
      </c>
      <c r="DG258" s="207"/>
      <c r="DH258" s="211"/>
      <c r="DI258" s="211"/>
    </row>
    <row r="259" spans="1:113" ht="75" customHeight="1" x14ac:dyDescent="0.25">
      <c r="A259" s="221"/>
      <c r="B259" s="59"/>
      <c r="C259" s="74" t="s">
        <v>16</v>
      </c>
      <c r="D259" s="74" t="s">
        <v>417</v>
      </c>
      <c r="E259" s="74">
        <v>10958</v>
      </c>
      <c r="F259" s="101">
        <v>804382046539</v>
      </c>
      <c r="G259" s="101"/>
      <c r="H259" s="59" t="s">
        <v>436</v>
      </c>
      <c r="I259" s="196">
        <v>2</v>
      </c>
      <c r="J259" s="59" t="s">
        <v>445</v>
      </c>
      <c r="K259" s="149" t="s">
        <v>356</v>
      </c>
      <c r="L259" s="105" t="s">
        <v>39</v>
      </c>
      <c r="M259" s="105"/>
      <c r="N259" s="77">
        <v>44207</v>
      </c>
      <c r="O259" s="78">
        <v>400</v>
      </c>
      <c r="P259" s="160"/>
      <c r="Q259" s="160"/>
      <c r="R259" s="160"/>
      <c r="S259" s="160"/>
      <c r="T259" s="160"/>
      <c r="U259" s="160"/>
      <c r="V259" s="160"/>
      <c r="W259" s="160"/>
      <c r="X259" s="160"/>
      <c r="Y259" s="160"/>
      <c r="Z259" s="160"/>
      <c r="AA259" s="161"/>
      <c r="AB259" s="162"/>
      <c r="AC259" s="163"/>
      <c r="AD259" s="164"/>
      <c r="AE259" s="164"/>
      <c r="AF259" s="164"/>
      <c r="AG259" s="164"/>
      <c r="AH259" s="164"/>
      <c r="AI259" s="164"/>
      <c r="AJ259" s="164"/>
      <c r="AK259" s="164"/>
      <c r="AL259" s="164"/>
      <c r="AM259" s="164"/>
      <c r="AN259" s="164"/>
      <c r="AO259" s="164"/>
      <c r="AP259" s="165"/>
      <c r="AQ259" s="166"/>
      <c r="AR259" s="166"/>
      <c r="AS259" s="167"/>
      <c r="AT259" s="166"/>
      <c r="AU259" s="145"/>
      <c r="AV259" s="145"/>
      <c r="AW259" s="145"/>
      <c r="AX259" s="145"/>
      <c r="AY259" s="145"/>
      <c r="AZ259" s="145"/>
      <c r="BA259" s="145"/>
      <c r="BB259" s="145"/>
      <c r="BC259" s="145"/>
      <c r="BD259" s="145"/>
      <c r="BE259" s="145"/>
      <c r="BF259" s="145"/>
      <c r="BG259" s="146"/>
      <c r="BH259" s="145"/>
      <c r="BI259" s="145"/>
      <c r="BJ259" s="147"/>
      <c r="BK259" s="189"/>
      <c r="BL259" s="189"/>
      <c r="BM259" s="189"/>
      <c r="BN259" s="189"/>
      <c r="BO259" s="189"/>
      <c r="BP259" s="189"/>
      <c r="BQ259" s="189"/>
      <c r="BR259" s="189"/>
      <c r="BS259" s="189"/>
      <c r="BT259" s="189"/>
      <c r="BU259" s="189"/>
      <c r="BV259" s="189"/>
      <c r="BW259" s="189"/>
      <c r="BX259" s="190"/>
      <c r="BY259" s="189"/>
      <c r="BZ259" s="189"/>
      <c r="CA259" s="206"/>
      <c r="CB259" s="99"/>
      <c r="CC259" s="236">
        <v>0</v>
      </c>
      <c r="CD259" s="170"/>
      <c r="CE259" s="203">
        <v>0</v>
      </c>
      <c r="CF259" s="98">
        <v>2</v>
      </c>
      <c r="CG259" s="98">
        <v>2</v>
      </c>
      <c r="CH259" s="98">
        <v>4</v>
      </c>
      <c r="CI259" s="98">
        <v>2</v>
      </c>
      <c r="CJ259" s="98">
        <v>3</v>
      </c>
      <c r="CK259" s="98">
        <v>2</v>
      </c>
      <c r="CL259" s="98">
        <v>3</v>
      </c>
      <c r="CM259" s="98">
        <v>1</v>
      </c>
      <c r="CN259" s="98">
        <v>1</v>
      </c>
      <c r="CO259" s="98">
        <v>4</v>
      </c>
      <c r="CP259" s="129">
        <v>4</v>
      </c>
      <c r="CQ259" s="174">
        <f>SUM(CE259:CP259)</f>
        <v>28</v>
      </c>
      <c r="CR259" s="98">
        <v>75</v>
      </c>
      <c r="CS259" s="98">
        <v>2</v>
      </c>
      <c r="CT259" s="151">
        <f>CQ259*O259</f>
        <v>11200</v>
      </c>
      <c r="CU259" s="88">
        <f>CQ259/(CC259+CR259-CS259)</f>
        <v>0.38356164383561642</v>
      </c>
      <c r="CV259" s="95">
        <v>25</v>
      </c>
      <c r="CW259" s="96">
        <v>1</v>
      </c>
      <c r="CX259" s="98">
        <v>0</v>
      </c>
      <c r="CY259" s="129">
        <v>0</v>
      </c>
      <c r="CZ259" s="257">
        <f>SUM(CW259:CY259)</f>
        <v>1</v>
      </c>
      <c r="DA259" s="98">
        <v>2</v>
      </c>
      <c r="DB259" s="98">
        <v>28</v>
      </c>
      <c r="DC259" s="151">
        <f>CZ259*O259</f>
        <v>400</v>
      </c>
      <c r="DD259" s="258">
        <f>CZ259/(CV259+DA259-DB259)</f>
        <v>-1</v>
      </c>
      <c r="DE259" s="95">
        <v>2</v>
      </c>
      <c r="DF259" s="247">
        <f>DE259*O259</f>
        <v>800</v>
      </c>
      <c r="DG259" s="239" t="s">
        <v>633</v>
      </c>
      <c r="DH259" s="211">
        <v>2500</v>
      </c>
      <c r="DI259" s="211">
        <v>807.89</v>
      </c>
    </row>
    <row r="260" spans="1:113" x14ac:dyDescent="0.25">
      <c r="M260" s="243"/>
    </row>
  </sheetData>
  <autoFilter ref="A2:DI259" xr:uid="{00000000-0001-0000-0000-000000000000}">
    <sortState xmlns:xlrd2="http://schemas.microsoft.com/office/spreadsheetml/2017/richdata2" ref="A12:DI258">
      <sortCondition descending="1" ref="CU2:CU259"/>
    </sortState>
  </autoFilter>
  <mergeCells count="6">
    <mergeCell ref="CW1:CY1"/>
    <mergeCell ref="P1:AA1"/>
    <mergeCell ref="AD1:AO1"/>
    <mergeCell ref="AU1:BF1"/>
    <mergeCell ref="BL1:BW1"/>
    <mergeCell ref="CE1:CP1"/>
  </mergeCells>
  <conditionalFormatting sqref="DH260:DH1048576 DH1:DH17 DH25:DH27 DH34 DH77:DH81 DH38:DH40">
    <cfRule type="duplicateValues" dxfId="7" priority="12"/>
  </conditionalFormatting>
  <conditionalFormatting sqref="DH84">
    <cfRule type="duplicateValues" dxfId="6" priority="9"/>
  </conditionalFormatting>
  <conditionalFormatting sqref="DH83">
    <cfRule type="duplicateValues" dxfId="5" priority="8"/>
  </conditionalFormatting>
  <conditionalFormatting sqref="DH82">
    <cfRule type="duplicateValues" dxfId="4" priority="7"/>
  </conditionalFormatting>
  <conditionalFormatting sqref="DH85 DH88 DH168:DH169 DH184:DH188 DH212:DH244 DH172:DH174">
    <cfRule type="duplicateValues" dxfId="3" priority="22"/>
  </conditionalFormatting>
  <conditionalFormatting sqref="DH245">
    <cfRule type="duplicateValues" dxfId="2" priority="3"/>
  </conditionalFormatting>
  <conditionalFormatting sqref="DH246:DH258">
    <cfRule type="duplicateValues" dxfId="1" priority="2"/>
  </conditionalFormatting>
  <conditionalFormatting sqref="DH259">
    <cfRule type="duplicateValues" dxfId="0" priority="1"/>
  </conditionalFormatting>
  <dataValidations count="3">
    <dataValidation type="list" allowBlank="1" showInputMessage="1" showErrorMessage="1" sqref="C12:C14 C8:C9 C27 C33 C31 C188 C37:C61 C215:C259 C148:C166 C170:C171 C173:C174 C176 C178:C181 C16:C21 C186 C75:C87 C89:C90" xr:uid="{00000000-0002-0000-0000-000000000000}">
      <formula1>#REF!</formula1>
    </dataValidation>
    <dataValidation type="list" allowBlank="1" showInputMessage="1" showErrorMessage="1" sqref="K3:K259" xr:uid="{FDC65124-9963-4C8B-A588-5D96B8608653}">
      <formula1>"ACTIVE/ REPLEN, TEST, NEWNESS, RTV, NMF, CLOSEOUTS/ CLEARANCE"</formula1>
    </dataValidation>
    <dataValidation type="list" allowBlank="1" showInputMessage="1" showErrorMessage="1" sqref="J3:J259" xr:uid="{22870713-F6BA-4205-A76F-0E05F90B7AC6}">
      <formula1>"Ring, Earring, Bracelet, Neck"</formula1>
    </dataValidation>
  </dataValidations>
  <pageMargins left="0.25" right="0.25" top="0.75" bottom="0.75" header="0.3" footer="0.3"/>
  <pageSetup paperSize="17" scale="4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27"/>
  <sheetViews>
    <sheetView zoomScale="70" zoomScaleNormal="70" workbookViewId="0">
      <pane xSplit="7" ySplit="2" topLeftCell="H3" activePane="bottomRight" state="frozen"/>
      <selection pane="topRight" activeCell="H1" sqref="H1"/>
      <selection pane="bottomLeft" activeCell="A3" sqref="A3"/>
      <selection pane="bottomRight"/>
    </sheetView>
  </sheetViews>
  <sheetFormatPr defaultColWidth="8.85546875" defaultRowHeight="15" x14ac:dyDescent="0.25"/>
  <cols>
    <col min="1" max="1" width="20" customWidth="1"/>
    <col min="2" max="2" width="16.85546875" style="21" customWidth="1"/>
    <col min="3" max="3" width="22.5703125" style="21" customWidth="1"/>
    <col min="4" max="4" width="11.28515625" style="21" customWidth="1"/>
    <col min="5" max="5" width="21.42578125" style="22" customWidth="1"/>
    <col min="6" max="6" width="19.85546875" style="21" customWidth="1"/>
    <col min="7" max="8" width="14.28515625" style="21" customWidth="1"/>
    <col min="9" max="10" width="13.140625" style="21" customWidth="1"/>
    <col min="11" max="22" width="10.7109375" style="21" hidden="1" customWidth="1"/>
    <col min="23" max="23" width="13.140625" style="21" hidden="1" customWidth="1"/>
    <col min="24" max="24" width="13" style="21" hidden="1" customWidth="1"/>
    <col min="25" max="40" width="8.85546875" style="21" hidden="1" customWidth="1"/>
    <col min="41" max="41" width="0" style="21" hidden="1" customWidth="1"/>
    <col min="42" max="57" width="8.85546875" style="21" hidden="1" customWidth="1"/>
    <col min="58" max="71" width="0" style="21" hidden="1" customWidth="1"/>
    <col min="72" max="72" width="9.7109375" style="21" hidden="1" customWidth="1"/>
    <col min="73" max="74" width="0" style="21" hidden="1" customWidth="1"/>
    <col min="75" max="75" width="18.28515625" style="155" hidden="1" customWidth="1"/>
    <col min="76" max="76" width="0" style="21" hidden="1" customWidth="1"/>
    <col min="77" max="77" width="18.28515625" style="21" hidden="1" customWidth="1"/>
    <col min="78" max="89" width="13" style="22" hidden="1" customWidth="1"/>
    <col min="90" max="90" width="0" style="22" hidden="1" customWidth="1"/>
    <col min="91" max="91" width="9.7109375" style="22" hidden="1" customWidth="1"/>
    <col min="92" max="92" width="0" style="22" hidden="1" customWidth="1"/>
    <col min="93" max="93" width="0" style="188" hidden="1" customWidth="1"/>
    <col min="94" max="94" width="18.28515625" style="21" hidden="1" customWidth="1"/>
    <col min="95" max="95" width="8.85546875" style="22"/>
    <col min="96" max="98" width="10.7109375" style="22" customWidth="1"/>
    <col min="99" max="99" width="9.140625" style="22" customWidth="1"/>
    <col min="100" max="100" width="9.42578125" style="22" customWidth="1"/>
    <col min="101" max="101" width="9.85546875" style="22" customWidth="1"/>
    <col min="102" max="102" width="18.28515625" style="22" customWidth="1"/>
    <col min="103" max="103" width="10.140625" style="22" customWidth="1"/>
    <col min="104" max="104" width="12.42578125" style="22" customWidth="1"/>
    <col min="105" max="105" width="18.28515625" style="21" bestFit="1" customWidth="1"/>
    <col min="106" max="106" width="28.28515625" style="21" customWidth="1"/>
  </cols>
  <sheetData>
    <row r="1" spans="1:106" s="1" customFormat="1" x14ac:dyDescent="0.25">
      <c r="A1" s="56" t="s">
        <v>145</v>
      </c>
      <c r="B1" s="12"/>
      <c r="C1" s="12"/>
      <c r="D1" s="12"/>
      <c r="E1" s="13"/>
      <c r="F1" s="12"/>
      <c r="G1" s="12"/>
      <c r="H1" s="12"/>
      <c r="I1" s="20"/>
      <c r="J1" s="18"/>
      <c r="K1" s="288">
        <v>2017</v>
      </c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90"/>
      <c r="W1" s="65"/>
      <c r="X1" s="57"/>
      <c r="Y1" s="291">
        <v>2018</v>
      </c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3"/>
      <c r="AK1" s="44">
        <f>SUBTOTAL(9,AK3:AK61)</f>
        <v>1</v>
      </c>
      <c r="AL1" s="29">
        <f>SUBTOTAL(9,AL3:AL61)</f>
        <v>9</v>
      </c>
      <c r="AM1" s="29">
        <f>SUBTOTAL(9,AM3:AM61)</f>
        <v>1390</v>
      </c>
      <c r="AN1" s="45"/>
      <c r="AO1" s="46"/>
      <c r="AP1" s="294">
        <v>2019</v>
      </c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6"/>
      <c r="BB1" s="33">
        <f>SUBTOTAL(9,BB3:BB81)</f>
        <v>7</v>
      </c>
      <c r="BC1" s="34">
        <f>SUBTOTAL(9,BC3:BC79)</f>
        <v>0</v>
      </c>
      <c r="BD1" s="34">
        <f>SUBTOTAL(9,BD3:BD81)</f>
        <v>12</v>
      </c>
      <c r="BE1" s="35"/>
      <c r="BF1" s="36"/>
      <c r="BG1" s="297">
        <v>2020</v>
      </c>
      <c r="BH1" s="298"/>
      <c r="BI1" s="298"/>
      <c r="BJ1" s="298"/>
      <c r="BK1" s="298"/>
      <c r="BL1" s="298"/>
      <c r="BM1" s="298"/>
      <c r="BN1" s="298"/>
      <c r="BO1" s="298"/>
      <c r="BP1" s="298"/>
      <c r="BQ1" s="298"/>
      <c r="BR1" s="299"/>
      <c r="BS1" s="41"/>
      <c r="BT1" s="42"/>
      <c r="BU1" s="42"/>
      <c r="BV1" s="42"/>
      <c r="BW1" s="154">
        <f>SUBTOTAL(9,BW3:BW147)</f>
        <v>-735</v>
      </c>
      <c r="BX1" s="54"/>
      <c r="BY1" s="177">
        <f>SUBTOTAL(9,BY3:BY147)</f>
        <v>1533.53</v>
      </c>
      <c r="BZ1" s="300">
        <v>2021</v>
      </c>
      <c r="CA1" s="301"/>
      <c r="CB1" s="301"/>
      <c r="CC1" s="301"/>
      <c r="CD1" s="301"/>
      <c r="CE1" s="301"/>
      <c r="CF1" s="301"/>
      <c r="CG1" s="301"/>
      <c r="CH1" s="301"/>
      <c r="CI1" s="301"/>
      <c r="CJ1" s="301"/>
      <c r="CK1" s="301"/>
      <c r="CL1" s="183"/>
      <c r="CM1" s="183"/>
      <c r="CN1" s="183"/>
      <c r="CO1" s="185"/>
      <c r="CP1" s="154">
        <f>SUBTOTAL(9,CP3:CP147)</f>
        <v>4700</v>
      </c>
      <c r="CQ1" s="181"/>
      <c r="CR1" s="285">
        <v>2022</v>
      </c>
      <c r="CS1" s="286"/>
      <c r="CT1" s="287"/>
      <c r="CU1" s="249"/>
      <c r="CV1" s="250"/>
      <c r="CW1" s="250"/>
      <c r="CX1" s="250"/>
      <c r="CY1" s="250"/>
      <c r="CZ1" s="251"/>
      <c r="DA1" s="154">
        <f>SUBTOTAL(9,DA3:DA147)</f>
        <v>4065</v>
      </c>
      <c r="DB1" s="30"/>
    </row>
    <row r="2" spans="1:106" s="2" customFormat="1" ht="45" x14ac:dyDescent="0.25">
      <c r="A2" s="7" t="s">
        <v>0</v>
      </c>
      <c r="B2" s="7" t="s">
        <v>146</v>
      </c>
      <c r="C2" s="7" t="s">
        <v>1</v>
      </c>
      <c r="D2" s="7" t="s">
        <v>130</v>
      </c>
      <c r="E2" s="14" t="s">
        <v>13</v>
      </c>
      <c r="F2" s="7" t="s">
        <v>10</v>
      </c>
      <c r="G2" s="7" t="s">
        <v>11</v>
      </c>
      <c r="H2" s="7" t="s">
        <v>169</v>
      </c>
      <c r="I2" s="10" t="s">
        <v>12</v>
      </c>
      <c r="J2" s="50" t="s">
        <v>147</v>
      </c>
      <c r="K2" s="66" t="s">
        <v>2</v>
      </c>
      <c r="L2" s="67" t="s">
        <v>3</v>
      </c>
      <c r="M2" s="67" t="s">
        <v>4</v>
      </c>
      <c r="N2" s="67" t="s">
        <v>5</v>
      </c>
      <c r="O2" s="68" t="s">
        <v>6</v>
      </c>
      <c r="P2" s="68" t="s">
        <v>7</v>
      </c>
      <c r="Q2" s="68" t="s">
        <v>8</v>
      </c>
      <c r="R2" s="68" t="s">
        <v>9</v>
      </c>
      <c r="S2" s="68" t="s">
        <v>151</v>
      </c>
      <c r="T2" s="68" t="s">
        <v>152</v>
      </c>
      <c r="U2" s="68" t="s">
        <v>153</v>
      </c>
      <c r="V2" s="69" t="s">
        <v>154</v>
      </c>
      <c r="W2" s="41" t="s">
        <v>207</v>
      </c>
      <c r="X2" s="57" t="s">
        <v>148</v>
      </c>
      <c r="Y2" s="70" t="s">
        <v>2</v>
      </c>
      <c r="Z2" s="71" t="s">
        <v>3</v>
      </c>
      <c r="AA2" s="71" t="s">
        <v>4</v>
      </c>
      <c r="AB2" s="71" t="s">
        <v>5</v>
      </c>
      <c r="AC2" s="71" t="s">
        <v>6</v>
      </c>
      <c r="AD2" s="71" t="s">
        <v>7</v>
      </c>
      <c r="AE2" s="71" t="s">
        <v>8</v>
      </c>
      <c r="AF2" s="71" t="s">
        <v>9</v>
      </c>
      <c r="AG2" s="71" t="s">
        <v>141</v>
      </c>
      <c r="AH2" s="71" t="s">
        <v>152</v>
      </c>
      <c r="AI2" s="71" t="s">
        <v>153</v>
      </c>
      <c r="AJ2" s="72" t="s">
        <v>154</v>
      </c>
      <c r="AK2" s="47" t="s">
        <v>149</v>
      </c>
      <c r="AL2" s="32" t="s">
        <v>144</v>
      </c>
      <c r="AM2" s="32" t="s">
        <v>150</v>
      </c>
      <c r="AN2" s="51" t="s">
        <v>14</v>
      </c>
      <c r="AO2" s="49" t="s">
        <v>156</v>
      </c>
      <c r="AP2" s="28" t="s">
        <v>2</v>
      </c>
      <c r="AQ2" s="5" t="s">
        <v>3</v>
      </c>
      <c r="AR2" s="5" t="s">
        <v>157</v>
      </c>
      <c r="AS2" s="5" t="s">
        <v>168</v>
      </c>
      <c r="AT2" s="5" t="s">
        <v>6</v>
      </c>
      <c r="AU2" s="5" t="s">
        <v>7</v>
      </c>
      <c r="AV2" s="5" t="s">
        <v>8</v>
      </c>
      <c r="AW2" s="5" t="s">
        <v>9</v>
      </c>
      <c r="AX2" s="5" t="s">
        <v>151</v>
      </c>
      <c r="AY2" s="5" t="s">
        <v>152</v>
      </c>
      <c r="AZ2" s="5" t="s">
        <v>153</v>
      </c>
      <c r="BA2" s="26" t="s">
        <v>154</v>
      </c>
      <c r="BB2" s="37" t="s">
        <v>167</v>
      </c>
      <c r="BC2" s="38" t="s">
        <v>165</v>
      </c>
      <c r="BD2" s="38" t="s">
        <v>166</v>
      </c>
      <c r="BE2" s="52" t="s">
        <v>14</v>
      </c>
      <c r="BF2" s="40" t="s">
        <v>201</v>
      </c>
      <c r="BG2" s="58" t="s">
        <v>2</v>
      </c>
      <c r="BH2" s="130" t="s">
        <v>3</v>
      </c>
      <c r="BI2" s="130" t="s">
        <v>157</v>
      </c>
      <c r="BJ2" s="130" t="s">
        <v>168</v>
      </c>
      <c r="BK2" s="130" t="s">
        <v>6</v>
      </c>
      <c r="BL2" s="130" t="s">
        <v>212</v>
      </c>
      <c r="BM2" s="130" t="s">
        <v>213</v>
      </c>
      <c r="BN2" s="130" t="s">
        <v>9</v>
      </c>
      <c r="BO2" s="130" t="s">
        <v>151</v>
      </c>
      <c r="BP2" s="130" t="s">
        <v>152</v>
      </c>
      <c r="BQ2" s="130" t="s">
        <v>153</v>
      </c>
      <c r="BR2" s="158" t="s">
        <v>154</v>
      </c>
      <c r="BS2" s="41" t="s">
        <v>204</v>
      </c>
      <c r="BT2" s="42" t="s">
        <v>205</v>
      </c>
      <c r="BU2" s="42" t="s">
        <v>206</v>
      </c>
      <c r="BV2" s="53" t="s">
        <v>14</v>
      </c>
      <c r="BW2" s="152" t="s">
        <v>361</v>
      </c>
      <c r="BX2" s="55" t="s">
        <v>362</v>
      </c>
      <c r="BY2" s="178" t="s">
        <v>360</v>
      </c>
      <c r="BZ2" s="201" t="s">
        <v>2</v>
      </c>
      <c r="CA2" s="204" t="s">
        <v>3</v>
      </c>
      <c r="CB2" s="204" t="s">
        <v>157</v>
      </c>
      <c r="CC2" s="204" t="s">
        <v>168</v>
      </c>
      <c r="CD2" s="204" t="s">
        <v>6</v>
      </c>
      <c r="CE2" s="204" t="s">
        <v>212</v>
      </c>
      <c r="CF2" s="204" t="s">
        <v>213</v>
      </c>
      <c r="CG2" s="204" t="s">
        <v>9</v>
      </c>
      <c r="CH2" s="204" t="s">
        <v>151</v>
      </c>
      <c r="CI2" s="204" t="s">
        <v>152</v>
      </c>
      <c r="CJ2" s="204" t="s">
        <v>153</v>
      </c>
      <c r="CK2" s="172" t="s">
        <v>154</v>
      </c>
      <c r="CL2" s="171" t="s">
        <v>397</v>
      </c>
      <c r="CM2" s="32" t="s">
        <v>398</v>
      </c>
      <c r="CN2" s="32" t="s">
        <v>399</v>
      </c>
      <c r="CO2" s="186" t="s">
        <v>14</v>
      </c>
      <c r="CP2" s="152" t="s">
        <v>361</v>
      </c>
      <c r="CQ2" s="182" t="s">
        <v>602</v>
      </c>
      <c r="CR2" s="261" t="s">
        <v>2</v>
      </c>
      <c r="CS2" s="283" t="s">
        <v>3</v>
      </c>
      <c r="CT2" s="248" t="s">
        <v>157</v>
      </c>
      <c r="CU2" s="252" t="s">
        <v>635</v>
      </c>
      <c r="CV2" s="253" t="s">
        <v>636</v>
      </c>
      <c r="CW2" s="253" t="s">
        <v>637</v>
      </c>
      <c r="CX2" s="254" t="s">
        <v>361</v>
      </c>
      <c r="CY2" s="255" t="s">
        <v>14</v>
      </c>
      <c r="CZ2" s="256" t="s">
        <v>638</v>
      </c>
      <c r="DA2" s="153" t="s">
        <v>360</v>
      </c>
      <c r="DB2" s="31" t="s">
        <v>155</v>
      </c>
    </row>
    <row r="3" spans="1:106" s="2" customFormat="1" ht="75" customHeight="1" x14ac:dyDescent="0.25">
      <c r="A3" s="118"/>
      <c r="B3" s="73" t="s">
        <v>15</v>
      </c>
      <c r="C3" s="74" t="s">
        <v>128</v>
      </c>
      <c r="D3" s="74">
        <v>9072</v>
      </c>
      <c r="E3" s="101">
        <v>804382024469</v>
      </c>
      <c r="F3" s="59" t="s">
        <v>104</v>
      </c>
      <c r="G3" s="76" t="s">
        <v>39</v>
      </c>
      <c r="H3" s="76"/>
      <c r="I3" s="77">
        <v>43070</v>
      </c>
      <c r="J3" s="119">
        <v>1175</v>
      </c>
      <c r="K3" s="120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78"/>
      <c r="W3" s="122">
        <f>SUM(K3:V3)</f>
        <v>0</v>
      </c>
      <c r="X3" s="123">
        <v>21</v>
      </c>
      <c r="Y3" s="83">
        <v>1</v>
      </c>
      <c r="Z3" s="84">
        <v>1</v>
      </c>
      <c r="AA3" s="84">
        <v>0</v>
      </c>
      <c r="AB3" s="84">
        <v>0</v>
      </c>
      <c r="AC3" s="84">
        <v>0</v>
      </c>
      <c r="AD3" s="84">
        <v>0</v>
      </c>
      <c r="AE3" s="84">
        <v>0</v>
      </c>
      <c r="AF3" s="84">
        <v>0</v>
      </c>
      <c r="AG3" s="84">
        <v>0</v>
      </c>
      <c r="AH3" s="84">
        <v>0</v>
      </c>
      <c r="AI3" s="84">
        <v>0</v>
      </c>
      <c r="AJ3" s="85">
        <v>0</v>
      </c>
      <c r="AK3" s="86">
        <f>+SUM(Y3:AI3)</f>
        <v>2</v>
      </c>
      <c r="AL3" s="87">
        <v>0</v>
      </c>
      <c r="AM3" s="87">
        <v>18</v>
      </c>
      <c r="AN3" s="88">
        <f t="shared" ref="AN3:AN15" si="0">AK3/(AL3+X3-AM3)</f>
        <v>0.66666666666666663</v>
      </c>
      <c r="AO3" s="89">
        <v>0</v>
      </c>
      <c r="AP3" s="124">
        <v>0</v>
      </c>
      <c r="AQ3" s="73">
        <v>0</v>
      </c>
      <c r="AR3" s="73">
        <v>0</v>
      </c>
      <c r="AS3" s="73">
        <v>0</v>
      </c>
      <c r="AT3" s="73">
        <v>0</v>
      </c>
      <c r="AU3" s="73">
        <v>0</v>
      </c>
      <c r="AV3" s="73">
        <v>0</v>
      </c>
      <c r="AW3" s="73">
        <v>0</v>
      </c>
      <c r="AX3" s="73">
        <v>0</v>
      </c>
      <c r="AY3" s="73">
        <v>0</v>
      </c>
      <c r="AZ3" s="73">
        <v>0</v>
      </c>
      <c r="BA3" s="125">
        <v>0</v>
      </c>
      <c r="BB3" s="126">
        <f>+SUM(AP3:BA3)</f>
        <v>0</v>
      </c>
      <c r="BC3" s="91">
        <v>0</v>
      </c>
      <c r="BD3" s="91">
        <v>1</v>
      </c>
      <c r="BE3" s="94">
        <f t="shared" ref="BE3:BE15" si="1">+BB3/(BC3+AO3-BD3)</f>
        <v>0</v>
      </c>
      <c r="BF3" s="89">
        <v>0</v>
      </c>
      <c r="BG3" s="127">
        <v>0</v>
      </c>
      <c r="BH3" s="87">
        <v>0</v>
      </c>
      <c r="BI3" s="87">
        <v>0</v>
      </c>
      <c r="BJ3" s="87">
        <v>0</v>
      </c>
      <c r="BK3" s="87">
        <v>0</v>
      </c>
      <c r="BL3" s="87">
        <v>0</v>
      </c>
      <c r="BM3" s="87">
        <v>0</v>
      </c>
      <c r="BN3" s="87">
        <v>0</v>
      </c>
      <c r="BO3" s="87">
        <v>0</v>
      </c>
      <c r="BP3" s="87">
        <v>0</v>
      </c>
      <c r="BQ3" s="87">
        <v>0</v>
      </c>
      <c r="BR3" s="131">
        <v>0</v>
      </c>
      <c r="BS3" s="128">
        <f>SUM(BG3:BQ3)</f>
        <v>0</v>
      </c>
      <c r="BT3" s="87">
        <v>0</v>
      </c>
      <c r="BU3" s="87">
        <v>0</v>
      </c>
      <c r="BV3" s="99" t="e">
        <f>BS3/(BT3+BF3-BU3)</f>
        <v>#DIV/0!</v>
      </c>
      <c r="BW3" s="156">
        <f>BS3*J3</f>
        <v>0</v>
      </c>
      <c r="BX3" s="89">
        <v>1</v>
      </c>
      <c r="BY3" s="179">
        <f>BX3*J3</f>
        <v>1175</v>
      </c>
      <c r="BZ3" s="127">
        <v>0</v>
      </c>
      <c r="CA3" s="87">
        <v>0</v>
      </c>
      <c r="CB3" s="87">
        <v>0</v>
      </c>
      <c r="CC3" s="87">
        <v>0</v>
      </c>
      <c r="CD3" s="87">
        <v>0</v>
      </c>
      <c r="CE3" s="87">
        <v>0</v>
      </c>
      <c r="CF3" s="87">
        <v>0</v>
      </c>
      <c r="CG3" s="87">
        <v>0</v>
      </c>
      <c r="CH3" s="87">
        <v>0</v>
      </c>
      <c r="CI3" s="87">
        <v>0</v>
      </c>
      <c r="CJ3" s="87">
        <v>0</v>
      </c>
      <c r="CK3" s="131">
        <v>0</v>
      </c>
      <c r="CL3" s="184">
        <f>SUM(BZ3:CK3)</f>
        <v>0</v>
      </c>
      <c r="CM3" s="87">
        <v>0</v>
      </c>
      <c r="CN3" s="87">
        <v>0</v>
      </c>
      <c r="CO3" s="187">
        <f t="shared" ref="CO3:CO15" si="2">CL3/(BX3+CM3-CN3)</f>
        <v>0</v>
      </c>
      <c r="CP3" s="180">
        <f t="shared" ref="CP3:CP15" si="3">CL3*J3</f>
        <v>0</v>
      </c>
      <c r="CQ3" s="89">
        <v>0</v>
      </c>
      <c r="CR3" s="127">
        <v>0</v>
      </c>
      <c r="CS3" s="87">
        <v>0</v>
      </c>
      <c r="CT3" s="131">
        <v>0</v>
      </c>
      <c r="CU3" s="260">
        <f>SUM(CR3:CT3)</f>
        <v>0</v>
      </c>
      <c r="CV3" s="87">
        <v>0</v>
      </c>
      <c r="CW3" s="87">
        <v>0</v>
      </c>
      <c r="CX3" s="87">
        <f>CU3*J3</f>
        <v>0</v>
      </c>
      <c r="CY3" s="258" t="e">
        <f>CU3/(CQ3+CV3-CW3)</f>
        <v>#DIV/0!</v>
      </c>
      <c r="CZ3" s="89">
        <v>0</v>
      </c>
      <c r="DA3" s="157">
        <f>CZ3*J3</f>
        <v>0</v>
      </c>
      <c r="DB3" s="100"/>
    </row>
    <row r="4" spans="1:106" s="2" customFormat="1" ht="75" customHeight="1" x14ac:dyDescent="0.25">
      <c r="A4" s="118"/>
      <c r="B4" s="73" t="s">
        <v>15</v>
      </c>
      <c r="C4" s="74" t="s">
        <v>127</v>
      </c>
      <c r="D4" s="74" t="e">
        <v>#N/A</v>
      </c>
      <c r="E4" s="101">
        <v>804382024452</v>
      </c>
      <c r="F4" s="59" t="s">
        <v>103</v>
      </c>
      <c r="G4" s="76" t="s">
        <v>39</v>
      </c>
      <c r="H4" s="76"/>
      <c r="I4" s="77">
        <v>43070</v>
      </c>
      <c r="J4" s="119">
        <v>1120</v>
      </c>
      <c r="K4" s="120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78"/>
      <c r="W4" s="122">
        <f t="shared" ref="W4:W15" si="4">SUM(K4:V4)</f>
        <v>0</v>
      </c>
      <c r="X4" s="123">
        <v>40</v>
      </c>
      <c r="Y4" s="83">
        <v>2</v>
      </c>
      <c r="Z4" s="84">
        <v>-1</v>
      </c>
      <c r="AA4" s="84">
        <v>0</v>
      </c>
      <c r="AB4" s="84">
        <v>0</v>
      </c>
      <c r="AC4" s="84">
        <v>0</v>
      </c>
      <c r="AD4" s="84">
        <v>0</v>
      </c>
      <c r="AE4" s="84">
        <v>0</v>
      </c>
      <c r="AF4" s="84">
        <v>0</v>
      </c>
      <c r="AG4" s="84">
        <v>0</v>
      </c>
      <c r="AH4" s="84">
        <v>0</v>
      </c>
      <c r="AI4" s="84">
        <v>0</v>
      </c>
      <c r="AJ4" s="85">
        <v>0</v>
      </c>
      <c r="AK4" s="86">
        <f t="shared" ref="AK4:AK15" si="5">+SUM(Y4:AI4)</f>
        <v>1</v>
      </c>
      <c r="AL4" s="74">
        <v>0</v>
      </c>
      <c r="AM4" s="74">
        <v>39</v>
      </c>
      <c r="AN4" s="88">
        <f t="shared" si="0"/>
        <v>1</v>
      </c>
      <c r="AO4" s="89">
        <v>0</v>
      </c>
      <c r="AP4" s="124">
        <v>0</v>
      </c>
      <c r="AQ4" s="73">
        <v>0</v>
      </c>
      <c r="AR4" s="73">
        <v>0</v>
      </c>
      <c r="AS4" s="73">
        <v>0</v>
      </c>
      <c r="AT4" s="73">
        <v>0</v>
      </c>
      <c r="AU4" s="73">
        <v>-1</v>
      </c>
      <c r="AV4" s="73">
        <v>0</v>
      </c>
      <c r="AW4" s="73">
        <v>0</v>
      </c>
      <c r="AX4" s="73">
        <v>0</v>
      </c>
      <c r="AY4" s="73">
        <v>0</v>
      </c>
      <c r="AZ4" s="73">
        <v>0</v>
      </c>
      <c r="BA4" s="125">
        <v>0</v>
      </c>
      <c r="BB4" s="126">
        <f t="shared" ref="BB4:BB15" si="6">+SUM(AP4:BA4)</f>
        <v>-1</v>
      </c>
      <c r="BC4" s="91">
        <v>0</v>
      </c>
      <c r="BD4" s="87">
        <v>5</v>
      </c>
      <c r="BE4" s="94">
        <f t="shared" si="1"/>
        <v>0.2</v>
      </c>
      <c r="BF4" s="89">
        <v>0</v>
      </c>
      <c r="BG4" s="127">
        <v>0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0</v>
      </c>
      <c r="BN4" s="87">
        <v>0</v>
      </c>
      <c r="BO4" s="87">
        <v>0</v>
      </c>
      <c r="BP4" s="87">
        <v>0</v>
      </c>
      <c r="BQ4" s="87">
        <v>0</v>
      </c>
      <c r="BR4" s="131">
        <v>0</v>
      </c>
      <c r="BS4" s="128">
        <f t="shared" ref="BS4:BS15" si="7">SUM(BG4:BQ4)</f>
        <v>0</v>
      </c>
      <c r="BT4" s="87">
        <v>0</v>
      </c>
      <c r="BU4" s="87">
        <v>0</v>
      </c>
      <c r="BV4" s="99" t="e">
        <f t="shared" ref="BV4:BV15" si="8">BS4/(BT4+BF4-BU4)</f>
        <v>#DIV/0!</v>
      </c>
      <c r="BW4" s="156">
        <f>BS4*J4</f>
        <v>0</v>
      </c>
      <c r="BX4" s="89">
        <v>0</v>
      </c>
      <c r="BY4" s="179">
        <f t="shared" ref="BY4:BY15" si="9">BX4*J4</f>
        <v>0</v>
      </c>
      <c r="BZ4" s="127">
        <v>0</v>
      </c>
      <c r="CA4" s="87">
        <v>0</v>
      </c>
      <c r="CB4" s="87">
        <v>0</v>
      </c>
      <c r="CC4" s="87">
        <v>-1</v>
      </c>
      <c r="CD4" s="87">
        <v>0</v>
      </c>
      <c r="CE4" s="87">
        <v>0</v>
      </c>
      <c r="CF4" s="87">
        <v>0</v>
      </c>
      <c r="CG4" s="87">
        <v>0</v>
      </c>
      <c r="CH4" s="87">
        <v>0</v>
      </c>
      <c r="CI4" s="87">
        <v>0</v>
      </c>
      <c r="CJ4" s="87">
        <v>0</v>
      </c>
      <c r="CK4" s="131">
        <v>0</v>
      </c>
      <c r="CL4" s="184">
        <f t="shared" ref="CL4:CL15" si="10">SUM(BZ4:CK4)</f>
        <v>-1</v>
      </c>
      <c r="CM4" s="87">
        <v>0</v>
      </c>
      <c r="CN4" s="87">
        <v>1</v>
      </c>
      <c r="CO4" s="187">
        <f t="shared" si="2"/>
        <v>1</v>
      </c>
      <c r="CP4" s="180">
        <f t="shared" si="3"/>
        <v>-1120</v>
      </c>
      <c r="CQ4" s="89">
        <v>0</v>
      </c>
      <c r="CR4" s="127">
        <v>0</v>
      </c>
      <c r="CS4" s="87">
        <v>0</v>
      </c>
      <c r="CT4" s="131">
        <v>0</v>
      </c>
      <c r="CU4" s="260">
        <f t="shared" ref="CU4:CU15" si="11">SUM(CR4:CT4)</f>
        <v>0</v>
      </c>
      <c r="CV4" s="87">
        <v>0</v>
      </c>
      <c r="CW4" s="87">
        <v>0</v>
      </c>
      <c r="CX4" s="87">
        <f t="shared" ref="CX4:CX15" si="12">CU4*J4</f>
        <v>0</v>
      </c>
      <c r="CY4" s="258" t="e">
        <f t="shared" ref="CY4:CY15" si="13">CU4/(CQ4+CV4-CW4)</f>
        <v>#DIV/0!</v>
      </c>
      <c r="CZ4" s="89">
        <v>0</v>
      </c>
      <c r="DA4" s="157">
        <f t="shared" ref="DA4:DA15" si="14">CZ4*J4</f>
        <v>0</v>
      </c>
      <c r="DB4" s="259" t="s">
        <v>451</v>
      </c>
    </row>
    <row r="5" spans="1:106" s="2" customFormat="1" ht="75" customHeight="1" x14ac:dyDescent="0.25">
      <c r="A5" s="118"/>
      <c r="B5" s="59" t="s">
        <v>15</v>
      </c>
      <c r="C5" s="74" t="s">
        <v>126</v>
      </c>
      <c r="D5" s="74">
        <v>80011</v>
      </c>
      <c r="E5" s="101">
        <v>804382014477</v>
      </c>
      <c r="F5" s="59" t="s">
        <v>99</v>
      </c>
      <c r="G5" s="103" t="s">
        <v>40</v>
      </c>
      <c r="H5" s="103"/>
      <c r="I5" s="77">
        <v>6527</v>
      </c>
      <c r="J5" s="119">
        <v>110</v>
      </c>
      <c r="K5" s="120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78"/>
      <c r="W5" s="122">
        <f t="shared" si="4"/>
        <v>0</v>
      </c>
      <c r="X5" s="123">
        <v>210</v>
      </c>
      <c r="Y5" s="83">
        <v>1</v>
      </c>
      <c r="Z5" s="84">
        <v>0</v>
      </c>
      <c r="AA5" s="84">
        <v>0</v>
      </c>
      <c r="AB5" s="84">
        <v>0</v>
      </c>
      <c r="AC5" s="84">
        <v>0</v>
      </c>
      <c r="AD5" s="84">
        <v>0</v>
      </c>
      <c r="AE5" s="84">
        <v>0</v>
      </c>
      <c r="AF5" s="84">
        <v>0</v>
      </c>
      <c r="AG5" s="84">
        <v>0</v>
      </c>
      <c r="AH5" s="84">
        <v>0</v>
      </c>
      <c r="AI5" s="84">
        <v>0</v>
      </c>
      <c r="AJ5" s="85">
        <v>0</v>
      </c>
      <c r="AK5" s="86">
        <f t="shared" si="5"/>
        <v>1</v>
      </c>
      <c r="AL5" s="87">
        <v>2</v>
      </c>
      <c r="AM5" s="87">
        <v>200</v>
      </c>
      <c r="AN5" s="88">
        <f t="shared" si="0"/>
        <v>8.3333333333333329E-2</v>
      </c>
      <c r="AO5" s="89">
        <v>1</v>
      </c>
      <c r="AP5" s="124">
        <v>0</v>
      </c>
      <c r="AQ5" s="73">
        <v>0</v>
      </c>
      <c r="AR5" s="73">
        <v>0</v>
      </c>
      <c r="AS5" s="73">
        <v>0</v>
      </c>
      <c r="AT5" s="73">
        <v>0</v>
      </c>
      <c r="AU5" s="73">
        <v>0</v>
      </c>
      <c r="AV5" s="73">
        <v>0</v>
      </c>
      <c r="AW5" s="73">
        <v>0</v>
      </c>
      <c r="AX5" s="73">
        <v>0</v>
      </c>
      <c r="AY5" s="73">
        <v>0</v>
      </c>
      <c r="AZ5" s="73">
        <v>0</v>
      </c>
      <c r="BA5" s="125">
        <v>0</v>
      </c>
      <c r="BB5" s="126">
        <f t="shared" si="6"/>
        <v>0</v>
      </c>
      <c r="BC5" s="91">
        <v>0</v>
      </c>
      <c r="BD5" s="87">
        <v>1</v>
      </c>
      <c r="BE5" s="94" t="e">
        <f t="shared" si="1"/>
        <v>#DIV/0!</v>
      </c>
      <c r="BF5" s="89">
        <v>1</v>
      </c>
      <c r="BG5" s="127">
        <v>0</v>
      </c>
      <c r="BH5" s="87">
        <v>0</v>
      </c>
      <c r="BI5" s="87">
        <v>0</v>
      </c>
      <c r="BJ5" s="87">
        <v>0</v>
      </c>
      <c r="BK5" s="87">
        <v>0</v>
      </c>
      <c r="BL5" s="87">
        <v>0</v>
      </c>
      <c r="BM5" s="87">
        <v>0</v>
      </c>
      <c r="BN5" s="87">
        <v>0</v>
      </c>
      <c r="BO5" s="87">
        <v>0</v>
      </c>
      <c r="BP5" s="87">
        <v>0</v>
      </c>
      <c r="BQ5" s="87">
        <v>0</v>
      </c>
      <c r="BR5" s="131">
        <v>0</v>
      </c>
      <c r="BS5" s="128">
        <f t="shared" si="7"/>
        <v>0</v>
      </c>
      <c r="BT5" s="87">
        <v>0</v>
      </c>
      <c r="BU5" s="87">
        <v>0</v>
      </c>
      <c r="BV5" s="99">
        <f t="shared" si="8"/>
        <v>0</v>
      </c>
      <c r="BW5" s="156">
        <f>BS5*J5</f>
        <v>0</v>
      </c>
      <c r="BX5" s="89">
        <v>0</v>
      </c>
      <c r="BY5" s="179">
        <f t="shared" si="9"/>
        <v>0</v>
      </c>
      <c r="BZ5" s="127">
        <v>0</v>
      </c>
      <c r="CA5" s="87">
        <v>0</v>
      </c>
      <c r="CB5" s="87">
        <v>0</v>
      </c>
      <c r="CC5" s="87">
        <v>0</v>
      </c>
      <c r="CD5" s="87">
        <v>0</v>
      </c>
      <c r="CE5" s="87">
        <v>0</v>
      </c>
      <c r="CF5" s="87">
        <v>0</v>
      </c>
      <c r="CG5" s="87">
        <v>0</v>
      </c>
      <c r="CH5" s="87">
        <v>0</v>
      </c>
      <c r="CI5" s="87">
        <v>0</v>
      </c>
      <c r="CJ5" s="87">
        <v>0</v>
      </c>
      <c r="CK5" s="131">
        <v>0</v>
      </c>
      <c r="CL5" s="184">
        <f t="shared" si="10"/>
        <v>0</v>
      </c>
      <c r="CM5" s="87">
        <v>0</v>
      </c>
      <c r="CN5" s="87">
        <v>0</v>
      </c>
      <c r="CO5" s="187" t="e">
        <f t="shared" si="2"/>
        <v>#DIV/0!</v>
      </c>
      <c r="CP5" s="180">
        <f t="shared" si="3"/>
        <v>0</v>
      </c>
      <c r="CQ5" s="89">
        <v>0</v>
      </c>
      <c r="CR5" s="127">
        <v>0</v>
      </c>
      <c r="CS5" s="87">
        <v>0</v>
      </c>
      <c r="CT5" s="131">
        <v>0</v>
      </c>
      <c r="CU5" s="260">
        <f t="shared" si="11"/>
        <v>0</v>
      </c>
      <c r="CV5" s="87">
        <v>0</v>
      </c>
      <c r="CW5" s="87">
        <v>0</v>
      </c>
      <c r="CX5" s="87">
        <f t="shared" si="12"/>
        <v>0</v>
      </c>
      <c r="CY5" s="258" t="e">
        <f t="shared" si="13"/>
        <v>#DIV/0!</v>
      </c>
      <c r="CZ5" s="89">
        <v>0</v>
      </c>
      <c r="DA5" s="157">
        <f t="shared" si="14"/>
        <v>0</v>
      </c>
      <c r="DB5" s="100"/>
    </row>
    <row r="6" spans="1:106" s="2" customFormat="1" ht="75" customHeight="1" x14ac:dyDescent="0.25">
      <c r="A6" s="118"/>
      <c r="B6" s="73" t="s">
        <v>18</v>
      </c>
      <c r="C6" s="74" t="s">
        <v>60</v>
      </c>
      <c r="D6" s="74">
        <v>15251</v>
      </c>
      <c r="E6" s="101">
        <v>804382014064</v>
      </c>
      <c r="F6" s="59" t="s">
        <v>111</v>
      </c>
      <c r="G6" s="103" t="s">
        <v>40</v>
      </c>
      <c r="H6" s="103"/>
      <c r="I6" s="77">
        <v>5768</v>
      </c>
      <c r="J6" s="119">
        <v>65</v>
      </c>
      <c r="K6" s="120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78"/>
      <c r="W6" s="122">
        <f t="shared" si="4"/>
        <v>0</v>
      </c>
      <c r="X6" s="123">
        <v>738</v>
      </c>
      <c r="Y6" s="83">
        <v>-10</v>
      </c>
      <c r="Z6" s="84">
        <v>2</v>
      </c>
      <c r="AA6" s="84">
        <v>1</v>
      </c>
      <c r="AB6" s="84">
        <v>0</v>
      </c>
      <c r="AC6" s="84">
        <v>-1</v>
      </c>
      <c r="AD6" s="84">
        <v>1</v>
      </c>
      <c r="AE6" s="84">
        <v>0</v>
      </c>
      <c r="AF6" s="84">
        <v>0</v>
      </c>
      <c r="AG6" s="84">
        <v>0</v>
      </c>
      <c r="AH6" s="84">
        <v>0</v>
      </c>
      <c r="AI6" s="84">
        <v>1</v>
      </c>
      <c r="AJ6" s="85">
        <v>0</v>
      </c>
      <c r="AK6" s="86">
        <f t="shared" si="5"/>
        <v>-6</v>
      </c>
      <c r="AL6" s="87">
        <v>0</v>
      </c>
      <c r="AM6" s="87">
        <v>694</v>
      </c>
      <c r="AN6" s="88">
        <f t="shared" si="0"/>
        <v>-0.13636363636363635</v>
      </c>
      <c r="AO6" s="89">
        <v>11</v>
      </c>
      <c r="AP6" s="124">
        <v>0</v>
      </c>
      <c r="AQ6" s="73">
        <v>0</v>
      </c>
      <c r="AR6" s="73">
        <v>0</v>
      </c>
      <c r="AS6" s="73">
        <v>0</v>
      </c>
      <c r="AT6" s="73">
        <v>0</v>
      </c>
      <c r="AU6" s="73">
        <v>0</v>
      </c>
      <c r="AV6" s="73">
        <v>0</v>
      </c>
      <c r="AW6" s="73">
        <v>0</v>
      </c>
      <c r="AX6" s="73">
        <v>0</v>
      </c>
      <c r="AY6" s="73">
        <v>0</v>
      </c>
      <c r="AZ6" s="73">
        <v>0</v>
      </c>
      <c r="BA6" s="125">
        <v>0</v>
      </c>
      <c r="BB6" s="126">
        <f t="shared" si="6"/>
        <v>0</v>
      </c>
      <c r="BC6" s="91">
        <v>0</v>
      </c>
      <c r="BD6" s="87">
        <v>3</v>
      </c>
      <c r="BE6" s="94">
        <f t="shared" si="1"/>
        <v>0</v>
      </c>
      <c r="BF6" s="89">
        <v>3</v>
      </c>
      <c r="BG6" s="127">
        <v>0</v>
      </c>
      <c r="BH6" s="87">
        <v>0</v>
      </c>
      <c r="BI6" s="87">
        <v>0</v>
      </c>
      <c r="BJ6" s="87">
        <v>0</v>
      </c>
      <c r="BK6" s="87">
        <v>0</v>
      </c>
      <c r="BL6" s="87">
        <v>0</v>
      </c>
      <c r="BM6" s="87">
        <v>0</v>
      </c>
      <c r="BN6" s="87">
        <v>0</v>
      </c>
      <c r="BO6" s="87">
        <v>0</v>
      </c>
      <c r="BP6" s="87">
        <v>0</v>
      </c>
      <c r="BQ6" s="87">
        <v>0</v>
      </c>
      <c r="BR6" s="131">
        <v>1</v>
      </c>
      <c r="BS6" s="128">
        <f t="shared" si="7"/>
        <v>0</v>
      </c>
      <c r="BT6" s="87">
        <v>0</v>
      </c>
      <c r="BU6" s="87">
        <v>0</v>
      </c>
      <c r="BV6" s="99">
        <f t="shared" si="8"/>
        <v>0</v>
      </c>
      <c r="BW6" s="156">
        <f>BS6*J6</f>
        <v>0</v>
      </c>
      <c r="BX6" s="89">
        <v>1</v>
      </c>
      <c r="BY6" s="179">
        <f t="shared" si="9"/>
        <v>65</v>
      </c>
      <c r="BZ6" s="127">
        <v>0</v>
      </c>
      <c r="CA6" s="87">
        <v>0</v>
      </c>
      <c r="CB6" s="87">
        <v>0</v>
      </c>
      <c r="CC6" s="87">
        <v>0</v>
      </c>
      <c r="CD6" s="87">
        <v>0</v>
      </c>
      <c r="CE6" s="87">
        <v>0</v>
      </c>
      <c r="CF6" s="87">
        <v>0</v>
      </c>
      <c r="CG6" s="87">
        <v>0</v>
      </c>
      <c r="CH6" s="87">
        <v>0</v>
      </c>
      <c r="CI6" s="87">
        <v>0</v>
      </c>
      <c r="CJ6" s="87">
        <v>0</v>
      </c>
      <c r="CK6" s="131">
        <v>0</v>
      </c>
      <c r="CL6" s="184">
        <f t="shared" si="10"/>
        <v>0</v>
      </c>
      <c r="CM6" s="87">
        <v>0</v>
      </c>
      <c r="CN6" s="87">
        <v>0</v>
      </c>
      <c r="CO6" s="187">
        <f t="shared" si="2"/>
        <v>0</v>
      </c>
      <c r="CP6" s="180">
        <f t="shared" si="3"/>
        <v>0</v>
      </c>
      <c r="CQ6" s="89">
        <v>1</v>
      </c>
      <c r="CR6" s="127">
        <v>0</v>
      </c>
      <c r="CS6" s="87">
        <v>0</v>
      </c>
      <c r="CT6" s="131">
        <v>0</v>
      </c>
      <c r="CU6" s="260">
        <f t="shared" si="11"/>
        <v>0</v>
      </c>
      <c r="CV6" s="87">
        <v>0</v>
      </c>
      <c r="CW6" s="87">
        <v>0</v>
      </c>
      <c r="CX6" s="87">
        <f t="shared" si="12"/>
        <v>0</v>
      </c>
      <c r="CY6" s="258">
        <f t="shared" si="13"/>
        <v>0</v>
      </c>
      <c r="CZ6" s="89">
        <v>1</v>
      </c>
      <c r="DA6" s="157">
        <f t="shared" si="14"/>
        <v>65</v>
      </c>
      <c r="DB6" s="100"/>
    </row>
    <row r="7" spans="1:106" s="2" customFormat="1" ht="75" customHeight="1" x14ac:dyDescent="0.25">
      <c r="A7" s="118"/>
      <c r="B7" s="73" t="s">
        <v>18</v>
      </c>
      <c r="C7" s="74" t="s">
        <v>41</v>
      </c>
      <c r="D7" s="74" t="e">
        <v>#N/A</v>
      </c>
      <c r="E7" s="101">
        <v>804382012855</v>
      </c>
      <c r="F7" s="59" t="s">
        <v>81</v>
      </c>
      <c r="G7" s="103" t="s">
        <v>40</v>
      </c>
      <c r="H7" s="103"/>
      <c r="I7" s="77">
        <v>42268</v>
      </c>
      <c r="J7" s="119">
        <v>120</v>
      </c>
      <c r="K7" s="120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78"/>
      <c r="W7" s="122">
        <f t="shared" si="4"/>
        <v>0</v>
      </c>
      <c r="X7" s="123">
        <v>289</v>
      </c>
      <c r="Y7" s="83">
        <v>-5</v>
      </c>
      <c r="Z7" s="84">
        <v>-1</v>
      </c>
      <c r="AA7" s="84">
        <v>-1</v>
      </c>
      <c r="AB7" s="84">
        <v>0</v>
      </c>
      <c r="AC7" s="84">
        <v>0</v>
      </c>
      <c r="AD7" s="84">
        <v>0</v>
      </c>
      <c r="AE7" s="84">
        <v>0</v>
      </c>
      <c r="AF7" s="84">
        <v>0</v>
      </c>
      <c r="AG7" s="84">
        <v>0</v>
      </c>
      <c r="AH7" s="84">
        <v>0</v>
      </c>
      <c r="AI7" s="84">
        <v>0</v>
      </c>
      <c r="AJ7" s="85">
        <v>0</v>
      </c>
      <c r="AK7" s="86">
        <f t="shared" si="5"/>
        <v>-7</v>
      </c>
      <c r="AL7" s="87">
        <v>0</v>
      </c>
      <c r="AM7" s="87">
        <v>316</v>
      </c>
      <c r="AN7" s="88">
        <f t="shared" si="0"/>
        <v>0.25925925925925924</v>
      </c>
      <c r="AO7" s="89">
        <v>0</v>
      </c>
      <c r="AP7" s="124">
        <v>0</v>
      </c>
      <c r="AQ7" s="73">
        <v>1</v>
      </c>
      <c r="AR7" s="73">
        <v>1</v>
      </c>
      <c r="AS7" s="73">
        <v>0</v>
      </c>
      <c r="AT7" s="73">
        <v>0</v>
      </c>
      <c r="AU7" s="73">
        <v>0</v>
      </c>
      <c r="AV7" s="73">
        <v>0</v>
      </c>
      <c r="AW7" s="73">
        <v>0</v>
      </c>
      <c r="AX7" s="73">
        <v>0</v>
      </c>
      <c r="AY7" s="73">
        <v>0</v>
      </c>
      <c r="AZ7" s="73">
        <v>0</v>
      </c>
      <c r="BA7" s="125">
        <v>0</v>
      </c>
      <c r="BB7" s="126">
        <f t="shared" si="6"/>
        <v>2</v>
      </c>
      <c r="BC7" s="91">
        <v>0</v>
      </c>
      <c r="BD7" s="87">
        <v>0</v>
      </c>
      <c r="BE7" s="94" t="e">
        <f t="shared" si="1"/>
        <v>#DIV/0!</v>
      </c>
      <c r="BF7" s="89">
        <v>2</v>
      </c>
      <c r="BG7" s="127">
        <v>0</v>
      </c>
      <c r="BH7" s="87">
        <v>0</v>
      </c>
      <c r="BI7" s="87">
        <v>0</v>
      </c>
      <c r="BJ7" s="87">
        <v>0</v>
      </c>
      <c r="BK7" s="87">
        <v>0</v>
      </c>
      <c r="BL7" s="87">
        <v>0</v>
      </c>
      <c r="BM7" s="87">
        <v>0</v>
      </c>
      <c r="BN7" s="87">
        <v>0</v>
      </c>
      <c r="BO7" s="87">
        <v>0</v>
      </c>
      <c r="BP7" s="87">
        <v>0</v>
      </c>
      <c r="BQ7" s="87">
        <v>0</v>
      </c>
      <c r="BR7" s="131">
        <v>0</v>
      </c>
      <c r="BS7" s="128">
        <f t="shared" si="7"/>
        <v>0</v>
      </c>
      <c r="BT7" s="87">
        <v>0</v>
      </c>
      <c r="BU7" s="87">
        <v>0</v>
      </c>
      <c r="BV7" s="99">
        <f t="shared" si="8"/>
        <v>0</v>
      </c>
      <c r="BW7" s="156">
        <f t="shared" ref="BW7:BW15" si="15">BS7*J7</f>
        <v>0</v>
      </c>
      <c r="BX7" s="89">
        <v>1</v>
      </c>
      <c r="BY7" s="179">
        <f t="shared" si="9"/>
        <v>120</v>
      </c>
      <c r="BZ7" s="127">
        <v>0</v>
      </c>
      <c r="CA7" s="87">
        <v>0</v>
      </c>
      <c r="CB7" s="87">
        <v>0</v>
      </c>
      <c r="CC7" s="87">
        <v>0</v>
      </c>
      <c r="CD7" s="87">
        <v>0</v>
      </c>
      <c r="CE7" s="87">
        <v>0</v>
      </c>
      <c r="CF7" s="87">
        <v>0</v>
      </c>
      <c r="CG7" s="87">
        <v>0</v>
      </c>
      <c r="CH7" s="87">
        <v>0</v>
      </c>
      <c r="CI7" s="87">
        <v>0</v>
      </c>
      <c r="CJ7" s="87">
        <v>0</v>
      </c>
      <c r="CK7" s="131">
        <v>0</v>
      </c>
      <c r="CL7" s="184">
        <f t="shared" si="10"/>
        <v>0</v>
      </c>
      <c r="CM7" s="87">
        <v>0</v>
      </c>
      <c r="CN7" s="87">
        <v>0</v>
      </c>
      <c r="CO7" s="187">
        <f t="shared" si="2"/>
        <v>0</v>
      </c>
      <c r="CP7" s="180">
        <f t="shared" si="3"/>
        <v>0</v>
      </c>
      <c r="CQ7" s="89">
        <v>1</v>
      </c>
      <c r="CR7" s="127">
        <v>0</v>
      </c>
      <c r="CS7" s="87">
        <v>0</v>
      </c>
      <c r="CT7" s="131">
        <v>0</v>
      </c>
      <c r="CU7" s="260">
        <f t="shared" si="11"/>
        <v>0</v>
      </c>
      <c r="CV7" s="87">
        <v>0</v>
      </c>
      <c r="CW7" s="87">
        <v>0</v>
      </c>
      <c r="CX7" s="87">
        <f t="shared" si="12"/>
        <v>0</v>
      </c>
      <c r="CY7" s="258">
        <f t="shared" si="13"/>
        <v>0</v>
      </c>
      <c r="CZ7" s="89">
        <v>1</v>
      </c>
      <c r="DA7" s="157">
        <f t="shared" si="14"/>
        <v>120</v>
      </c>
      <c r="DB7" s="100"/>
    </row>
    <row r="8" spans="1:106" s="2" customFormat="1" ht="75" customHeight="1" x14ac:dyDescent="0.25">
      <c r="A8" s="118"/>
      <c r="B8" s="73" t="s">
        <v>18</v>
      </c>
      <c r="C8" s="74" t="s">
        <v>44</v>
      </c>
      <c r="D8" s="74">
        <v>80008</v>
      </c>
      <c r="E8" s="101">
        <v>804382012916</v>
      </c>
      <c r="F8" s="59" t="s">
        <v>82</v>
      </c>
      <c r="G8" s="103" t="s">
        <v>40</v>
      </c>
      <c r="H8" s="103"/>
      <c r="I8" s="77">
        <v>42268</v>
      </c>
      <c r="J8" s="119">
        <v>120</v>
      </c>
      <c r="K8" s="120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78"/>
      <c r="W8" s="122">
        <f t="shared" si="4"/>
        <v>0</v>
      </c>
      <c r="X8" s="123">
        <v>116</v>
      </c>
      <c r="Y8" s="83">
        <v>0</v>
      </c>
      <c r="Z8" s="84">
        <v>0</v>
      </c>
      <c r="AA8" s="84">
        <v>1</v>
      </c>
      <c r="AB8" s="84">
        <v>-1</v>
      </c>
      <c r="AC8" s="84">
        <v>-1</v>
      </c>
      <c r="AD8" s="84">
        <v>-1</v>
      </c>
      <c r="AE8" s="84">
        <v>0</v>
      </c>
      <c r="AF8" s="84">
        <v>0</v>
      </c>
      <c r="AG8" s="84">
        <v>0</v>
      </c>
      <c r="AH8" s="84">
        <v>0</v>
      </c>
      <c r="AI8" s="84">
        <v>0</v>
      </c>
      <c r="AJ8" s="85">
        <v>0</v>
      </c>
      <c r="AK8" s="86">
        <f t="shared" si="5"/>
        <v>-2</v>
      </c>
      <c r="AL8" s="87">
        <v>7</v>
      </c>
      <c r="AM8" s="87">
        <v>89</v>
      </c>
      <c r="AN8" s="88">
        <f t="shared" si="0"/>
        <v>-5.8823529411764705E-2</v>
      </c>
      <c r="AO8" s="89">
        <v>0</v>
      </c>
      <c r="AP8" s="124">
        <v>0</v>
      </c>
      <c r="AQ8" s="73">
        <v>0</v>
      </c>
      <c r="AR8" s="73">
        <v>0</v>
      </c>
      <c r="AS8" s="73">
        <v>0</v>
      </c>
      <c r="AT8" s="73">
        <v>0</v>
      </c>
      <c r="AU8" s="73">
        <v>0</v>
      </c>
      <c r="AV8" s="73">
        <v>0</v>
      </c>
      <c r="AW8" s="73">
        <v>0</v>
      </c>
      <c r="AX8" s="73">
        <v>0</v>
      </c>
      <c r="AY8" s="73">
        <v>0</v>
      </c>
      <c r="AZ8" s="73">
        <v>0</v>
      </c>
      <c r="BA8" s="125">
        <v>0</v>
      </c>
      <c r="BB8" s="126">
        <f t="shared" si="6"/>
        <v>0</v>
      </c>
      <c r="BC8" s="91">
        <v>0</v>
      </c>
      <c r="BD8" s="87">
        <v>1</v>
      </c>
      <c r="BE8" s="94">
        <f t="shared" si="1"/>
        <v>0</v>
      </c>
      <c r="BF8" s="89">
        <v>2</v>
      </c>
      <c r="BG8" s="127">
        <v>0</v>
      </c>
      <c r="BH8" s="87">
        <v>0</v>
      </c>
      <c r="BI8" s="87">
        <v>0</v>
      </c>
      <c r="BJ8" s="87">
        <v>0</v>
      </c>
      <c r="BK8" s="87">
        <v>0</v>
      </c>
      <c r="BL8" s="87">
        <v>0</v>
      </c>
      <c r="BM8" s="87">
        <v>0</v>
      </c>
      <c r="BN8" s="87">
        <v>0</v>
      </c>
      <c r="BO8" s="87">
        <v>0</v>
      </c>
      <c r="BP8" s="87">
        <v>0</v>
      </c>
      <c r="BQ8" s="87">
        <v>0</v>
      </c>
      <c r="BR8" s="131">
        <v>0</v>
      </c>
      <c r="BS8" s="128">
        <f t="shared" si="7"/>
        <v>0</v>
      </c>
      <c r="BT8" s="87">
        <v>0</v>
      </c>
      <c r="BU8" s="87">
        <v>0</v>
      </c>
      <c r="BV8" s="99">
        <f t="shared" si="8"/>
        <v>0</v>
      </c>
      <c r="BW8" s="156">
        <f t="shared" si="15"/>
        <v>0</v>
      </c>
      <c r="BX8" s="89">
        <v>0</v>
      </c>
      <c r="BY8" s="179">
        <f t="shared" si="9"/>
        <v>0</v>
      </c>
      <c r="BZ8" s="127">
        <v>0</v>
      </c>
      <c r="CA8" s="87">
        <v>0</v>
      </c>
      <c r="CB8" s="87">
        <v>0</v>
      </c>
      <c r="CC8" s="87">
        <v>0</v>
      </c>
      <c r="CD8" s="87">
        <v>0</v>
      </c>
      <c r="CE8" s="87">
        <v>0</v>
      </c>
      <c r="CF8" s="87">
        <v>0</v>
      </c>
      <c r="CG8" s="87">
        <v>0</v>
      </c>
      <c r="CH8" s="87">
        <v>0</v>
      </c>
      <c r="CI8" s="87">
        <v>0</v>
      </c>
      <c r="CJ8" s="87">
        <v>0</v>
      </c>
      <c r="CK8" s="131">
        <v>0</v>
      </c>
      <c r="CL8" s="184">
        <f t="shared" si="10"/>
        <v>0</v>
      </c>
      <c r="CM8" s="87">
        <v>0</v>
      </c>
      <c r="CN8" s="87">
        <v>0</v>
      </c>
      <c r="CO8" s="187" t="e">
        <f t="shared" si="2"/>
        <v>#DIV/0!</v>
      </c>
      <c r="CP8" s="180">
        <f t="shared" si="3"/>
        <v>0</v>
      </c>
      <c r="CQ8" s="89">
        <v>0</v>
      </c>
      <c r="CR8" s="127">
        <v>0</v>
      </c>
      <c r="CS8" s="87">
        <v>0</v>
      </c>
      <c r="CT8" s="131">
        <v>0</v>
      </c>
      <c r="CU8" s="260">
        <f t="shared" si="11"/>
        <v>0</v>
      </c>
      <c r="CV8" s="87">
        <v>0</v>
      </c>
      <c r="CW8" s="87">
        <v>0</v>
      </c>
      <c r="CX8" s="87">
        <f t="shared" si="12"/>
        <v>0</v>
      </c>
      <c r="CY8" s="258" t="e">
        <f t="shared" si="13"/>
        <v>#DIV/0!</v>
      </c>
      <c r="CZ8" s="89">
        <v>0</v>
      </c>
      <c r="DA8" s="157">
        <f t="shared" si="14"/>
        <v>0</v>
      </c>
      <c r="DB8" s="100"/>
    </row>
    <row r="9" spans="1:106" s="2" customFormat="1" ht="75" customHeight="1" x14ac:dyDescent="0.25">
      <c r="A9" s="118"/>
      <c r="B9" s="59" t="s">
        <v>15</v>
      </c>
      <c r="C9" s="74" t="s">
        <v>20</v>
      </c>
      <c r="D9" s="74">
        <v>69062</v>
      </c>
      <c r="E9" s="101">
        <v>804382022656</v>
      </c>
      <c r="F9" s="59" t="s">
        <v>80</v>
      </c>
      <c r="G9" s="103" t="s">
        <v>40</v>
      </c>
      <c r="H9" s="103"/>
      <c r="I9" s="77">
        <v>6241</v>
      </c>
      <c r="J9" s="119">
        <v>650</v>
      </c>
      <c r="K9" s="120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78"/>
      <c r="W9" s="122">
        <f t="shared" si="4"/>
        <v>0</v>
      </c>
      <c r="X9" s="123">
        <v>18</v>
      </c>
      <c r="Y9" s="83">
        <v>4</v>
      </c>
      <c r="Z9" s="84">
        <v>-4</v>
      </c>
      <c r="AA9" s="84">
        <v>-4</v>
      </c>
      <c r="AB9" s="84">
        <v>5</v>
      </c>
      <c r="AC9" s="84">
        <v>0</v>
      </c>
      <c r="AD9" s="84">
        <v>-1</v>
      </c>
      <c r="AE9" s="84">
        <v>0</v>
      </c>
      <c r="AF9" s="84">
        <v>0</v>
      </c>
      <c r="AG9" s="84">
        <v>0</v>
      </c>
      <c r="AH9" s="84">
        <v>0</v>
      </c>
      <c r="AI9" s="84">
        <v>0</v>
      </c>
      <c r="AJ9" s="85">
        <v>0</v>
      </c>
      <c r="AK9" s="86">
        <f t="shared" si="5"/>
        <v>0</v>
      </c>
      <c r="AL9" s="87">
        <v>0</v>
      </c>
      <c r="AM9" s="87">
        <v>3</v>
      </c>
      <c r="AN9" s="88">
        <f t="shared" si="0"/>
        <v>0</v>
      </c>
      <c r="AO9" s="89">
        <v>0</v>
      </c>
      <c r="AP9" s="124">
        <v>0</v>
      </c>
      <c r="AQ9" s="73">
        <v>0</v>
      </c>
      <c r="AR9" s="73">
        <v>0</v>
      </c>
      <c r="AS9" s="73">
        <v>0</v>
      </c>
      <c r="AT9" s="73">
        <v>0</v>
      </c>
      <c r="AU9" s="73">
        <v>0</v>
      </c>
      <c r="AV9" s="73">
        <v>0</v>
      </c>
      <c r="AW9" s="73">
        <v>0</v>
      </c>
      <c r="AX9" s="73">
        <v>0</v>
      </c>
      <c r="AY9" s="73">
        <v>0</v>
      </c>
      <c r="AZ9" s="73">
        <v>0</v>
      </c>
      <c r="BA9" s="125">
        <v>0</v>
      </c>
      <c r="BB9" s="126">
        <f t="shared" si="6"/>
        <v>0</v>
      </c>
      <c r="BC9" s="91">
        <v>0</v>
      </c>
      <c r="BD9" s="87">
        <v>0</v>
      </c>
      <c r="BE9" s="94" t="e">
        <f t="shared" si="1"/>
        <v>#DIV/0!</v>
      </c>
      <c r="BF9" s="89">
        <v>0</v>
      </c>
      <c r="BG9" s="127">
        <v>0</v>
      </c>
      <c r="BH9" s="87">
        <v>0</v>
      </c>
      <c r="BI9" s="87">
        <v>0</v>
      </c>
      <c r="BJ9" s="87">
        <v>0</v>
      </c>
      <c r="BK9" s="87">
        <v>0</v>
      </c>
      <c r="BL9" s="87">
        <v>0</v>
      </c>
      <c r="BM9" s="87">
        <v>0</v>
      </c>
      <c r="BN9" s="87">
        <v>0</v>
      </c>
      <c r="BO9" s="87">
        <v>0</v>
      </c>
      <c r="BP9" s="87">
        <v>0</v>
      </c>
      <c r="BQ9" s="87">
        <v>0</v>
      </c>
      <c r="BR9" s="131">
        <v>0</v>
      </c>
      <c r="BS9" s="128">
        <f t="shared" si="7"/>
        <v>0</v>
      </c>
      <c r="BT9" s="87">
        <v>0</v>
      </c>
      <c r="BU9" s="87">
        <v>0</v>
      </c>
      <c r="BV9" s="99" t="e">
        <f t="shared" si="8"/>
        <v>#DIV/0!</v>
      </c>
      <c r="BW9" s="156">
        <f t="shared" si="15"/>
        <v>0</v>
      </c>
      <c r="BX9" s="89">
        <v>0</v>
      </c>
      <c r="BY9" s="179">
        <f t="shared" si="9"/>
        <v>0</v>
      </c>
      <c r="BZ9" s="127">
        <v>0</v>
      </c>
      <c r="CA9" s="87">
        <v>0</v>
      </c>
      <c r="CB9" s="87">
        <v>0</v>
      </c>
      <c r="CC9" s="87">
        <v>0</v>
      </c>
      <c r="CD9" s="87">
        <v>0</v>
      </c>
      <c r="CE9" s="87">
        <v>0</v>
      </c>
      <c r="CF9" s="87">
        <v>0</v>
      </c>
      <c r="CG9" s="87">
        <v>0</v>
      </c>
      <c r="CH9" s="87">
        <v>0</v>
      </c>
      <c r="CI9" s="87">
        <v>0</v>
      </c>
      <c r="CJ9" s="87">
        <v>0</v>
      </c>
      <c r="CK9" s="131">
        <v>0</v>
      </c>
      <c r="CL9" s="184">
        <f t="shared" si="10"/>
        <v>0</v>
      </c>
      <c r="CM9" s="87">
        <v>0</v>
      </c>
      <c r="CN9" s="87">
        <v>0</v>
      </c>
      <c r="CO9" s="187" t="e">
        <f t="shared" si="2"/>
        <v>#DIV/0!</v>
      </c>
      <c r="CP9" s="180">
        <f t="shared" si="3"/>
        <v>0</v>
      </c>
      <c r="CQ9" s="89">
        <v>0</v>
      </c>
      <c r="CR9" s="127">
        <v>0</v>
      </c>
      <c r="CS9" s="87">
        <v>0</v>
      </c>
      <c r="CT9" s="131">
        <v>0</v>
      </c>
      <c r="CU9" s="260">
        <f t="shared" si="11"/>
        <v>0</v>
      </c>
      <c r="CV9" s="87">
        <v>0</v>
      </c>
      <c r="CW9" s="87">
        <v>0</v>
      </c>
      <c r="CX9" s="87">
        <f t="shared" si="12"/>
        <v>0</v>
      </c>
      <c r="CY9" s="258" t="e">
        <f t="shared" si="13"/>
        <v>#DIV/0!</v>
      </c>
      <c r="CZ9" s="89">
        <v>0</v>
      </c>
      <c r="DA9" s="157">
        <f t="shared" si="14"/>
        <v>0</v>
      </c>
      <c r="DB9" s="100"/>
    </row>
    <row r="10" spans="1:106" s="2" customFormat="1" ht="75" customHeight="1" x14ac:dyDescent="0.25">
      <c r="A10" s="118"/>
      <c r="B10" s="59" t="s">
        <v>18</v>
      </c>
      <c r="C10" s="74" t="s">
        <v>129</v>
      </c>
      <c r="D10" s="74">
        <v>25561</v>
      </c>
      <c r="E10" s="101">
        <v>804382018086</v>
      </c>
      <c r="F10" s="59" t="s">
        <v>124</v>
      </c>
      <c r="G10" s="103" t="s">
        <v>40</v>
      </c>
      <c r="H10" s="103"/>
      <c r="I10" s="77">
        <v>42525</v>
      </c>
      <c r="J10" s="119">
        <v>173.53</v>
      </c>
      <c r="K10" s="120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78"/>
      <c r="W10" s="122">
        <f t="shared" si="4"/>
        <v>0</v>
      </c>
      <c r="X10" s="123">
        <v>22</v>
      </c>
      <c r="Y10" s="83">
        <v>3</v>
      </c>
      <c r="Z10" s="84">
        <v>-1</v>
      </c>
      <c r="AA10" s="84">
        <v>0</v>
      </c>
      <c r="AB10" s="84">
        <v>0</v>
      </c>
      <c r="AC10" s="84">
        <v>1</v>
      </c>
      <c r="AD10" s="84">
        <v>0</v>
      </c>
      <c r="AE10" s="84">
        <v>0</v>
      </c>
      <c r="AF10" s="84">
        <v>0</v>
      </c>
      <c r="AG10" s="84">
        <v>0</v>
      </c>
      <c r="AH10" s="84">
        <v>0</v>
      </c>
      <c r="AI10" s="84">
        <v>1</v>
      </c>
      <c r="AJ10" s="85">
        <v>0</v>
      </c>
      <c r="AK10" s="86">
        <f t="shared" si="5"/>
        <v>4</v>
      </c>
      <c r="AL10" s="87">
        <v>0</v>
      </c>
      <c r="AM10" s="87">
        <v>2</v>
      </c>
      <c r="AN10" s="88">
        <f t="shared" si="0"/>
        <v>0.2</v>
      </c>
      <c r="AO10" s="89">
        <v>9</v>
      </c>
      <c r="AP10" s="124">
        <v>3</v>
      </c>
      <c r="AQ10" s="73">
        <v>0</v>
      </c>
      <c r="AR10" s="73">
        <v>0</v>
      </c>
      <c r="AS10" s="73">
        <v>0</v>
      </c>
      <c r="AT10" s="73">
        <v>0</v>
      </c>
      <c r="AU10" s="73">
        <v>0</v>
      </c>
      <c r="AV10" s="73">
        <v>0</v>
      </c>
      <c r="AW10" s="73">
        <v>0</v>
      </c>
      <c r="AX10" s="73">
        <v>0</v>
      </c>
      <c r="AY10" s="73">
        <v>0</v>
      </c>
      <c r="AZ10" s="73">
        <v>1</v>
      </c>
      <c r="BA10" s="125">
        <v>2</v>
      </c>
      <c r="BB10" s="126">
        <f t="shared" si="6"/>
        <v>6</v>
      </c>
      <c r="BC10" s="91">
        <v>0</v>
      </c>
      <c r="BD10" s="87">
        <v>0</v>
      </c>
      <c r="BE10" s="94">
        <f t="shared" si="1"/>
        <v>0.66666666666666663</v>
      </c>
      <c r="BF10" s="89">
        <v>3</v>
      </c>
      <c r="BG10" s="127">
        <v>0</v>
      </c>
      <c r="BH10" s="87">
        <v>0</v>
      </c>
      <c r="BI10" s="87">
        <v>0</v>
      </c>
      <c r="BJ10" s="87">
        <v>0</v>
      </c>
      <c r="BK10" s="87">
        <v>0</v>
      </c>
      <c r="BL10" s="87">
        <v>0</v>
      </c>
      <c r="BM10" s="87">
        <v>0</v>
      </c>
      <c r="BN10" s="87">
        <v>0</v>
      </c>
      <c r="BO10" s="87">
        <v>0</v>
      </c>
      <c r="BP10" s="87">
        <v>0</v>
      </c>
      <c r="BQ10" s="87">
        <v>0</v>
      </c>
      <c r="BR10" s="131">
        <v>0</v>
      </c>
      <c r="BS10" s="128">
        <f t="shared" si="7"/>
        <v>0</v>
      </c>
      <c r="BT10" s="87">
        <v>0</v>
      </c>
      <c r="BU10" s="87">
        <v>0</v>
      </c>
      <c r="BV10" s="99">
        <f t="shared" si="8"/>
        <v>0</v>
      </c>
      <c r="BW10" s="156">
        <f t="shared" si="15"/>
        <v>0</v>
      </c>
      <c r="BX10" s="89">
        <v>1</v>
      </c>
      <c r="BY10" s="179">
        <f t="shared" si="9"/>
        <v>173.53</v>
      </c>
      <c r="BZ10" s="127">
        <v>0</v>
      </c>
      <c r="CA10" s="87">
        <v>0</v>
      </c>
      <c r="CB10" s="87">
        <v>0</v>
      </c>
      <c r="CC10" s="87">
        <v>0</v>
      </c>
      <c r="CD10" s="87">
        <v>0</v>
      </c>
      <c r="CE10" s="87">
        <v>0</v>
      </c>
      <c r="CF10" s="87">
        <v>0</v>
      </c>
      <c r="CG10" s="87">
        <v>0</v>
      </c>
      <c r="CH10" s="87">
        <v>0</v>
      </c>
      <c r="CI10" s="87">
        <v>0</v>
      </c>
      <c r="CJ10" s="87">
        <v>0</v>
      </c>
      <c r="CK10" s="131">
        <v>0</v>
      </c>
      <c r="CL10" s="184">
        <f t="shared" si="10"/>
        <v>0</v>
      </c>
      <c r="CM10" s="87">
        <v>0</v>
      </c>
      <c r="CN10" s="87">
        <v>0</v>
      </c>
      <c r="CO10" s="187">
        <f t="shared" si="2"/>
        <v>0</v>
      </c>
      <c r="CP10" s="180">
        <f t="shared" si="3"/>
        <v>0</v>
      </c>
      <c r="CQ10" s="89">
        <v>1</v>
      </c>
      <c r="CR10" s="127">
        <v>1</v>
      </c>
      <c r="CS10" s="87">
        <v>0</v>
      </c>
      <c r="CT10" s="131">
        <v>0</v>
      </c>
      <c r="CU10" s="260">
        <f t="shared" si="11"/>
        <v>1</v>
      </c>
      <c r="CV10" s="87">
        <v>0</v>
      </c>
      <c r="CW10" s="87">
        <v>0</v>
      </c>
      <c r="CX10" s="87">
        <f t="shared" si="12"/>
        <v>173.53</v>
      </c>
      <c r="CY10" s="258">
        <f t="shared" si="13"/>
        <v>1</v>
      </c>
      <c r="CZ10" s="89">
        <v>0</v>
      </c>
      <c r="DA10" s="157">
        <f t="shared" si="14"/>
        <v>0</v>
      </c>
      <c r="DB10" s="100"/>
    </row>
    <row r="11" spans="1:106" s="2" customFormat="1" ht="75" customHeight="1" x14ac:dyDescent="0.25">
      <c r="A11" s="118"/>
      <c r="B11" s="59" t="s">
        <v>18</v>
      </c>
      <c r="C11" s="74" t="s">
        <v>74</v>
      </c>
      <c r="D11" s="74" t="e">
        <v>#N/A</v>
      </c>
      <c r="E11" s="101">
        <v>804382016730</v>
      </c>
      <c r="F11" s="59" t="s">
        <v>123</v>
      </c>
      <c r="G11" s="103" t="s">
        <v>40</v>
      </c>
      <c r="H11" s="103"/>
      <c r="I11" s="77">
        <v>42464</v>
      </c>
      <c r="J11" s="119">
        <v>65</v>
      </c>
      <c r="K11" s="120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78"/>
      <c r="W11" s="122">
        <f t="shared" si="4"/>
        <v>0</v>
      </c>
      <c r="X11" s="123">
        <v>14</v>
      </c>
      <c r="Y11" s="83">
        <v>-3</v>
      </c>
      <c r="Z11" s="84">
        <v>-1</v>
      </c>
      <c r="AA11" s="84">
        <v>0</v>
      </c>
      <c r="AB11" s="84">
        <v>-2</v>
      </c>
      <c r="AC11" s="84">
        <v>0</v>
      </c>
      <c r="AD11" s="84">
        <v>0</v>
      </c>
      <c r="AE11" s="84">
        <v>0</v>
      </c>
      <c r="AF11" s="84">
        <v>0</v>
      </c>
      <c r="AG11" s="84">
        <v>0</v>
      </c>
      <c r="AH11" s="84">
        <v>0</v>
      </c>
      <c r="AI11" s="84">
        <v>0</v>
      </c>
      <c r="AJ11" s="85">
        <v>0</v>
      </c>
      <c r="AK11" s="86">
        <f t="shared" si="5"/>
        <v>-6</v>
      </c>
      <c r="AL11" s="87">
        <v>0</v>
      </c>
      <c r="AM11" s="87">
        <v>0</v>
      </c>
      <c r="AN11" s="88">
        <f t="shared" si="0"/>
        <v>-0.42857142857142855</v>
      </c>
      <c r="AO11" s="89">
        <v>0</v>
      </c>
      <c r="AP11" s="124">
        <v>0</v>
      </c>
      <c r="AQ11" s="73">
        <v>0</v>
      </c>
      <c r="AR11" s="73">
        <v>0</v>
      </c>
      <c r="AS11" s="73">
        <v>0</v>
      </c>
      <c r="AT11" s="73">
        <v>0</v>
      </c>
      <c r="AU11" s="73">
        <v>0</v>
      </c>
      <c r="AV11" s="73">
        <v>0</v>
      </c>
      <c r="AW11" s="73">
        <v>1</v>
      </c>
      <c r="AX11" s="73">
        <v>0</v>
      </c>
      <c r="AY11" s="73">
        <v>0</v>
      </c>
      <c r="AZ11" s="73">
        <v>0</v>
      </c>
      <c r="BA11" s="125">
        <v>0</v>
      </c>
      <c r="BB11" s="126">
        <f t="shared" si="6"/>
        <v>1</v>
      </c>
      <c r="BC11" s="91">
        <v>0</v>
      </c>
      <c r="BD11" s="87">
        <v>0</v>
      </c>
      <c r="BE11" s="94" t="e">
        <f t="shared" si="1"/>
        <v>#DIV/0!</v>
      </c>
      <c r="BF11" s="89">
        <v>1</v>
      </c>
      <c r="BG11" s="127">
        <v>0</v>
      </c>
      <c r="BH11" s="87">
        <v>1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7">
        <v>0</v>
      </c>
      <c r="BO11" s="87">
        <v>0</v>
      </c>
      <c r="BP11" s="87">
        <v>0</v>
      </c>
      <c r="BQ11" s="87">
        <v>0</v>
      </c>
      <c r="BR11" s="131">
        <v>0</v>
      </c>
      <c r="BS11" s="128">
        <f t="shared" si="7"/>
        <v>1</v>
      </c>
      <c r="BT11" s="87">
        <v>0</v>
      </c>
      <c r="BU11" s="87">
        <v>0</v>
      </c>
      <c r="BV11" s="99">
        <f t="shared" si="8"/>
        <v>1</v>
      </c>
      <c r="BW11" s="156">
        <f t="shared" si="15"/>
        <v>65</v>
      </c>
      <c r="BX11" s="89">
        <v>0</v>
      </c>
      <c r="BY11" s="179">
        <f t="shared" si="9"/>
        <v>0</v>
      </c>
      <c r="BZ11" s="127">
        <v>0</v>
      </c>
      <c r="CA11" s="87">
        <v>0</v>
      </c>
      <c r="CB11" s="87">
        <v>0</v>
      </c>
      <c r="CC11" s="87">
        <v>0</v>
      </c>
      <c r="CD11" s="87">
        <v>0</v>
      </c>
      <c r="CE11" s="87">
        <v>0</v>
      </c>
      <c r="CF11" s="87">
        <v>0</v>
      </c>
      <c r="CG11" s="87">
        <v>0</v>
      </c>
      <c r="CH11" s="87">
        <v>0</v>
      </c>
      <c r="CI11" s="87">
        <v>0</v>
      </c>
      <c r="CJ11" s="87">
        <v>0</v>
      </c>
      <c r="CK11" s="131">
        <v>0</v>
      </c>
      <c r="CL11" s="184">
        <f t="shared" si="10"/>
        <v>0</v>
      </c>
      <c r="CM11" s="87">
        <v>0</v>
      </c>
      <c r="CN11" s="87">
        <v>0</v>
      </c>
      <c r="CO11" s="187" t="e">
        <f t="shared" si="2"/>
        <v>#DIV/0!</v>
      </c>
      <c r="CP11" s="180">
        <f t="shared" si="3"/>
        <v>0</v>
      </c>
      <c r="CQ11" s="89">
        <v>0</v>
      </c>
      <c r="CR11" s="127">
        <v>0</v>
      </c>
      <c r="CS11" s="87">
        <v>0</v>
      </c>
      <c r="CT11" s="131">
        <v>0</v>
      </c>
      <c r="CU11" s="260">
        <f t="shared" si="11"/>
        <v>0</v>
      </c>
      <c r="CV11" s="87">
        <v>0</v>
      </c>
      <c r="CW11" s="87">
        <v>0</v>
      </c>
      <c r="CX11" s="87">
        <f t="shared" si="12"/>
        <v>0</v>
      </c>
      <c r="CY11" s="258" t="e">
        <f t="shared" si="13"/>
        <v>#DIV/0!</v>
      </c>
      <c r="CZ11" s="89">
        <v>0</v>
      </c>
      <c r="DA11" s="157">
        <f t="shared" si="14"/>
        <v>0</v>
      </c>
      <c r="DB11" s="100"/>
    </row>
    <row r="12" spans="1:106" s="2" customFormat="1" ht="75" customHeight="1" x14ac:dyDescent="0.25">
      <c r="A12" s="118"/>
      <c r="B12" s="59" t="s">
        <v>15</v>
      </c>
      <c r="C12" s="74" t="s">
        <v>86</v>
      </c>
      <c r="D12" s="74">
        <v>7673</v>
      </c>
      <c r="E12" s="101">
        <v>804382016075</v>
      </c>
      <c r="F12" s="59" t="s">
        <v>87</v>
      </c>
      <c r="G12" s="103" t="s">
        <v>40</v>
      </c>
      <c r="H12" s="103"/>
      <c r="I12" s="77">
        <v>42395</v>
      </c>
      <c r="J12" s="119">
        <v>895</v>
      </c>
      <c r="K12" s="120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78"/>
      <c r="W12" s="122">
        <f t="shared" si="4"/>
        <v>0</v>
      </c>
      <c r="X12" s="123">
        <v>50</v>
      </c>
      <c r="Y12" s="83">
        <v>-1</v>
      </c>
      <c r="Z12" s="84">
        <v>0</v>
      </c>
      <c r="AA12" s="84">
        <v>1</v>
      </c>
      <c r="AB12" s="84">
        <v>0</v>
      </c>
      <c r="AC12" s="84">
        <v>0</v>
      </c>
      <c r="AD12" s="84">
        <v>0</v>
      </c>
      <c r="AE12" s="84">
        <v>0</v>
      </c>
      <c r="AF12" s="84">
        <v>0</v>
      </c>
      <c r="AG12" s="84">
        <v>0</v>
      </c>
      <c r="AH12" s="84">
        <v>0</v>
      </c>
      <c r="AI12" s="84">
        <v>0</v>
      </c>
      <c r="AJ12" s="85">
        <v>0</v>
      </c>
      <c r="AK12" s="86">
        <f t="shared" si="5"/>
        <v>0</v>
      </c>
      <c r="AL12" s="87">
        <v>0</v>
      </c>
      <c r="AM12" s="87">
        <v>4</v>
      </c>
      <c r="AN12" s="88">
        <f t="shared" si="0"/>
        <v>0</v>
      </c>
      <c r="AO12" s="89">
        <v>0</v>
      </c>
      <c r="AP12" s="124">
        <v>0</v>
      </c>
      <c r="AQ12" s="73">
        <v>0</v>
      </c>
      <c r="AR12" s="73">
        <v>0</v>
      </c>
      <c r="AS12" s="73">
        <v>0</v>
      </c>
      <c r="AT12" s="73">
        <v>0</v>
      </c>
      <c r="AU12" s="73">
        <v>0</v>
      </c>
      <c r="AV12" s="73">
        <v>0</v>
      </c>
      <c r="AW12" s="73">
        <v>0</v>
      </c>
      <c r="AX12" s="73">
        <v>0</v>
      </c>
      <c r="AY12" s="73">
        <v>-1</v>
      </c>
      <c r="AZ12" s="73">
        <v>0</v>
      </c>
      <c r="BA12" s="125">
        <v>0</v>
      </c>
      <c r="BB12" s="126">
        <f t="shared" si="6"/>
        <v>-1</v>
      </c>
      <c r="BC12" s="91">
        <v>0</v>
      </c>
      <c r="BD12" s="87">
        <v>1</v>
      </c>
      <c r="BE12" s="94">
        <f t="shared" si="1"/>
        <v>1</v>
      </c>
      <c r="BF12" s="89">
        <v>0</v>
      </c>
      <c r="BG12" s="127">
        <v>0</v>
      </c>
      <c r="BH12" s="87">
        <v>0</v>
      </c>
      <c r="BI12" s="87">
        <v>0</v>
      </c>
      <c r="BJ12" s="87">
        <v>0</v>
      </c>
      <c r="BK12" s="87">
        <v>0</v>
      </c>
      <c r="BL12" s="87">
        <v>0</v>
      </c>
      <c r="BM12" s="87">
        <v>0</v>
      </c>
      <c r="BN12" s="87">
        <v>0</v>
      </c>
      <c r="BO12" s="87">
        <v>0</v>
      </c>
      <c r="BP12" s="87">
        <v>0</v>
      </c>
      <c r="BQ12" s="87">
        <v>0</v>
      </c>
      <c r="BR12" s="131">
        <v>0</v>
      </c>
      <c r="BS12" s="128">
        <f t="shared" si="7"/>
        <v>0</v>
      </c>
      <c r="BT12" s="87">
        <v>0</v>
      </c>
      <c r="BU12" s="87">
        <v>0</v>
      </c>
      <c r="BV12" s="99" t="e">
        <f t="shared" si="8"/>
        <v>#DIV/0!</v>
      </c>
      <c r="BW12" s="156">
        <f t="shared" si="15"/>
        <v>0</v>
      </c>
      <c r="BX12" s="89">
        <v>0</v>
      </c>
      <c r="BY12" s="179">
        <f t="shared" si="9"/>
        <v>0</v>
      </c>
      <c r="BZ12" s="127">
        <v>0</v>
      </c>
      <c r="CA12" s="87">
        <v>0</v>
      </c>
      <c r="CB12" s="87">
        <v>0</v>
      </c>
      <c r="CC12" s="87">
        <v>0</v>
      </c>
      <c r="CD12" s="87">
        <v>0</v>
      </c>
      <c r="CE12" s="87">
        <v>0</v>
      </c>
      <c r="CF12" s="87">
        <v>0</v>
      </c>
      <c r="CG12" s="87">
        <v>0</v>
      </c>
      <c r="CH12" s="87">
        <v>0</v>
      </c>
      <c r="CI12" s="87">
        <v>0</v>
      </c>
      <c r="CJ12" s="87">
        <v>0</v>
      </c>
      <c r="CK12" s="131">
        <v>0</v>
      </c>
      <c r="CL12" s="184">
        <f t="shared" si="10"/>
        <v>0</v>
      </c>
      <c r="CM12" s="87">
        <v>0</v>
      </c>
      <c r="CN12" s="87">
        <v>0</v>
      </c>
      <c r="CO12" s="187" t="e">
        <f t="shared" si="2"/>
        <v>#DIV/0!</v>
      </c>
      <c r="CP12" s="180">
        <f t="shared" si="3"/>
        <v>0</v>
      </c>
      <c r="CQ12" s="89">
        <v>0</v>
      </c>
      <c r="CR12" s="127">
        <v>0</v>
      </c>
      <c r="CS12" s="87">
        <v>0</v>
      </c>
      <c r="CT12" s="131">
        <v>0</v>
      </c>
      <c r="CU12" s="260">
        <f t="shared" si="11"/>
        <v>0</v>
      </c>
      <c r="CV12" s="87">
        <v>0</v>
      </c>
      <c r="CW12" s="87">
        <v>0</v>
      </c>
      <c r="CX12" s="87">
        <f t="shared" si="12"/>
        <v>0</v>
      </c>
      <c r="CY12" s="258" t="e">
        <f t="shared" si="13"/>
        <v>#DIV/0!</v>
      </c>
      <c r="CZ12" s="89">
        <v>0</v>
      </c>
      <c r="DA12" s="157">
        <f t="shared" si="14"/>
        <v>0</v>
      </c>
      <c r="DB12" s="100"/>
    </row>
    <row r="13" spans="1:106" s="2" customFormat="1" ht="75" customHeight="1" x14ac:dyDescent="0.25">
      <c r="A13" s="118"/>
      <c r="B13" s="73" t="s">
        <v>16</v>
      </c>
      <c r="C13" s="74" t="s">
        <v>72</v>
      </c>
      <c r="D13" s="74">
        <v>80021</v>
      </c>
      <c r="E13" s="101">
        <v>804382025909</v>
      </c>
      <c r="F13" s="59" t="s">
        <v>118</v>
      </c>
      <c r="G13" s="76" t="s">
        <v>39</v>
      </c>
      <c r="H13" s="76"/>
      <c r="I13" s="77">
        <v>43013</v>
      </c>
      <c r="J13" s="119">
        <v>800</v>
      </c>
      <c r="K13" s="120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78"/>
      <c r="W13" s="122">
        <f t="shared" si="4"/>
        <v>0</v>
      </c>
      <c r="X13" s="123">
        <v>29</v>
      </c>
      <c r="Y13" s="83">
        <v>2</v>
      </c>
      <c r="Z13" s="84">
        <v>0</v>
      </c>
      <c r="AA13" s="84">
        <v>1</v>
      </c>
      <c r="AB13" s="84">
        <v>2</v>
      </c>
      <c r="AC13" s="84">
        <v>0</v>
      </c>
      <c r="AD13" s="84">
        <v>0</v>
      </c>
      <c r="AE13" s="84">
        <v>0</v>
      </c>
      <c r="AF13" s="84">
        <v>-1</v>
      </c>
      <c r="AG13" s="84">
        <v>0</v>
      </c>
      <c r="AH13" s="84">
        <v>0</v>
      </c>
      <c r="AI13" s="84">
        <v>0</v>
      </c>
      <c r="AJ13" s="85">
        <v>0</v>
      </c>
      <c r="AK13" s="86">
        <f t="shared" si="5"/>
        <v>4</v>
      </c>
      <c r="AL13" s="87">
        <v>0</v>
      </c>
      <c r="AM13" s="87">
        <v>8</v>
      </c>
      <c r="AN13" s="88">
        <f t="shared" si="0"/>
        <v>0.19047619047619047</v>
      </c>
      <c r="AO13" s="89">
        <v>0</v>
      </c>
      <c r="AP13" s="124">
        <v>0</v>
      </c>
      <c r="AQ13" s="73">
        <v>0</v>
      </c>
      <c r="AR13" s="73">
        <v>0</v>
      </c>
      <c r="AS13" s="73">
        <v>0</v>
      </c>
      <c r="AT13" s="73">
        <v>0</v>
      </c>
      <c r="AU13" s="73">
        <v>0</v>
      </c>
      <c r="AV13" s="73">
        <v>0</v>
      </c>
      <c r="AW13" s="73">
        <v>0</v>
      </c>
      <c r="AX13" s="73">
        <v>0</v>
      </c>
      <c r="AY13" s="73">
        <v>0</v>
      </c>
      <c r="AZ13" s="73">
        <v>0</v>
      </c>
      <c r="BA13" s="125">
        <v>0</v>
      </c>
      <c r="BB13" s="126">
        <f t="shared" si="6"/>
        <v>0</v>
      </c>
      <c r="BC13" s="91">
        <v>0</v>
      </c>
      <c r="BD13" s="87">
        <v>0</v>
      </c>
      <c r="BE13" s="94" t="e">
        <f t="shared" si="1"/>
        <v>#DIV/0!</v>
      </c>
      <c r="BF13" s="89">
        <v>0</v>
      </c>
      <c r="BG13" s="127">
        <v>0</v>
      </c>
      <c r="BH13" s="87">
        <v>0</v>
      </c>
      <c r="BI13" s="87">
        <v>0</v>
      </c>
      <c r="BJ13" s="87">
        <v>0</v>
      </c>
      <c r="BK13" s="87">
        <v>0</v>
      </c>
      <c r="BL13" s="87">
        <v>0</v>
      </c>
      <c r="BM13" s="87">
        <v>-1</v>
      </c>
      <c r="BN13" s="87">
        <v>0</v>
      </c>
      <c r="BO13" s="87">
        <v>0</v>
      </c>
      <c r="BP13" s="87">
        <v>0</v>
      </c>
      <c r="BQ13" s="87">
        <v>0</v>
      </c>
      <c r="BR13" s="131">
        <v>0</v>
      </c>
      <c r="BS13" s="128">
        <f t="shared" si="7"/>
        <v>-1</v>
      </c>
      <c r="BT13" s="87">
        <v>0</v>
      </c>
      <c r="BU13" s="87">
        <v>1</v>
      </c>
      <c r="BV13" s="99">
        <f t="shared" si="8"/>
        <v>1</v>
      </c>
      <c r="BW13" s="156">
        <f t="shared" si="15"/>
        <v>-800</v>
      </c>
      <c r="BX13" s="89">
        <v>0</v>
      </c>
      <c r="BY13" s="179">
        <f t="shared" si="9"/>
        <v>0</v>
      </c>
      <c r="BZ13" s="127">
        <v>0</v>
      </c>
      <c r="CA13" s="87">
        <v>0</v>
      </c>
      <c r="CB13" s="87">
        <v>0</v>
      </c>
      <c r="CC13" s="87">
        <v>0</v>
      </c>
      <c r="CD13" s="87">
        <v>0</v>
      </c>
      <c r="CE13" s="87">
        <v>0</v>
      </c>
      <c r="CF13" s="87">
        <v>0</v>
      </c>
      <c r="CG13" s="87">
        <v>0</v>
      </c>
      <c r="CH13" s="87">
        <v>0</v>
      </c>
      <c r="CI13" s="87">
        <v>0</v>
      </c>
      <c r="CJ13" s="87">
        <v>0</v>
      </c>
      <c r="CK13" s="131">
        <v>0</v>
      </c>
      <c r="CL13" s="184">
        <f t="shared" si="10"/>
        <v>0</v>
      </c>
      <c r="CM13" s="87">
        <v>0</v>
      </c>
      <c r="CN13" s="87">
        <v>0</v>
      </c>
      <c r="CO13" s="187" t="e">
        <f t="shared" si="2"/>
        <v>#DIV/0!</v>
      </c>
      <c r="CP13" s="180">
        <f t="shared" si="3"/>
        <v>0</v>
      </c>
      <c r="CQ13" s="89">
        <v>0</v>
      </c>
      <c r="CR13" s="127">
        <v>0</v>
      </c>
      <c r="CS13" s="87">
        <v>0</v>
      </c>
      <c r="CT13" s="131">
        <v>0</v>
      </c>
      <c r="CU13" s="260">
        <f t="shared" si="11"/>
        <v>0</v>
      </c>
      <c r="CV13" s="87">
        <v>0</v>
      </c>
      <c r="CW13" s="87">
        <v>0</v>
      </c>
      <c r="CX13" s="87">
        <f t="shared" si="12"/>
        <v>0</v>
      </c>
      <c r="CY13" s="258" t="e">
        <f t="shared" si="13"/>
        <v>#DIV/0!</v>
      </c>
      <c r="CZ13" s="89">
        <v>0</v>
      </c>
      <c r="DA13" s="157">
        <f t="shared" si="14"/>
        <v>0</v>
      </c>
      <c r="DB13" s="100"/>
    </row>
    <row r="14" spans="1:106" s="2" customFormat="1" ht="75" customHeight="1" x14ac:dyDescent="0.25">
      <c r="A14" s="118"/>
      <c r="B14" s="73" t="s">
        <v>16</v>
      </c>
      <c r="C14" s="74" t="s">
        <v>71</v>
      </c>
      <c r="D14" s="74">
        <v>80000</v>
      </c>
      <c r="E14" s="101">
        <v>8043822025893</v>
      </c>
      <c r="F14" s="59" t="s">
        <v>117</v>
      </c>
      <c r="G14" s="76" t="s">
        <v>39</v>
      </c>
      <c r="H14" s="76"/>
      <c r="I14" s="77">
        <v>43013</v>
      </c>
      <c r="J14" s="119">
        <v>548</v>
      </c>
      <c r="K14" s="120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78"/>
      <c r="W14" s="122">
        <f t="shared" si="4"/>
        <v>0</v>
      </c>
      <c r="X14" s="123">
        <v>30</v>
      </c>
      <c r="Y14" s="83">
        <v>2</v>
      </c>
      <c r="Z14" s="84">
        <v>-1</v>
      </c>
      <c r="AA14" s="84">
        <v>2</v>
      </c>
      <c r="AB14" s="84">
        <v>1</v>
      </c>
      <c r="AC14" s="84">
        <v>0</v>
      </c>
      <c r="AD14" s="84">
        <v>0</v>
      </c>
      <c r="AE14" s="84">
        <v>-1</v>
      </c>
      <c r="AF14" s="84">
        <v>0</v>
      </c>
      <c r="AG14" s="84">
        <v>0</v>
      </c>
      <c r="AH14" s="84">
        <v>0</v>
      </c>
      <c r="AI14" s="84">
        <v>0</v>
      </c>
      <c r="AJ14" s="85">
        <v>0</v>
      </c>
      <c r="AK14" s="86">
        <f t="shared" si="5"/>
        <v>3</v>
      </c>
      <c r="AL14" s="87">
        <v>0</v>
      </c>
      <c r="AM14" s="87">
        <v>5</v>
      </c>
      <c r="AN14" s="88">
        <f t="shared" si="0"/>
        <v>0.12</v>
      </c>
      <c r="AO14" s="89">
        <v>0</v>
      </c>
      <c r="AP14" s="124">
        <v>0</v>
      </c>
      <c r="AQ14" s="73">
        <v>0</v>
      </c>
      <c r="AR14" s="73">
        <v>0</v>
      </c>
      <c r="AS14" s="73">
        <v>0</v>
      </c>
      <c r="AT14" s="73">
        <v>0</v>
      </c>
      <c r="AU14" s="73">
        <v>0</v>
      </c>
      <c r="AV14" s="73">
        <v>0</v>
      </c>
      <c r="AW14" s="73">
        <v>0</v>
      </c>
      <c r="AX14" s="73">
        <v>0</v>
      </c>
      <c r="AY14" s="73">
        <v>0</v>
      </c>
      <c r="AZ14" s="73">
        <v>0</v>
      </c>
      <c r="BA14" s="125">
        <v>0</v>
      </c>
      <c r="BB14" s="126">
        <f t="shared" si="6"/>
        <v>0</v>
      </c>
      <c r="BC14" s="91">
        <v>0</v>
      </c>
      <c r="BD14" s="87">
        <v>0</v>
      </c>
      <c r="BE14" s="94" t="e">
        <f t="shared" si="1"/>
        <v>#DIV/0!</v>
      </c>
      <c r="BF14" s="89">
        <v>0</v>
      </c>
      <c r="BG14" s="12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7">
        <v>0</v>
      </c>
      <c r="BO14" s="87">
        <v>0</v>
      </c>
      <c r="BP14" s="87">
        <v>0</v>
      </c>
      <c r="BQ14" s="87">
        <v>0</v>
      </c>
      <c r="BR14" s="131">
        <v>0</v>
      </c>
      <c r="BS14" s="128">
        <f t="shared" si="7"/>
        <v>0</v>
      </c>
      <c r="BT14" s="87">
        <v>0</v>
      </c>
      <c r="BU14" s="87">
        <v>0</v>
      </c>
      <c r="BV14" s="99" t="e">
        <f t="shared" si="8"/>
        <v>#DIV/0!</v>
      </c>
      <c r="BW14" s="156">
        <f t="shared" si="15"/>
        <v>0</v>
      </c>
      <c r="BX14" s="89">
        <v>0</v>
      </c>
      <c r="BY14" s="179">
        <f t="shared" si="9"/>
        <v>0</v>
      </c>
      <c r="BZ14" s="127">
        <v>0</v>
      </c>
      <c r="CA14" s="87">
        <v>0</v>
      </c>
      <c r="CB14" s="87">
        <v>0</v>
      </c>
      <c r="CC14" s="87">
        <v>0</v>
      </c>
      <c r="CD14" s="87">
        <v>0</v>
      </c>
      <c r="CE14" s="87">
        <v>0</v>
      </c>
      <c r="CF14" s="87">
        <v>0</v>
      </c>
      <c r="CG14" s="87">
        <v>0</v>
      </c>
      <c r="CH14" s="87">
        <v>0</v>
      </c>
      <c r="CI14" s="87">
        <v>0</v>
      </c>
      <c r="CJ14" s="87">
        <v>0</v>
      </c>
      <c r="CK14" s="131">
        <v>0</v>
      </c>
      <c r="CL14" s="184">
        <f t="shared" si="10"/>
        <v>0</v>
      </c>
      <c r="CM14" s="87">
        <v>0</v>
      </c>
      <c r="CN14" s="87">
        <v>0</v>
      </c>
      <c r="CO14" s="187" t="e">
        <f t="shared" si="2"/>
        <v>#DIV/0!</v>
      </c>
      <c r="CP14" s="180">
        <f t="shared" si="3"/>
        <v>0</v>
      </c>
      <c r="CQ14" s="89">
        <v>0</v>
      </c>
      <c r="CR14" s="127">
        <v>0</v>
      </c>
      <c r="CS14" s="87">
        <v>0</v>
      </c>
      <c r="CT14" s="131">
        <v>0</v>
      </c>
      <c r="CU14" s="260">
        <f t="shared" si="11"/>
        <v>0</v>
      </c>
      <c r="CV14" s="87">
        <v>0</v>
      </c>
      <c r="CW14" s="87">
        <v>0</v>
      </c>
      <c r="CX14" s="87">
        <f t="shared" si="12"/>
        <v>0</v>
      </c>
      <c r="CY14" s="258" t="e">
        <f t="shared" si="13"/>
        <v>#DIV/0!</v>
      </c>
      <c r="CZ14" s="89">
        <v>0</v>
      </c>
      <c r="DA14" s="157">
        <f t="shared" si="14"/>
        <v>0</v>
      </c>
      <c r="DB14" s="100"/>
    </row>
    <row r="15" spans="1:106" s="2" customFormat="1" ht="75" customHeight="1" x14ac:dyDescent="0.25">
      <c r="A15" s="118"/>
      <c r="B15" s="73" t="s">
        <v>16</v>
      </c>
      <c r="C15" s="74" t="s">
        <v>70</v>
      </c>
      <c r="D15" s="74">
        <v>80001</v>
      </c>
      <c r="E15" s="101">
        <v>804382025923</v>
      </c>
      <c r="F15" s="59" t="s">
        <v>116</v>
      </c>
      <c r="G15" s="76" t="s">
        <v>39</v>
      </c>
      <c r="H15" s="76"/>
      <c r="I15" s="77">
        <v>43013</v>
      </c>
      <c r="J15" s="119">
        <v>388</v>
      </c>
      <c r="K15" s="120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78"/>
      <c r="W15" s="122">
        <f t="shared" si="4"/>
        <v>0</v>
      </c>
      <c r="X15" s="123">
        <v>33</v>
      </c>
      <c r="Y15" s="83">
        <v>1</v>
      </c>
      <c r="Z15" s="84">
        <v>1</v>
      </c>
      <c r="AA15" s="84">
        <v>3</v>
      </c>
      <c r="AB15" s="84">
        <v>1</v>
      </c>
      <c r="AC15" s="84">
        <v>0</v>
      </c>
      <c r="AD15" s="84">
        <v>0</v>
      </c>
      <c r="AE15" s="84">
        <v>1</v>
      </c>
      <c r="AF15" s="84">
        <v>0</v>
      </c>
      <c r="AG15" s="84">
        <v>0</v>
      </c>
      <c r="AH15" s="84">
        <v>0</v>
      </c>
      <c r="AI15" s="84">
        <v>0</v>
      </c>
      <c r="AJ15" s="85">
        <v>0</v>
      </c>
      <c r="AK15" s="86">
        <f t="shared" si="5"/>
        <v>7</v>
      </c>
      <c r="AL15" s="87">
        <v>0</v>
      </c>
      <c r="AM15" s="87">
        <v>12</v>
      </c>
      <c r="AN15" s="88">
        <f t="shared" si="0"/>
        <v>0.33333333333333331</v>
      </c>
      <c r="AO15" s="89">
        <v>0</v>
      </c>
      <c r="AP15" s="124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0</v>
      </c>
      <c r="AV15" s="73">
        <v>0</v>
      </c>
      <c r="AW15" s="73">
        <v>0</v>
      </c>
      <c r="AX15" s="73">
        <v>0</v>
      </c>
      <c r="AY15" s="73">
        <v>0</v>
      </c>
      <c r="AZ15" s="73">
        <v>0</v>
      </c>
      <c r="BA15" s="125">
        <v>0</v>
      </c>
      <c r="BB15" s="126">
        <f t="shared" si="6"/>
        <v>0</v>
      </c>
      <c r="BC15" s="91">
        <v>0</v>
      </c>
      <c r="BD15" s="87">
        <v>0</v>
      </c>
      <c r="BE15" s="94" t="e">
        <f t="shared" si="1"/>
        <v>#DIV/0!</v>
      </c>
      <c r="BF15" s="89">
        <v>0</v>
      </c>
      <c r="BG15" s="127">
        <v>0</v>
      </c>
      <c r="BH15" s="87">
        <v>0</v>
      </c>
      <c r="BI15" s="87">
        <v>0</v>
      </c>
      <c r="BJ15" s="87">
        <v>0</v>
      </c>
      <c r="BK15" s="87">
        <v>0</v>
      </c>
      <c r="BL15" s="87">
        <v>0</v>
      </c>
      <c r="BM15" s="87">
        <v>0</v>
      </c>
      <c r="BN15" s="87">
        <v>0</v>
      </c>
      <c r="BO15" s="87">
        <v>0</v>
      </c>
      <c r="BP15" s="87">
        <v>0</v>
      </c>
      <c r="BQ15" s="87">
        <v>0</v>
      </c>
      <c r="BR15" s="131">
        <v>0</v>
      </c>
      <c r="BS15" s="128">
        <f t="shared" si="7"/>
        <v>0</v>
      </c>
      <c r="BT15" s="87">
        <v>0</v>
      </c>
      <c r="BU15" s="87">
        <v>0</v>
      </c>
      <c r="BV15" s="99" t="e">
        <f t="shared" si="8"/>
        <v>#DIV/0!</v>
      </c>
      <c r="BW15" s="156">
        <f t="shared" si="15"/>
        <v>0</v>
      </c>
      <c r="BX15" s="89">
        <v>0</v>
      </c>
      <c r="BY15" s="179">
        <f t="shared" si="9"/>
        <v>0</v>
      </c>
      <c r="BZ15" s="127">
        <v>0</v>
      </c>
      <c r="CA15" s="87">
        <v>1</v>
      </c>
      <c r="CB15" s="87">
        <v>1</v>
      </c>
      <c r="CC15" s="87">
        <v>2</v>
      </c>
      <c r="CD15" s="87">
        <v>2</v>
      </c>
      <c r="CE15" s="87">
        <v>3</v>
      </c>
      <c r="CF15" s="87">
        <v>1</v>
      </c>
      <c r="CG15" s="87">
        <v>0</v>
      </c>
      <c r="CH15" s="87">
        <v>3</v>
      </c>
      <c r="CI15" s="87">
        <v>-1</v>
      </c>
      <c r="CJ15" s="87">
        <v>3</v>
      </c>
      <c r="CK15" s="131">
        <v>0</v>
      </c>
      <c r="CL15" s="184">
        <f t="shared" si="10"/>
        <v>15</v>
      </c>
      <c r="CM15" s="87">
        <v>0</v>
      </c>
      <c r="CN15" s="87">
        <v>0</v>
      </c>
      <c r="CO15" s="187" t="e">
        <f t="shared" si="2"/>
        <v>#DIV/0!</v>
      </c>
      <c r="CP15" s="180">
        <f t="shared" si="3"/>
        <v>5820</v>
      </c>
      <c r="CQ15" s="89">
        <v>50</v>
      </c>
      <c r="CR15" s="127">
        <v>0</v>
      </c>
      <c r="CS15" s="87">
        <v>1</v>
      </c>
      <c r="CT15" s="131">
        <v>0</v>
      </c>
      <c r="CU15" s="260">
        <f t="shared" si="11"/>
        <v>1</v>
      </c>
      <c r="CV15" s="87">
        <v>0</v>
      </c>
      <c r="CW15" s="87">
        <v>0</v>
      </c>
      <c r="CX15" s="87">
        <f t="shared" si="12"/>
        <v>388</v>
      </c>
      <c r="CY15" s="258">
        <f t="shared" si="13"/>
        <v>0.02</v>
      </c>
      <c r="CZ15" s="89">
        <v>10</v>
      </c>
      <c r="DA15" s="157">
        <f t="shared" si="14"/>
        <v>3880</v>
      </c>
      <c r="DB15" s="100"/>
    </row>
    <row r="24" spans="78:104" x14ac:dyDescent="0.25"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</row>
    <row r="25" spans="78:104" x14ac:dyDescent="0.25"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</row>
    <row r="26" spans="78:104" x14ac:dyDescent="0.25"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</row>
    <row r="27" spans="78:104" x14ac:dyDescent="0.25"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</row>
  </sheetData>
  <autoFilter ref="A2:DB15" xr:uid="{00000000-0009-0000-0000-000001000000}"/>
  <mergeCells count="6">
    <mergeCell ref="CR1:CT1"/>
    <mergeCell ref="AP1:BA1"/>
    <mergeCell ref="K1:V1"/>
    <mergeCell ref="Y1:AJ1"/>
    <mergeCell ref="BG1:BR1"/>
    <mergeCell ref="BZ1:CK1"/>
  </mergeCells>
  <dataValidations disablePrompts="1" count="1">
    <dataValidation type="list" allowBlank="1" showInputMessage="1" showErrorMessage="1" sqref="B3:B11" xr:uid="{00000000-0002-0000-0100-000000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ACTIVE</vt:lpstr>
      <vt:lpstr>ARCHIVE</vt:lpstr>
      <vt:lpstr>ACTIVE!Print_Area</vt:lpstr>
      <vt:lpstr>ACTIVE!Print_Titles</vt:lpstr>
    </vt:vector>
  </TitlesOfParts>
  <Company>sumit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Becky Isaacs</dc:creator>
  <cp:lastModifiedBy>Rosanna Martinez</cp:lastModifiedBy>
  <cp:lastPrinted>2021-01-19T16:37:57Z</cp:lastPrinted>
  <dcterms:created xsi:type="dcterms:W3CDTF">2018-01-25T15:33:34Z</dcterms:created>
  <dcterms:modified xsi:type="dcterms:W3CDTF">2022-04-14T20:55:54Z</dcterms:modified>
</cp:coreProperties>
</file>