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6B2FE235-085F-A341-8FD8-F8468C2CC1EE}" xr6:coauthVersionLast="45" xr6:coauthVersionMax="45" xr10:uidLastSave="{00000000-0000-0000-0000-000000000000}"/>
  <bookViews>
    <workbookView xWindow="0" yWindow="4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E41" i="1"/>
  <c r="B41" i="1"/>
  <c r="C41" i="1" s="1"/>
  <c r="A41" i="1"/>
  <c r="H41" i="1" s="1"/>
  <c r="K41" i="1" l="1"/>
  <c r="L41" i="1"/>
  <c r="M41" i="1" s="1"/>
  <c r="N41" i="1" s="1"/>
  <c r="J41" i="1"/>
  <c r="K12" i="1"/>
  <c r="K11" i="1"/>
  <c r="K10" i="1"/>
  <c r="L12" i="1"/>
  <c r="M12" i="1" s="1"/>
  <c r="L11" i="1"/>
  <c r="M11" i="1" s="1"/>
  <c r="H2" i="1"/>
  <c r="H3" i="1"/>
  <c r="H9" i="1"/>
  <c r="I8" i="1"/>
  <c r="K8" i="1" s="1"/>
  <c r="I7" i="1"/>
  <c r="K7" i="1" s="1"/>
  <c r="I6" i="1"/>
  <c r="K6" i="1" s="1"/>
  <c r="I5" i="1"/>
  <c r="J5" i="1" s="1"/>
  <c r="I4" i="1"/>
  <c r="K4" i="1" s="1"/>
  <c r="I3" i="1"/>
  <c r="J3" i="1" s="1"/>
  <c r="L4" i="1" l="1"/>
  <c r="M4" i="1" s="1"/>
  <c r="L5" i="1"/>
  <c r="M5" i="1" s="1"/>
  <c r="L6" i="1"/>
  <c r="M6" i="1" s="1"/>
  <c r="L7" i="1"/>
  <c r="M7" i="1" s="1"/>
  <c r="L8" i="1"/>
  <c r="M8" i="1" s="1"/>
  <c r="J4" i="1"/>
  <c r="L10" i="1"/>
  <c r="M10" i="1" s="1"/>
  <c r="J6" i="1"/>
  <c r="K3" i="1"/>
  <c r="J7" i="1"/>
  <c r="J8" i="1"/>
  <c r="K5" i="1"/>
  <c r="K13" i="1"/>
  <c r="P20" i="1"/>
  <c r="P22" i="1" s="1"/>
  <c r="C8" i="1"/>
  <c r="C7" i="1"/>
  <c r="C6" i="1"/>
  <c r="C5" i="1"/>
  <c r="C4" i="1"/>
  <c r="C3" i="1"/>
  <c r="A4" i="1"/>
  <c r="D8" i="1"/>
  <c r="E8" i="1" s="1"/>
  <c r="D7" i="1"/>
  <c r="E7" i="1" s="1"/>
  <c r="D6" i="1"/>
  <c r="E6" i="1" s="1"/>
  <c r="D5" i="1"/>
  <c r="E5" i="1" s="1"/>
  <c r="D4" i="1"/>
  <c r="E4" i="1" s="1"/>
  <c r="N4" i="1" l="1"/>
  <c r="A5" i="1"/>
  <c r="H4" i="1"/>
  <c r="N8" i="1"/>
  <c r="N7" i="1"/>
  <c r="N6" i="1"/>
  <c r="N5" i="1"/>
  <c r="L13" i="1"/>
  <c r="M13" i="1" s="1"/>
  <c r="E10" i="1"/>
  <c r="N10" i="1" s="1"/>
  <c r="A6" i="1" l="1"/>
  <c r="H5" i="1"/>
  <c r="K14" i="1"/>
  <c r="B10" i="1"/>
  <c r="J10" i="1" s="1"/>
  <c r="E11" i="1"/>
  <c r="C10" i="1" l="1"/>
  <c r="B11" i="1"/>
  <c r="J11" i="1" s="1"/>
  <c r="E12" i="1"/>
  <c r="N11" i="1"/>
  <c r="A7" i="1"/>
  <c r="H6" i="1"/>
  <c r="L14" i="1"/>
  <c r="M14" i="1" s="1"/>
  <c r="C11" i="1"/>
  <c r="B12" i="1" l="1"/>
  <c r="J12" i="1" s="1"/>
  <c r="A8" i="1"/>
  <c r="H7" i="1"/>
  <c r="E13" i="1"/>
  <c r="N12" i="1"/>
  <c r="K15" i="1"/>
  <c r="B13" i="1"/>
  <c r="J13" i="1" s="1"/>
  <c r="C12" i="1"/>
  <c r="E14" i="1" l="1"/>
  <c r="N13" i="1"/>
  <c r="A10" i="1"/>
  <c r="H8" i="1"/>
  <c r="L15" i="1"/>
  <c r="M15" i="1" s="1"/>
  <c r="B14" i="1"/>
  <c r="J14" i="1" s="1"/>
  <c r="C13" i="1"/>
  <c r="A11" i="1" l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N14" i="1"/>
  <c r="N15" i="1"/>
  <c r="B15" i="1"/>
  <c r="J15" i="1" s="1"/>
  <c r="C14" i="1"/>
  <c r="A12" i="1" l="1"/>
  <c r="H11" i="1"/>
  <c r="L16" i="1"/>
  <c r="M16" i="1" s="1"/>
  <c r="K16" i="1"/>
  <c r="B16" i="1"/>
  <c r="J16" i="1" s="1"/>
  <c r="C15" i="1"/>
  <c r="A13" i="1" l="1"/>
  <c r="H12" i="1"/>
  <c r="N16" i="1"/>
  <c r="L17" i="1"/>
  <c r="M17" i="1" s="1"/>
  <c r="C16" i="1"/>
  <c r="B17" i="1"/>
  <c r="N17" i="1" l="1"/>
  <c r="A14" i="1"/>
  <c r="H13" i="1"/>
  <c r="L18" i="1"/>
  <c r="M18" i="1" s="1"/>
  <c r="N18" i="1" s="1"/>
  <c r="K17" i="1"/>
  <c r="J17" i="1"/>
  <c r="B18" i="1"/>
  <c r="C17" i="1"/>
  <c r="A15" i="1" l="1"/>
  <c r="H14" i="1"/>
  <c r="K18" i="1"/>
  <c r="J18" i="1"/>
  <c r="C18" i="1"/>
  <c r="B19" i="1"/>
  <c r="J19" i="1" s="1"/>
  <c r="A16" i="1" l="1"/>
  <c r="H15" i="1"/>
  <c r="L19" i="1"/>
  <c r="M19" i="1" s="1"/>
  <c r="K19" i="1"/>
  <c r="B20" i="1"/>
  <c r="C19" i="1"/>
  <c r="A17" i="1" l="1"/>
  <c r="H16" i="1"/>
  <c r="N19" i="1"/>
  <c r="L20" i="1"/>
  <c r="M20" i="1" s="1"/>
  <c r="C20" i="1"/>
  <c r="B21" i="1"/>
  <c r="A18" i="1" l="1"/>
  <c r="H17" i="1"/>
  <c r="L21" i="1"/>
  <c r="M21" i="1" s="1"/>
  <c r="J20" i="1"/>
  <c r="K20" i="1"/>
  <c r="N20" i="1"/>
  <c r="B22" i="1"/>
  <c r="C21" i="1"/>
  <c r="A19" i="1" l="1"/>
  <c r="H18" i="1"/>
  <c r="J22" i="1"/>
  <c r="N21" i="1"/>
  <c r="K21" i="1"/>
  <c r="J21" i="1"/>
  <c r="B23" i="1"/>
  <c r="C22" i="1"/>
  <c r="A20" i="1" l="1"/>
  <c r="H19" i="1"/>
  <c r="L22" i="1"/>
  <c r="M22" i="1" s="1"/>
  <c r="I23" i="1" s="1"/>
  <c r="K22" i="1"/>
  <c r="B24" i="1"/>
  <c r="C23" i="1"/>
  <c r="A21" i="1" l="1"/>
  <c r="H20" i="1"/>
  <c r="N22" i="1"/>
  <c r="B25" i="1"/>
  <c r="C24" i="1"/>
  <c r="A22" i="1" l="1"/>
  <c r="H21" i="1"/>
  <c r="K23" i="1"/>
  <c r="J23" i="1"/>
  <c r="L23" i="1"/>
  <c r="M23" i="1" s="1"/>
  <c r="B26" i="1"/>
  <c r="C25" i="1"/>
  <c r="N23" i="1" l="1"/>
  <c r="I24" i="1"/>
  <c r="K24" i="1" s="1"/>
  <c r="A23" i="1"/>
  <c r="H22" i="1"/>
  <c r="B27" i="1"/>
  <c r="C26" i="1"/>
  <c r="A24" i="1" l="1"/>
  <c r="H23" i="1"/>
  <c r="J24" i="1"/>
  <c r="L24" i="1"/>
  <c r="M24" i="1" s="1"/>
  <c r="I25" i="1" s="1"/>
  <c r="B28" i="1"/>
  <c r="C27" i="1"/>
  <c r="A25" i="1" l="1"/>
  <c r="H24" i="1"/>
  <c r="K25" i="1"/>
  <c r="N24" i="1"/>
  <c r="B29" i="1"/>
  <c r="C28" i="1"/>
  <c r="C29" i="1" l="1"/>
  <c r="B30" i="1"/>
  <c r="A26" i="1"/>
  <c r="H25" i="1"/>
  <c r="J25" i="1"/>
  <c r="L25" i="1"/>
  <c r="M25" i="1" s="1"/>
  <c r="I26" i="1" s="1"/>
  <c r="C30" i="1" l="1"/>
  <c r="B31" i="1"/>
  <c r="A27" i="1"/>
  <c r="H26" i="1"/>
  <c r="N25" i="1"/>
  <c r="J26" i="1"/>
  <c r="B32" i="1" l="1"/>
  <c r="C31" i="1"/>
  <c r="K26" i="1"/>
  <c r="A28" i="1"/>
  <c r="H27" i="1"/>
  <c r="L26" i="1"/>
  <c r="M26" i="1" s="1"/>
  <c r="I27" i="1" s="1"/>
  <c r="N26" i="1" l="1"/>
  <c r="B33" i="1"/>
  <c r="C32" i="1"/>
  <c r="A29" i="1"/>
  <c r="H28" i="1"/>
  <c r="J27" i="1"/>
  <c r="K27" i="1"/>
  <c r="L27" i="1"/>
  <c r="M27" i="1" s="1"/>
  <c r="I28" i="1" s="1"/>
  <c r="H29" i="1" l="1"/>
  <c r="A30" i="1"/>
  <c r="C33" i="1"/>
  <c r="B34" i="1"/>
  <c r="N27" i="1"/>
  <c r="K28" i="1"/>
  <c r="L28" i="1"/>
  <c r="M28" i="1" s="1"/>
  <c r="I29" i="1" s="1"/>
  <c r="J28" i="1"/>
  <c r="B35" i="1" l="1"/>
  <c r="C34" i="1"/>
  <c r="H30" i="1"/>
  <c r="A31" i="1"/>
  <c r="N28" i="1"/>
  <c r="L29" i="1"/>
  <c r="M29" i="1" s="1"/>
  <c r="N29" i="1" s="1"/>
  <c r="K29" i="1"/>
  <c r="J29" i="1"/>
  <c r="H31" i="1" l="1"/>
  <c r="A32" i="1"/>
  <c r="I30" i="1"/>
  <c r="C35" i="1"/>
  <c r="B36" i="1"/>
  <c r="C36" i="1" l="1"/>
  <c r="B37" i="1"/>
  <c r="K30" i="1"/>
  <c r="J30" i="1"/>
  <c r="L30" i="1"/>
  <c r="M30" i="1" s="1"/>
  <c r="H32" i="1"/>
  <c r="A33" i="1"/>
  <c r="N30" i="1" l="1"/>
  <c r="I31" i="1"/>
  <c r="H33" i="1"/>
  <c r="A34" i="1"/>
  <c r="C37" i="1"/>
  <c r="B38" i="1"/>
  <c r="H34" i="1" l="1"/>
  <c r="A35" i="1"/>
  <c r="C38" i="1"/>
  <c r="B39" i="1"/>
  <c r="L31" i="1"/>
  <c r="M31" i="1" s="1"/>
  <c r="I32" i="1" s="1"/>
  <c r="J31" i="1"/>
  <c r="K31" i="1"/>
  <c r="N31" i="1"/>
  <c r="J32" i="1" l="1"/>
  <c r="L32" i="1"/>
  <c r="M32" i="1" s="1"/>
  <c r="K32" i="1"/>
  <c r="C39" i="1"/>
  <c r="B40" i="1"/>
  <c r="C40" i="1" s="1"/>
  <c r="A36" i="1"/>
  <c r="H35" i="1"/>
  <c r="I33" i="1" l="1"/>
  <c r="N32" i="1"/>
  <c r="H36" i="1"/>
  <c r="A37" i="1"/>
  <c r="A38" i="1" l="1"/>
  <c r="H37" i="1"/>
  <c r="K33" i="1"/>
  <c r="J33" i="1"/>
  <c r="L33" i="1"/>
  <c r="M33" i="1" s="1"/>
  <c r="I34" i="1" s="1"/>
  <c r="N33" i="1"/>
  <c r="K34" i="1" l="1"/>
  <c r="L34" i="1"/>
  <c r="M34" i="1" s="1"/>
  <c r="J34" i="1"/>
  <c r="A39" i="1"/>
  <c r="H38" i="1"/>
  <c r="N34" i="1" l="1"/>
  <c r="I35" i="1"/>
  <c r="K35" i="1" s="1"/>
  <c r="L35" i="1"/>
  <c r="M35" i="1" s="1"/>
  <c r="I36" i="1" s="1"/>
  <c r="J35" i="1"/>
  <c r="H39" i="1"/>
  <c r="A40" i="1"/>
  <c r="H40" i="1" s="1"/>
  <c r="N35" i="1" l="1"/>
  <c r="L36" i="1"/>
  <c r="J36" i="1"/>
  <c r="K36" i="1"/>
  <c r="M36" i="1"/>
  <c r="I37" i="1" s="1"/>
  <c r="N36" i="1" l="1"/>
  <c r="L37" i="1"/>
  <c r="J37" i="1"/>
  <c r="M37" i="1"/>
  <c r="N37" i="1" s="1"/>
  <c r="K37" i="1"/>
  <c r="I38" i="1" l="1"/>
  <c r="K38" i="1" s="1"/>
  <c r="J38" i="1" l="1"/>
  <c r="L38" i="1"/>
  <c r="M38" i="1" s="1"/>
  <c r="N38" i="1" s="1"/>
  <c r="I39" i="1" l="1"/>
  <c r="K39" i="1" l="1"/>
  <c r="L39" i="1"/>
  <c r="M39" i="1" s="1"/>
  <c r="I40" i="1"/>
  <c r="N39" i="1"/>
  <c r="J39" i="1"/>
  <c r="L40" i="1" l="1"/>
  <c r="J40" i="1"/>
  <c r="M40" i="1"/>
  <c r="N40" i="1" s="1"/>
  <c r="K40" i="1"/>
</calcChain>
</file>

<file path=xl/sharedStrings.xml><?xml version="1.0" encoding="utf-8"?>
<sst xmlns="http://schemas.openxmlformats.org/spreadsheetml/2006/main" count="46" uniqueCount="21">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</sst>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41"/>
  <sheetViews>
    <sheetView tabSelected="1" workbookViewId="0">
      <pane ySplit="2" topLeftCell="A16" activePane="bottomLeft" state="frozen"/>
      <selection pane="bottomLeft" activeCell="I23" sqref="I23"/>
    </sheetView>
  </sheetViews>
  <sheetFormatPr baseColWidth="10" defaultColWidth="8.83203125" defaultRowHeight="15" x14ac:dyDescent="0.2"/>
  <cols>
    <col min="1" max="1" width="9.6640625" bestFit="1" customWidth="1"/>
    <col min="2" max="2" width="10.83203125" style="3" customWidth="1"/>
    <col min="3" max="3" width="8.1640625" style="3" bestFit="1" customWidth="1"/>
    <col min="4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10.6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6640625" style="3" customWidth="1"/>
    <col min="15" max="15" width="4.83203125" customWidth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9" t="s">
        <v>18</v>
      </c>
      <c r="H1" s="29" t="s">
        <v>19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29" si="0">A2</f>
        <v>Date</v>
      </c>
      <c r="I2" s="4" t="s">
        <v>8</v>
      </c>
      <c r="J2" s="4" t="s">
        <v>9</v>
      </c>
      <c r="K2" s="4" t="s">
        <v>1</v>
      </c>
      <c r="L2" s="4" t="s">
        <v>11</v>
      </c>
      <c r="M2" s="4" t="s">
        <v>10</v>
      </c>
      <c r="N2" s="4" t="s">
        <v>9</v>
      </c>
      <c r="P2" s="28" t="s">
        <v>17</v>
      </c>
    </row>
    <row r="3" spans="1:17" x14ac:dyDescent="0.2">
      <c r="A3" s="2">
        <v>43899</v>
      </c>
      <c r="B3" s="3">
        <v>704</v>
      </c>
      <c r="C3" s="5">
        <f t="shared" ref="C3:C8" si="1">+B3/$P$15*1000000</f>
        <v>2.1515892420537894</v>
      </c>
      <c r="D3"/>
      <c r="E3"/>
      <c r="H3" s="2">
        <f t="shared" si="0"/>
        <v>43899</v>
      </c>
      <c r="I3" s="3">
        <f>+B3</f>
        <v>704</v>
      </c>
      <c r="J3" s="3">
        <f t="shared" ref="J3:J29" si="2">IF(I3&lt;=0,0, I3-B3)</f>
        <v>0</v>
      </c>
      <c r="K3" s="5">
        <f t="shared" ref="K3:K8" si="3">IF(I3&lt;=0,0, I3/$P$15*1000000)</f>
        <v>2.1515892420537894</v>
      </c>
      <c r="M3"/>
      <c r="N3"/>
    </row>
    <row r="4" spans="1:17" x14ac:dyDescent="0.2">
      <c r="A4" s="2">
        <f>+A3+1</f>
        <v>43900</v>
      </c>
      <c r="B4" s="3">
        <v>994</v>
      </c>
      <c r="C4" s="5">
        <f t="shared" si="1"/>
        <v>3.0378973105134475</v>
      </c>
      <c r="D4">
        <f>+B4-B3</f>
        <v>290</v>
      </c>
      <c r="E4" s="1">
        <f>+D4/B3</f>
        <v>0.41193181818181818</v>
      </c>
      <c r="H4" s="2">
        <f t="shared" si="0"/>
        <v>43900</v>
      </c>
      <c r="I4" s="3">
        <f>+B4</f>
        <v>994</v>
      </c>
      <c r="J4" s="3">
        <f t="shared" si="2"/>
        <v>0</v>
      </c>
      <c r="K4" s="5">
        <f t="shared" si="3"/>
        <v>3.0378973105134475</v>
      </c>
      <c r="L4" s="3">
        <f>IF(I4&lt;=0,0, I4-I3)</f>
        <v>290</v>
      </c>
      <c r="M4" s="1">
        <f>IF(I4&lt;=0,0, L4/I3)</f>
        <v>0.41193181818181818</v>
      </c>
      <c r="N4" s="1">
        <f>IF(I4&lt;=0,0,M4-E4)</f>
        <v>0</v>
      </c>
    </row>
    <row r="5" spans="1:17" x14ac:dyDescent="0.2">
      <c r="A5" s="2">
        <f t="shared" ref="A5:A8" si="4">+A4+1</f>
        <v>43901</v>
      </c>
      <c r="B5" s="3">
        <v>1301</v>
      </c>
      <c r="C5" s="5">
        <f t="shared" si="1"/>
        <v>3.9761613691931541</v>
      </c>
      <c r="D5">
        <f>+B5-B4</f>
        <v>307</v>
      </c>
      <c r="E5" s="1">
        <f>+D5/B4</f>
        <v>0.30885311871227367</v>
      </c>
      <c r="H5" s="2">
        <f t="shared" si="0"/>
        <v>43901</v>
      </c>
      <c r="I5" s="3">
        <f>+B5</f>
        <v>1301</v>
      </c>
      <c r="J5" s="3">
        <f t="shared" si="2"/>
        <v>0</v>
      </c>
      <c r="K5" s="5">
        <f t="shared" si="3"/>
        <v>3.9761613691931541</v>
      </c>
      <c r="L5" s="3">
        <f>IF(I5&lt;=0,0, I5-I4)</f>
        <v>307</v>
      </c>
      <c r="M5" s="1">
        <f>IF(I5&lt;=0,0, L5/I4)</f>
        <v>0.30885311871227367</v>
      </c>
      <c r="N5" s="1">
        <f>IF(I5&lt;=0,0,M5-E5)</f>
        <v>0</v>
      </c>
    </row>
    <row r="6" spans="1:17" x14ac:dyDescent="0.2">
      <c r="A6" s="2">
        <f t="shared" si="4"/>
        <v>43902</v>
      </c>
      <c r="B6" s="3">
        <v>1697</v>
      </c>
      <c r="C6" s="5">
        <f t="shared" si="1"/>
        <v>5.1864303178484112</v>
      </c>
      <c r="D6">
        <f>+B6-B5</f>
        <v>396</v>
      </c>
      <c r="E6" s="1">
        <f>+D6/B5</f>
        <v>0.30438124519600307</v>
      </c>
      <c r="H6" s="2">
        <f t="shared" si="0"/>
        <v>43902</v>
      </c>
      <c r="I6" s="3">
        <f>+B6</f>
        <v>1697</v>
      </c>
      <c r="J6" s="3">
        <f t="shared" si="2"/>
        <v>0</v>
      </c>
      <c r="K6" s="5">
        <f t="shared" si="3"/>
        <v>5.1864303178484112</v>
      </c>
      <c r="L6" s="3">
        <f>IF(I6&lt;=0,0, I6-I5)</f>
        <v>396</v>
      </c>
      <c r="M6" s="1">
        <f>IF(I6&lt;=0,0, L6/I5)</f>
        <v>0.30438124519600307</v>
      </c>
      <c r="N6" s="1">
        <f>IF(I6&lt;=0,0,M6-E6)</f>
        <v>0</v>
      </c>
    </row>
    <row r="7" spans="1:17" x14ac:dyDescent="0.2">
      <c r="A7" s="2">
        <f t="shared" si="4"/>
        <v>43903</v>
      </c>
      <c r="B7" s="3">
        <v>2247</v>
      </c>
      <c r="C7" s="5">
        <f t="shared" si="1"/>
        <v>6.8673594132029336</v>
      </c>
      <c r="D7">
        <f>+B7-B6</f>
        <v>550</v>
      </c>
      <c r="E7" s="1">
        <f>+D7/B6</f>
        <v>0.32410135533294049</v>
      </c>
      <c r="H7" s="2">
        <f t="shared" si="0"/>
        <v>43903</v>
      </c>
      <c r="I7" s="3">
        <f>+B7</f>
        <v>2247</v>
      </c>
      <c r="J7" s="3">
        <f t="shared" si="2"/>
        <v>0</v>
      </c>
      <c r="K7" s="5">
        <f t="shared" si="3"/>
        <v>6.8673594132029336</v>
      </c>
      <c r="L7" s="3">
        <f>IF(I7&lt;=0,0, I7-I6)</f>
        <v>550</v>
      </c>
      <c r="M7" s="1">
        <f>IF(I7&lt;=0,0, L7/I6)</f>
        <v>0.32410135533294049</v>
      </c>
      <c r="N7" s="1">
        <f>IF(I7&lt;=0,0,M7-E7)</f>
        <v>0</v>
      </c>
    </row>
    <row r="8" spans="1:17" x14ac:dyDescent="0.2">
      <c r="A8" s="2">
        <f t="shared" si="4"/>
        <v>43904</v>
      </c>
      <c r="B8" s="3">
        <v>2943</v>
      </c>
      <c r="C8" s="5">
        <f t="shared" si="1"/>
        <v>8.9944987775061129</v>
      </c>
      <c r="D8">
        <f>+B8-B7</f>
        <v>696</v>
      </c>
      <c r="E8" s="1">
        <f>+D8/B7</f>
        <v>0.30974632843791722</v>
      </c>
      <c r="H8" s="2">
        <f t="shared" si="0"/>
        <v>43904</v>
      </c>
      <c r="I8" s="3">
        <f t="shared" ref="I8" si="5">+B8</f>
        <v>2943</v>
      </c>
      <c r="J8" s="3">
        <f t="shared" si="2"/>
        <v>0</v>
      </c>
      <c r="K8" s="5">
        <f t="shared" si="3"/>
        <v>8.9944987775061129</v>
      </c>
      <c r="L8" s="3">
        <f>IF(I8&lt;=0,0, I8-I7)</f>
        <v>696</v>
      </c>
      <c r="M8" s="1">
        <f>IF(I8&lt;=0,0, L8/I7)</f>
        <v>0.30974632843791722</v>
      </c>
      <c r="N8" s="1">
        <f>IF(I8&lt;=0,0,M8-E8)</f>
        <v>0</v>
      </c>
    </row>
    <row r="9" spans="1:17" s="16" customFormat="1" x14ac:dyDescent="0.2">
      <c r="A9" s="14" t="s">
        <v>7</v>
      </c>
      <c r="B9" s="15"/>
      <c r="C9" s="15"/>
      <c r="H9" s="17" t="str">
        <f t="shared" si="0"/>
        <v>FORECAST USING THE AVERAGE GROWTH RATE</v>
      </c>
      <c r="I9" s="15"/>
      <c r="J9" s="15"/>
      <c r="K9" s="15"/>
      <c r="L9" s="15"/>
    </row>
    <row r="10" spans="1:17" x14ac:dyDescent="0.2">
      <c r="A10" s="2">
        <f>+A8+1</f>
        <v>43905</v>
      </c>
      <c r="B10" s="3">
        <f>ROUND(B8+(B8*$E$10),0)</f>
        <v>3919</v>
      </c>
      <c r="C10" s="5">
        <f t="shared" ref="C10:C29" si="6">+B10/$P$15*1000000</f>
        <v>11.977383863080684</v>
      </c>
      <c r="D10"/>
      <c r="E10" s="10">
        <f>AVERAGE(E4:E9)</f>
        <v>0.33180277317219053</v>
      </c>
      <c r="H10" s="2">
        <f t="shared" si="0"/>
        <v>43905</v>
      </c>
      <c r="I10" s="18">
        <v>3680</v>
      </c>
      <c r="J10" s="3">
        <f t="shared" si="2"/>
        <v>-239</v>
      </c>
      <c r="K10" s="5">
        <f t="shared" ref="K10:K29" si="7">IF(I10&lt;=0,0, I10/$P$15*1000000)</f>
        <v>11.246943765281175</v>
      </c>
      <c r="L10" s="3">
        <f>IF(I10&lt;=0,0, I10-I8)</f>
        <v>737</v>
      </c>
      <c r="M10" s="10">
        <f>IF(I10&lt;=0,0, L10/I8)</f>
        <v>0.25042473666326875</v>
      </c>
      <c r="N10" s="10">
        <f t="shared" ref="N10:N29" si="8">IF(I10&lt;=0,0,M10-E10)</f>
        <v>-8.1378036508921781E-2</v>
      </c>
    </row>
    <row r="11" spans="1:17" x14ac:dyDescent="0.2">
      <c r="A11" s="2">
        <f t="shared" ref="A11" si="9">+A10+1</f>
        <v>43906</v>
      </c>
      <c r="B11" s="3">
        <f t="shared" ref="B11:B41" si="10">ROUND(B10+(B10*$E$10),0)</f>
        <v>5219</v>
      </c>
      <c r="C11" s="5">
        <f t="shared" si="6"/>
        <v>15.950488997555011</v>
      </c>
      <c r="E11" s="10">
        <f>+E10</f>
        <v>0.33180277317219053</v>
      </c>
      <c r="H11" s="2">
        <f t="shared" si="0"/>
        <v>43906</v>
      </c>
      <c r="I11" s="18">
        <v>4663</v>
      </c>
      <c r="J11" s="3">
        <f t="shared" si="2"/>
        <v>-556</v>
      </c>
      <c r="K11" s="5">
        <f t="shared" si="7"/>
        <v>14.25122249388753</v>
      </c>
      <c r="L11" s="3">
        <f t="shared" ref="L11:L29" si="11">IF(I11&lt;=0,0, I11-I10)</f>
        <v>983</v>
      </c>
      <c r="M11" s="10">
        <f t="shared" ref="M11:M29" si="12">IF(I11&lt;=0,0, L11/I10)</f>
        <v>0.26711956521739133</v>
      </c>
      <c r="N11" s="10">
        <f t="shared" si="8"/>
        <v>-6.4683207954799204E-2</v>
      </c>
    </row>
    <row r="12" spans="1:17" x14ac:dyDescent="0.2">
      <c r="A12" s="2">
        <f t="shared" ref="A12:A18" si="13">+A11+1</f>
        <v>43907</v>
      </c>
      <c r="B12" s="3">
        <f t="shared" si="10"/>
        <v>6951</v>
      </c>
      <c r="C12" s="5">
        <f t="shared" si="6"/>
        <v>21.24388753056235</v>
      </c>
      <c r="E12" s="10">
        <f t="shared" ref="E12:E41" si="14">+E11</f>
        <v>0.33180277317219053</v>
      </c>
      <c r="H12" s="2">
        <f t="shared" si="0"/>
        <v>43907</v>
      </c>
      <c r="I12" s="18">
        <v>6411</v>
      </c>
      <c r="J12" s="3">
        <f t="shared" si="2"/>
        <v>-540</v>
      </c>
      <c r="K12" s="5">
        <f t="shared" si="7"/>
        <v>19.593520782396091</v>
      </c>
      <c r="L12" s="3">
        <f t="shared" si="11"/>
        <v>1748</v>
      </c>
      <c r="M12" s="10">
        <f t="shared" si="12"/>
        <v>0.37486596611623418</v>
      </c>
      <c r="N12" s="10">
        <f t="shared" si="8"/>
        <v>4.3063192944043649E-2</v>
      </c>
    </row>
    <row r="13" spans="1:17" x14ac:dyDescent="0.2">
      <c r="A13" s="2">
        <f t="shared" si="13"/>
        <v>43908</v>
      </c>
      <c r="B13" s="3">
        <f t="shared" si="10"/>
        <v>9257</v>
      </c>
      <c r="C13" s="5">
        <f t="shared" si="6"/>
        <v>28.291564792176036</v>
      </c>
      <c r="E13" s="10">
        <f t="shared" si="14"/>
        <v>0.33180277317219053</v>
      </c>
      <c r="H13" s="2">
        <f t="shared" si="0"/>
        <v>43908</v>
      </c>
      <c r="I13" s="18">
        <v>9259</v>
      </c>
      <c r="J13" s="3">
        <f t="shared" si="2"/>
        <v>2</v>
      </c>
      <c r="K13" s="5">
        <f t="shared" si="7"/>
        <v>28.297677261613689</v>
      </c>
      <c r="L13" s="3">
        <f t="shared" si="11"/>
        <v>2848</v>
      </c>
      <c r="M13" s="10">
        <f t="shared" si="12"/>
        <v>0.44423646856964594</v>
      </c>
      <c r="N13" s="10">
        <f t="shared" si="8"/>
        <v>0.1124336953974554</v>
      </c>
    </row>
    <row r="14" spans="1:17" x14ac:dyDescent="0.2">
      <c r="A14" s="2">
        <f t="shared" si="13"/>
        <v>43909</v>
      </c>
      <c r="B14" s="3">
        <f t="shared" si="10"/>
        <v>12328</v>
      </c>
      <c r="C14" s="5">
        <f t="shared" si="6"/>
        <v>37.677261613691932</v>
      </c>
      <c r="E14" s="10">
        <f t="shared" si="14"/>
        <v>0.33180277317219053</v>
      </c>
      <c r="H14" s="2">
        <f t="shared" si="0"/>
        <v>43909</v>
      </c>
      <c r="I14" s="18">
        <v>13789</v>
      </c>
      <c r="J14" s="3">
        <f t="shared" si="2"/>
        <v>1461</v>
      </c>
      <c r="K14" s="5">
        <f t="shared" si="7"/>
        <v>42.142420537897308</v>
      </c>
      <c r="L14" s="3">
        <f t="shared" si="11"/>
        <v>4530</v>
      </c>
      <c r="M14" s="10">
        <f t="shared" si="12"/>
        <v>0.48925369910357491</v>
      </c>
      <c r="N14" s="10">
        <f t="shared" si="8"/>
        <v>0.15745092593138438</v>
      </c>
    </row>
    <row r="15" spans="1:17" x14ac:dyDescent="0.2">
      <c r="A15" s="2">
        <f t="shared" si="13"/>
        <v>43910</v>
      </c>
      <c r="B15" s="3">
        <f t="shared" si="10"/>
        <v>16418</v>
      </c>
      <c r="C15" s="5">
        <f t="shared" si="6"/>
        <v>50.177261613691932</v>
      </c>
      <c r="E15" s="10">
        <f t="shared" si="14"/>
        <v>0.33180277317219053</v>
      </c>
      <c r="H15" s="2">
        <f t="shared" si="0"/>
        <v>43910</v>
      </c>
      <c r="I15" s="18">
        <v>19383</v>
      </c>
      <c r="J15" s="3">
        <f t="shared" ref="J15" si="15">IF(I15&lt;=0,0, I15-B15)</f>
        <v>2965</v>
      </c>
      <c r="K15" s="5">
        <f t="shared" si="7"/>
        <v>59.238997555012226</v>
      </c>
      <c r="L15" s="3">
        <f t="shared" si="11"/>
        <v>5594</v>
      </c>
      <c r="M15" s="10">
        <f t="shared" si="12"/>
        <v>0.40568569149321926</v>
      </c>
      <c r="N15" s="10">
        <f t="shared" si="8"/>
        <v>7.3882918321028723E-2</v>
      </c>
      <c r="P15" s="20">
        <v>327200000</v>
      </c>
      <c r="Q15" t="s">
        <v>0</v>
      </c>
    </row>
    <row r="16" spans="1:17" x14ac:dyDescent="0.2">
      <c r="A16" s="2">
        <f t="shared" si="13"/>
        <v>43911</v>
      </c>
      <c r="B16" s="3">
        <f t="shared" si="10"/>
        <v>21866</v>
      </c>
      <c r="C16" s="5">
        <f t="shared" si="6"/>
        <v>66.827628361858189</v>
      </c>
      <c r="E16" s="10">
        <f t="shared" si="14"/>
        <v>0.33180277317219053</v>
      </c>
      <c r="H16" s="24">
        <f t="shared" si="0"/>
        <v>43911</v>
      </c>
      <c r="I16" s="18">
        <v>24207</v>
      </c>
      <c r="J16" s="3">
        <f t="shared" si="2"/>
        <v>2341</v>
      </c>
      <c r="K16" s="5">
        <f t="shared" si="7"/>
        <v>73.982273838630803</v>
      </c>
      <c r="L16" s="3">
        <f t="shared" si="11"/>
        <v>4824</v>
      </c>
      <c r="M16" s="10">
        <f t="shared" si="12"/>
        <v>0.24887788268069957</v>
      </c>
      <c r="N16" s="10">
        <f t="shared" si="8"/>
        <v>-8.292489049149096E-2</v>
      </c>
    </row>
    <row r="17" spans="1:23" x14ac:dyDescent="0.2">
      <c r="A17" s="2">
        <f t="shared" si="13"/>
        <v>43912</v>
      </c>
      <c r="B17" s="3">
        <f t="shared" si="10"/>
        <v>29121</v>
      </c>
      <c r="C17" s="5">
        <f t="shared" si="6"/>
        <v>89.000611246943762</v>
      </c>
      <c r="E17" s="10">
        <f t="shared" si="14"/>
        <v>0.33180277317219053</v>
      </c>
      <c r="H17" s="24">
        <f t="shared" si="0"/>
        <v>43912</v>
      </c>
      <c r="I17" s="18">
        <v>33546</v>
      </c>
      <c r="J17" s="25">
        <f t="shared" si="2"/>
        <v>4425</v>
      </c>
      <c r="K17" s="26">
        <f t="shared" si="7"/>
        <v>102.52444987775061</v>
      </c>
      <c r="L17" s="25">
        <f t="shared" si="11"/>
        <v>9339</v>
      </c>
      <c r="M17" s="27">
        <f t="shared" si="12"/>
        <v>0.38579749659189488</v>
      </c>
      <c r="N17" s="27">
        <f t="shared" si="8"/>
        <v>5.3994723419704349E-2</v>
      </c>
    </row>
    <row r="18" spans="1:23" x14ac:dyDescent="0.2">
      <c r="A18" s="6">
        <f t="shared" si="13"/>
        <v>43913</v>
      </c>
      <c r="B18" s="7">
        <f t="shared" si="10"/>
        <v>38783</v>
      </c>
      <c r="C18" s="8">
        <f t="shared" si="6"/>
        <v>118.5299511002445</v>
      </c>
      <c r="D18" s="7"/>
      <c r="E18" s="11">
        <f t="shared" si="14"/>
        <v>0.33180277317219053</v>
      </c>
      <c r="F18" s="12" t="s">
        <v>4</v>
      </c>
      <c r="H18" s="24">
        <f t="shared" si="0"/>
        <v>43913</v>
      </c>
      <c r="I18" s="18">
        <v>43734</v>
      </c>
      <c r="J18" s="25">
        <f t="shared" si="2"/>
        <v>4951</v>
      </c>
      <c r="K18" s="26">
        <f t="shared" si="7"/>
        <v>133.66136919315403</v>
      </c>
      <c r="L18" s="25">
        <f t="shared" si="11"/>
        <v>10188</v>
      </c>
      <c r="M18" s="27">
        <f t="shared" si="12"/>
        <v>0.30370237882310858</v>
      </c>
      <c r="N18" s="27">
        <f t="shared" si="8"/>
        <v>-2.8100394349081959E-2</v>
      </c>
      <c r="P18" s="20">
        <v>24747</v>
      </c>
      <c r="Q18" t="s">
        <v>12</v>
      </c>
    </row>
    <row r="19" spans="1:23" x14ac:dyDescent="0.2">
      <c r="A19" s="6">
        <f t="shared" ref="A19:A41" si="16">+A18+1</f>
        <v>43914</v>
      </c>
      <c r="B19" s="7">
        <f t="shared" si="10"/>
        <v>51651</v>
      </c>
      <c r="C19" s="8">
        <f t="shared" si="6"/>
        <v>157.85757946210271</v>
      </c>
      <c r="D19" s="7"/>
      <c r="E19" s="11">
        <f t="shared" si="14"/>
        <v>0.33180277317219053</v>
      </c>
      <c r="F19" s="12" t="s">
        <v>4</v>
      </c>
      <c r="H19" s="24">
        <f t="shared" si="0"/>
        <v>43914</v>
      </c>
      <c r="I19" s="18">
        <v>54856</v>
      </c>
      <c r="J19" s="25">
        <f t="shared" si="2"/>
        <v>3205</v>
      </c>
      <c r="K19" s="26">
        <f t="shared" si="7"/>
        <v>167.6528117359413</v>
      </c>
      <c r="L19" s="25">
        <f t="shared" si="11"/>
        <v>11122</v>
      </c>
      <c r="M19" s="27">
        <f t="shared" si="12"/>
        <v>0.25431014771116295</v>
      </c>
      <c r="N19" s="27">
        <f t="shared" si="8"/>
        <v>-7.7492625461027587E-2</v>
      </c>
      <c r="P19" s="20">
        <v>7375</v>
      </c>
      <c r="Q19" t="s">
        <v>13</v>
      </c>
    </row>
    <row r="20" spans="1:23" x14ac:dyDescent="0.2">
      <c r="A20" s="6">
        <f t="shared" si="16"/>
        <v>43915</v>
      </c>
      <c r="B20" s="7">
        <f t="shared" si="10"/>
        <v>68789</v>
      </c>
      <c r="C20" s="8">
        <f t="shared" si="6"/>
        <v>210.23533007334964</v>
      </c>
      <c r="D20" s="7"/>
      <c r="E20" s="11">
        <f t="shared" si="14"/>
        <v>0.33180277317219053</v>
      </c>
      <c r="F20" s="12" t="s">
        <v>4</v>
      </c>
      <c r="H20" s="24">
        <f t="shared" si="0"/>
        <v>43915</v>
      </c>
      <c r="I20" s="18">
        <v>68211</v>
      </c>
      <c r="J20" s="25">
        <f t="shared" si="2"/>
        <v>-578</v>
      </c>
      <c r="K20" s="26">
        <f t="shared" si="7"/>
        <v>208.46882640586799</v>
      </c>
      <c r="L20" s="25">
        <f t="shared" si="11"/>
        <v>13355</v>
      </c>
      <c r="M20" s="27">
        <f t="shared" si="12"/>
        <v>0.24345559282485052</v>
      </c>
      <c r="N20" s="27">
        <f t="shared" si="8"/>
        <v>-8.8347180347340015E-2</v>
      </c>
      <c r="P20" s="21">
        <f>+P19/P18</f>
        <v>0.29801592112175213</v>
      </c>
    </row>
    <row r="21" spans="1:23" x14ac:dyDescent="0.2">
      <c r="A21" s="6">
        <f t="shared" si="16"/>
        <v>43916</v>
      </c>
      <c r="B21" s="7">
        <f t="shared" si="10"/>
        <v>91613</v>
      </c>
      <c r="C21" s="8">
        <f t="shared" si="6"/>
        <v>279.99083129584352</v>
      </c>
      <c r="D21" s="7"/>
      <c r="E21" s="11">
        <f t="shared" si="14"/>
        <v>0.33180277317219053</v>
      </c>
      <c r="F21" s="12" t="s">
        <v>4</v>
      </c>
      <c r="H21" s="24">
        <f t="shared" si="0"/>
        <v>43916</v>
      </c>
      <c r="I21" s="18">
        <v>85435</v>
      </c>
      <c r="J21" s="25">
        <f t="shared" si="2"/>
        <v>-6178</v>
      </c>
      <c r="K21" s="26">
        <f t="shared" si="7"/>
        <v>261.10941320293398</v>
      </c>
      <c r="L21" s="25">
        <f t="shared" si="11"/>
        <v>17224</v>
      </c>
      <c r="M21" s="27">
        <f t="shared" si="12"/>
        <v>0.25251059213323362</v>
      </c>
      <c r="N21" s="27">
        <f t="shared" si="8"/>
        <v>-7.929218103895691E-2</v>
      </c>
      <c r="P21" s="22">
        <v>409</v>
      </c>
      <c r="Q21" t="s">
        <v>14</v>
      </c>
    </row>
    <row r="22" spans="1:23" x14ac:dyDescent="0.2">
      <c r="A22" s="6">
        <f t="shared" si="16"/>
        <v>43917</v>
      </c>
      <c r="B22" s="7">
        <f t="shared" si="10"/>
        <v>122010</v>
      </c>
      <c r="C22" s="8">
        <f t="shared" si="6"/>
        <v>372.8911980440098</v>
      </c>
      <c r="D22" s="7"/>
      <c r="E22" s="11">
        <f t="shared" si="14"/>
        <v>0.33180277317219053</v>
      </c>
      <c r="F22" s="12" t="s">
        <v>4</v>
      </c>
      <c r="H22" s="24">
        <f t="shared" si="0"/>
        <v>43917</v>
      </c>
      <c r="I22" s="18">
        <v>104126</v>
      </c>
      <c r="J22" s="25">
        <f t="shared" si="2"/>
        <v>-17884</v>
      </c>
      <c r="K22" s="26">
        <f t="shared" si="7"/>
        <v>318.23349633251831</v>
      </c>
      <c r="L22" s="25">
        <f t="shared" si="11"/>
        <v>18691</v>
      </c>
      <c r="M22" s="27">
        <f t="shared" si="12"/>
        <v>0.21877450693509687</v>
      </c>
      <c r="N22" s="27">
        <f t="shared" si="8"/>
        <v>-0.11302826623709367</v>
      </c>
      <c r="P22" s="23">
        <f>+P21*P20</f>
        <v>121.88851173879662</v>
      </c>
      <c r="Q22" s="9" t="s">
        <v>15</v>
      </c>
    </row>
    <row r="23" spans="1:23" x14ac:dyDescent="0.2">
      <c r="A23" s="6">
        <f t="shared" si="16"/>
        <v>43918</v>
      </c>
      <c r="B23" s="7">
        <f t="shared" si="10"/>
        <v>162493</v>
      </c>
      <c r="C23" s="8">
        <f t="shared" si="6"/>
        <v>496.61674816625919</v>
      </c>
      <c r="D23" s="7"/>
      <c r="E23" s="11">
        <f t="shared" si="14"/>
        <v>0.33180277317219053</v>
      </c>
      <c r="F23" s="12" t="s">
        <v>4</v>
      </c>
      <c r="H23" s="24">
        <f t="shared" si="0"/>
        <v>43918</v>
      </c>
      <c r="I23" s="19">
        <f t="shared" ref="I22:I29" si="17">I22*(1+AVERAGE(M20:M22))</f>
        <v>128933.69642802312</v>
      </c>
      <c r="J23" s="25">
        <f t="shared" si="2"/>
        <v>-33559.303571976881</v>
      </c>
      <c r="K23" s="26">
        <f t="shared" si="7"/>
        <v>394.05163944994842</v>
      </c>
      <c r="L23" s="25">
        <f t="shared" si="11"/>
        <v>24807.696428023119</v>
      </c>
      <c r="M23" s="27">
        <f t="shared" si="12"/>
        <v>0.23824689729772697</v>
      </c>
      <c r="N23" s="27">
        <f t="shared" si="8"/>
        <v>-9.3555875874463568E-2</v>
      </c>
    </row>
    <row r="24" spans="1:23" x14ac:dyDescent="0.2">
      <c r="A24" s="6">
        <f t="shared" si="16"/>
        <v>43919</v>
      </c>
      <c r="B24" s="7">
        <f t="shared" si="10"/>
        <v>216409</v>
      </c>
      <c r="C24" s="8">
        <f t="shared" si="6"/>
        <v>661.39669926650367</v>
      </c>
      <c r="D24" s="7"/>
      <c r="E24" s="11">
        <f t="shared" si="14"/>
        <v>0.33180277317219053</v>
      </c>
      <c r="F24" s="12" t="s">
        <v>4</v>
      </c>
      <c r="H24" s="24">
        <f t="shared" si="0"/>
        <v>43919</v>
      </c>
      <c r="I24" s="19">
        <f t="shared" si="17"/>
        <v>159427.89076983329</v>
      </c>
      <c r="J24" s="25">
        <f t="shared" si="2"/>
        <v>-56981.109230166709</v>
      </c>
      <c r="K24" s="26">
        <f t="shared" si="7"/>
        <v>487.24905492002841</v>
      </c>
      <c r="L24" s="25">
        <f t="shared" si="11"/>
        <v>30494.194341810173</v>
      </c>
      <c r="M24" s="27">
        <f t="shared" si="12"/>
        <v>0.23651066545535265</v>
      </c>
      <c r="N24" s="27">
        <f t="shared" si="8"/>
        <v>-9.5292107716837882E-2</v>
      </c>
      <c r="P24" s="13" t="s">
        <v>16</v>
      </c>
      <c r="Q24" s="12"/>
      <c r="R24" s="12"/>
      <c r="S24" s="12"/>
      <c r="T24" s="12"/>
      <c r="U24" s="12"/>
      <c r="V24" s="12"/>
      <c r="W24" s="12"/>
    </row>
    <row r="25" spans="1:23" x14ac:dyDescent="0.2">
      <c r="A25" s="6">
        <f t="shared" si="16"/>
        <v>43920</v>
      </c>
      <c r="B25" s="7">
        <f t="shared" si="10"/>
        <v>288214</v>
      </c>
      <c r="C25" s="8">
        <f t="shared" si="6"/>
        <v>880.84963325183378</v>
      </c>
      <c r="D25" s="7"/>
      <c r="E25" s="11">
        <f t="shared" si="14"/>
        <v>0.33180277317219053</v>
      </c>
      <c r="F25" s="12" t="s">
        <v>4</v>
      </c>
      <c r="H25" s="24">
        <f t="shared" si="0"/>
        <v>43920</v>
      </c>
      <c r="I25" s="19">
        <f t="shared" si="17"/>
        <v>196284.00912037431</v>
      </c>
      <c r="J25" s="25">
        <f t="shared" si="2"/>
        <v>-91929.990879625693</v>
      </c>
      <c r="K25" s="26">
        <f t="shared" si="7"/>
        <v>599.8900034241268</v>
      </c>
      <c r="L25" s="25">
        <f t="shared" si="11"/>
        <v>36856.118350541015</v>
      </c>
      <c r="M25" s="27">
        <f t="shared" si="12"/>
        <v>0.23117735656272556</v>
      </c>
      <c r="N25" s="27">
        <f t="shared" si="8"/>
        <v>-0.10062541660946497</v>
      </c>
    </row>
    <row r="26" spans="1:23" x14ac:dyDescent="0.2">
      <c r="A26" s="6">
        <f t="shared" si="16"/>
        <v>43921</v>
      </c>
      <c r="B26" s="7">
        <f t="shared" si="10"/>
        <v>383844</v>
      </c>
      <c r="C26" s="8">
        <f t="shared" si="6"/>
        <v>1173.1173594132031</v>
      </c>
      <c r="D26" s="7"/>
      <c r="E26" s="11">
        <f t="shared" si="14"/>
        <v>0.33180277317219053</v>
      </c>
      <c r="F26" s="12" t="s">
        <v>4</v>
      </c>
      <c r="H26" s="24">
        <f t="shared" si="0"/>
        <v>43921</v>
      </c>
      <c r="I26" s="19">
        <f t="shared" si="17"/>
        <v>242471.92116749904</v>
      </c>
      <c r="J26" s="25">
        <f t="shared" si="2"/>
        <v>-141372.07883250096</v>
      </c>
      <c r="K26" s="26">
        <f t="shared" si="7"/>
        <v>741.05110381264979</v>
      </c>
      <c r="L26" s="25">
        <f t="shared" si="11"/>
        <v>46187.91204712473</v>
      </c>
      <c r="M26" s="27">
        <f t="shared" si="12"/>
        <v>0.23531163977193503</v>
      </c>
      <c r="N26" s="27">
        <f t="shared" si="8"/>
        <v>-9.6491133400255502E-2</v>
      </c>
    </row>
    <row r="27" spans="1:23" x14ac:dyDescent="0.2">
      <c r="A27" s="6">
        <f t="shared" si="16"/>
        <v>43922</v>
      </c>
      <c r="B27" s="7">
        <f t="shared" si="10"/>
        <v>511205</v>
      </c>
      <c r="C27" s="8">
        <f t="shared" si="6"/>
        <v>1562.3624694376529</v>
      </c>
      <c r="D27" s="7"/>
      <c r="E27" s="11">
        <f t="shared" si="14"/>
        <v>0.33180277317219053</v>
      </c>
      <c r="F27" s="12" t="s">
        <v>4</v>
      </c>
      <c r="H27" s="24">
        <f t="shared" si="0"/>
        <v>43922</v>
      </c>
      <c r="I27" s="19">
        <f t="shared" si="17"/>
        <v>299291.14735894121</v>
      </c>
      <c r="J27" s="25">
        <f t="shared" si="2"/>
        <v>-211913.85264105879</v>
      </c>
      <c r="K27" s="26">
        <f t="shared" si="7"/>
        <v>914.70399559578607</v>
      </c>
      <c r="L27" s="25">
        <f t="shared" si="11"/>
        <v>56819.226191442169</v>
      </c>
      <c r="M27" s="27">
        <f t="shared" si="12"/>
        <v>0.234333220596671</v>
      </c>
      <c r="N27" s="27">
        <f t="shared" si="8"/>
        <v>-9.7469552575519536E-2</v>
      </c>
    </row>
    <row r="28" spans="1:23" x14ac:dyDescent="0.2">
      <c r="A28" s="6">
        <f t="shared" si="16"/>
        <v>43923</v>
      </c>
      <c r="B28" s="7">
        <f t="shared" si="10"/>
        <v>680824</v>
      </c>
      <c r="C28" s="8">
        <f t="shared" si="6"/>
        <v>2080.757946210269</v>
      </c>
      <c r="D28" s="7"/>
      <c r="E28" s="11">
        <f t="shared" si="14"/>
        <v>0.33180277317219053</v>
      </c>
      <c r="F28" s="12" t="s">
        <v>4</v>
      </c>
      <c r="H28" s="24">
        <f t="shared" si="0"/>
        <v>43923</v>
      </c>
      <c r="I28" s="19">
        <f t="shared" si="17"/>
        <v>369207.77582561289</v>
      </c>
      <c r="J28" s="25">
        <f t="shared" si="2"/>
        <v>-311616.22417438711</v>
      </c>
      <c r="K28" s="26">
        <f t="shared" si="7"/>
        <v>1128.3856229389146</v>
      </c>
      <c r="L28" s="25">
        <f t="shared" si="11"/>
        <v>69916.628466671682</v>
      </c>
      <c r="M28" s="27">
        <f t="shared" si="12"/>
        <v>0.23360740564377722</v>
      </c>
      <c r="N28" s="27">
        <f t="shared" si="8"/>
        <v>-9.8195367528413319E-2</v>
      </c>
    </row>
    <row r="29" spans="1:23" x14ac:dyDescent="0.2">
      <c r="A29" s="6">
        <f t="shared" si="16"/>
        <v>43924</v>
      </c>
      <c r="B29" s="7">
        <f t="shared" si="10"/>
        <v>906723</v>
      </c>
      <c r="C29" s="8">
        <f t="shared" si="6"/>
        <v>2771.1583129584355</v>
      </c>
      <c r="D29" s="7"/>
      <c r="E29" s="11">
        <f t="shared" si="14"/>
        <v>0.33180277317219053</v>
      </c>
      <c r="F29" s="12" t="s">
        <v>4</v>
      </c>
      <c r="H29" s="24">
        <f t="shared" si="0"/>
        <v>43924</v>
      </c>
      <c r="I29" s="19">
        <f t="shared" si="17"/>
        <v>455756.51081853098</v>
      </c>
      <c r="J29" s="25">
        <f t="shared" si="2"/>
        <v>-450966.48918146902</v>
      </c>
      <c r="K29" s="26">
        <f t="shared" si="7"/>
        <v>1392.8988716947767</v>
      </c>
      <c r="L29" s="25">
        <f t="shared" si="11"/>
        <v>86548.734992918093</v>
      </c>
      <c r="M29" s="27">
        <f t="shared" si="12"/>
        <v>0.23441742200412774</v>
      </c>
      <c r="N29" s="27">
        <f t="shared" si="8"/>
        <v>-9.7385351168062795E-2</v>
      </c>
    </row>
    <row r="30" spans="1:23" x14ac:dyDescent="0.2">
      <c r="A30" s="6">
        <f t="shared" si="16"/>
        <v>43925</v>
      </c>
      <c r="B30" s="7">
        <f t="shared" si="10"/>
        <v>1207576</v>
      </c>
      <c r="C30" s="8">
        <f t="shared" ref="C30:C40" si="18">+B30/$P$15*1000000</f>
        <v>3690.6356968215155</v>
      </c>
      <c r="D30" s="7"/>
      <c r="E30" s="11">
        <f t="shared" si="14"/>
        <v>0.33180277317219053</v>
      </c>
      <c r="F30" s="12" t="s">
        <v>4</v>
      </c>
      <c r="H30" s="24">
        <f t="shared" ref="H30:H40" si="19">A30</f>
        <v>43925</v>
      </c>
      <c r="I30" s="19">
        <f t="shared" ref="I30:I40" si="20">I29*(1+AVERAGE(M27:M29))</f>
        <v>562457.92862295138</v>
      </c>
      <c r="J30" s="25">
        <f t="shared" ref="J30:J40" si="21">IF(I30&lt;=0,0, I30-B30)</f>
        <v>-645118.07137704862</v>
      </c>
      <c r="K30" s="26">
        <f t="shared" ref="K30:K40" si="22">IF(I30&lt;=0,0, I30/$P$15*1000000)</f>
        <v>1719.0034493366484</v>
      </c>
      <c r="L30" s="25">
        <f t="shared" ref="L30:L40" si="23">IF(I30&lt;=0,0, I30-I29)</f>
        <v>106701.4178044204</v>
      </c>
      <c r="M30" s="27">
        <f t="shared" ref="M30:M40" si="24">IF(I30&lt;=0,0, L30/I29)</f>
        <v>0.23411934941485851</v>
      </c>
      <c r="N30" s="27">
        <f t="shared" ref="N30:N40" si="25">IF(I30&lt;=0,0,M30-E30)</f>
        <v>-9.7683423757332022E-2</v>
      </c>
    </row>
    <row r="31" spans="1:23" x14ac:dyDescent="0.2">
      <c r="A31" s="6">
        <f t="shared" si="16"/>
        <v>43926</v>
      </c>
      <c r="B31" s="7">
        <f t="shared" si="10"/>
        <v>1608253</v>
      </c>
      <c r="C31" s="8">
        <f t="shared" si="18"/>
        <v>4915.1986552567241</v>
      </c>
      <c r="D31" s="7"/>
      <c r="E31" s="11">
        <f t="shared" si="14"/>
        <v>0.33180277317219053</v>
      </c>
      <c r="F31" s="12" t="s">
        <v>4</v>
      </c>
      <c r="H31" s="24">
        <f t="shared" si="19"/>
        <v>43926</v>
      </c>
      <c r="I31" s="19">
        <f t="shared" si="20"/>
        <v>694100.11509808095</v>
      </c>
      <c r="J31" s="25">
        <f t="shared" si="21"/>
        <v>-914152.88490191905</v>
      </c>
      <c r="K31" s="26">
        <f t="shared" si="22"/>
        <v>2121.3328701041592</v>
      </c>
      <c r="L31" s="25">
        <f t="shared" si="23"/>
        <v>131642.18647512957</v>
      </c>
      <c r="M31" s="27">
        <f t="shared" si="24"/>
        <v>0.23404805902092113</v>
      </c>
      <c r="N31" s="27">
        <f t="shared" si="25"/>
        <v>-9.7754714151269406E-2</v>
      </c>
    </row>
    <row r="32" spans="1:23" x14ac:dyDescent="0.2">
      <c r="A32" s="6">
        <f t="shared" si="16"/>
        <v>43927</v>
      </c>
      <c r="B32" s="7">
        <f t="shared" si="10"/>
        <v>2141876</v>
      </c>
      <c r="C32" s="8">
        <f t="shared" si="18"/>
        <v>6546.0757946210269</v>
      </c>
      <c r="D32" s="7"/>
      <c r="E32" s="11">
        <f t="shared" si="14"/>
        <v>0.33180277317219053</v>
      </c>
      <c r="F32" s="12" t="s">
        <v>4</v>
      </c>
      <c r="H32" s="24">
        <f t="shared" si="19"/>
        <v>43927</v>
      </c>
      <c r="I32" s="19">
        <f t="shared" si="20"/>
        <v>856654.85232291603</v>
      </c>
      <c r="J32" s="25">
        <f t="shared" si="21"/>
        <v>-1285221.147677084</v>
      </c>
      <c r="K32" s="26">
        <f t="shared" si="22"/>
        <v>2618.1383017204034</v>
      </c>
      <c r="L32" s="25">
        <f t="shared" si="23"/>
        <v>162554.73722483509</v>
      </c>
      <c r="M32" s="27">
        <f t="shared" si="24"/>
        <v>0.23419494347996905</v>
      </c>
      <c r="N32" s="27">
        <f t="shared" si="25"/>
        <v>-9.7607829692221482E-2</v>
      </c>
    </row>
    <row r="33" spans="1:16" x14ac:dyDescent="0.2">
      <c r="A33" s="6">
        <f t="shared" si="16"/>
        <v>43928</v>
      </c>
      <c r="B33" s="7">
        <f t="shared" si="10"/>
        <v>2852556</v>
      </c>
      <c r="C33" s="8">
        <f t="shared" si="18"/>
        <v>8718.0806845965762</v>
      </c>
      <c r="D33" s="7"/>
      <c r="E33" s="11">
        <f t="shared" si="14"/>
        <v>0.33180277317219053</v>
      </c>
      <c r="F33" s="12" t="s">
        <v>4</v>
      </c>
      <c r="H33" s="24">
        <f t="shared" si="19"/>
        <v>43928</v>
      </c>
      <c r="I33" s="19">
        <f t="shared" si="20"/>
        <v>1057215.5579421031</v>
      </c>
      <c r="J33" s="25">
        <f t="shared" si="21"/>
        <v>-1795340.4420578969</v>
      </c>
      <c r="K33" s="26">
        <f t="shared" si="22"/>
        <v>3231.0988934660854</v>
      </c>
      <c r="L33" s="25">
        <f t="shared" si="23"/>
        <v>200560.70561918709</v>
      </c>
      <c r="M33" s="27">
        <f t="shared" si="24"/>
        <v>0.23412078397191607</v>
      </c>
      <c r="N33" s="27">
        <f t="shared" si="25"/>
        <v>-9.7681989200274461E-2</v>
      </c>
    </row>
    <row r="34" spans="1:16" x14ac:dyDescent="0.2">
      <c r="A34" s="6">
        <f t="shared" si="16"/>
        <v>43929</v>
      </c>
      <c r="B34" s="7">
        <f t="shared" si="10"/>
        <v>3799042</v>
      </c>
      <c r="C34" s="8">
        <f t="shared" si="18"/>
        <v>11610.764058679706</v>
      </c>
      <c r="D34" s="7"/>
      <c r="E34" s="11">
        <f t="shared" si="14"/>
        <v>0.33180277317219053</v>
      </c>
      <c r="F34" s="12" t="s">
        <v>4</v>
      </c>
      <c r="H34" s="24">
        <f t="shared" si="19"/>
        <v>43929</v>
      </c>
      <c r="I34" s="19">
        <f t="shared" si="20"/>
        <v>1304732.1987401617</v>
      </c>
      <c r="J34" s="25">
        <f t="shared" si="21"/>
        <v>-2494309.801259838</v>
      </c>
      <c r="K34" s="26">
        <f t="shared" si="22"/>
        <v>3987.5678445603967</v>
      </c>
      <c r="L34" s="25">
        <f t="shared" si="23"/>
        <v>247516.64079805859</v>
      </c>
      <c r="M34" s="27">
        <f t="shared" si="24"/>
        <v>0.23412126215760201</v>
      </c>
      <c r="N34" s="27">
        <f t="shared" si="25"/>
        <v>-9.7681511014588523E-2</v>
      </c>
    </row>
    <row r="35" spans="1:16" x14ac:dyDescent="0.2">
      <c r="A35" s="6">
        <f t="shared" si="16"/>
        <v>43930</v>
      </c>
      <c r="B35" s="7">
        <f t="shared" si="10"/>
        <v>5059575</v>
      </c>
      <c r="C35" s="8">
        <f t="shared" si="18"/>
        <v>15463.248777506113</v>
      </c>
      <c r="D35" s="7"/>
      <c r="E35" s="11">
        <f t="shared" si="14"/>
        <v>0.33180277317219053</v>
      </c>
      <c r="F35" s="12" t="s">
        <v>4</v>
      </c>
      <c r="H35" s="24">
        <f t="shared" si="19"/>
        <v>43930</v>
      </c>
      <c r="I35" s="19">
        <f t="shared" si="20"/>
        <v>1610229.5847166972</v>
      </c>
      <c r="J35" s="25">
        <f t="shared" si="21"/>
        <v>-3449345.4152833028</v>
      </c>
      <c r="K35" s="26">
        <f t="shared" si="22"/>
        <v>4921.2395620925954</v>
      </c>
      <c r="L35" s="25">
        <f t="shared" si="23"/>
        <v>305497.3859765355</v>
      </c>
      <c r="M35" s="27">
        <f t="shared" si="24"/>
        <v>0.23414566320316244</v>
      </c>
      <c r="N35" s="27">
        <f t="shared" si="25"/>
        <v>-9.76571099690281E-2</v>
      </c>
    </row>
    <row r="36" spans="1:16" x14ac:dyDescent="0.2">
      <c r="A36" s="6">
        <f t="shared" si="16"/>
        <v>43931</v>
      </c>
      <c r="B36" s="7">
        <f t="shared" si="10"/>
        <v>6738356</v>
      </c>
      <c r="C36" s="8">
        <f t="shared" si="18"/>
        <v>20593.997555012225</v>
      </c>
      <c r="D36" s="7"/>
      <c r="E36" s="11">
        <f t="shared" si="14"/>
        <v>0.33180277317219053</v>
      </c>
      <c r="F36" s="12" t="s">
        <v>4</v>
      </c>
      <c r="H36" s="24">
        <f t="shared" si="19"/>
        <v>43931</v>
      </c>
      <c r="I36" s="19">
        <f t="shared" si="20"/>
        <v>1987231.4078863221</v>
      </c>
      <c r="J36" s="25">
        <f t="shared" si="21"/>
        <v>-4751124.5921136774</v>
      </c>
      <c r="K36" s="26">
        <f t="shared" si="22"/>
        <v>6073.4456231244567</v>
      </c>
      <c r="L36" s="25">
        <f t="shared" si="23"/>
        <v>377001.8231696249</v>
      </c>
      <c r="M36" s="27">
        <f t="shared" si="24"/>
        <v>0.2341292364442269</v>
      </c>
      <c r="N36" s="27">
        <f t="shared" si="25"/>
        <v>-9.7673536727963639E-2</v>
      </c>
    </row>
    <row r="37" spans="1:16" x14ac:dyDescent="0.2">
      <c r="A37" s="6">
        <f t="shared" si="16"/>
        <v>43932</v>
      </c>
      <c r="B37" s="7">
        <f t="shared" si="10"/>
        <v>8974161</v>
      </c>
      <c r="C37" s="8">
        <f t="shared" si="18"/>
        <v>27427.142420537897</v>
      </c>
      <c r="D37" s="7"/>
      <c r="E37" s="11">
        <f t="shared" si="14"/>
        <v>0.33180277317219053</v>
      </c>
      <c r="F37" s="12" t="s">
        <v>4</v>
      </c>
      <c r="H37" s="24">
        <f t="shared" si="19"/>
        <v>43932</v>
      </c>
      <c r="I37" s="19">
        <f t="shared" si="20"/>
        <v>2452505.9790588827</v>
      </c>
      <c r="J37" s="25">
        <f t="shared" si="21"/>
        <v>-6521655.0209411178</v>
      </c>
      <c r="K37" s="26">
        <f t="shared" si="22"/>
        <v>7495.4339213291032</v>
      </c>
      <c r="L37" s="25">
        <f t="shared" si="23"/>
        <v>465274.57117256057</v>
      </c>
      <c r="M37" s="27">
        <f t="shared" si="24"/>
        <v>0.23413205393499709</v>
      </c>
      <c r="N37" s="27">
        <f t="shared" si="25"/>
        <v>-9.7670719237193449E-2</v>
      </c>
    </row>
    <row r="38" spans="1:16" x14ac:dyDescent="0.2">
      <c r="A38" s="6">
        <f t="shared" si="16"/>
        <v>43933</v>
      </c>
      <c r="B38" s="7">
        <f t="shared" si="10"/>
        <v>11951813</v>
      </c>
      <c r="C38" s="8">
        <f t="shared" si="18"/>
        <v>36527.545843520784</v>
      </c>
      <c r="D38" s="7"/>
      <c r="E38" s="11">
        <f t="shared" si="14"/>
        <v>0.33180277317219053</v>
      </c>
      <c r="F38" s="12" t="s">
        <v>4</v>
      </c>
      <c r="H38" s="24">
        <f t="shared" si="19"/>
        <v>43933</v>
      </c>
      <c r="I38" s="19">
        <f t="shared" si="20"/>
        <v>3026725.0635233289</v>
      </c>
      <c r="J38" s="25">
        <f t="shared" si="21"/>
        <v>-8925087.9364766702</v>
      </c>
      <c r="K38" s="26">
        <f t="shared" si="22"/>
        <v>9250.3822234820564</v>
      </c>
      <c r="L38" s="25">
        <f t="shared" si="23"/>
        <v>574219.08446444618</v>
      </c>
      <c r="M38" s="27">
        <f t="shared" si="24"/>
        <v>0.23413565119412891</v>
      </c>
      <c r="N38" s="27">
        <f t="shared" si="25"/>
        <v>-9.7667121978061627E-2</v>
      </c>
      <c r="P38" t="s">
        <v>20</v>
      </c>
    </row>
    <row r="39" spans="1:16" x14ac:dyDescent="0.2">
      <c r="A39" s="6">
        <f t="shared" si="16"/>
        <v>43934</v>
      </c>
      <c r="B39" s="7">
        <f t="shared" si="10"/>
        <v>15917458</v>
      </c>
      <c r="C39" s="8">
        <f t="shared" si="18"/>
        <v>48647.487775061119</v>
      </c>
      <c r="D39" s="7"/>
      <c r="E39" s="11">
        <f t="shared" si="14"/>
        <v>0.33180277317219053</v>
      </c>
      <c r="F39" s="12" t="s">
        <v>4</v>
      </c>
      <c r="H39" s="24">
        <f t="shared" si="19"/>
        <v>43934</v>
      </c>
      <c r="I39" s="19">
        <f t="shared" si="20"/>
        <v>3735379.2060573949</v>
      </c>
      <c r="J39" s="25">
        <f t="shared" si="21"/>
        <v>-12182078.793942604</v>
      </c>
      <c r="K39" s="26">
        <f t="shared" si="22"/>
        <v>11416.195617534826</v>
      </c>
      <c r="L39" s="25">
        <f t="shared" si="23"/>
        <v>708654.14253406599</v>
      </c>
      <c r="M39" s="27">
        <f t="shared" si="24"/>
        <v>0.23413231385778424</v>
      </c>
      <c r="N39" s="27">
        <f t="shared" si="25"/>
        <v>-9.7670459314406294E-2</v>
      </c>
    </row>
    <row r="40" spans="1:16" x14ac:dyDescent="0.2">
      <c r="A40" s="6">
        <f t="shared" si="16"/>
        <v>43935</v>
      </c>
      <c r="B40" s="7">
        <f t="shared" si="10"/>
        <v>21198915</v>
      </c>
      <c r="C40" s="8">
        <f t="shared" si="18"/>
        <v>64788.860024449874</v>
      </c>
      <c r="D40" s="7"/>
      <c r="E40" s="11">
        <f t="shared" si="14"/>
        <v>0.33180277317219053</v>
      </c>
      <c r="F40" s="12" t="s">
        <v>4</v>
      </c>
      <c r="H40" s="24">
        <f t="shared" si="19"/>
        <v>43935</v>
      </c>
      <c r="I40" s="19">
        <f t="shared" si="20"/>
        <v>4609956.0144767361</v>
      </c>
      <c r="J40" s="25">
        <f t="shared" si="21"/>
        <v>-16588958.985523265</v>
      </c>
      <c r="K40" s="26">
        <f t="shared" si="22"/>
        <v>14089.107623706406</v>
      </c>
      <c r="L40" s="25">
        <f t="shared" si="23"/>
        <v>874576.80841934122</v>
      </c>
      <c r="M40" s="27">
        <f t="shared" si="24"/>
        <v>0.2341333396623034</v>
      </c>
      <c r="N40" s="27">
        <f t="shared" si="25"/>
        <v>-9.7669433509887132E-2</v>
      </c>
    </row>
    <row r="41" spans="1:16" x14ac:dyDescent="0.2">
      <c r="A41" s="6">
        <f t="shared" si="16"/>
        <v>43936</v>
      </c>
      <c r="B41" s="7">
        <f t="shared" si="10"/>
        <v>28232774</v>
      </c>
      <c r="C41" s="8">
        <f t="shared" ref="C41" si="26">+B41/$P$15*1000000</f>
        <v>86285.984107579454</v>
      </c>
      <c r="D41" s="7"/>
      <c r="E41" s="11">
        <f t="shared" si="14"/>
        <v>0.33180277317219053</v>
      </c>
      <c r="F41" s="12" t="s">
        <v>4</v>
      </c>
      <c r="H41" s="24">
        <f t="shared" ref="H41" si="27">A41</f>
        <v>43936</v>
      </c>
      <c r="I41" s="19">
        <f t="shared" ref="I41" si="28">I40*(1+AVERAGE(M38:M40))</f>
        <v>5689302.3875579396</v>
      </c>
      <c r="J41" s="25">
        <f t="shared" ref="J41" si="29">IF(I41&lt;=0,0, I41-B41)</f>
        <v>-22543471.612442061</v>
      </c>
      <c r="K41" s="26">
        <f t="shared" ref="K41" si="30">IF(I41&lt;=0,0, I41/$P$15*1000000)</f>
        <v>17387.84348275654</v>
      </c>
      <c r="L41" s="25">
        <f t="shared" ref="L41" si="31">IF(I41&lt;=0,0, I41-I40)</f>
        <v>1079346.3730812036</v>
      </c>
      <c r="M41" s="27">
        <f t="shared" ref="M41" si="32">IF(I41&lt;=0,0, L41/I40)</f>
        <v>0.23413376823807228</v>
      </c>
      <c r="N41" s="27">
        <f t="shared" ref="N41" si="33">IF(I41&lt;=0,0,M41-E41)</f>
        <v>-9.7669004934118259E-2</v>
      </c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2020-03-28T07:23:11Z</dcterms:modified>
</cp:coreProperties>
</file>