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615" yWindow="225" windowWidth="22425" windowHeight="14745"/>
  </bookViews>
  <sheets>
    <sheet name="Unity Course Video Listing" sheetId="1" r:id="rId1"/>
    <sheet name="Orig Data" sheetId="5" state="hidden" r:id="rId2"/>
  </sheets>
  <definedNames>
    <definedName name="_xlnm.Print_Titles" localSheetId="0">'Unity Course Video Listing'!$3:$3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6" i="1" l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D224" i="1"/>
  <c r="E219" i="1"/>
  <c r="E220" i="1" s="1"/>
  <c r="E221" i="1" s="1"/>
  <c r="E222" i="1" s="1"/>
  <c r="E223" i="1" s="1"/>
  <c r="E218" i="1"/>
  <c r="D217" i="1"/>
  <c r="E214" i="1"/>
  <c r="E215" i="1" s="1"/>
  <c r="E216" i="1" s="1"/>
  <c r="E213" i="1"/>
  <c r="E212" i="1"/>
  <c r="D211" i="1"/>
  <c r="E204" i="1"/>
  <c r="E205" i="1" s="1"/>
  <c r="E206" i="1" s="1"/>
  <c r="E207" i="1" s="1"/>
  <c r="E208" i="1" s="1"/>
  <c r="E209" i="1" s="1"/>
  <c r="E210" i="1" s="1"/>
  <c r="E203" i="1"/>
  <c r="E202" i="1"/>
  <c r="D201" i="1"/>
  <c r="E195" i="1"/>
  <c r="E196" i="1" s="1"/>
  <c r="E197" i="1" s="1"/>
  <c r="E198" i="1" s="1"/>
  <c r="E199" i="1" s="1"/>
  <c r="E200" i="1" s="1"/>
  <c r="E194" i="1"/>
  <c r="D193" i="1"/>
  <c r="E174" i="1"/>
  <c r="E175" i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D173" i="1"/>
  <c r="D159" i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11" i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87" i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75" i="1"/>
  <c r="E76" i="1" s="1"/>
  <c r="E77" i="1" s="1"/>
  <c r="E78" i="1" s="1"/>
  <c r="E79" i="1" s="1"/>
  <c r="E80" i="1" s="1"/>
  <c r="E81" i="1" s="1"/>
  <c r="E82" i="1" s="1"/>
  <c r="E83" i="1" s="1"/>
  <c r="E35" i="1"/>
  <c r="E36" i="1" s="1"/>
  <c r="E37" i="1" s="1"/>
  <c r="E38" i="1" s="1"/>
  <c r="E39" i="1" s="1"/>
  <c r="E40" i="1" s="1"/>
  <c r="I7" i="1"/>
  <c r="J7" i="1" s="1"/>
  <c r="I8" i="1"/>
  <c r="J8" i="1" s="1"/>
  <c r="I9" i="1"/>
  <c r="J9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3" i="1"/>
  <c r="J3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68" i="1"/>
  <c r="J68" i="1" s="1"/>
  <c r="I69" i="1"/>
  <c r="J69" i="1" s="1"/>
  <c r="I70" i="1"/>
  <c r="J70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100" i="1"/>
  <c r="J100" i="1" s="1"/>
  <c r="I102" i="1"/>
  <c r="J102" i="1" s="1"/>
  <c r="I103" i="1"/>
  <c r="J103" i="1" s="1"/>
  <c r="I104" i="1"/>
  <c r="J104" i="1" s="1"/>
  <c r="I105" i="1"/>
  <c r="J105" i="1" s="1"/>
  <c r="I106" i="1"/>
  <c r="J106" i="1" s="1"/>
  <c r="I108" i="1"/>
  <c r="J108" i="1" s="1"/>
  <c r="I109" i="1"/>
  <c r="J109" i="1" s="1"/>
  <c r="I110" i="1"/>
  <c r="J110" i="1" s="1"/>
  <c r="I111" i="1"/>
  <c r="J111" i="1" s="1"/>
  <c r="I112" i="1"/>
  <c r="J112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2" i="1"/>
  <c r="J152" i="1" s="1"/>
  <c r="I154" i="1"/>
  <c r="J154" i="1" s="1"/>
  <c r="I155" i="1"/>
  <c r="J155" i="1" s="1"/>
  <c r="I156" i="1"/>
  <c r="J156" i="1" s="1"/>
  <c r="I157" i="1"/>
  <c r="J157" i="1" s="1"/>
  <c r="I159" i="1"/>
  <c r="J159" i="1" s="1"/>
  <c r="I160" i="1"/>
  <c r="J160" i="1" s="1"/>
  <c r="I161" i="1"/>
  <c r="J161" i="1" s="1"/>
  <c r="I162" i="1"/>
  <c r="J162" i="1" s="1"/>
  <c r="I163" i="1"/>
  <c r="J163" i="1" s="1"/>
  <c r="I165" i="1"/>
  <c r="J165" i="1" s="1"/>
  <c r="I166" i="1"/>
  <c r="J166" i="1" s="1"/>
  <c r="I167" i="1"/>
  <c r="J167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3" i="1"/>
  <c r="J183" i="1" s="1"/>
  <c r="I184" i="1"/>
  <c r="J184" i="1" s="1"/>
  <c r="I185" i="1"/>
  <c r="J185" i="1" s="1"/>
  <c r="I187" i="1"/>
  <c r="J187" i="1" s="1"/>
  <c r="I188" i="1"/>
  <c r="J188" i="1" s="1"/>
  <c r="I189" i="1"/>
  <c r="J189" i="1" s="1"/>
  <c r="I190" i="1"/>
  <c r="J190" i="1" s="1"/>
  <c r="I191" i="1"/>
  <c r="J191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7" i="1"/>
  <c r="J207" i="1" s="1"/>
  <c r="I208" i="1"/>
  <c r="J208" i="1" s="1"/>
  <c r="I209" i="1"/>
  <c r="J209" i="1" s="1"/>
  <c r="I211" i="1"/>
  <c r="J211" i="1" s="1"/>
  <c r="I212" i="1"/>
  <c r="J212" i="1" s="1"/>
  <c r="I213" i="1"/>
  <c r="J213" i="1" s="1"/>
  <c r="I214" i="1"/>
  <c r="J214" i="1" s="1"/>
  <c r="I215" i="1"/>
  <c r="J215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G226" i="1"/>
  <c r="G224" i="1"/>
  <c r="G217" i="1"/>
  <c r="G211" i="1"/>
  <c r="G201" i="1"/>
  <c r="G193" i="1"/>
  <c r="G173" i="1"/>
  <c r="D457" i="5"/>
  <c r="D453" i="5"/>
  <c r="D441" i="5"/>
  <c r="D429" i="5"/>
  <c r="D406" i="5"/>
  <c r="D391" i="5"/>
  <c r="D348" i="5"/>
  <c r="D319" i="5"/>
  <c r="D287" i="5"/>
  <c r="D251" i="5"/>
  <c r="D216" i="5"/>
  <c r="D165" i="5"/>
  <c r="D141" i="5"/>
  <c r="D120" i="5"/>
  <c r="D89" i="5"/>
  <c r="D80" i="5"/>
  <c r="D66" i="5"/>
  <c r="D12" i="5"/>
  <c r="D2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4" i="1" l="1"/>
  <c r="I6" i="1"/>
  <c r="J6" i="1" s="1"/>
  <c r="I5" i="1"/>
  <c r="J5" i="1" s="1"/>
  <c r="D144" i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D108" i="1"/>
  <c r="E109" i="1" s="1"/>
  <c r="E110" i="1" s="1"/>
  <c r="D84" i="1"/>
  <c r="E85" i="1" s="1"/>
  <c r="E86" i="1" s="1"/>
  <c r="D72" i="1"/>
  <c r="E73" i="1" s="1"/>
  <c r="E74" i="1" s="1"/>
  <c r="D61" i="1"/>
  <c r="D62" i="1" s="1"/>
  <c r="D46" i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D41" i="1"/>
  <c r="E42" i="1" s="1"/>
  <c r="E43" i="1" s="1"/>
  <c r="E44" i="1" s="1"/>
  <c r="E45" i="1" s="1"/>
  <c r="D33" i="1"/>
  <c r="E34" i="1" s="1"/>
  <c r="D9" i="1"/>
  <c r="E10" i="1" s="1"/>
  <c r="E11" i="1" s="1"/>
  <c r="E12" i="1" s="1"/>
  <c r="E13" i="1" s="1"/>
  <c r="E14" i="1" s="1"/>
  <c r="E15" i="1" s="1"/>
  <c r="E16" i="1" s="1"/>
  <c r="E17" i="1" s="1"/>
  <c r="D4" i="1"/>
  <c r="D5" i="1" s="1"/>
  <c r="D126" i="1"/>
  <c r="D127" i="1" s="1"/>
  <c r="C245" i="1"/>
  <c r="G159" i="1"/>
  <c r="G144" i="1"/>
  <c r="G126" i="1"/>
  <c r="G9" i="1"/>
  <c r="G33" i="1"/>
  <c r="G41" i="1"/>
  <c r="G46" i="1"/>
  <c r="G61" i="1"/>
  <c r="G72" i="1"/>
  <c r="G84" i="1"/>
  <c r="G108" i="1"/>
  <c r="D34" i="1"/>
  <c r="E160" i="1" l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D160" i="1"/>
  <c r="D145" i="1"/>
  <c r="D73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C246" i="1"/>
  <c r="D174" i="1" s="1"/>
  <c r="E5" i="1"/>
  <c r="E6" i="1" s="1"/>
  <c r="E7" i="1" s="1"/>
  <c r="E8" i="1" s="1"/>
  <c r="D10" i="1"/>
  <c r="E62" i="1"/>
  <c r="E63" i="1" s="1"/>
  <c r="E64" i="1" s="1"/>
  <c r="E65" i="1" s="1"/>
  <c r="E66" i="1" s="1"/>
  <c r="E67" i="1" s="1"/>
  <c r="E68" i="1" s="1"/>
  <c r="E69" i="1" s="1"/>
  <c r="E70" i="1" s="1"/>
  <c r="E71" i="1" s="1"/>
  <c r="D47" i="1"/>
  <c r="D109" i="1"/>
  <c r="D85" i="1"/>
  <c r="D42" i="1"/>
  <c r="E127" i="1"/>
  <c r="E128" i="1" s="1"/>
  <c r="G1" i="1"/>
  <c r="G2" i="1" s="1"/>
  <c r="F1" i="1"/>
  <c r="D227" i="1" l="1"/>
  <c r="D225" i="1"/>
  <c r="D218" i="1"/>
  <c r="D212" i="1"/>
  <c r="D202" i="1"/>
  <c r="D194" i="1"/>
  <c r="H1" i="1"/>
  <c r="I158" i="1" l="1"/>
  <c r="J158" i="1" s="1"/>
  <c r="I210" i="1"/>
  <c r="J210" i="1" s="1"/>
  <c r="I164" i="1"/>
  <c r="J164" i="1" s="1"/>
  <c r="I223" i="1"/>
  <c r="J223" i="1" s="1"/>
  <c r="I182" i="1"/>
  <c r="J182" i="1" s="1"/>
  <c r="I107" i="1"/>
  <c r="J107" i="1" s="1"/>
  <c r="I192" i="1"/>
  <c r="J192" i="1" s="1"/>
  <c r="I151" i="1"/>
  <c r="J151" i="1" s="1"/>
  <c r="I113" i="1"/>
  <c r="J113" i="1" s="1"/>
  <c r="I133" i="1"/>
  <c r="J133" i="1" s="1"/>
  <c r="I71" i="1"/>
  <c r="J71" i="1" s="1"/>
  <c r="I101" i="1"/>
  <c r="J101" i="1" s="1"/>
  <c r="I168" i="1"/>
  <c r="J168" i="1" s="1"/>
  <c r="I206" i="1"/>
  <c r="J206" i="1" s="1"/>
  <c r="I34" i="1"/>
  <c r="J34" i="1" s="1"/>
  <c r="I83" i="1"/>
  <c r="J83" i="1" s="1"/>
  <c r="I66" i="1"/>
  <c r="J66" i="1" s="1"/>
  <c r="I186" i="1"/>
  <c r="J186" i="1" s="1"/>
  <c r="I99" i="1"/>
  <c r="J99" i="1" s="1"/>
  <c r="I243" i="1"/>
  <c r="J243" i="1" s="1"/>
  <c r="I216" i="1"/>
  <c r="J216" i="1" s="1"/>
  <c r="I125" i="1"/>
  <c r="J125" i="1" s="1"/>
  <c r="I153" i="1"/>
  <c r="J153" i="1" s="1"/>
  <c r="I10" i="1"/>
  <c r="J10" i="1" s="1"/>
  <c r="I32" i="1"/>
  <c r="J32" i="1" s="1"/>
</calcChain>
</file>

<file path=xl/comments1.xml><?xml version="1.0" encoding="utf-8"?>
<comments xmlns="http://schemas.openxmlformats.org/spreadsheetml/2006/main">
  <authors>
    <author>Brian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</commentList>
</comments>
</file>

<file path=xl/sharedStrings.xml><?xml version="1.0" encoding="utf-8"?>
<sst xmlns="http://schemas.openxmlformats.org/spreadsheetml/2006/main" count="1189" uniqueCount="365">
  <si>
    <t>VIDEO NAME</t>
  </si>
  <si>
    <t>MINUTES</t>
  </si>
  <si>
    <t>% OF SECTION</t>
  </si>
  <si>
    <t>% OF TOTAL</t>
  </si>
  <si>
    <t>COMPLETED</t>
  </si>
  <si>
    <t>Course Progress (in min)</t>
  </si>
  <si>
    <t>SECTION TOTALS</t>
  </si>
  <si>
    <t>TARGET DATE</t>
  </si>
  <si>
    <t>TOTAL MINUTES</t>
  </si>
  <si>
    <t>TOTAL HOURS</t>
  </si>
  <si>
    <r>
      <t>Section: 1</t>
    </r>
    <r>
      <rPr>
        <b/>
        <sz val="11"/>
        <color rgb="FF1376D7"/>
        <rFont val="Arial"/>
        <family val="2"/>
      </rPr>
      <t>4 / 4</t>
    </r>
  </si>
  <si>
    <t>Introduction &amp; Motivation</t>
  </si>
  <si>
    <t>1. Why Buy This Course2:13</t>
  </si>
  <si>
    <t> Lecture DISCUSSIONS</t>
  </si>
  <si>
    <t>2. Welcome &amp; Course Strategy1:38</t>
  </si>
  <si>
    <t> Section Notes</t>
  </si>
  <si>
    <t>3. Installing The Correct Unity Version (Non-examinable)7:01</t>
  </si>
  <si>
    <t>Quiz 1: Installing The Correct Unity Version (Non-examinable)0:00</t>
  </si>
  <si>
    <r>
      <t>Section: 2</t>
    </r>
    <r>
      <rPr>
        <b/>
        <sz val="11"/>
        <color rgb="FF1376D7"/>
        <rFont val="Arial"/>
        <family val="2"/>
      </rPr>
      <t>23 / 23</t>
    </r>
  </si>
  <si>
    <t>Editor Interface</t>
  </si>
  <si>
    <t>4. Section Introduction: Editor Interface0:46</t>
  </si>
  <si>
    <t> Live Section Notes</t>
  </si>
  <si>
    <t>5. Section Layout &amp; Question Types4:37</t>
  </si>
  <si>
    <t> Certification Objectives</t>
  </si>
  <si>
    <t>6. Editor Customization » Layouts8:39</t>
  </si>
  <si>
    <t> Summary Blog Post</t>
  </si>
  <si>
    <t> Lecture Code Changes</t>
  </si>
  <si>
    <t>Quiz 2: Editor Customization » Layouts0:00</t>
  </si>
  <si>
    <t>7. Views » Asset Store5:45</t>
  </si>
  <si>
    <t> Minecraft Gameplay Video</t>
  </si>
  <si>
    <t>Show more (1)</t>
  </si>
  <si>
    <t>Quiz 3: Views » Asset Store0:00</t>
  </si>
  <si>
    <t>8. Views » Console11:42</t>
  </si>
  <si>
    <t>Quiz 4: Views » Console0:00</t>
  </si>
  <si>
    <t>9. Views » Hierarchy 1 of 28:22</t>
  </si>
  <si>
    <t>Quiz 5: Views » Hierarchy 1 of 20:00</t>
  </si>
  <si>
    <t>10. Views » Hierarchy 2 of 24:13</t>
  </si>
  <si>
    <t>Quiz 6: Views » Hierarchy 2 of 20:00</t>
  </si>
  <si>
    <t>11. Views » Inspector8:14</t>
  </si>
  <si>
    <t>Quiz 7: Views » Inspector0:00</t>
  </si>
  <si>
    <t>12. Views » Project 1/212:30</t>
  </si>
  <si>
    <t>Quiz 8: Views » Project 1/20:00</t>
  </si>
  <si>
    <t>13. Views » Project 2/29:10</t>
  </si>
  <si>
    <t>Quiz 9: Views » Project 2/20:00</t>
  </si>
  <si>
    <t>14. Views » Scene11:38</t>
  </si>
  <si>
    <t>Quiz 10: Views » Scene0:00</t>
  </si>
  <si>
    <t>15. Views » Toolbar0:22</t>
  </si>
  <si>
    <t>Quiz 11: Views » Toolbar0:00</t>
  </si>
  <si>
    <t>16. Section Roundup: Editor Interface0:29</t>
  </si>
  <si>
    <r>
      <t>Section: 3</t>
    </r>
    <r>
      <rPr>
        <b/>
        <sz val="11"/>
        <color rgb="FF1376D7"/>
        <rFont val="Arial"/>
        <family val="2"/>
      </rPr>
      <t>4 </t>
    </r>
    <r>
      <rPr>
        <sz val="11"/>
        <color rgb="FF1376D7"/>
        <rFont val="Arial"/>
        <family val="2"/>
      </rPr>
      <t>/ 7</t>
    </r>
  </si>
  <si>
    <t>Game Art Principles</t>
  </si>
  <si>
    <t>17. Section Introduction: Art and Design1:09</t>
  </si>
  <si>
    <t>18. Game Art Principles » Non-Player Characters 1/211:51</t>
  </si>
  <si>
    <t>Quiz 12: Game Art Principles » Non-Player Characters 1/20:00</t>
  </si>
  <si>
    <t>19. Game Art Principles » Non-Player Characters 2/210:04</t>
  </si>
  <si>
    <t>Quiz 13: Game Art Principles » Non-Player Characters 2/20:00</t>
  </si>
  <si>
    <t>20. Game Art Principles » Concept &amp; Environment Design10:23</t>
  </si>
  <si>
    <t> Adobe Color Wheel</t>
  </si>
  <si>
    <t>Quiz 14: Game Art Principles » Concept &amp; Environment Design0:00</t>
  </si>
  <si>
    <r>
      <t>Section: 4</t>
    </r>
    <r>
      <rPr>
        <sz val="11"/>
        <color rgb="FF1376D7"/>
        <rFont val="Arial"/>
        <family val="2"/>
      </rPr>
      <t>0 / 4</t>
    </r>
  </si>
  <si>
    <t>Game Design Principles</t>
  </si>
  <si>
    <t>21. Game Design Principles » Genre &amp; Video Game Types13:06</t>
  </si>
  <si>
    <t>Quiz 15: Game Design Principles » Genre &amp; Video Game Types0:00</t>
  </si>
  <si>
    <t>22. Game Design Principles » Game Mechanics &amp; Controls14:12</t>
  </si>
  <si>
    <t> Play Tetris Online</t>
  </si>
  <si>
    <t>Quiz 16: Game Design Principles » Game Mechanics &amp; Controls0:00</t>
  </si>
  <si>
    <r>
      <t>Section: 5</t>
    </r>
    <r>
      <rPr>
        <sz val="11"/>
        <color rgb="FF1376D7"/>
        <rFont val="Arial"/>
        <family val="2"/>
      </rPr>
      <t>0 / 14</t>
    </r>
  </si>
  <si>
    <t>Asset Management</t>
  </si>
  <si>
    <t>23. Section Introduction: Asset Management0:33</t>
  </si>
  <si>
    <t>24. Asset Management » Audio Clips11:06</t>
  </si>
  <si>
    <t> Example Sound File</t>
  </si>
  <si>
    <t>Quiz 17: Asset Management » Audio Clips0:00</t>
  </si>
  <si>
    <t>25. Asset Management » Default GameObjects 1 of 28:18</t>
  </si>
  <si>
    <t>Quiz 18: Asset Management » Default GameObjects 1 of 20:00</t>
  </si>
  <si>
    <t>26. Asset Management » Default GameObjects 2 of 29:59</t>
  </si>
  <si>
    <t>Quiz 19: Asset Management » Default GameObjects 2 of 20:00</t>
  </si>
  <si>
    <t>27. Asset Management » Models14:36</t>
  </si>
  <si>
    <t> BT12-TankParts.zip</t>
  </si>
  <si>
    <t>Quiz 20: Asset Management » Models0:00</t>
  </si>
  <si>
    <t>28. Asset Management » Prefabs0:00</t>
  </si>
  <si>
    <t>29. Asset Management » Scene File12:15</t>
  </si>
  <si>
    <t>Quiz 21: Asset Management » Scene File0:00</t>
  </si>
  <si>
    <t>30. Sprites » Sprite Editor8:54</t>
  </si>
  <si>
    <t>Quiz 22: Sprites » Sprite Editor0:00</t>
  </si>
  <si>
    <r>
      <t>Section: 6</t>
    </r>
    <r>
      <rPr>
        <sz val="11"/>
        <color rgb="FF1376D7"/>
        <rFont val="Arial"/>
        <family val="2"/>
      </rPr>
      <t>0 / 10</t>
    </r>
  </si>
  <si>
    <t>Project Management</t>
  </si>
  <si>
    <t>31. Section Introduction: Project Management0:26</t>
  </si>
  <si>
    <t>32. GameObjects » Layers8:27</t>
  </si>
  <si>
    <t>Quiz 23: GameObjects » Layers0:00</t>
  </si>
  <si>
    <t>33. GameObjects » Tags7:43</t>
  </si>
  <si>
    <t>Quiz 24: GameObjects » Tags0:00</t>
  </si>
  <si>
    <t>34. GameObjects » Transform4:41</t>
  </si>
  <si>
    <t>Quiz 25: GameObjects » Transform0:00</t>
  </si>
  <si>
    <t>35. GameObjects » Components10:57</t>
  </si>
  <si>
    <t>36. Components Reference0:00</t>
  </si>
  <si>
    <t>Quiz 26: GameObjects » Components0:00</t>
  </si>
  <si>
    <r>
      <t>Section: 7</t>
    </r>
    <r>
      <rPr>
        <sz val="11"/>
        <color rgb="FF1376D7"/>
        <rFont val="Arial"/>
        <family val="2"/>
      </rPr>
      <t>0 / 11</t>
    </r>
  </si>
  <si>
    <t>User Interface</t>
  </si>
  <si>
    <t>37. Section Introduction: User Interface0:32</t>
  </si>
  <si>
    <t>38. Canvas » Coordinates &amp; Image » Sprites9:56</t>
  </si>
  <si>
    <t>Quiz 27: Canvas » Coordinates &amp; Image » Sprites0:00</t>
  </si>
  <si>
    <t>39. Rect Tool » Anchor &amp; Rect Transform9:42</t>
  </si>
  <si>
    <t>Quiz 28: Rect Tool » Anchor &amp; Rect Transform0:00</t>
  </si>
  <si>
    <t>40. Button » Function &amp; Transition10:51</t>
  </si>
  <si>
    <t>Quiz 29: Button » Function &amp; Transition0:00</t>
  </si>
  <si>
    <t>41. Button » Interaction7:51</t>
  </si>
  <si>
    <t> Spinner Script.zip</t>
  </si>
  <si>
    <t>Quiz 30: Button » Interaction0:00</t>
  </si>
  <si>
    <t>42. Slider » Slider9:10</t>
  </si>
  <si>
    <t>Quiz 31: Slider » Slider0:00</t>
  </si>
  <si>
    <r>
      <t>Section: 8</t>
    </r>
    <r>
      <rPr>
        <sz val="11"/>
        <color rgb="FF1376D7"/>
        <rFont val="Arial"/>
        <family val="2"/>
      </rPr>
      <t>0 / 23</t>
    </r>
  </si>
  <si>
    <t>Progamming</t>
  </si>
  <si>
    <t>43. Section Introduction: Programming1:00</t>
  </si>
  <si>
    <t>44. Unity Interface: Creating Scripts9:37</t>
  </si>
  <si>
    <t>Quiz 32: Unity Interface: Creating Scripts0:00</t>
  </si>
  <si>
    <t>45. Variables » Integer, Floating Point9:35</t>
  </si>
  <si>
    <t>Quiz 33: Variables » Integer, Floating Point0:00</t>
  </si>
  <si>
    <t>46. Methods/Functions » Declaration &amp; Use13:15</t>
  </si>
  <si>
    <t>Quiz 34: Methods/Functions » Declaration &amp; Use0:00</t>
  </si>
  <si>
    <t>47. Unity Interface: Public vs Private13:29</t>
  </si>
  <si>
    <t>Quiz 35: Unity Interface: Public vs Private0:00</t>
  </si>
  <si>
    <t>48. Variables » Vector3 (Objects and Classes)12:02</t>
  </si>
  <si>
    <t>Quiz 36: Variables » Vector3 (Objects and Classes)0:00</t>
  </si>
  <si>
    <t>49. GameObject » Components10:34</t>
  </si>
  <si>
    <t>Quiz 37: GameObject » Components0:00</t>
  </si>
  <si>
    <t>50. Time » DeltaTime7:11</t>
  </si>
  <si>
    <t>Quiz 38: Time » DeltaTime0:00</t>
  </si>
  <si>
    <t>51. MonoBehaviour API » Fixed Update7:26</t>
  </si>
  <si>
    <t>Quiz 39: MonoBehaviour API » Fixed Update0:00</t>
  </si>
  <si>
    <t>52. Conditionals and Instantiation13:03</t>
  </si>
  <si>
    <t>53. Camera API » ScreenPointToRay9:28</t>
  </si>
  <si>
    <t>Quiz 40: Camera API » ScreenPointToRay0:00</t>
  </si>
  <si>
    <t>54. Quaternion » Use of11:44</t>
  </si>
  <si>
    <t>Quiz 41: Quaternion » Use of0:00</t>
  </si>
  <si>
    <t>55. Improving Gameplay7:05</t>
  </si>
  <si>
    <t> Mole Pack.zip</t>
  </si>
  <si>
    <r>
      <t>Section: 9</t>
    </r>
    <r>
      <rPr>
        <sz val="11"/>
        <color rgb="FF1376D7"/>
        <rFont val="Arial"/>
        <family val="2"/>
      </rPr>
      <t>0 / 17</t>
    </r>
  </si>
  <si>
    <t>Materials and Effects</t>
  </si>
  <si>
    <t>56. Section Introduction: Materials and Effects0:30</t>
  </si>
  <si>
    <t>57. Materials » Standard Shaders 1/38:22</t>
  </si>
  <si>
    <t>Quiz 42: Materials » Standard Shaders 1/30:00</t>
  </si>
  <si>
    <t>58. Materials » Standard Shaders 2/311:10</t>
  </si>
  <si>
    <t>Quiz 43: Materials » Standard Shaders 2/30:00</t>
  </si>
  <si>
    <t>59. Materials » Standard Shaders 3/312:33</t>
  </si>
  <si>
    <t>Quiz 44: Materials » Standard Shaders 3/30:00</t>
  </si>
  <si>
    <t>60. Effects » Image Effects 1/212:28</t>
  </si>
  <si>
    <t>Quiz 45: Effects » Image Effects 1/20:00</t>
  </si>
  <si>
    <t>61. Effects » Image Effects 2/211:30</t>
  </si>
  <si>
    <t>Quiz 46: Effects » Image Effects 2/20:00</t>
  </si>
  <si>
    <t>62. Particle System » Emitters 1/38:04</t>
  </si>
  <si>
    <t>Quiz 47: Particle System » Emitters 1/30:00</t>
  </si>
  <si>
    <t>63. Particle System » Emitters 2/310:24</t>
  </si>
  <si>
    <t>Quiz 48: Particle System » Emitters 2/30:00</t>
  </si>
  <si>
    <t>64. Particle System » Emitters 3/311:45</t>
  </si>
  <si>
    <t>Quiz 49: Particle System » Emitters 3/30:00</t>
  </si>
  <si>
    <r>
      <t>Section: 10</t>
    </r>
    <r>
      <rPr>
        <sz val="11"/>
        <color rgb="FF1376D7"/>
        <rFont val="Arial"/>
        <family val="2"/>
      </rPr>
      <t>0 / 17</t>
    </r>
  </si>
  <si>
    <t>Lighting</t>
  </si>
  <si>
    <t>65. Section Introduction: Lighting0:36</t>
  </si>
  <si>
    <t>66. Light Component » Type 1/212:43</t>
  </si>
  <si>
    <t>Quiz 50: Light Component » Type 1/20:00</t>
  </si>
  <si>
    <t>67. Light Component » Type 2/214:50</t>
  </si>
  <si>
    <t>Quiz 51: Light Component » Type 2/20:00</t>
  </si>
  <si>
    <t>68. Light Component » Shadows10:26</t>
  </si>
  <si>
    <t>Quiz 52: Light Component » Shadows0:00</t>
  </si>
  <si>
    <t>69. Global Illumination: What is GI?12:39</t>
  </si>
  <si>
    <t>Quiz 53: Global Illumination: What is GI?0:00</t>
  </si>
  <si>
    <t>70. Global Illumination » Baking10:53</t>
  </si>
  <si>
    <t>Quiz 54: Global Illumination » Baking0:00</t>
  </si>
  <si>
    <t>71. Global Illumination: Lightmaps10:40</t>
  </si>
  <si>
    <t> ARM Guide for Unity Developers</t>
  </si>
  <si>
    <t>Quiz 55: Global Illumination: Lightmaps0:00</t>
  </si>
  <si>
    <t>72. Global Illumination: Probes10:16</t>
  </si>
  <si>
    <t>Quiz 56: Global Illumination: Probes0:00</t>
  </si>
  <si>
    <t>73. Global Illumination » Baked GI12:37</t>
  </si>
  <si>
    <t>Quiz 57: Global Illumination » Baked GI0:00</t>
  </si>
  <si>
    <r>
      <t>Section: 11</t>
    </r>
    <r>
      <rPr>
        <sz val="11"/>
        <color rgb="FF1376D7"/>
        <rFont val="Arial"/>
        <family val="2"/>
      </rPr>
      <t>0 / 14</t>
    </r>
  </si>
  <si>
    <t>Physics</t>
  </si>
  <si>
    <t>74. Section Introduction: Physics0:37</t>
  </si>
  <si>
    <t>75. Rigidbodies: Gravity and Collisions8:09</t>
  </si>
  <si>
    <t> PhysicsAssetPackage.zip</t>
  </si>
  <si>
    <t>Quiz 58: Rigidbodies: Gravity and Collisions0:00</t>
  </si>
  <si>
    <t>76. Colliders: Triggers and Mesh Colliders11:58</t>
  </si>
  <si>
    <t>Quiz 59: Colliders: Triggers and Mesh Colliders0:00</t>
  </si>
  <si>
    <t>77. Colliders: Transforming Colliders13:36</t>
  </si>
  <si>
    <t>Quiz 60: Colliders: Transforming Colliders0:00</t>
  </si>
  <si>
    <t>78. Raycasts: Why do we need them?14:04</t>
  </si>
  <si>
    <t>Quiz 61: Raycasts: Why do we need them?0:00</t>
  </si>
  <si>
    <t>79. Raycasts: Ballistics Aim8:27</t>
  </si>
  <si>
    <t>Quiz 62: Raycasts: Ballistics Aim0:00</t>
  </si>
  <si>
    <t>80. Raycasts: Layer Masks7:16</t>
  </si>
  <si>
    <t> Unity Raycast Documentation</t>
  </si>
  <si>
    <t>Quiz 63: Raycasts: Layer Masks0:00</t>
  </si>
  <si>
    <t>81. Physics Play Tweaking7:59</t>
  </si>
  <si>
    <r>
      <t>Section: 12</t>
    </r>
    <r>
      <rPr>
        <sz val="11"/>
        <color rgb="FF1376D7"/>
        <rFont val="Arial"/>
        <family val="2"/>
      </rPr>
      <t>0 / 13</t>
    </r>
  </si>
  <si>
    <t>Audio</t>
  </si>
  <si>
    <t>82. Section Introduction: Audio0:53</t>
  </si>
  <si>
    <t>83. Audio Source » Audio Properties 1/29:08</t>
  </si>
  <si>
    <t> Freesound.org</t>
  </si>
  <si>
    <t> Cartoon Outdoor Full Pack</t>
  </si>
  <si>
    <t>Quiz 64: Audio Source » Audio Properties 1/20:00</t>
  </si>
  <si>
    <t>84. Audio Source » Audio Properties 2/29:52</t>
  </si>
  <si>
    <t>Quiz 65: Audio Source » Audio Properties 2/20:00</t>
  </si>
  <si>
    <t>85. Audio Reverb Zone » Presets9:05</t>
  </si>
  <si>
    <t>Quiz 66: Audio Reverb Zone » Presets0:00</t>
  </si>
  <si>
    <t>86. Audio Source: Curve Editing11:43</t>
  </si>
  <si>
    <t>Quiz 67: Audio Source: Curve Editing0:00</t>
  </si>
  <si>
    <t>87. Audio Mixer: Introduction11:17</t>
  </si>
  <si>
    <t>Quiz 68: Audio Mixer: Introduction0:00</t>
  </si>
  <si>
    <t>88. Audio Mixer » Audio Effects10:18</t>
  </si>
  <si>
    <t>Quiz 69: Audio Mixer » Audio Effects0:00</t>
  </si>
  <si>
    <r>
      <t>Section: 13</t>
    </r>
    <r>
      <rPr>
        <sz val="11"/>
        <color rgb="FF1376D7"/>
        <rFont val="Arial"/>
        <family val="2"/>
      </rPr>
      <t>0 / 19</t>
    </r>
  </si>
  <si>
    <t>Animation</t>
  </si>
  <si>
    <t>89. Section Introduction: Animation0:38</t>
  </si>
  <si>
    <t>90. Animator System » Animator Controller Asset8:31</t>
  </si>
  <si>
    <t> AnimationAssetPack.zip</t>
  </si>
  <si>
    <t>Quiz 70: Animator System » Animator Controller Asset0:00</t>
  </si>
  <si>
    <t>91. Animator System » States7:07</t>
  </si>
  <si>
    <t>Quiz 71: Animator System » States0:00</t>
  </si>
  <si>
    <t>92. Animator System » Transitions9:01</t>
  </si>
  <si>
    <t>Quiz 72: Animator System » Transitions0:00</t>
  </si>
  <si>
    <t>93. Animator System: Transition Settings10:57</t>
  </si>
  <si>
    <t>Quiz 73: Animator System: Transition Settings0:00</t>
  </si>
  <si>
    <t>94. Animator System: Any State9:43</t>
  </si>
  <si>
    <t>Quiz 74: Animator System: Any State0:00</t>
  </si>
  <si>
    <t>95. Blend Trees in 1D9:44</t>
  </si>
  <si>
    <t>Quiz 75: Blend Trees in 1D0:00</t>
  </si>
  <si>
    <t>96. Connecting Input to Animators8:29</t>
  </si>
  <si>
    <t> Player.zip</t>
  </si>
  <si>
    <t>97. Blend Trees in 2D15:06</t>
  </si>
  <si>
    <t>Quiz 76: Blend Trees in 2D0:00</t>
  </si>
  <si>
    <t>98. Multi-animation Sequences9:51</t>
  </si>
  <si>
    <t>99. Sub-State Machines for Jumping9:40</t>
  </si>
  <si>
    <t>Quiz 77: Sub-State Machines for Jumping0:00</t>
  </si>
  <si>
    <r>
      <t>Section: 14</t>
    </r>
    <r>
      <rPr>
        <sz val="11"/>
        <color rgb="FF1376D7"/>
        <rFont val="Arial"/>
        <family val="2"/>
      </rPr>
      <t>0 / 7</t>
    </r>
  </si>
  <si>
    <t>Navigation and Pathfinding</t>
  </si>
  <si>
    <t>100. Section Introduction: Navigation &amp; Pathfinding0:43</t>
  </si>
  <si>
    <t>101. Navigation Baking » Navigation10:22</t>
  </si>
  <si>
    <t> NavigationPack.zip</t>
  </si>
  <si>
    <t>Quiz 78: Navigation Baking » Navigation0:00</t>
  </si>
  <si>
    <t>102. Navigation Baking » Bake Settings9:51</t>
  </si>
  <si>
    <t>Quiz 79: Navigation Baking » Bake Settings0:00</t>
  </si>
  <si>
    <t>103. Navigation Agents » Obstacle Avoidance6:28</t>
  </si>
  <si>
    <t>Quiz 80: Navigation Agents » Obstacle Avoidance0:00</t>
  </si>
  <si>
    <r>
      <t>Section: 15</t>
    </r>
    <r>
      <rPr>
        <sz val="11"/>
        <color rgb="FF1376D7"/>
        <rFont val="Arial"/>
        <family val="2"/>
      </rPr>
      <t>0 / 9</t>
    </r>
  </si>
  <si>
    <t>Unity Services</t>
  </si>
  <si>
    <t>104. Section Introduction: Unity Services1:07</t>
  </si>
  <si>
    <t>105. Ads9:49</t>
  </si>
  <si>
    <t>Quiz 81: Ads0:00</t>
  </si>
  <si>
    <t>106. Analytics12:40</t>
  </si>
  <si>
    <t>Quiz 82: Analytics0:00</t>
  </si>
  <si>
    <t>107. Collaborate17:02</t>
  </si>
  <si>
    <t> GitHub</t>
  </si>
  <si>
    <t> SourceTree</t>
  </si>
  <si>
    <t> GitHub's Learning Git Resources</t>
  </si>
  <si>
    <t>Show more (2)</t>
  </si>
  <si>
    <t>Quiz 83: Collaborate0:00</t>
  </si>
  <si>
    <t>108. Cloud Build7:51</t>
  </si>
  <si>
    <t>Quiz 84: Cloud Build0:00</t>
  </si>
  <si>
    <r>
      <t>Section: 16</t>
    </r>
    <r>
      <rPr>
        <sz val="11"/>
        <color rgb="FF1376D7"/>
        <rFont val="Arial"/>
        <family val="2"/>
      </rPr>
      <t>0 / 5</t>
    </r>
  </si>
  <si>
    <t>Industry Awareness</t>
  </si>
  <si>
    <t>109. Section Introduction: Industry Awareness &amp; Employment Prep1:05</t>
  </si>
  <si>
    <t>110. Production Cycles &amp; Common Job Titles12:02</t>
  </si>
  <si>
    <t> Example Game Development Team</t>
  </si>
  <si>
    <t> Wikipedia's Game Development Process</t>
  </si>
  <si>
    <t>Quiz 85: Production Cycles &amp; Common Job Titles0:00</t>
  </si>
  <si>
    <t>111. Hardware Products7:19</t>
  </si>
  <si>
    <t> Wikipedia's Video Game Console Generations</t>
  </si>
  <si>
    <t>Quiz 86: Hardware Products0:00</t>
  </si>
  <si>
    <r>
      <t>Section: 17</t>
    </r>
    <r>
      <rPr>
        <sz val="11"/>
        <color rgb="FF1376D7"/>
        <rFont val="Arial"/>
        <family val="2"/>
      </rPr>
      <t>0 / 5</t>
    </r>
  </si>
  <si>
    <t>Employment Preparedness</t>
  </si>
  <si>
    <t>112. Providing Critique8:37</t>
  </si>
  <si>
    <t> Discussing Design - Book Further Reading</t>
  </si>
  <si>
    <t> Article: Design Criticism and the Creative Process</t>
  </si>
  <si>
    <t>Quiz 87: Providing Critique0:00</t>
  </si>
  <si>
    <t>113. Company Confidentiality10:30</t>
  </si>
  <si>
    <t>Quiz 88: Company Confidentiality0:00</t>
  </si>
  <si>
    <t>114. Stay tuned for more videos...0:00</t>
  </si>
  <si>
    <r>
      <t>Section: 18</t>
    </r>
    <r>
      <rPr>
        <sz val="11"/>
        <color rgb="FF1376D7"/>
        <rFont val="Arial"/>
        <family val="2"/>
      </rPr>
      <t>0 / 1</t>
    </r>
  </si>
  <si>
    <t>Conclusion &amp; What Next</t>
  </si>
  <si>
    <t>115. Between Now &amp; The Exam1:11</t>
  </si>
  <si>
    <r>
      <t>Section: 19</t>
    </r>
    <r>
      <rPr>
        <sz val="11"/>
        <color rgb="FF1376D7"/>
        <rFont val="Arial"/>
        <family val="2"/>
      </rPr>
      <t>0 / 18</t>
    </r>
  </si>
  <si>
    <t>Mock Exam</t>
  </si>
  <si>
    <t>Quiz 89: Editor Interface0:00</t>
  </si>
  <si>
    <t>Quiz 90: Game Art Principles0:00</t>
  </si>
  <si>
    <t>Quiz 91: Game Design Principles0:00</t>
  </si>
  <si>
    <t>Quiz 92: Asset Management0:00</t>
  </si>
  <si>
    <t>Quiz 93: Project Management0:00</t>
  </si>
  <si>
    <t>Quiz 94: User Interface0:00</t>
  </si>
  <si>
    <t>Quiz 95: Programming0:00</t>
  </si>
  <si>
    <t>Quiz 96: Materials and Effects0:00</t>
  </si>
  <si>
    <t>Quiz 97: Lighting0:00</t>
  </si>
  <si>
    <t>Quiz 98: Physics0:00</t>
  </si>
  <si>
    <t>Quiz 99: Audio0:00</t>
  </si>
  <si>
    <t>Quiz 100: Animation0:00</t>
  </si>
  <si>
    <t>Quiz 101: Navigation and Pathfinding0:00</t>
  </si>
  <si>
    <t>Quiz 102: Unity Services0:00</t>
  </si>
  <si>
    <t>Quiz 103: Industry Awareness0:00</t>
  </si>
  <si>
    <t>Quiz 104: Employment Preparedness0:00</t>
  </si>
  <si>
    <t>116. BONUS LECTURE - Our Other Courses1:43</t>
  </si>
  <si>
    <t> Unity Course Offer</t>
  </si>
  <si>
    <t> VR Course Offer</t>
  </si>
  <si>
    <t>117. 2017-01-18 14-18-28</t>
  </si>
  <si>
    <t>S1:  Introduction &amp; Motivation</t>
  </si>
  <si>
    <t>S2: Editor Interface</t>
  </si>
  <si>
    <t/>
  </si>
  <si>
    <t>S3: Game Art Principles</t>
  </si>
  <si>
    <t>S4: Game Design Principles</t>
  </si>
  <si>
    <t>S5: Asset Management</t>
  </si>
  <si>
    <t>S6: Project Management</t>
  </si>
  <si>
    <t>S7: User Interface</t>
  </si>
  <si>
    <t>S8: Progamming</t>
  </si>
  <si>
    <t>S9: Materials and Effects</t>
  </si>
  <si>
    <t>S10: Lighting</t>
  </si>
  <si>
    <t>S11: Physics</t>
  </si>
  <si>
    <t>S12: Audio</t>
  </si>
  <si>
    <t>S13: Animation</t>
  </si>
  <si>
    <t>S14: Navigation and Pathfinding</t>
  </si>
  <si>
    <t>S15: Unity Services</t>
  </si>
  <si>
    <t>S16: Industry Awareness</t>
  </si>
  <si>
    <t>S17: Employment Preparedness</t>
  </si>
  <si>
    <t>S18: Conclusion &amp; What Next</t>
  </si>
  <si>
    <t>S19: Mock Exam</t>
  </si>
  <si>
    <t>9. Views » Hierarchy 1 of 2   8:22</t>
  </si>
  <si>
    <t>10. Views » Hierarchy 2 of 2   4:13</t>
  </si>
  <si>
    <t>Quiz 6: Views » Hierarchy 2 of 2   0:00</t>
  </si>
  <si>
    <t>Quiz 5: Views » Hierarchy 1 of 2   0:00</t>
  </si>
  <si>
    <t>12. Views » Project 1/2   12:30</t>
  </si>
  <si>
    <t>Quiz 8: Views » Project 1/2   0:00</t>
  </si>
  <si>
    <t>13. Views » Project 2/2   9:10</t>
  </si>
  <si>
    <t>Quiz 9: Views » Project 2/2   0:00</t>
  </si>
  <si>
    <t>18. Game Art Principles » Non-Player Characters 1/2   11:51</t>
  </si>
  <si>
    <t>Quiz 12: Game Art Principles » Non-Player Characters 1/2   0:00</t>
  </si>
  <si>
    <t>19. Game Art Principles » Non-Player Characters 2/2   10:04</t>
  </si>
  <si>
    <t>Quiz 13: Game Art Principles » Non-Player Characters 2/2   0:00</t>
  </si>
  <si>
    <t>25. Asset Management » Default GameObjects 1 of 2   8:18</t>
  </si>
  <si>
    <t>Quiz 18: Asset Management » Default GameObjects 1 of 2   0:00</t>
  </si>
  <si>
    <t>26. Asset Management » Default GameObjects 2 of 2   9:59</t>
  </si>
  <si>
    <t>Quiz 19: Asset Management » Default GameObjects 2 of 2   0:00</t>
  </si>
  <si>
    <t>Pass the Unity Certified Developer Exam</t>
  </si>
  <si>
    <t>Original course list downloaded 02/23/2017</t>
  </si>
  <si>
    <t>57. Materials » Standard Shaders 1/3   8:22</t>
  </si>
  <si>
    <t>Quiz 42: Materials » Standard Shaders 1/3   0:00</t>
  </si>
  <si>
    <t>58. Materials » Standard Shaders 2/3   11:10</t>
  </si>
  <si>
    <t>Quiz 43: Materials » Standard Shaders 2/3   0:00</t>
  </si>
  <si>
    <t>59. Materials » Standard Shaders 3/3   12:33</t>
  </si>
  <si>
    <t>Quiz 44: Materials » Standard Shaders 3/3   0:00</t>
  </si>
  <si>
    <t>60. Effects » Image Effects 1/2   12:28</t>
  </si>
  <si>
    <t>Quiz 45: Effects » Image Effects 1/2   0:00</t>
  </si>
  <si>
    <t>61. Effects » Image Effects 2/2   11:30</t>
  </si>
  <si>
    <t>Quiz 46: Effects » Image Effects 2/2   0:00</t>
  </si>
  <si>
    <t>62. Particle System » Emitters 1/3   8:04</t>
  </si>
  <si>
    <t>Quiz 47: Particle System » Emitters 1/3   0:00</t>
  </si>
  <si>
    <t>63. Particle System » Emitters 2/3   10:24</t>
  </si>
  <si>
    <t>Quiz 48: Particle System » Emitters 2/3   0:00</t>
  </si>
  <si>
    <t>64. Particle System » Emitters 3/3   11:45</t>
  </si>
  <si>
    <t>Quiz 49: Particle System » Emitters 3/3   0:00</t>
  </si>
  <si>
    <t>66. Light Component » Type 1/2   12:43</t>
  </si>
  <si>
    <t>Quiz 50: Light Component » Type 1/2   0:00</t>
  </si>
  <si>
    <t>67. Light Component » Type 2/2   14:50</t>
  </si>
  <si>
    <t>Quiz 51: Light Component » Type 2/2   0:00</t>
  </si>
  <si>
    <t>83. Audio Source » Audio Properties 1/2   9:08</t>
  </si>
  <si>
    <t>Quiz 64: Audio Source » Audio Properties 1/2   0:00</t>
  </si>
  <si>
    <t>84. Audio Source » Audio Properties 2/2   9:52</t>
  </si>
  <si>
    <t>Quiz 65: Audio Source » Audio Properties 2/2   0:00</t>
  </si>
  <si>
    <t>skipped-no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</si>
</sst>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4"/>
      <color rgb="FF1376D7"/>
      <name val="Arial"/>
      <family val="2"/>
    </font>
    <font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6"/>
      <name val="Helvetica Neue"/>
    </font>
    <font>
      <sz val="11"/>
      <color theme="6" tint="0.5999938962981048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376D7"/>
      <name val="Arial"/>
      <family val="2"/>
    </font>
    <font>
      <sz val="10"/>
      <color rgb="FF1376D7"/>
      <name val="Arial"/>
      <family val="2"/>
    </font>
    <font>
      <b/>
      <sz val="11"/>
      <color rgb="FF1376D7"/>
      <name val="Arial"/>
      <family val="2"/>
    </font>
    <font>
      <sz val="14"/>
      <color rgb="FF1376D7"/>
      <name val="Arial"/>
      <family val="2"/>
    </font>
    <font>
      <sz val="10"/>
      <color rgb="FF6D6D6D"/>
      <name val="Arial"/>
      <family val="2"/>
    </font>
    <font>
      <b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4F4F4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F4F4F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8">
    <xf numFmtId="0" fontId="0" fillId="0" borderId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2" xfId="0" applyFont="1" applyBorder="1" applyAlignment="1">
      <alignment horizontal="left" vertical="center" indent="1"/>
    </xf>
    <xf numFmtId="0" fontId="6" fillId="0" borderId="0" xfId="0" applyFont="1"/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 wrapText="1"/>
    </xf>
    <xf numFmtId="164" fontId="5" fillId="0" borderId="0" xfId="1" applyNumberFormat="1" applyFont="1" applyAlignment="1">
      <alignment horizontal="center" wrapText="1"/>
    </xf>
    <xf numFmtId="14" fontId="5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3" fontId="5" fillId="0" borderId="0" xfId="0" applyNumberFormat="1" applyFont="1" applyAlignment="1">
      <alignment horizontal="center"/>
    </xf>
    <xf numFmtId="14" fontId="5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0" fontId="1" fillId="0" borderId="5" xfId="0" applyFont="1" applyBorder="1" applyAlignment="1">
      <alignment horizontal="left" vertical="center" indent="1"/>
    </xf>
    <xf numFmtId="0" fontId="0" fillId="4" borderId="0" xfId="0" applyFill="1"/>
    <xf numFmtId="3" fontId="5" fillId="5" borderId="3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indent="2"/>
    </xf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9" fillId="5" borderId="7" xfId="0" applyFont="1" applyFill="1" applyBorder="1"/>
    <xf numFmtId="164" fontId="10" fillId="5" borderId="8" xfId="0" applyNumberFormat="1" applyFont="1" applyFill="1" applyBorder="1"/>
    <xf numFmtId="14" fontId="4" fillId="2" borderId="5" xfId="0" applyNumberFormat="1" applyFont="1" applyFill="1" applyBorder="1" applyAlignment="1" applyProtection="1">
      <alignment horizontal="center"/>
      <protection locked="0"/>
    </xf>
    <xf numFmtId="3" fontId="5" fillId="5" borderId="7" xfId="0" applyNumberFormat="1" applyFont="1" applyFill="1" applyBorder="1" applyAlignment="1">
      <alignment horizontal="center"/>
    </xf>
    <xf numFmtId="3" fontId="5" fillId="5" borderId="8" xfId="0" applyNumberFormat="1" applyFont="1" applyFill="1" applyBorder="1" applyAlignment="1">
      <alignment horizontal="center"/>
    </xf>
    <xf numFmtId="164" fontId="7" fillId="5" borderId="8" xfId="1" applyNumberFormat="1" applyFont="1" applyFill="1" applyBorder="1" applyAlignment="1">
      <alignment horizontal="right"/>
    </xf>
    <xf numFmtId="3" fontId="7" fillId="5" borderId="8" xfId="0" applyNumberFormat="1" applyFont="1" applyFill="1" applyBorder="1" applyAlignment="1">
      <alignment horizontal="center"/>
    </xf>
    <xf numFmtId="3" fontId="7" fillId="5" borderId="12" xfId="0" applyNumberFormat="1" applyFont="1" applyFill="1" applyBorder="1" applyAlignment="1">
      <alignment horizontal="center"/>
    </xf>
    <xf numFmtId="164" fontId="7" fillId="5" borderId="3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3" fontId="5" fillId="0" borderId="4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6" fillId="0" borderId="0" xfId="0" applyFont="1" applyAlignment="1">
      <alignment horizontal="left" vertical="center" indent="2"/>
    </xf>
    <xf numFmtId="0" fontId="18" fillId="0" borderId="0" xfId="0" applyFont="1" applyAlignment="1">
      <alignment horizontal="left" vertical="center" indent="2"/>
    </xf>
    <xf numFmtId="0" fontId="1" fillId="0" borderId="1" xfId="0" applyFont="1" applyBorder="1" applyAlignment="1">
      <alignment horizontal="left" vertical="center" indent="1"/>
    </xf>
    <xf numFmtId="0" fontId="15" fillId="0" borderId="0" xfId="0" applyFont="1" applyAlignment="1">
      <alignment horizontal="left" vertical="center" indent="2"/>
    </xf>
    <xf numFmtId="0" fontId="1" fillId="0" borderId="2" xfId="0" applyFont="1" applyBorder="1" applyAlignment="1">
      <alignment horizontal="left" vertical="center" indent="1"/>
    </xf>
    <xf numFmtId="0" fontId="19" fillId="6" borderId="0" xfId="0" applyFont="1" applyFill="1" applyAlignment="1">
      <alignment horizontal="left" vertical="center" indent="2"/>
    </xf>
    <xf numFmtId="0" fontId="20" fillId="0" borderId="0" xfId="0" applyFont="1"/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K246"/>
  <sheetViews>
    <sheetView showGridLines="0" tabSelected="1" workbookViewId="0">
      <pane ySplit="3" topLeftCell="A166" activePane="bottomLeft" state="frozen"/>
      <selection pane="bottomLeft" activeCell="G172" sqref="G172"/>
    </sheetView>
  </sheetViews>
  <sheetFormatPr defaultColWidth="8.85546875" defaultRowHeight="15" outlineLevelRow="1"/>
  <cols>
    <col min="1" max="1" width="6.28515625" customWidth="1"/>
    <col min="2" max="2" width="82.140625" bestFit="1" customWidth="1"/>
    <col min="3" max="3" width="9.28515625" style="9" bestFit="1" customWidth="1"/>
    <col min="4" max="4" width="8.42578125" customWidth="1"/>
    <col min="5" max="6" width="9" customWidth="1"/>
    <col min="7" max="7" width="11.7109375" bestFit="1" customWidth="1"/>
    <col min="8" max="8" width="10.7109375" bestFit="1" customWidth="1"/>
    <col min="9" max="9" width="5.7109375" customWidth="1"/>
    <col min="10" max="10" width="5.7109375" style="37" customWidth="1"/>
  </cols>
  <sheetData>
    <row r="1" spans="1:10" ht="26.25" customHeight="1" thickBot="1">
      <c r="A1" s="2" t="s">
        <v>338</v>
      </c>
      <c r="B1" s="3"/>
      <c r="C1" s="31"/>
      <c r="D1" s="32"/>
      <c r="E1" s="33" t="s">
        <v>5</v>
      </c>
      <c r="F1" s="34">
        <f>SUMIF(G4:G244, "&gt;0", C4:C244)</f>
        <v>965</v>
      </c>
      <c r="G1" s="35">
        <f>+C245</f>
        <v>1296</v>
      </c>
      <c r="H1" s="36">
        <f>+F1/G1</f>
        <v>0.7445987654320988</v>
      </c>
    </row>
    <row r="2" spans="1:10">
      <c r="A2" s="5" t="s">
        <v>339</v>
      </c>
      <c r="B2" s="3"/>
      <c r="C2" s="4"/>
      <c r="G2" s="38">
        <f>+G1/60</f>
        <v>21.6</v>
      </c>
    </row>
    <row r="3" spans="1:10" ht="45.75" thickBot="1">
      <c r="B3" s="6" t="s">
        <v>0</v>
      </c>
      <c r="C3" s="10" t="s">
        <v>1</v>
      </c>
      <c r="D3" s="6" t="s">
        <v>6</v>
      </c>
      <c r="E3" s="7" t="s">
        <v>2</v>
      </c>
      <c r="F3" s="7" t="s">
        <v>3</v>
      </c>
      <c r="G3" s="11" t="s">
        <v>4</v>
      </c>
      <c r="H3" s="8" t="s">
        <v>7</v>
      </c>
    </row>
    <row r="4" spans="1:10" ht="21" thickBot="1">
      <c r="A4" s="28" t="s">
        <v>302</v>
      </c>
      <c r="B4" s="25"/>
      <c r="C4" s="26"/>
      <c r="D4" s="20">
        <f>SUM(C4:C9)</f>
        <v>16</v>
      </c>
      <c r="E4" s="27"/>
      <c r="F4" s="27"/>
      <c r="G4" s="41" t="str">
        <f>IF(COUNTA(G5:G8)=COUNTA(B5:B8), "COMPLETE", "")</f>
        <v>COMPLETE</v>
      </c>
    </row>
    <row r="5" spans="1:10" ht="15.75" outlineLevel="1" thickBot="1">
      <c r="B5" s="18" t="s">
        <v>12</v>
      </c>
      <c r="C5" s="16">
        <v>2</v>
      </c>
      <c r="D5" s="21">
        <f>D4/60</f>
        <v>0.26666666666666666</v>
      </c>
      <c r="E5" s="17">
        <f>E4+(C5/$D$4)</f>
        <v>0.125</v>
      </c>
      <c r="F5" s="15">
        <f>F4+(C5/$C$245)</f>
        <v>1.5432098765432098E-3</v>
      </c>
      <c r="G5" s="30">
        <v>42789</v>
      </c>
      <c r="H5" s="30">
        <v>42789</v>
      </c>
      <c r="I5" s="9" t="str">
        <f>IF(H5="", "", IF(ISBLANK(H6), IF(H5&lt;&gt;H7, SUMIF(H:H,H5,C:C), ""), IF(H5&lt;&gt;H6, SUMIF(H:H,H5,C:C), "")))</f>
        <v/>
      </c>
      <c r="J5" s="38" t="str">
        <f t="shared" ref="J5:J6" si="0">IF(I5&lt;&gt;"", I5/60, "")</f>
        <v/>
      </c>
    </row>
    <row r="6" spans="1:10" outlineLevel="1">
      <c r="B6" s="18" t="s">
        <v>14</v>
      </c>
      <c r="C6" s="13">
        <v>2</v>
      </c>
      <c r="D6" s="19"/>
      <c r="E6" s="15">
        <f t="shared" ref="E6" si="1">E5+(C6/$D$4)</f>
        <v>0.25</v>
      </c>
      <c r="F6" s="15">
        <f t="shared" ref="F6:F69" si="2">F5+(C6/$C$245)</f>
        <v>3.0864197530864196E-3</v>
      </c>
      <c r="G6" s="30">
        <v>42789</v>
      </c>
      <c r="H6" s="30">
        <v>42789</v>
      </c>
      <c r="I6" s="9" t="str">
        <f>IF(H6="", "", IF(ISBLANK(H7), IF(H6&lt;&gt;H8, SUMIF(H:H,H6,C:C), ""), IF(H6&lt;&gt;H7, SUMIF(H:H,H6,C:C), "")))</f>
        <v/>
      </c>
      <c r="J6" s="38" t="str">
        <f t="shared" si="0"/>
        <v/>
      </c>
    </row>
    <row r="7" spans="1:10" outlineLevel="1">
      <c r="B7" s="18" t="s">
        <v>16</v>
      </c>
      <c r="C7" s="13">
        <v>7</v>
      </c>
      <c r="D7" s="19"/>
      <c r="E7" s="15">
        <f t="shared" ref="E7:E8" si="3">E6+(C7/$D$4)</f>
        <v>0.6875</v>
      </c>
      <c r="F7" s="15">
        <f t="shared" si="2"/>
        <v>8.4876543209876538E-3</v>
      </c>
      <c r="G7" s="30">
        <v>42789</v>
      </c>
      <c r="H7" s="30">
        <v>42789</v>
      </c>
      <c r="I7" s="9" t="str">
        <f t="shared" ref="I7:I70" si="4">IF(H7="", "", IF(ISBLANK(H8), IF(H7&lt;&gt;H9, SUMIF(H:H,H7,C:C), ""), IF(H7&lt;&gt;H8, SUMIF(H:H,H7,C:C), "")))</f>
        <v/>
      </c>
      <c r="J7" s="38" t="str">
        <f t="shared" ref="J7:J70" si="5">IF(I7&lt;&gt;"", I7/60, "")</f>
        <v/>
      </c>
    </row>
    <row r="8" spans="1:10" ht="15.75" outlineLevel="1" thickBot="1">
      <c r="B8" s="18" t="s">
        <v>17</v>
      </c>
      <c r="C8" s="14">
        <v>5</v>
      </c>
      <c r="D8" s="19"/>
      <c r="E8" s="15">
        <f t="shared" si="3"/>
        <v>1</v>
      </c>
      <c r="F8" s="15">
        <f t="shared" si="2"/>
        <v>1.2345679012345678E-2</v>
      </c>
      <c r="G8" s="30">
        <v>42789</v>
      </c>
      <c r="H8" s="30">
        <v>42789</v>
      </c>
      <c r="I8" s="9" t="str">
        <f t="shared" si="4"/>
        <v/>
      </c>
      <c r="J8" s="38" t="str">
        <f t="shared" si="5"/>
        <v/>
      </c>
    </row>
    <row r="9" spans="1:10" ht="21" thickBot="1">
      <c r="A9" s="28" t="s">
        <v>303</v>
      </c>
      <c r="B9" s="25"/>
      <c r="C9" s="26"/>
      <c r="D9" s="20">
        <f>SUM(C9:C33)</f>
        <v>120</v>
      </c>
      <c r="E9" s="27"/>
      <c r="F9" s="29">
        <f t="shared" si="2"/>
        <v>1.2345679012345678E-2</v>
      </c>
      <c r="G9" s="41" t="str">
        <f>IF(COUNTA(G10:G32)=COUNTA(B10:B32), "COMPLETE", "")</f>
        <v>COMPLETE</v>
      </c>
      <c r="I9" s="9" t="str">
        <f t="shared" si="4"/>
        <v/>
      </c>
      <c r="J9" s="38" t="str">
        <f t="shared" si="5"/>
        <v/>
      </c>
    </row>
    <row r="10" spans="1:10" ht="15.75" outlineLevel="1" thickBot="1">
      <c r="B10" s="18" t="s">
        <v>20</v>
      </c>
      <c r="C10" s="13">
        <v>1</v>
      </c>
      <c r="D10" s="21">
        <f>D9/60</f>
        <v>2</v>
      </c>
      <c r="E10" s="15">
        <f t="shared" ref="E10:E17" si="6">E9+(C10/$D$9)</f>
        <v>8.3333333333333332E-3</v>
      </c>
      <c r="F10" s="15">
        <f t="shared" si="2"/>
        <v>1.3117283950617283E-2</v>
      </c>
      <c r="G10" s="30">
        <v>42789</v>
      </c>
      <c r="H10" s="30">
        <v>42789</v>
      </c>
      <c r="I10" s="9" t="str">
        <f t="shared" si="4"/>
        <v/>
      </c>
      <c r="J10" s="38" t="str">
        <f t="shared" si="5"/>
        <v/>
      </c>
    </row>
    <row r="11" spans="1:10" outlineLevel="1">
      <c r="B11" s="18" t="s">
        <v>22</v>
      </c>
      <c r="C11" s="13">
        <v>5</v>
      </c>
      <c r="D11" s="19"/>
      <c r="E11" s="15">
        <f t="shared" si="6"/>
        <v>4.9999999999999996E-2</v>
      </c>
      <c r="F11" s="15">
        <f t="shared" si="2"/>
        <v>1.6975308641975308E-2</v>
      </c>
      <c r="G11" s="30">
        <v>42789</v>
      </c>
      <c r="H11" s="30">
        <v>42789</v>
      </c>
      <c r="I11" s="9" t="str">
        <f t="shared" si="4"/>
        <v/>
      </c>
      <c r="J11" s="38" t="str">
        <f t="shared" si="5"/>
        <v/>
      </c>
    </row>
    <row r="12" spans="1:10" outlineLevel="1">
      <c r="B12" s="18" t="s">
        <v>24</v>
      </c>
      <c r="C12" s="13">
        <v>9</v>
      </c>
      <c r="D12" s="19"/>
      <c r="E12" s="15">
        <f t="shared" si="6"/>
        <v>0.125</v>
      </c>
      <c r="F12" s="15">
        <f t="shared" si="2"/>
        <v>2.3919753086419752E-2</v>
      </c>
      <c r="G12" s="30">
        <v>42789</v>
      </c>
      <c r="H12" s="30">
        <v>42789</v>
      </c>
      <c r="I12" s="9" t="str">
        <f t="shared" si="4"/>
        <v/>
      </c>
      <c r="J12" s="38" t="str">
        <f t="shared" si="5"/>
        <v/>
      </c>
    </row>
    <row r="13" spans="1:10" outlineLevel="1">
      <c r="B13" s="18" t="s">
        <v>27</v>
      </c>
      <c r="C13" s="14">
        <v>3</v>
      </c>
      <c r="D13" s="19"/>
      <c r="E13" s="15">
        <f t="shared" si="6"/>
        <v>0.15</v>
      </c>
      <c r="F13" s="15">
        <f t="shared" si="2"/>
        <v>2.6234567901234566E-2</v>
      </c>
      <c r="G13" s="30">
        <v>42789</v>
      </c>
      <c r="H13" s="30">
        <v>42789</v>
      </c>
      <c r="I13" s="9" t="str">
        <f t="shared" si="4"/>
        <v/>
      </c>
      <c r="J13" s="38" t="str">
        <f t="shared" si="5"/>
        <v/>
      </c>
    </row>
    <row r="14" spans="1:10" outlineLevel="1">
      <c r="B14" s="18" t="s">
        <v>28</v>
      </c>
      <c r="C14" s="13">
        <v>6</v>
      </c>
      <c r="D14" s="19"/>
      <c r="E14" s="15">
        <f t="shared" si="6"/>
        <v>0.2</v>
      </c>
      <c r="F14" s="15">
        <f t="shared" si="2"/>
        <v>3.0864197530864196E-2</v>
      </c>
      <c r="G14" s="30">
        <v>42789</v>
      </c>
      <c r="H14" s="30">
        <v>42789</v>
      </c>
      <c r="I14" s="9" t="str">
        <f t="shared" si="4"/>
        <v/>
      </c>
      <c r="J14" s="38" t="str">
        <f t="shared" si="5"/>
        <v/>
      </c>
    </row>
    <row r="15" spans="1:10" outlineLevel="1">
      <c r="B15" s="18" t="s">
        <v>31</v>
      </c>
      <c r="C15" s="14">
        <v>3</v>
      </c>
      <c r="D15" s="19"/>
      <c r="E15" s="15">
        <f t="shared" si="6"/>
        <v>0.22500000000000001</v>
      </c>
      <c r="F15" s="15">
        <f t="shared" si="2"/>
        <v>3.3179012345679007E-2</v>
      </c>
      <c r="G15" s="30">
        <v>42789</v>
      </c>
      <c r="H15" s="30">
        <v>42789</v>
      </c>
      <c r="I15" s="9" t="str">
        <f t="shared" si="4"/>
        <v/>
      </c>
      <c r="J15" s="38" t="str">
        <f t="shared" si="5"/>
        <v/>
      </c>
    </row>
    <row r="16" spans="1:10" outlineLevel="1">
      <c r="B16" s="18" t="s">
        <v>32</v>
      </c>
      <c r="C16" s="13">
        <v>12</v>
      </c>
      <c r="D16" s="19"/>
      <c r="E16" s="15">
        <f t="shared" si="6"/>
        <v>0.32500000000000001</v>
      </c>
      <c r="F16" s="15">
        <f t="shared" si="2"/>
        <v>4.2438271604938266E-2</v>
      </c>
      <c r="G16" s="30">
        <v>42789</v>
      </c>
      <c r="H16" s="30">
        <v>42789</v>
      </c>
      <c r="I16" s="9" t="str">
        <f t="shared" si="4"/>
        <v/>
      </c>
      <c r="J16" s="38" t="str">
        <f t="shared" si="5"/>
        <v/>
      </c>
    </row>
    <row r="17" spans="2:10" outlineLevel="1">
      <c r="B17" s="18" t="s">
        <v>33</v>
      </c>
      <c r="C17" s="14">
        <v>3</v>
      </c>
      <c r="D17" s="19"/>
      <c r="E17" s="15">
        <f t="shared" si="6"/>
        <v>0.35000000000000003</v>
      </c>
      <c r="F17" s="15">
        <f t="shared" si="2"/>
        <v>4.4753086419753077E-2</v>
      </c>
      <c r="G17" s="30">
        <v>42789</v>
      </c>
      <c r="H17" s="30">
        <v>42789</v>
      </c>
      <c r="I17" s="9" t="str">
        <f t="shared" si="4"/>
        <v/>
      </c>
      <c r="J17" s="38" t="str">
        <f t="shared" si="5"/>
        <v/>
      </c>
    </row>
    <row r="18" spans="2:10" outlineLevel="1">
      <c r="B18" s="18" t="s">
        <v>322</v>
      </c>
      <c r="C18" s="13">
        <v>9</v>
      </c>
      <c r="D18" s="19"/>
      <c r="E18" s="15">
        <f t="shared" ref="E18:E32" si="7">E17+(C18/$D$9)</f>
        <v>0.42500000000000004</v>
      </c>
      <c r="F18" s="15">
        <f t="shared" si="2"/>
        <v>5.1697530864197525E-2</v>
      </c>
      <c r="G18" s="30">
        <v>42789</v>
      </c>
      <c r="H18" s="30">
        <v>42789</v>
      </c>
      <c r="I18" s="9" t="str">
        <f t="shared" si="4"/>
        <v/>
      </c>
      <c r="J18" s="38" t="str">
        <f t="shared" si="5"/>
        <v/>
      </c>
    </row>
    <row r="19" spans="2:10" outlineLevel="1">
      <c r="B19" s="18" t="s">
        <v>325</v>
      </c>
      <c r="C19" s="14">
        <v>3</v>
      </c>
      <c r="D19" s="19"/>
      <c r="E19" s="15">
        <f t="shared" si="7"/>
        <v>0.45000000000000007</v>
      </c>
      <c r="F19" s="15">
        <f t="shared" si="2"/>
        <v>5.4012345679012336E-2</v>
      </c>
      <c r="G19" s="30">
        <v>42789</v>
      </c>
      <c r="H19" s="30">
        <v>42789</v>
      </c>
      <c r="I19" s="9" t="str">
        <f t="shared" si="4"/>
        <v/>
      </c>
      <c r="J19" s="38" t="str">
        <f t="shared" si="5"/>
        <v/>
      </c>
    </row>
    <row r="20" spans="2:10" outlineLevel="1">
      <c r="B20" s="18" t="s">
        <v>323</v>
      </c>
      <c r="C20" s="13">
        <v>4</v>
      </c>
      <c r="D20" s="19"/>
      <c r="E20" s="15">
        <f t="shared" si="7"/>
        <v>0.48333333333333339</v>
      </c>
      <c r="F20" s="15">
        <f t="shared" si="2"/>
        <v>5.7098765432098755E-2</v>
      </c>
      <c r="G20" s="30">
        <v>42789</v>
      </c>
      <c r="H20" s="30">
        <v>42789</v>
      </c>
      <c r="I20" s="9" t="str">
        <f t="shared" si="4"/>
        <v/>
      </c>
      <c r="J20" s="38" t="str">
        <f t="shared" si="5"/>
        <v/>
      </c>
    </row>
    <row r="21" spans="2:10" outlineLevel="1">
      <c r="B21" s="18" t="s">
        <v>324</v>
      </c>
      <c r="C21" s="14">
        <v>3</v>
      </c>
      <c r="D21" s="19"/>
      <c r="E21" s="15">
        <f t="shared" si="7"/>
        <v>0.50833333333333341</v>
      </c>
      <c r="F21" s="15">
        <f t="shared" si="2"/>
        <v>5.9413580246913567E-2</v>
      </c>
      <c r="G21" s="30">
        <v>42789</v>
      </c>
      <c r="H21" s="30">
        <v>42789</v>
      </c>
      <c r="I21" s="9" t="str">
        <f t="shared" si="4"/>
        <v/>
      </c>
      <c r="J21" s="38" t="str">
        <f t="shared" si="5"/>
        <v/>
      </c>
    </row>
    <row r="22" spans="2:10" outlineLevel="1">
      <c r="B22" s="18" t="s">
        <v>38</v>
      </c>
      <c r="C22" s="13">
        <v>8</v>
      </c>
      <c r="D22" s="19"/>
      <c r="E22" s="15">
        <f t="shared" si="7"/>
        <v>0.57500000000000007</v>
      </c>
      <c r="F22" s="15">
        <f t="shared" si="2"/>
        <v>6.5586419753086406E-2</v>
      </c>
      <c r="G22" s="30">
        <v>42789</v>
      </c>
      <c r="H22" s="30">
        <v>42789</v>
      </c>
      <c r="I22" s="9" t="str">
        <f t="shared" si="4"/>
        <v/>
      </c>
      <c r="J22" s="38" t="str">
        <f t="shared" si="5"/>
        <v/>
      </c>
    </row>
    <row r="23" spans="2:10" outlineLevel="1">
      <c r="B23" s="18" t="s">
        <v>39</v>
      </c>
      <c r="C23" s="14">
        <v>3</v>
      </c>
      <c r="D23" s="19"/>
      <c r="E23" s="15">
        <f t="shared" si="7"/>
        <v>0.60000000000000009</v>
      </c>
      <c r="F23" s="15">
        <f t="shared" si="2"/>
        <v>6.7901234567901217E-2</v>
      </c>
      <c r="G23" s="30">
        <v>42789</v>
      </c>
      <c r="H23" s="30">
        <v>42789</v>
      </c>
      <c r="I23" s="9" t="str">
        <f t="shared" si="4"/>
        <v/>
      </c>
      <c r="J23" s="38" t="str">
        <f t="shared" si="5"/>
        <v/>
      </c>
    </row>
    <row r="24" spans="2:10" outlineLevel="1">
      <c r="B24" s="18" t="s">
        <v>326</v>
      </c>
      <c r="C24" s="13">
        <v>13</v>
      </c>
      <c r="D24" s="19"/>
      <c r="E24" s="15">
        <f t="shared" si="7"/>
        <v>0.70833333333333348</v>
      </c>
      <c r="F24" s="15">
        <f t="shared" si="2"/>
        <v>7.7932098765432084E-2</v>
      </c>
      <c r="G24" s="30">
        <v>42789</v>
      </c>
      <c r="H24" s="30">
        <v>42789</v>
      </c>
      <c r="I24" s="9" t="str">
        <f t="shared" si="4"/>
        <v/>
      </c>
      <c r="J24" s="38" t="str">
        <f t="shared" si="5"/>
        <v/>
      </c>
    </row>
    <row r="25" spans="2:10" outlineLevel="1">
      <c r="B25" s="18" t="s">
        <v>327</v>
      </c>
      <c r="C25" s="14">
        <v>3</v>
      </c>
      <c r="D25" s="19"/>
      <c r="E25" s="15">
        <f t="shared" si="7"/>
        <v>0.7333333333333335</v>
      </c>
      <c r="F25" s="15">
        <f t="shared" si="2"/>
        <v>8.0246913580246895E-2</v>
      </c>
      <c r="G25" s="30">
        <v>42789</v>
      </c>
      <c r="H25" s="30">
        <v>42789</v>
      </c>
      <c r="I25" s="9" t="str">
        <f t="shared" si="4"/>
        <v/>
      </c>
      <c r="J25" s="38" t="str">
        <f t="shared" si="5"/>
        <v/>
      </c>
    </row>
    <row r="26" spans="2:10" outlineLevel="1">
      <c r="B26" s="18" t="s">
        <v>328</v>
      </c>
      <c r="C26" s="13">
        <v>9</v>
      </c>
      <c r="D26" s="19"/>
      <c r="E26" s="15">
        <f t="shared" si="7"/>
        <v>0.80833333333333346</v>
      </c>
      <c r="F26" s="15">
        <f t="shared" si="2"/>
        <v>8.7191358024691343E-2</v>
      </c>
      <c r="G26" s="30">
        <v>42789</v>
      </c>
      <c r="H26" s="30">
        <v>42789</v>
      </c>
      <c r="I26" s="9" t="str">
        <f t="shared" si="4"/>
        <v/>
      </c>
      <c r="J26" s="38" t="str">
        <f t="shared" si="5"/>
        <v/>
      </c>
    </row>
    <row r="27" spans="2:10" outlineLevel="1">
      <c r="B27" s="18" t="s">
        <v>329</v>
      </c>
      <c r="C27" s="14">
        <v>3</v>
      </c>
      <c r="D27" s="19"/>
      <c r="E27" s="15">
        <f t="shared" si="7"/>
        <v>0.83333333333333348</v>
      </c>
      <c r="F27" s="15">
        <f t="shared" si="2"/>
        <v>8.9506172839506154E-2</v>
      </c>
      <c r="G27" s="30">
        <v>42789</v>
      </c>
      <c r="H27" s="30">
        <v>42789</v>
      </c>
      <c r="I27" s="9" t="str">
        <f t="shared" si="4"/>
        <v/>
      </c>
      <c r="J27" s="38" t="str">
        <f t="shared" si="5"/>
        <v/>
      </c>
    </row>
    <row r="28" spans="2:10" outlineLevel="1">
      <c r="B28" s="18" t="s">
        <v>44</v>
      </c>
      <c r="C28" s="13">
        <v>12</v>
      </c>
      <c r="D28" s="19"/>
      <c r="E28" s="15">
        <f t="shared" si="7"/>
        <v>0.93333333333333346</v>
      </c>
      <c r="F28" s="15">
        <f t="shared" si="2"/>
        <v>9.8765432098765413E-2</v>
      </c>
      <c r="G28" s="30">
        <v>42789</v>
      </c>
      <c r="H28" s="30">
        <v>42789</v>
      </c>
      <c r="I28" s="9" t="str">
        <f t="shared" si="4"/>
        <v/>
      </c>
      <c r="J28" s="38" t="str">
        <f t="shared" si="5"/>
        <v/>
      </c>
    </row>
    <row r="29" spans="2:10" outlineLevel="1">
      <c r="B29" s="18" t="s">
        <v>45</v>
      </c>
      <c r="C29" s="14">
        <v>3</v>
      </c>
      <c r="D29" s="19"/>
      <c r="E29" s="15">
        <f t="shared" si="7"/>
        <v>0.95833333333333348</v>
      </c>
      <c r="F29" s="15">
        <f t="shared" si="2"/>
        <v>0.10108024691358022</v>
      </c>
      <c r="G29" s="30">
        <v>42789</v>
      </c>
      <c r="H29" s="30">
        <v>42789</v>
      </c>
      <c r="I29" s="9" t="str">
        <f t="shared" si="4"/>
        <v/>
      </c>
      <c r="J29" s="38" t="str">
        <f t="shared" si="5"/>
        <v/>
      </c>
    </row>
    <row r="30" spans="2:10" outlineLevel="1">
      <c r="B30" s="18" t="s">
        <v>46</v>
      </c>
      <c r="C30" s="13">
        <v>1</v>
      </c>
      <c r="D30" s="19"/>
      <c r="E30" s="15">
        <f t="shared" si="7"/>
        <v>0.96666666666666679</v>
      </c>
      <c r="F30" s="15">
        <f t="shared" si="2"/>
        <v>0.10185185185185183</v>
      </c>
      <c r="G30" s="30">
        <v>42789</v>
      </c>
      <c r="H30" s="30">
        <v>42789</v>
      </c>
      <c r="I30" s="9" t="str">
        <f t="shared" si="4"/>
        <v/>
      </c>
      <c r="J30" s="38" t="str">
        <f t="shared" si="5"/>
        <v/>
      </c>
    </row>
    <row r="31" spans="2:10" outlineLevel="1">
      <c r="B31" s="18" t="s">
        <v>47</v>
      </c>
      <c r="C31" s="14">
        <v>3</v>
      </c>
      <c r="D31" s="19"/>
      <c r="E31" s="15">
        <f t="shared" si="7"/>
        <v>0.99166666666666681</v>
      </c>
      <c r="F31" s="15">
        <f t="shared" si="2"/>
        <v>0.10416666666666664</v>
      </c>
      <c r="G31" s="30">
        <v>42789</v>
      </c>
      <c r="H31" s="30">
        <v>42789</v>
      </c>
      <c r="I31" s="9" t="str">
        <f t="shared" si="4"/>
        <v/>
      </c>
      <c r="J31" s="38" t="str">
        <f t="shared" si="5"/>
        <v/>
      </c>
    </row>
    <row r="32" spans="2:10" ht="15.75" outlineLevel="1" thickBot="1">
      <c r="B32" s="18" t="s">
        <v>48</v>
      </c>
      <c r="C32" s="13">
        <v>1</v>
      </c>
      <c r="D32" s="19"/>
      <c r="E32" s="15">
        <f t="shared" si="7"/>
        <v>1.0000000000000002</v>
      </c>
      <c r="F32" s="15">
        <f t="shared" si="2"/>
        <v>0.10493827160493825</v>
      </c>
      <c r="G32" s="30">
        <v>42789</v>
      </c>
      <c r="H32" s="30">
        <v>42789</v>
      </c>
      <c r="I32" s="9">
        <f t="shared" si="4"/>
        <v>136</v>
      </c>
      <c r="J32" s="38">
        <f t="shared" si="5"/>
        <v>2.2666666666666666</v>
      </c>
    </row>
    <row r="33" spans="1:10" ht="21" thickBot="1">
      <c r="A33" s="28" t="s">
        <v>305</v>
      </c>
      <c r="B33" s="25"/>
      <c r="C33" s="26"/>
      <c r="D33" s="20">
        <f>SUM(C33:C41)</f>
        <v>43</v>
      </c>
      <c r="E33" s="27"/>
      <c r="F33" s="29">
        <f t="shared" si="2"/>
        <v>0.10493827160493825</v>
      </c>
      <c r="G33" s="41" t="str">
        <f>IF(COUNTA(G34:G40)=COUNTA(B34:B40), "COMPLETE", "")</f>
        <v>COMPLETE</v>
      </c>
      <c r="I33" s="9" t="str">
        <f t="shared" si="4"/>
        <v/>
      </c>
      <c r="J33" s="38" t="str">
        <f t="shared" si="5"/>
        <v/>
      </c>
    </row>
    <row r="34" spans="1:10" ht="15.75" outlineLevel="1" thickBot="1">
      <c r="B34" s="18" t="s">
        <v>51</v>
      </c>
      <c r="C34" s="13">
        <v>1</v>
      </c>
      <c r="D34" s="21">
        <f>D33/60</f>
        <v>0.71666666666666667</v>
      </c>
      <c r="E34" s="15">
        <f>E33+(C34/$D$33)</f>
        <v>2.3255813953488372E-2</v>
      </c>
      <c r="F34" s="15">
        <f t="shared" si="2"/>
        <v>0.10570987654320986</v>
      </c>
      <c r="G34" s="30">
        <v>42790</v>
      </c>
      <c r="H34" s="30">
        <v>42790</v>
      </c>
      <c r="I34" s="9">
        <f t="shared" si="4"/>
        <v>1</v>
      </c>
      <c r="J34" s="38">
        <f t="shared" si="5"/>
        <v>1.6666666666666666E-2</v>
      </c>
    </row>
    <row r="35" spans="1:10" outlineLevel="1">
      <c r="B35" s="18" t="s">
        <v>330</v>
      </c>
      <c r="C35" s="13">
        <v>12</v>
      </c>
      <c r="D35" s="19"/>
      <c r="E35" s="15">
        <f t="shared" ref="E35:E40" si="8">E34+(C35/$D$33)</f>
        <v>0.30232558139534882</v>
      </c>
      <c r="F35" s="15">
        <f t="shared" si="2"/>
        <v>0.11496913580246912</v>
      </c>
      <c r="G35" s="30">
        <v>42791</v>
      </c>
      <c r="H35" s="30">
        <v>42791</v>
      </c>
      <c r="I35" s="9" t="str">
        <f t="shared" si="4"/>
        <v/>
      </c>
      <c r="J35" s="38" t="str">
        <f t="shared" si="5"/>
        <v/>
      </c>
    </row>
    <row r="36" spans="1:10" outlineLevel="1">
      <c r="B36" s="18" t="s">
        <v>331</v>
      </c>
      <c r="C36" s="14">
        <v>3</v>
      </c>
      <c r="D36" s="19"/>
      <c r="E36" s="15">
        <f t="shared" si="8"/>
        <v>0.37209302325581395</v>
      </c>
      <c r="F36" s="15">
        <f t="shared" si="2"/>
        <v>0.11728395061728393</v>
      </c>
      <c r="G36" s="30">
        <v>42791</v>
      </c>
      <c r="H36" s="30">
        <v>42791</v>
      </c>
      <c r="I36" s="9" t="str">
        <f t="shared" si="4"/>
        <v/>
      </c>
      <c r="J36" s="38" t="str">
        <f t="shared" si="5"/>
        <v/>
      </c>
    </row>
    <row r="37" spans="1:10" outlineLevel="1">
      <c r="B37" s="18" t="s">
        <v>332</v>
      </c>
      <c r="C37" s="13">
        <v>10</v>
      </c>
      <c r="D37" s="19"/>
      <c r="E37" s="15">
        <f t="shared" si="8"/>
        <v>0.60465116279069764</v>
      </c>
      <c r="F37" s="15">
        <f t="shared" si="2"/>
        <v>0.12499999999999997</v>
      </c>
      <c r="G37" s="30">
        <v>42791</v>
      </c>
      <c r="H37" s="30">
        <v>42791</v>
      </c>
      <c r="I37" s="9" t="str">
        <f t="shared" si="4"/>
        <v/>
      </c>
      <c r="J37" s="38" t="str">
        <f t="shared" si="5"/>
        <v/>
      </c>
    </row>
    <row r="38" spans="1:10" outlineLevel="1">
      <c r="B38" s="18" t="s">
        <v>333</v>
      </c>
      <c r="C38" s="14">
        <v>3</v>
      </c>
      <c r="D38" s="19"/>
      <c r="E38" s="15">
        <f t="shared" si="8"/>
        <v>0.67441860465116277</v>
      </c>
      <c r="F38" s="15">
        <f t="shared" si="2"/>
        <v>0.1273148148148148</v>
      </c>
      <c r="G38" s="30">
        <v>42791</v>
      </c>
      <c r="H38" s="30">
        <v>42791</v>
      </c>
      <c r="I38" s="9" t="str">
        <f t="shared" si="4"/>
        <v/>
      </c>
      <c r="J38" s="38" t="str">
        <f t="shared" si="5"/>
        <v/>
      </c>
    </row>
    <row r="39" spans="1:10" outlineLevel="1">
      <c r="B39" s="18" t="s">
        <v>56</v>
      </c>
      <c r="C39" s="13">
        <v>11</v>
      </c>
      <c r="D39" s="19"/>
      <c r="E39" s="15">
        <f t="shared" si="8"/>
        <v>0.93023255813953487</v>
      </c>
      <c r="F39" s="15">
        <f t="shared" si="2"/>
        <v>0.13580246913580246</v>
      </c>
      <c r="G39" s="30">
        <v>42791</v>
      </c>
      <c r="H39" s="30">
        <v>42791</v>
      </c>
      <c r="I39" s="9" t="str">
        <f t="shared" si="4"/>
        <v/>
      </c>
      <c r="J39" s="38" t="str">
        <f t="shared" si="5"/>
        <v/>
      </c>
    </row>
    <row r="40" spans="1:10" ht="15.75" outlineLevel="1" thickBot="1">
      <c r="B40" s="18" t="s">
        <v>58</v>
      </c>
      <c r="C40" s="14">
        <v>3</v>
      </c>
      <c r="D40" s="19"/>
      <c r="E40" s="15">
        <f t="shared" si="8"/>
        <v>1</v>
      </c>
      <c r="F40" s="15">
        <f t="shared" si="2"/>
        <v>0.13811728395061729</v>
      </c>
      <c r="G40" s="30">
        <v>42791</v>
      </c>
      <c r="H40" s="30">
        <v>42791</v>
      </c>
      <c r="I40" s="9" t="str">
        <f t="shared" si="4"/>
        <v/>
      </c>
      <c r="J40" s="38" t="str">
        <f t="shared" si="5"/>
        <v/>
      </c>
    </row>
    <row r="41" spans="1:10" ht="21" thickBot="1">
      <c r="A41" s="28" t="s">
        <v>306</v>
      </c>
      <c r="B41" s="25"/>
      <c r="C41" s="26"/>
      <c r="D41" s="20">
        <f>SUM(C41:C46)</f>
        <v>33</v>
      </c>
      <c r="E41" s="27"/>
      <c r="F41" s="29">
        <f t="shared" si="2"/>
        <v>0.13811728395061729</v>
      </c>
      <c r="G41" s="41" t="str">
        <f>IF(COUNTA(G42:G45)=COUNTA(B42:B45), "COMPLETE", "")</f>
        <v>COMPLETE</v>
      </c>
      <c r="I41" s="9" t="str">
        <f t="shared" si="4"/>
        <v/>
      </c>
      <c r="J41" s="38" t="str">
        <f t="shared" si="5"/>
        <v/>
      </c>
    </row>
    <row r="42" spans="1:10" ht="15.75" outlineLevel="1" thickBot="1">
      <c r="B42" s="22" t="s">
        <v>61</v>
      </c>
      <c r="C42" s="23">
        <v>13</v>
      </c>
      <c r="D42" s="24">
        <f>D41/60</f>
        <v>0.55000000000000004</v>
      </c>
      <c r="E42" s="15">
        <f>E41+(C42/$D$41)</f>
        <v>0.39393939393939392</v>
      </c>
      <c r="F42" s="15">
        <f t="shared" si="2"/>
        <v>0.14814814814814814</v>
      </c>
      <c r="G42" s="30">
        <v>42791</v>
      </c>
      <c r="H42" s="30">
        <v>42791</v>
      </c>
      <c r="I42" s="9" t="str">
        <f t="shared" si="4"/>
        <v/>
      </c>
      <c r="J42" s="38" t="str">
        <f t="shared" si="5"/>
        <v/>
      </c>
    </row>
    <row r="43" spans="1:10" outlineLevel="1">
      <c r="B43" s="18" t="s">
        <v>62</v>
      </c>
      <c r="C43" s="14">
        <v>3</v>
      </c>
      <c r="D43" s="19"/>
      <c r="E43" s="15">
        <f>E42+(C43/$D$41)</f>
        <v>0.48484848484848486</v>
      </c>
      <c r="F43" s="15">
        <f t="shared" si="2"/>
        <v>0.15046296296296297</v>
      </c>
      <c r="G43" s="30">
        <v>42791</v>
      </c>
      <c r="H43" s="30">
        <v>42791</v>
      </c>
      <c r="I43" s="9" t="str">
        <f t="shared" si="4"/>
        <v/>
      </c>
      <c r="J43" s="38" t="str">
        <f t="shared" si="5"/>
        <v/>
      </c>
    </row>
    <row r="44" spans="1:10" outlineLevel="1">
      <c r="B44" s="18" t="s">
        <v>63</v>
      </c>
      <c r="C44" s="13">
        <v>14</v>
      </c>
      <c r="D44" s="19"/>
      <c r="E44" s="15">
        <f>E43+(C44/$D$41)</f>
        <v>0.90909090909090917</v>
      </c>
      <c r="F44" s="15">
        <f t="shared" si="2"/>
        <v>0.16126543209876543</v>
      </c>
      <c r="G44" s="30">
        <v>42791</v>
      </c>
      <c r="H44" s="30">
        <v>42791</v>
      </c>
      <c r="I44" s="9" t="str">
        <f t="shared" si="4"/>
        <v/>
      </c>
      <c r="J44" s="38" t="str">
        <f t="shared" si="5"/>
        <v/>
      </c>
    </row>
    <row r="45" spans="1:10" ht="15.75" outlineLevel="1" thickBot="1">
      <c r="B45" s="18" t="s">
        <v>65</v>
      </c>
      <c r="C45" s="14">
        <v>3</v>
      </c>
      <c r="D45" s="19"/>
      <c r="E45" s="15">
        <f>E44+(C45/$D$41)</f>
        <v>1</v>
      </c>
      <c r="F45" s="15">
        <f t="shared" si="2"/>
        <v>0.16358024691358025</v>
      </c>
      <c r="G45" s="30">
        <v>42791</v>
      </c>
      <c r="H45" s="30">
        <v>42791</v>
      </c>
      <c r="I45" s="9" t="str">
        <f t="shared" si="4"/>
        <v/>
      </c>
      <c r="J45" s="38" t="str">
        <f t="shared" si="5"/>
        <v/>
      </c>
    </row>
    <row r="46" spans="1:10" ht="21" thickBot="1">
      <c r="A46" s="28" t="s">
        <v>307</v>
      </c>
      <c r="B46" s="25"/>
      <c r="C46" s="26"/>
      <c r="D46" s="20">
        <f>SUM(C46:C61)</f>
        <v>85</v>
      </c>
      <c r="E46" s="27"/>
      <c r="F46" s="29">
        <f t="shared" si="2"/>
        <v>0.16358024691358025</v>
      </c>
      <c r="G46" s="41" t="str">
        <f>IF(COUNTA(G47:G60)=COUNTA(B47:B60), "COMPLETE", "")</f>
        <v>COMPLETE</v>
      </c>
      <c r="I46" s="9" t="str">
        <f t="shared" si="4"/>
        <v/>
      </c>
      <c r="J46" s="38" t="str">
        <f t="shared" si="5"/>
        <v/>
      </c>
    </row>
    <row r="47" spans="1:10" ht="15.75" outlineLevel="1" thickBot="1">
      <c r="B47" s="18" t="s">
        <v>68</v>
      </c>
      <c r="C47" s="13">
        <v>1</v>
      </c>
      <c r="D47" s="21">
        <f>D46/60</f>
        <v>1.4166666666666667</v>
      </c>
      <c r="E47" s="15">
        <f>E46+(C47/$D$46)</f>
        <v>1.1764705882352941E-2</v>
      </c>
      <c r="F47" s="15">
        <f t="shared" si="2"/>
        <v>0.16435185185185186</v>
      </c>
      <c r="G47" s="30">
        <v>42791</v>
      </c>
      <c r="H47" s="30">
        <v>42791</v>
      </c>
      <c r="I47" s="9" t="str">
        <f t="shared" si="4"/>
        <v/>
      </c>
      <c r="J47" s="38" t="str">
        <f t="shared" si="5"/>
        <v/>
      </c>
    </row>
    <row r="48" spans="1:10" outlineLevel="1">
      <c r="B48" s="18" t="s">
        <v>69</v>
      </c>
      <c r="C48" s="13">
        <v>11</v>
      </c>
      <c r="D48" s="19"/>
      <c r="E48" s="15">
        <f>E47+(C48/$D$46)</f>
        <v>0.14117647058823529</v>
      </c>
      <c r="F48" s="15">
        <f t="shared" si="2"/>
        <v>0.17283950617283952</v>
      </c>
      <c r="G48" s="30">
        <v>42791</v>
      </c>
      <c r="H48" s="30">
        <v>42791</v>
      </c>
      <c r="I48" s="9" t="str">
        <f t="shared" si="4"/>
        <v/>
      </c>
      <c r="J48" s="38" t="str">
        <f t="shared" si="5"/>
        <v/>
      </c>
    </row>
    <row r="49" spans="1:10" outlineLevel="1">
      <c r="B49" s="18" t="s">
        <v>71</v>
      </c>
      <c r="C49" s="14">
        <v>3</v>
      </c>
      <c r="D49" s="19"/>
      <c r="E49" s="15">
        <f t="shared" ref="E49:E60" si="9">E48+(C49/$D$46)</f>
        <v>0.1764705882352941</v>
      </c>
      <c r="F49" s="15">
        <f t="shared" si="2"/>
        <v>0.17515432098765435</v>
      </c>
      <c r="G49" s="30">
        <v>42791</v>
      </c>
      <c r="H49" s="30">
        <v>42791</v>
      </c>
      <c r="I49" s="9" t="str">
        <f t="shared" si="4"/>
        <v/>
      </c>
      <c r="J49" s="38" t="str">
        <f t="shared" si="5"/>
        <v/>
      </c>
    </row>
    <row r="50" spans="1:10" outlineLevel="1">
      <c r="B50" s="18" t="s">
        <v>334</v>
      </c>
      <c r="C50" s="13">
        <v>8</v>
      </c>
      <c r="D50" s="19"/>
      <c r="E50" s="15">
        <f t="shared" si="9"/>
        <v>0.27058823529411763</v>
      </c>
      <c r="F50" s="15">
        <f t="shared" si="2"/>
        <v>0.18132716049382719</v>
      </c>
      <c r="G50" s="30">
        <v>42791</v>
      </c>
      <c r="H50" s="30">
        <v>42791</v>
      </c>
      <c r="I50" s="9" t="str">
        <f t="shared" si="4"/>
        <v/>
      </c>
      <c r="J50" s="38" t="str">
        <f t="shared" si="5"/>
        <v/>
      </c>
    </row>
    <row r="51" spans="1:10" outlineLevel="1">
      <c r="B51" s="18" t="s">
        <v>335</v>
      </c>
      <c r="C51" s="14">
        <v>3</v>
      </c>
      <c r="D51" s="19"/>
      <c r="E51" s="15">
        <f t="shared" si="9"/>
        <v>0.30588235294117644</v>
      </c>
      <c r="F51" s="15">
        <f t="shared" si="2"/>
        <v>0.18364197530864201</v>
      </c>
      <c r="G51" s="30">
        <v>42791</v>
      </c>
      <c r="H51" s="30">
        <v>42791</v>
      </c>
      <c r="I51" s="9" t="str">
        <f t="shared" si="4"/>
        <v/>
      </c>
      <c r="J51" s="38" t="str">
        <f t="shared" si="5"/>
        <v/>
      </c>
    </row>
    <row r="52" spans="1:10" outlineLevel="1">
      <c r="B52" s="18" t="s">
        <v>336</v>
      </c>
      <c r="C52" s="13">
        <v>10</v>
      </c>
      <c r="D52" s="19"/>
      <c r="E52" s="15">
        <f t="shared" si="9"/>
        <v>0.42352941176470582</v>
      </c>
      <c r="F52" s="15">
        <f t="shared" si="2"/>
        <v>0.19135802469135807</v>
      </c>
      <c r="G52" s="30">
        <v>42791</v>
      </c>
      <c r="H52" s="30">
        <v>42791</v>
      </c>
      <c r="I52" s="9" t="str">
        <f t="shared" si="4"/>
        <v/>
      </c>
      <c r="J52" s="38" t="str">
        <f t="shared" si="5"/>
        <v/>
      </c>
    </row>
    <row r="53" spans="1:10" outlineLevel="1">
      <c r="B53" s="18" t="s">
        <v>337</v>
      </c>
      <c r="C53" s="14">
        <v>3</v>
      </c>
      <c r="D53" s="19"/>
      <c r="E53" s="15">
        <f t="shared" si="9"/>
        <v>0.45882352941176463</v>
      </c>
      <c r="F53" s="15">
        <f t="shared" si="2"/>
        <v>0.19367283950617289</v>
      </c>
      <c r="G53" s="30">
        <v>42791</v>
      </c>
      <c r="H53" s="30">
        <v>42791</v>
      </c>
      <c r="I53" s="9" t="str">
        <f t="shared" si="4"/>
        <v/>
      </c>
      <c r="J53" s="38" t="str">
        <f t="shared" si="5"/>
        <v/>
      </c>
    </row>
    <row r="54" spans="1:10" outlineLevel="1">
      <c r="B54" s="18" t="s">
        <v>76</v>
      </c>
      <c r="C54" s="13">
        <v>15</v>
      </c>
      <c r="D54" s="19"/>
      <c r="E54" s="15">
        <f t="shared" si="9"/>
        <v>0.63529411764705879</v>
      </c>
      <c r="F54" s="15">
        <f t="shared" si="2"/>
        <v>0.20524691358024696</v>
      </c>
      <c r="G54" s="30">
        <v>42791</v>
      </c>
      <c r="H54" s="30">
        <v>42791</v>
      </c>
      <c r="I54" s="9" t="str">
        <f t="shared" si="4"/>
        <v/>
      </c>
      <c r="J54" s="38" t="str">
        <f t="shared" si="5"/>
        <v/>
      </c>
    </row>
    <row r="55" spans="1:10" outlineLevel="1">
      <c r="B55" s="18" t="s">
        <v>78</v>
      </c>
      <c r="C55" s="14">
        <v>3</v>
      </c>
      <c r="D55" s="19"/>
      <c r="E55" s="15">
        <f t="shared" si="9"/>
        <v>0.6705882352941176</v>
      </c>
      <c r="F55" s="15">
        <f t="shared" si="2"/>
        <v>0.20756172839506179</v>
      </c>
      <c r="G55" s="30">
        <v>42791</v>
      </c>
      <c r="H55" s="30">
        <v>42791</v>
      </c>
      <c r="I55" s="9" t="str">
        <f t="shared" si="4"/>
        <v/>
      </c>
      <c r="J55" s="38" t="str">
        <f t="shared" si="5"/>
        <v/>
      </c>
    </row>
    <row r="56" spans="1:10" outlineLevel="1">
      <c r="B56" s="18" t="s">
        <v>79</v>
      </c>
      <c r="C56" s="14">
        <v>1</v>
      </c>
      <c r="D56" s="19"/>
      <c r="E56" s="15">
        <f t="shared" si="9"/>
        <v>0.6823529411764705</v>
      </c>
      <c r="F56" s="15">
        <f t="shared" si="2"/>
        <v>0.2083333333333334</v>
      </c>
      <c r="G56" s="30">
        <v>42791</v>
      </c>
      <c r="H56" s="30">
        <v>42791</v>
      </c>
      <c r="I56" s="9" t="str">
        <f t="shared" si="4"/>
        <v/>
      </c>
      <c r="J56" s="38" t="str">
        <f t="shared" si="5"/>
        <v/>
      </c>
    </row>
    <row r="57" spans="1:10" outlineLevel="1">
      <c r="B57" s="18" t="s">
        <v>80</v>
      </c>
      <c r="C57" s="13">
        <v>12</v>
      </c>
      <c r="D57" s="19"/>
      <c r="E57" s="15">
        <f t="shared" si="9"/>
        <v>0.82352941176470584</v>
      </c>
      <c r="F57" s="15">
        <f t="shared" si="2"/>
        <v>0.21759259259259267</v>
      </c>
      <c r="G57" s="30">
        <v>42791</v>
      </c>
      <c r="H57" s="30">
        <v>42791</v>
      </c>
      <c r="I57" s="9" t="str">
        <f t="shared" si="4"/>
        <v/>
      </c>
      <c r="J57" s="38" t="str">
        <f t="shared" si="5"/>
        <v/>
      </c>
    </row>
    <row r="58" spans="1:10" outlineLevel="1">
      <c r="B58" s="18" t="s">
        <v>81</v>
      </c>
      <c r="C58" s="14">
        <v>3</v>
      </c>
      <c r="D58" s="19"/>
      <c r="E58" s="15">
        <f t="shared" si="9"/>
        <v>0.85882352941176465</v>
      </c>
      <c r="F58" s="15">
        <f t="shared" si="2"/>
        <v>0.2199074074074075</v>
      </c>
      <c r="G58" s="30">
        <v>42791</v>
      </c>
      <c r="H58" s="30">
        <v>42791</v>
      </c>
      <c r="I58" s="9" t="str">
        <f t="shared" si="4"/>
        <v/>
      </c>
      <c r="J58" s="38" t="str">
        <f t="shared" si="5"/>
        <v/>
      </c>
    </row>
    <row r="59" spans="1:10" outlineLevel="1">
      <c r="B59" s="18" t="s">
        <v>82</v>
      </c>
      <c r="C59" s="13">
        <v>9</v>
      </c>
      <c r="D59" s="19"/>
      <c r="E59" s="15">
        <f t="shared" si="9"/>
        <v>0.96470588235294108</v>
      </c>
      <c r="F59" s="15">
        <f t="shared" si="2"/>
        <v>0.22685185185185194</v>
      </c>
      <c r="G59" s="30">
        <v>42791</v>
      </c>
      <c r="H59" s="30">
        <v>42791</v>
      </c>
      <c r="I59" s="9" t="str">
        <f t="shared" si="4"/>
        <v/>
      </c>
      <c r="J59" s="38" t="str">
        <f t="shared" si="5"/>
        <v/>
      </c>
    </row>
    <row r="60" spans="1:10" ht="15.75" outlineLevel="1" thickBot="1">
      <c r="B60" s="18" t="s">
        <v>83</v>
      </c>
      <c r="C60" s="14">
        <v>3</v>
      </c>
      <c r="D60" s="19"/>
      <c r="E60" s="15">
        <f t="shared" si="9"/>
        <v>0.99999999999999989</v>
      </c>
      <c r="F60" s="15">
        <f t="shared" si="2"/>
        <v>0.22916666666666677</v>
      </c>
      <c r="G60" s="30">
        <v>42791</v>
      </c>
      <c r="H60" s="30">
        <v>42791</v>
      </c>
      <c r="I60" s="9" t="str">
        <f t="shared" si="4"/>
        <v/>
      </c>
      <c r="J60" s="38" t="str">
        <f t="shared" si="5"/>
        <v/>
      </c>
    </row>
    <row r="61" spans="1:10" ht="21" thickBot="1">
      <c r="A61" s="28" t="s">
        <v>308</v>
      </c>
      <c r="B61" s="25"/>
      <c r="C61" s="26"/>
      <c r="D61" s="20">
        <f>SUM(C61:C72)</f>
        <v>47</v>
      </c>
      <c r="E61" s="27"/>
      <c r="F61" s="29">
        <f t="shared" si="2"/>
        <v>0.22916666666666677</v>
      </c>
      <c r="G61" s="41" t="str">
        <f>IF(COUNTA(G62:G71)=COUNTA(B62:B71), "COMPLETE", "")</f>
        <v>COMPLETE</v>
      </c>
      <c r="I61" s="9" t="str">
        <f t="shared" si="4"/>
        <v/>
      </c>
      <c r="J61" s="38" t="str">
        <f t="shared" si="5"/>
        <v/>
      </c>
    </row>
    <row r="62" spans="1:10" ht="15.75" outlineLevel="1" thickBot="1">
      <c r="B62" s="18" t="s">
        <v>86</v>
      </c>
      <c r="C62" s="13">
        <v>1</v>
      </c>
      <c r="D62" s="21">
        <f>D61/60</f>
        <v>0.78333333333333333</v>
      </c>
      <c r="E62" s="15">
        <f>E61+(C62/$D$61)</f>
        <v>2.1276595744680851E-2</v>
      </c>
      <c r="F62" s="15">
        <f t="shared" si="2"/>
        <v>0.22993827160493838</v>
      </c>
      <c r="G62" s="30">
        <v>42791</v>
      </c>
      <c r="H62" s="30">
        <v>42791</v>
      </c>
      <c r="I62" s="9" t="str">
        <f t="shared" si="4"/>
        <v/>
      </c>
      <c r="J62" s="38" t="str">
        <f t="shared" si="5"/>
        <v/>
      </c>
    </row>
    <row r="63" spans="1:10" outlineLevel="1">
      <c r="B63" s="18" t="s">
        <v>87</v>
      </c>
      <c r="C63" s="13">
        <v>9</v>
      </c>
      <c r="D63" s="19"/>
      <c r="E63" s="15">
        <f>E62+(C63/$D$61)</f>
        <v>0.21276595744680851</v>
      </c>
      <c r="F63" s="15">
        <f t="shared" si="2"/>
        <v>0.23688271604938282</v>
      </c>
      <c r="G63" s="30">
        <v>42791</v>
      </c>
      <c r="H63" s="30">
        <v>42791</v>
      </c>
      <c r="I63" s="9" t="str">
        <f t="shared" si="4"/>
        <v/>
      </c>
      <c r="J63" s="38" t="str">
        <f t="shared" si="5"/>
        <v/>
      </c>
    </row>
    <row r="64" spans="1:10" outlineLevel="1">
      <c r="B64" s="18" t="s">
        <v>88</v>
      </c>
      <c r="C64" s="14">
        <v>3</v>
      </c>
      <c r="D64" s="19"/>
      <c r="E64" s="15">
        <f t="shared" ref="E64:E71" si="10">E63+(C64/$D$61)</f>
        <v>0.27659574468085107</v>
      </c>
      <c r="F64" s="15">
        <f t="shared" si="2"/>
        <v>0.23919753086419765</v>
      </c>
      <c r="G64" s="30">
        <v>42791</v>
      </c>
      <c r="H64" s="30">
        <v>42791</v>
      </c>
      <c r="I64" s="9" t="str">
        <f t="shared" si="4"/>
        <v/>
      </c>
      <c r="J64" s="38" t="str">
        <f t="shared" si="5"/>
        <v/>
      </c>
    </row>
    <row r="65" spans="1:10" outlineLevel="1">
      <c r="B65" s="18" t="s">
        <v>89</v>
      </c>
      <c r="C65" s="13">
        <v>8</v>
      </c>
      <c r="D65" s="19"/>
      <c r="E65" s="15">
        <f t="shared" si="10"/>
        <v>0.44680851063829785</v>
      </c>
      <c r="F65" s="15">
        <f t="shared" si="2"/>
        <v>0.24537037037037049</v>
      </c>
      <c r="G65" s="30">
        <v>42791</v>
      </c>
      <c r="H65" s="30">
        <v>42791</v>
      </c>
      <c r="I65" s="9" t="str">
        <f t="shared" si="4"/>
        <v/>
      </c>
      <c r="J65" s="38" t="str">
        <f t="shared" si="5"/>
        <v/>
      </c>
    </row>
    <row r="66" spans="1:10" outlineLevel="1">
      <c r="B66" s="18" t="s">
        <v>90</v>
      </c>
      <c r="C66" s="14">
        <v>3</v>
      </c>
      <c r="D66" s="19"/>
      <c r="E66" s="15">
        <f t="shared" si="10"/>
        <v>0.51063829787234039</v>
      </c>
      <c r="F66" s="15">
        <f t="shared" si="2"/>
        <v>0.24768518518518531</v>
      </c>
      <c r="G66" s="30">
        <v>42791</v>
      </c>
      <c r="H66" s="30">
        <v>42791</v>
      </c>
      <c r="I66" s="9" t="str">
        <f t="shared" si="4"/>
        <v/>
      </c>
      <c r="J66" s="38" t="str">
        <f t="shared" si="5"/>
        <v/>
      </c>
    </row>
    <row r="67" spans="1:10" outlineLevel="1">
      <c r="B67" s="18" t="s">
        <v>91</v>
      </c>
      <c r="C67" s="13">
        <v>5</v>
      </c>
      <c r="D67" s="19"/>
      <c r="E67" s="15">
        <f t="shared" si="10"/>
        <v>0.61702127659574468</v>
      </c>
      <c r="F67" s="15">
        <f t="shared" si="2"/>
        <v>0.25154320987654333</v>
      </c>
      <c r="G67" s="30">
        <v>42791</v>
      </c>
      <c r="H67" s="30">
        <v>42791</v>
      </c>
      <c r="I67" s="9" t="str">
        <f t="shared" si="4"/>
        <v/>
      </c>
      <c r="J67" s="38" t="str">
        <f t="shared" si="5"/>
        <v/>
      </c>
    </row>
    <row r="68" spans="1:10" outlineLevel="1">
      <c r="B68" s="18" t="s">
        <v>92</v>
      </c>
      <c r="C68" s="14">
        <v>3</v>
      </c>
      <c r="D68" s="19"/>
      <c r="E68" s="15">
        <f t="shared" si="10"/>
        <v>0.68085106382978722</v>
      </c>
      <c r="F68" s="15">
        <f t="shared" si="2"/>
        <v>0.25385802469135815</v>
      </c>
      <c r="G68" s="30">
        <v>42791</v>
      </c>
      <c r="H68" s="30">
        <v>42791</v>
      </c>
      <c r="I68" s="9" t="str">
        <f t="shared" si="4"/>
        <v/>
      </c>
      <c r="J68" s="38" t="str">
        <f t="shared" si="5"/>
        <v/>
      </c>
    </row>
    <row r="69" spans="1:10" outlineLevel="1">
      <c r="B69" s="18" t="s">
        <v>93</v>
      </c>
      <c r="C69" s="13">
        <v>11</v>
      </c>
      <c r="D69" s="19"/>
      <c r="E69" s="15">
        <f t="shared" si="10"/>
        <v>0.91489361702127658</v>
      </c>
      <c r="F69" s="15">
        <f t="shared" si="2"/>
        <v>0.26234567901234579</v>
      </c>
      <c r="G69" s="30">
        <v>42791</v>
      </c>
      <c r="H69" s="30">
        <v>42791</v>
      </c>
      <c r="I69" s="9" t="str">
        <f t="shared" si="4"/>
        <v/>
      </c>
      <c r="J69" s="38" t="str">
        <f t="shared" si="5"/>
        <v/>
      </c>
    </row>
    <row r="70" spans="1:10" outlineLevel="1">
      <c r="B70" s="18" t="s">
        <v>94</v>
      </c>
      <c r="C70" s="14">
        <v>1</v>
      </c>
      <c r="D70" s="19"/>
      <c r="E70" s="15">
        <f t="shared" si="10"/>
        <v>0.93617021276595747</v>
      </c>
      <c r="F70" s="15">
        <f t="shared" ref="F70:F133" si="11">F69+(C70/$C$245)</f>
        <v>0.2631172839506174</v>
      </c>
      <c r="G70" s="30">
        <v>42791</v>
      </c>
      <c r="H70" s="30">
        <v>42791</v>
      </c>
      <c r="I70" s="9" t="str">
        <f t="shared" si="4"/>
        <v/>
      </c>
      <c r="J70" s="38" t="str">
        <f t="shared" si="5"/>
        <v/>
      </c>
    </row>
    <row r="71" spans="1:10" ht="15.75" outlineLevel="1" thickBot="1">
      <c r="B71" s="18" t="s">
        <v>95</v>
      </c>
      <c r="C71" s="14">
        <v>3</v>
      </c>
      <c r="D71" s="19"/>
      <c r="E71" s="15">
        <f t="shared" si="10"/>
        <v>1</v>
      </c>
      <c r="F71" s="15">
        <f t="shared" si="11"/>
        <v>0.26543209876543222</v>
      </c>
      <c r="G71" s="30">
        <v>42791</v>
      </c>
      <c r="H71" s="30">
        <v>42791</v>
      </c>
      <c r="I71" s="9">
        <f t="shared" ref="I71:I134" si="12">IF(H71="", "", IF(ISBLANK(H72), IF(H71&lt;&gt;H73, SUMIF(H:H,H71,C:C), ""), IF(H71&lt;&gt;H72, SUMIF(H:H,H71,C:C), "")))</f>
        <v>207</v>
      </c>
      <c r="J71" s="38">
        <f t="shared" ref="J71:J134" si="13">IF(I71&lt;&gt;"", I71/60, "")</f>
        <v>3.45</v>
      </c>
    </row>
    <row r="72" spans="1:10" ht="21" thickBot="1">
      <c r="A72" s="28" t="s">
        <v>309</v>
      </c>
      <c r="B72" s="25"/>
      <c r="C72" s="26"/>
      <c r="D72" s="20">
        <f>SUM(C72:C84)</f>
        <v>64</v>
      </c>
      <c r="E72" s="27"/>
      <c r="F72" s="29">
        <f t="shared" si="11"/>
        <v>0.26543209876543222</v>
      </c>
      <c r="G72" s="41" t="str">
        <f>IF(COUNTA(G73:G83)=COUNTA(B73:B83), "COMPLETE", "")</f>
        <v>COMPLETE</v>
      </c>
      <c r="I72" s="9" t="str">
        <f t="shared" si="12"/>
        <v/>
      </c>
      <c r="J72" s="38" t="str">
        <f t="shared" si="13"/>
        <v/>
      </c>
    </row>
    <row r="73" spans="1:10" ht="15.75" outlineLevel="1" thickBot="1">
      <c r="B73" s="18" t="s">
        <v>98</v>
      </c>
      <c r="C73" s="13">
        <v>1</v>
      </c>
      <c r="D73" s="21">
        <f>D72/60</f>
        <v>1.0666666666666667</v>
      </c>
      <c r="E73" s="15">
        <f>E72+(C73/$D$72)</f>
        <v>1.5625E-2</v>
      </c>
      <c r="F73" s="15">
        <f t="shared" si="11"/>
        <v>0.26620370370370383</v>
      </c>
      <c r="G73" s="30">
        <v>42792</v>
      </c>
      <c r="H73" s="30">
        <v>42794</v>
      </c>
      <c r="I73" s="9" t="str">
        <f t="shared" si="12"/>
        <v/>
      </c>
      <c r="J73" s="38" t="str">
        <f t="shared" si="13"/>
        <v/>
      </c>
    </row>
    <row r="74" spans="1:10" outlineLevel="1">
      <c r="B74" s="18" t="s">
        <v>99</v>
      </c>
      <c r="C74" s="13">
        <v>10</v>
      </c>
      <c r="D74" s="19"/>
      <c r="E74" s="15">
        <f>E73+(C74/$D$72)</f>
        <v>0.171875</v>
      </c>
      <c r="F74" s="15">
        <f t="shared" si="11"/>
        <v>0.27391975308641986</v>
      </c>
      <c r="G74" s="30">
        <v>42794</v>
      </c>
      <c r="H74" s="30">
        <v>42794</v>
      </c>
      <c r="I74" s="9" t="str">
        <f t="shared" si="12"/>
        <v/>
      </c>
      <c r="J74" s="38" t="str">
        <f t="shared" si="13"/>
        <v/>
      </c>
    </row>
    <row r="75" spans="1:10" outlineLevel="1">
      <c r="B75" s="18" t="s">
        <v>100</v>
      </c>
      <c r="C75" s="14">
        <v>3</v>
      </c>
      <c r="D75" s="19"/>
      <c r="E75" s="15">
        <f t="shared" ref="E75:E83" si="14">E74+(C75/$D$72)</f>
        <v>0.21875</v>
      </c>
      <c r="F75" s="15">
        <f t="shared" si="11"/>
        <v>0.27623456790123468</v>
      </c>
      <c r="G75" s="30">
        <v>42794</v>
      </c>
      <c r="H75" s="30">
        <v>42794</v>
      </c>
      <c r="I75" s="9" t="str">
        <f t="shared" si="12"/>
        <v/>
      </c>
      <c r="J75" s="38" t="str">
        <f t="shared" si="13"/>
        <v/>
      </c>
    </row>
    <row r="76" spans="1:10" outlineLevel="1">
      <c r="B76" s="18" t="s">
        <v>101</v>
      </c>
      <c r="C76" s="13">
        <v>10</v>
      </c>
      <c r="D76" s="19"/>
      <c r="E76" s="15">
        <f t="shared" si="14"/>
        <v>0.375</v>
      </c>
      <c r="F76" s="15">
        <f t="shared" si="11"/>
        <v>0.28395061728395071</v>
      </c>
      <c r="G76" s="30">
        <v>42794</v>
      </c>
      <c r="H76" s="30">
        <v>42794</v>
      </c>
      <c r="I76" s="9" t="str">
        <f t="shared" si="12"/>
        <v/>
      </c>
      <c r="J76" s="38" t="str">
        <f t="shared" si="13"/>
        <v/>
      </c>
    </row>
    <row r="77" spans="1:10" outlineLevel="1">
      <c r="B77" s="18" t="s">
        <v>102</v>
      </c>
      <c r="C77" s="14">
        <v>3</v>
      </c>
      <c r="D77" s="19"/>
      <c r="E77" s="15">
        <f t="shared" si="14"/>
        <v>0.421875</v>
      </c>
      <c r="F77" s="15">
        <f t="shared" si="11"/>
        <v>0.28626543209876554</v>
      </c>
      <c r="G77" s="30">
        <v>42794</v>
      </c>
      <c r="H77" s="30">
        <v>42794</v>
      </c>
      <c r="I77" s="9" t="str">
        <f t="shared" si="12"/>
        <v/>
      </c>
      <c r="J77" s="38" t="str">
        <f t="shared" si="13"/>
        <v/>
      </c>
    </row>
    <row r="78" spans="1:10" outlineLevel="1">
      <c r="B78" s="18" t="s">
        <v>103</v>
      </c>
      <c r="C78" s="13">
        <v>11</v>
      </c>
      <c r="D78" s="19"/>
      <c r="E78" s="15">
        <f t="shared" si="14"/>
        <v>0.59375</v>
      </c>
      <c r="F78" s="15">
        <f t="shared" si="11"/>
        <v>0.29475308641975317</v>
      </c>
      <c r="G78" s="30">
        <v>42794</v>
      </c>
      <c r="H78" s="30">
        <v>42794</v>
      </c>
      <c r="I78" s="9" t="str">
        <f t="shared" si="12"/>
        <v/>
      </c>
      <c r="J78" s="38" t="str">
        <f t="shared" si="13"/>
        <v/>
      </c>
    </row>
    <row r="79" spans="1:10" outlineLevel="1">
      <c r="B79" s="18" t="s">
        <v>104</v>
      </c>
      <c r="C79" s="14">
        <v>3</v>
      </c>
      <c r="D79" s="19"/>
      <c r="E79" s="15">
        <f t="shared" si="14"/>
        <v>0.640625</v>
      </c>
      <c r="F79" s="15">
        <f t="shared" si="11"/>
        <v>0.297067901234568</v>
      </c>
      <c r="G79" s="30">
        <v>42794</v>
      </c>
      <c r="H79" s="30">
        <v>42794</v>
      </c>
      <c r="I79" s="9" t="str">
        <f t="shared" si="12"/>
        <v/>
      </c>
      <c r="J79" s="38" t="str">
        <f t="shared" si="13"/>
        <v/>
      </c>
    </row>
    <row r="80" spans="1:10" outlineLevel="1">
      <c r="B80" s="18" t="s">
        <v>105</v>
      </c>
      <c r="C80" s="13">
        <v>8</v>
      </c>
      <c r="D80" s="19"/>
      <c r="E80" s="15">
        <f t="shared" si="14"/>
        <v>0.765625</v>
      </c>
      <c r="F80" s="15">
        <f t="shared" si="11"/>
        <v>0.30324074074074081</v>
      </c>
      <c r="G80" s="30">
        <v>42794</v>
      </c>
      <c r="H80" s="30">
        <v>42794</v>
      </c>
      <c r="I80" s="9" t="str">
        <f t="shared" si="12"/>
        <v/>
      </c>
      <c r="J80" s="38" t="str">
        <f t="shared" si="13"/>
        <v/>
      </c>
    </row>
    <row r="81" spans="1:10" outlineLevel="1">
      <c r="B81" s="18" t="s">
        <v>107</v>
      </c>
      <c r="C81" s="14">
        <v>3</v>
      </c>
      <c r="D81" s="19"/>
      <c r="E81" s="15">
        <f t="shared" si="14"/>
        <v>0.8125</v>
      </c>
      <c r="F81" s="15">
        <f t="shared" si="11"/>
        <v>0.30555555555555564</v>
      </c>
      <c r="G81" s="30">
        <v>42794</v>
      </c>
      <c r="H81" s="30">
        <v>42794</v>
      </c>
      <c r="I81" s="9" t="str">
        <f t="shared" si="12"/>
        <v/>
      </c>
      <c r="J81" s="38" t="str">
        <f t="shared" si="13"/>
        <v/>
      </c>
    </row>
    <row r="82" spans="1:10" outlineLevel="1">
      <c r="B82" s="18" t="s">
        <v>108</v>
      </c>
      <c r="C82" s="13">
        <v>9</v>
      </c>
      <c r="D82" s="19"/>
      <c r="E82" s="15">
        <f t="shared" si="14"/>
        <v>0.953125</v>
      </c>
      <c r="F82" s="15">
        <f t="shared" si="11"/>
        <v>0.31250000000000006</v>
      </c>
      <c r="G82" s="30">
        <v>42794</v>
      </c>
      <c r="H82" s="30">
        <v>42794</v>
      </c>
      <c r="I82" s="9" t="str">
        <f t="shared" si="12"/>
        <v/>
      </c>
      <c r="J82" s="38" t="str">
        <f t="shared" si="13"/>
        <v/>
      </c>
    </row>
    <row r="83" spans="1:10" ht="15.75" outlineLevel="1" thickBot="1">
      <c r="B83" s="18" t="s">
        <v>109</v>
      </c>
      <c r="C83" s="14">
        <v>3</v>
      </c>
      <c r="D83" s="19"/>
      <c r="E83" s="15">
        <f t="shared" si="14"/>
        <v>1</v>
      </c>
      <c r="F83" s="15">
        <f t="shared" si="11"/>
        <v>0.31481481481481488</v>
      </c>
      <c r="G83" s="30">
        <v>42794</v>
      </c>
      <c r="H83" s="30">
        <v>42794</v>
      </c>
      <c r="I83" s="9" t="str">
        <f t="shared" si="12"/>
        <v/>
      </c>
      <c r="J83" s="38" t="str">
        <f t="shared" si="13"/>
        <v/>
      </c>
    </row>
    <row r="84" spans="1:10" ht="21" thickBot="1">
      <c r="A84" s="28" t="s">
        <v>310</v>
      </c>
      <c r="B84" s="25"/>
      <c r="C84" s="26"/>
      <c r="D84" s="20">
        <f>SUM(C84:C108)</f>
        <v>158</v>
      </c>
      <c r="E84" s="27"/>
      <c r="F84" s="29">
        <f t="shared" si="11"/>
        <v>0.31481481481481488</v>
      </c>
      <c r="G84" s="41" t="str">
        <f>IF(COUNTA(G85:G107)=COUNTA(B85:B107), "COMPLETE", "")</f>
        <v>COMPLETE</v>
      </c>
      <c r="I84" s="9" t="str">
        <f t="shared" si="12"/>
        <v/>
      </c>
      <c r="J84" s="38" t="str">
        <f t="shared" si="13"/>
        <v/>
      </c>
    </row>
    <row r="85" spans="1:10" ht="15.75" outlineLevel="1" thickBot="1">
      <c r="B85" s="18" t="s">
        <v>112</v>
      </c>
      <c r="C85" s="13">
        <v>1</v>
      </c>
      <c r="D85" s="21">
        <f>D84/60</f>
        <v>2.6333333333333333</v>
      </c>
      <c r="E85" s="15">
        <f>E84+(C85/$D$84)</f>
        <v>6.3291139240506328E-3</v>
      </c>
      <c r="F85" s="15">
        <f t="shared" si="11"/>
        <v>0.31558641975308649</v>
      </c>
      <c r="G85" s="30">
        <v>42794</v>
      </c>
      <c r="H85" s="30">
        <v>42794</v>
      </c>
      <c r="I85" s="9" t="str">
        <f t="shared" si="12"/>
        <v/>
      </c>
      <c r="J85" s="38" t="str">
        <f t="shared" si="13"/>
        <v/>
      </c>
    </row>
    <row r="86" spans="1:10" outlineLevel="1">
      <c r="B86" s="18" t="s">
        <v>113</v>
      </c>
      <c r="C86" s="13">
        <v>10</v>
      </c>
      <c r="D86" s="19"/>
      <c r="E86" s="15">
        <f>E85+(C86/$D$84)</f>
        <v>6.9620253164556972E-2</v>
      </c>
      <c r="F86" s="15">
        <f t="shared" si="11"/>
        <v>0.32330246913580252</v>
      </c>
      <c r="G86" s="30">
        <v>42794</v>
      </c>
      <c r="H86" s="30">
        <v>42794</v>
      </c>
      <c r="I86" s="9" t="str">
        <f t="shared" si="12"/>
        <v/>
      </c>
      <c r="J86" s="38" t="str">
        <f t="shared" si="13"/>
        <v/>
      </c>
    </row>
    <row r="87" spans="1:10" outlineLevel="1">
      <c r="B87" s="18" t="s">
        <v>114</v>
      </c>
      <c r="C87" s="14">
        <v>3</v>
      </c>
      <c r="D87" s="19"/>
      <c r="E87" s="15">
        <f t="shared" ref="E87:E107" si="15">E86+(C87/$D$84)</f>
        <v>8.8607594936708875E-2</v>
      </c>
      <c r="F87" s="15">
        <f t="shared" si="11"/>
        <v>0.32561728395061734</v>
      </c>
      <c r="G87" s="30">
        <v>42794</v>
      </c>
      <c r="H87" s="30">
        <v>42794</v>
      </c>
      <c r="I87" s="9" t="str">
        <f t="shared" si="12"/>
        <v/>
      </c>
      <c r="J87" s="38" t="str">
        <f t="shared" si="13"/>
        <v/>
      </c>
    </row>
    <row r="88" spans="1:10" outlineLevel="1">
      <c r="B88" s="18" t="s">
        <v>115</v>
      </c>
      <c r="C88" s="13">
        <v>10</v>
      </c>
      <c r="D88" s="19"/>
      <c r="E88" s="15">
        <f t="shared" si="15"/>
        <v>0.15189873417721522</v>
      </c>
      <c r="F88" s="15">
        <f t="shared" si="11"/>
        <v>0.33333333333333337</v>
      </c>
      <c r="G88" s="30">
        <v>42794</v>
      </c>
      <c r="H88" s="30">
        <v>42794</v>
      </c>
      <c r="I88" s="9" t="str">
        <f t="shared" si="12"/>
        <v/>
      </c>
      <c r="J88" s="38" t="str">
        <f t="shared" si="13"/>
        <v/>
      </c>
    </row>
    <row r="89" spans="1:10" outlineLevel="1">
      <c r="B89" s="18" t="s">
        <v>116</v>
      </c>
      <c r="C89" s="14">
        <v>3</v>
      </c>
      <c r="D89" s="19"/>
      <c r="E89" s="15">
        <f t="shared" si="15"/>
        <v>0.17088607594936711</v>
      </c>
      <c r="F89" s="15">
        <f t="shared" si="11"/>
        <v>0.3356481481481482</v>
      </c>
      <c r="G89" s="30">
        <v>42794</v>
      </c>
      <c r="H89" s="30">
        <v>42794</v>
      </c>
      <c r="I89" s="9" t="str">
        <f t="shared" si="12"/>
        <v/>
      </c>
      <c r="J89" s="38" t="str">
        <f t="shared" si="13"/>
        <v/>
      </c>
    </row>
    <row r="90" spans="1:10" outlineLevel="1">
      <c r="B90" s="18" t="s">
        <v>117</v>
      </c>
      <c r="C90" s="13">
        <v>13</v>
      </c>
      <c r="D90" s="19"/>
      <c r="E90" s="15">
        <f t="shared" si="15"/>
        <v>0.25316455696202533</v>
      </c>
      <c r="F90" s="15">
        <f t="shared" si="11"/>
        <v>0.34567901234567905</v>
      </c>
      <c r="G90" s="30">
        <v>42794</v>
      </c>
      <c r="H90" s="30">
        <v>42794</v>
      </c>
      <c r="I90" s="9" t="str">
        <f t="shared" si="12"/>
        <v/>
      </c>
      <c r="J90" s="38" t="str">
        <f t="shared" si="13"/>
        <v/>
      </c>
    </row>
    <row r="91" spans="1:10" outlineLevel="1">
      <c r="B91" s="18" t="s">
        <v>118</v>
      </c>
      <c r="C91" s="14">
        <v>3</v>
      </c>
      <c r="D91" s="19"/>
      <c r="E91" s="15">
        <f t="shared" si="15"/>
        <v>0.27215189873417722</v>
      </c>
      <c r="F91" s="15">
        <f t="shared" si="11"/>
        <v>0.34799382716049387</v>
      </c>
      <c r="G91" s="30">
        <v>42794</v>
      </c>
      <c r="H91" s="30">
        <v>42794</v>
      </c>
      <c r="I91" s="9" t="str">
        <f t="shared" si="12"/>
        <v/>
      </c>
      <c r="J91" s="38" t="str">
        <f t="shared" si="13"/>
        <v/>
      </c>
    </row>
    <row r="92" spans="1:10" outlineLevel="1">
      <c r="B92" s="18" t="s">
        <v>119</v>
      </c>
      <c r="C92" s="13">
        <v>14</v>
      </c>
      <c r="D92" s="19"/>
      <c r="E92" s="15">
        <f t="shared" si="15"/>
        <v>0.36075949367088611</v>
      </c>
      <c r="F92" s="15">
        <f t="shared" si="11"/>
        <v>0.35879629629629634</v>
      </c>
      <c r="G92" s="30">
        <v>42794</v>
      </c>
      <c r="H92" s="30">
        <v>42794</v>
      </c>
      <c r="I92" s="9" t="str">
        <f t="shared" si="12"/>
        <v/>
      </c>
      <c r="J92" s="38" t="str">
        <f t="shared" si="13"/>
        <v/>
      </c>
    </row>
    <row r="93" spans="1:10" outlineLevel="1">
      <c r="B93" s="18" t="s">
        <v>120</v>
      </c>
      <c r="C93" s="14">
        <v>3</v>
      </c>
      <c r="D93" s="19"/>
      <c r="E93" s="15">
        <f t="shared" si="15"/>
        <v>0.379746835443038</v>
      </c>
      <c r="F93" s="15">
        <f t="shared" si="11"/>
        <v>0.36111111111111116</v>
      </c>
      <c r="G93" s="30">
        <v>42794</v>
      </c>
      <c r="H93" s="30">
        <v>42794</v>
      </c>
      <c r="I93" s="9" t="str">
        <f t="shared" si="12"/>
        <v/>
      </c>
      <c r="J93" s="38" t="str">
        <f t="shared" si="13"/>
        <v/>
      </c>
    </row>
    <row r="94" spans="1:10" outlineLevel="1">
      <c r="B94" s="18" t="s">
        <v>121</v>
      </c>
      <c r="C94" s="13">
        <v>12</v>
      </c>
      <c r="D94" s="19"/>
      <c r="E94" s="15">
        <f t="shared" si="15"/>
        <v>0.45569620253164561</v>
      </c>
      <c r="F94" s="15">
        <f t="shared" si="11"/>
        <v>0.37037037037037041</v>
      </c>
      <c r="G94" s="30">
        <v>42794</v>
      </c>
      <c r="H94" s="30">
        <v>42794</v>
      </c>
      <c r="I94" s="9" t="str">
        <f t="shared" si="12"/>
        <v/>
      </c>
      <c r="J94" s="38" t="str">
        <f t="shared" si="13"/>
        <v/>
      </c>
    </row>
    <row r="95" spans="1:10" outlineLevel="1">
      <c r="B95" s="18" t="s">
        <v>122</v>
      </c>
      <c r="C95" s="14">
        <v>3</v>
      </c>
      <c r="D95" s="19"/>
      <c r="E95" s="15">
        <f t="shared" si="15"/>
        <v>0.4746835443037975</v>
      </c>
      <c r="F95" s="15">
        <f t="shared" si="11"/>
        <v>0.37268518518518523</v>
      </c>
      <c r="G95" s="30">
        <v>42794</v>
      </c>
      <c r="H95" s="30">
        <v>42794</v>
      </c>
      <c r="I95" s="9" t="str">
        <f t="shared" si="12"/>
        <v/>
      </c>
      <c r="J95" s="38" t="str">
        <f t="shared" si="13"/>
        <v/>
      </c>
    </row>
    <row r="96" spans="1:10" outlineLevel="1">
      <c r="B96" s="18" t="s">
        <v>123</v>
      </c>
      <c r="C96" s="13">
        <v>11</v>
      </c>
      <c r="D96" s="19"/>
      <c r="E96" s="15">
        <f t="shared" si="15"/>
        <v>0.54430379746835444</v>
      </c>
      <c r="F96" s="15">
        <f t="shared" si="11"/>
        <v>0.38117283950617287</v>
      </c>
      <c r="G96" s="30">
        <v>42794</v>
      </c>
      <c r="H96" s="30">
        <v>42794</v>
      </c>
      <c r="I96" s="9" t="str">
        <f t="shared" si="12"/>
        <v/>
      </c>
      <c r="J96" s="38" t="str">
        <f t="shared" si="13"/>
        <v/>
      </c>
    </row>
    <row r="97" spans="1:10" outlineLevel="1">
      <c r="B97" s="18" t="s">
        <v>124</v>
      </c>
      <c r="C97" s="14">
        <v>3</v>
      </c>
      <c r="D97" s="19"/>
      <c r="E97" s="15">
        <f t="shared" si="15"/>
        <v>0.56329113924050633</v>
      </c>
      <c r="F97" s="15">
        <f t="shared" si="11"/>
        <v>0.38348765432098769</v>
      </c>
      <c r="G97" s="30">
        <v>42794</v>
      </c>
      <c r="H97" s="30">
        <v>42794</v>
      </c>
      <c r="I97" s="9" t="str">
        <f t="shared" si="12"/>
        <v/>
      </c>
      <c r="J97" s="38" t="str">
        <f t="shared" si="13"/>
        <v/>
      </c>
    </row>
    <row r="98" spans="1:10" outlineLevel="1">
      <c r="B98" s="18" t="s">
        <v>125</v>
      </c>
      <c r="C98" s="13">
        <v>7</v>
      </c>
      <c r="D98" s="19"/>
      <c r="E98" s="15">
        <f t="shared" si="15"/>
        <v>0.60759493670886078</v>
      </c>
      <c r="F98" s="15">
        <f t="shared" si="11"/>
        <v>0.38888888888888895</v>
      </c>
      <c r="G98" s="30">
        <v>42794</v>
      </c>
      <c r="H98" s="30">
        <v>42794</v>
      </c>
      <c r="I98" s="9" t="str">
        <f t="shared" si="12"/>
        <v/>
      </c>
      <c r="J98" s="38" t="str">
        <f t="shared" si="13"/>
        <v/>
      </c>
    </row>
    <row r="99" spans="1:10" outlineLevel="1">
      <c r="B99" s="18" t="s">
        <v>126</v>
      </c>
      <c r="C99" s="14">
        <v>3</v>
      </c>
      <c r="D99" s="19"/>
      <c r="E99" s="15">
        <f t="shared" si="15"/>
        <v>0.62658227848101267</v>
      </c>
      <c r="F99" s="15">
        <f t="shared" si="11"/>
        <v>0.39120370370370378</v>
      </c>
      <c r="G99" s="30">
        <v>42794</v>
      </c>
      <c r="H99" s="30">
        <v>42794</v>
      </c>
      <c r="I99" s="9" t="str">
        <f t="shared" si="12"/>
        <v/>
      </c>
      <c r="J99" s="38" t="str">
        <f t="shared" si="13"/>
        <v/>
      </c>
    </row>
    <row r="100" spans="1:10" outlineLevel="1">
      <c r="B100" s="18" t="s">
        <v>127</v>
      </c>
      <c r="C100" s="13">
        <v>8</v>
      </c>
      <c r="D100" s="19"/>
      <c r="E100" s="15">
        <f t="shared" si="15"/>
        <v>0.67721518987341778</v>
      </c>
      <c r="F100" s="15">
        <f t="shared" si="11"/>
        <v>0.39737654320987659</v>
      </c>
      <c r="G100" s="30">
        <v>42794</v>
      </c>
      <c r="H100" s="30">
        <v>42794</v>
      </c>
      <c r="I100" s="9" t="str">
        <f t="shared" si="12"/>
        <v/>
      </c>
      <c r="J100" s="38" t="str">
        <f t="shared" si="13"/>
        <v/>
      </c>
    </row>
    <row r="101" spans="1:10" outlineLevel="1">
      <c r="B101" s="18" t="s">
        <v>128</v>
      </c>
      <c r="C101" s="14">
        <v>3</v>
      </c>
      <c r="D101" s="19"/>
      <c r="E101" s="15">
        <f t="shared" si="15"/>
        <v>0.69620253164556967</v>
      </c>
      <c r="F101" s="15">
        <f t="shared" si="11"/>
        <v>0.39969135802469141</v>
      </c>
      <c r="G101" s="30">
        <v>42794</v>
      </c>
      <c r="H101" s="30">
        <v>42794</v>
      </c>
      <c r="I101" s="9" t="str">
        <f t="shared" si="12"/>
        <v/>
      </c>
      <c r="J101" s="38" t="str">
        <f t="shared" si="13"/>
        <v/>
      </c>
    </row>
    <row r="102" spans="1:10" outlineLevel="1">
      <c r="B102" s="18" t="s">
        <v>129</v>
      </c>
      <c r="C102" s="13">
        <v>13</v>
      </c>
      <c r="D102" s="19"/>
      <c r="E102" s="15">
        <f t="shared" si="15"/>
        <v>0.77848101265822789</v>
      </c>
      <c r="F102" s="15">
        <f t="shared" si="11"/>
        <v>0.40972222222222227</v>
      </c>
      <c r="G102" s="30">
        <v>42794</v>
      </c>
      <c r="H102" s="30">
        <v>42794</v>
      </c>
      <c r="I102" s="9" t="str">
        <f t="shared" si="12"/>
        <v/>
      </c>
      <c r="J102" s="38" t="str">
        <f t="shared" si="13"/>
        <v/>
      </c>
    </row>
    <row r="103" spans="1:10" outlineLevel="1">
      <c r="B103" s="18" t="s">
        <v>130</v>
      </c>
      <c r="C103" s="13">
        <v>10</v>
      </c>
      <c r="D103" s="19"/>
      <c r="E103" s="15">
        <f t="shared" si="15"/>
        <v>0.84177215189873422</v>
      </c>
      <c r="F103" s="15">
        <f t="shared" si="11"/>
        <v>0.41743827160493829</v>
      </c>
      <c r="G103" s="30">
        <v>42794</v>
      </c>
      <c r="H103" s="30">
        <v>42794</v>
      </c>
      <c r="I103" s="9" t="str">
        <f t="shared" si="12"/>
        <v/>
      </c>
      <c r="J103" s="38" t="str">
        <f t="shared" si="13"/>
        <v/>
      </c>
    </row>
    <row r="104" spans="1:10" outlineLevel="1">
      <c r="B104" s="18" t="s">
        <v>131</v>
      </c>
      <c r="C104" s="14">
        <v>3</v>
      </c>
      <c r="D104" s="19"/>
      <c r="E104" s="15">
        <f t="shared" si="15"/>
        <v>0.86075949367088611</v>
      </c>
      <c r="F104" s="15">
        <f t="shared" si="11"/>
        <v>0.41975308641975312</v>
      </c>
      <c r="G104" s="30">
        <v>42794</v>
      </c>
      <c r="H104" s="30">
        <v>42794</v>
      </c>
      <c r="I104" s="9" t="str">
        <f t="shared" si="12"/>
        <v/>
      </c>
      <c r="J104" s="38" t="str">
        <f t="shared" si="13"/>
        <v/>
      </c>
    </row>
    <row r="105" spans="1:10" outlineLevel="1">
      <c r="B105" s="18" t="s">
        <v>132</v>
      </c>
      <c r="C105" s="13">
        <v>12</v>
      </c>
      <c r="D105" s="19"/>
      <c r="E105" s="15">
        <f t="shared" si="15"/>
        <v>0.93670886075949367</v>
      </c>
      <c r="F105" s="15">
        <f t="shared" si="11"/>
        <v>0.42901234567901236</v>
      </c>
      <c r="G105" s="30">
        <v>42794</v>
      </c>
      <c r="H105" s="30">
        <v>42794</v>
      </c>
      <c r="I105" s="9" t="str">
        <f t="shared" si="12"/>
        <v/>
      </c>
      <c r="J105" s="38" t="str">
        <f t="shared" si="13"/>
        <v/>
      </c>
    </row>
    <row r="106" spans="1:10" outlineLevel="1">
      <c r="B106" s="18" t="s">
        <v>133</v>
      </c>
      <c r="C106" s="14">
        <v>3</v>
      </c>
      <c r="D106" s="19"/>
      <c r="E106" s="15">
        <f t="shared" si="15"/>
        <v>0.95569620253164556</v>
      </c>
      <c r="F106" s="15">
        <f t="shared" si="11"/>
        <v>0.43132716049382719</v>
      </c>
      <c r="G106" s="30">
        <v>42794</v>
      </c>
      <c r="H106" s="30">
        <v>42794</v>
      </c>
      <c r="I106" s="9" t="str">
        <f t="shared" si="12"/>
        <v/>
      </c>
      <c r="J106" s="38" t="str">
        <f t="shared" si="13"/>
        <v/>
      </c>
    </row>
    <row r="107" spans="1:10" ht="15.75" outlineLevel="1" thickBot="1">
      <c r="B107" s="18" t="s">
        <v>134</v>
      </c>
      <c r="C107" s="13">
        <v>7</v>
      </c>
      <c r="D107" s="19"/>
      <c r="E107" s="15">
        <f t="shared" si="15"/>
        <v>1</v>
      </c>
      <c r="F107" s="15">
        <f t="shared" si="11"/>
        <v>0.43672839506172845</v>
      </c>
      <c r="G107" s="30">
        <v>42794</v>
      </c>
      <c r="H107" s="30">
        <v>42794</v>
      </c>
      <c r="I107" s="9">
        <f t="shared" si="12"/>
        <v>222</v>
      </c>
      <c r="J107" s="38">
        <f t="shared" si="13"/>
        <v>3.7</v>
      </c>
    </row>
    <row r="108" spans="1:10" ht="21" thickBot="1">
      <c r="A108" s="28" t="s">
        <v>311</v>
      </c>
      <c r="B108" s="25"/>
      <c r="C108" s="26"/>
      <c r="D108" s="20">
        <f>SUM(C108:C126)</f>
        <v>114</v>
      </c>
      <c r="E108" s="27"/>
      <c r="F108" s="29">
        <f t="shared" si="11"/>
        <v>0.43672839506172845</v>
      </c>
      <c r="G108" s="41" t="str">
        <f>IF(COUNTA(G109:G125)=COUNTA(B109:B125), "COMPLETE", "")</f>
        <v>COMPLETE</v>
      </c>
      <c r="I108" s="9" t="str">
        <f t="shared" si="12"/>
        <v/>
      </c>
      <c r="J108" s="38" t="str">
        <f t="shared" si="13"/>
        <v/>
      </c>
    </row>
    <row r="109" spans="1:10" ht="15.75" outlineLevel="1" thickBot="1">
      <c r="B109" s="18" t="s">
        <v>138</v>
      </c>
      <c r="C109" s="13">
        <v>1</v>
      </c>
      <c r="D109" s="21">
        <f>D108/60</f>
        <v>1.9</v>
      </c>
      <c r="E109" s="15">
        <f>E108+(C109/$D$108)</f>
        <v>8.771929824561403E-3</v>
      </c>
      <c r="F109" s="15">
        <f t="shared" si="11"/>
        <v>0.43750000000000006</v>
      </c>
      <c r="G109" s="30">
        <v>42795</v>
      </c>
      <c r="H109" s="30">
        <v>42795</v>
      </c>
      <c r="I109" s="9" t="str">
        <f t="shared" si="12"/>
        <v/>
      </c>
      <c r="J109" s="38" t="str">
        <f t="shared" si="13"/>
        <v/>
      </c>
    </row>
    <row r="110" spans="1:10" outlineLevel="1">
      <c r="B110" s="18" t="s">
        <v>340</v>
      </c>
      <c r="C110" s="13">
        <v>9</v>
      </c>
      <c r="D110" s="19"/>
      <c r="E110" s="15">
        <f>E109+(C110/$D$108)</f>
        <v>8.771929824561403E-2</v>
      </c>
      <c r="F110" s="15">
        <f t="shared" si="11"/>
        <v>0.44444444444444448</v>
      </c>
      <c r="G110" s="30">
        <v>42795</v>
      </c>
      <c r="H110" s="30">
        <v>42795</v>
      </c>
      <c r="I110" s="9" t="str">
        <f t="shared" si="12"/>
        <v/>
      </c>
      <c r="J110" s="38" t="str">
        <f t="shared" si="13"/>
        <v/>
      </c>
    </row>
    <row r="111" spans="1:10" outlineLevel="1">
      <c r="B111" s="18" t="s">
        <v>341</v>
      </c>
      <c r="C111" s="14">
        <v>3</v>
      </c>
      <c r="D111" s="19"/>
      <c r="E111" s="15">
        <f t="shared" ref="E111:E125" si="16">E110+(C111/$D$108)</f>
        <v>0.11403508771929824</v>
      </c>
      <c r="F111" s="15">
        <f t="shared" si="11"/>
        <v>0.4467592592592593</v>
      </c>
      <c r="G111" s="30">
        <v>42795</v>
      </c>
      <c r="H111" s="30">
        <v>42795</v>
      </c>
      <c r="I111" s="9" t="str">
        <f t="shared" si="12"/>
        <v/>
      </c>
      <c r="J111" s="38" t="str">
        <f t="shared" si="13"/>
        <v/>
      </c>
    </row>
    <row r="112" spans="1:10" outlineLevel="1">
      <c r="B112" s="18" t="s">
        <v>342</v>
      </c>
      <c r="C112" s="13">
        <v>11</v>
      </c>
      <c r="D112" s="19"/>
      <c r="E112" s="15">
        <f t="shared" si="16"/>
        <v>0.21052631578947367</v>
      </c>
      <c r="F112" s="15">
        <f t="shared" si="11"/>
        <v>0.45524691358024694</v>
      </c>
      <c r="G112" s="30">
        <v>42795</v>
      </c>
      <c r="H112" s="30">
        <v>42795</v>
      </c>
      <c r="I112" s="9" t="str">
        <f t="shared" si="12"/>
        <v/>
      </c>
      <c r="J112" s="38" t="str">
        <f t="shared" si="13"/>
        <v/>
      </c>
    </row>
    <row r="113" spans="1:10" outlineLevel="1">
      <c r="B113" s="18" t="s">
        <v>343</v>
      </c>
      <c r="C113" s="14">
        <v>3</v>
      </c>
      <c r="D113" s="19"/>
      <c r="E113" s="15">
        <f t="shared" si="16"/>
        <v>0.23684210526315788</v>
      </c>
      <c r="F113" s="15">
        <f t="shared" si="11"/>
        <v>0.45756172839506176</v>
      </c>
      <c r="G113" s="30">
        <v>42795</v>
      </c>
      <c r="H113" s="30">
        <v>42795</v>
      </c>
      <c r="I113" s="9" t="str">
        <f t="shared" si="12"/>
        <v/>
      </c>
      <c r="J113" s="38" t="str">
        <f t="shared" si="13"/>
        <v/>
      </c>
    </row>
    <row r="114" spans="1:10" outlineLevel="1">
      <c r="B114" s="18" t="s">
        <v>344</v>
      </c>
      <c r="C114" s="13">
        <v>13</v>
      </c>
      <c r="D114" s="19"/>
      <c r="E114" s="15">
        <f t="shared" si="16"/>
        <v>0.35087719298245612</v>
      </c>
      <c r="F114" s="15">
        <f t="shared" si="11"/>
        <v>0.46759259259259262</v>
      </c>
      <c r="G114" s="30">
        <v>42795</v>
      </c>
      <c r="H114" s="30">
        <v>42795</v>
      </c>
      <c r="I114" s="9" t="str">
        <f t="shared" si="12"/>
        <v/>
      </c>
      <c r="J114" s="38" t="str">
        <f t="shared" si="13"/>
        <v/>
      </c>
    </row>
    <row r="115" spans="1:10" outlineLevel="1">
      <c r="B115" s="18" t="s">
        <v>345</v>
      </c>
      <c r="C115" s="14">
        <v>3</v>
      </c>
      <c r="D115" s="19"/>
      <c r="E115" s="15">
        <f t="shared" si="16"/>
        <v>0.3771929824561403</v>
      </c>
      <c r="F115" s="15">
        <f t="shared" si="11"/>
        <v>0.46990740740740744</v>
      </c>
      <c r="G115" s="30">
        <v>42795</v>
      </c>
      <c r="H115" s="30">
        <v>42795</v>
      </c>
      <c r="I115" s="9" t="str">
        <f t="shared" si="12"/>
        <v/>
      </c>
      <c r="J115" s="38" t="str">
        <f t="shared" si="13"/>
        <v/>
      </c>
    </row>
    <row r="116" spans="1:10" outlineLevel="1">
      <c r="B116" s="18" t="s">
        <v>346</v>
      </c>
      <c r="C116" s="13">
        <v>13</v>
      </c>
      <c r="D116" s="19"/>
      <c r="E116" s="15">
        <f t="shared" si="16"/>
        <v>0.49122807017543857</v>
      </c>
      <c r="F116" s="15">
        <f t="shared" si="11"/>
        <v>0.47993827160493829</v>
      </c>
      <c r="G116" s="30">
        <v>42795</v>
      </c>
      <c r="H116" s="30">
        <v>42795</v>
      </c>
      <c r="I116" s="9" t="str">
        <f t="shared" si="12"/>
        <v/>
      </c>
      <c r="J116" s="38" t="str">
        <f t="shared" si="13"/>
        <v/>
      </c>
    </row>
    <row r="117" spans="1:10" outlineLevel="1">
      <c r="B117" s="18" t="s">
        <v>347</v>
      </c>
      <c r="C117" s="14">
        <v>3</v>
      </c>
      <c r="D117" s="19"/>
      <c r="E117" s="15">
        <f t="shared" si="16"/>
        <v>0.51754385964912275</v>
      </c>
      <c r="F117" s="15">
        <f t="shared" si="11"/>
        <v>0.48225308641975312</v>
      </c>
      <c r="G117" s="30">
        <v>42795</v>
      </c>
      <c r="H117" s="30">
        <v>42795</v>
      </c>
      <c r="I117" s="9" t="str">
        <f t="shared" si="12"/>
        <v/>
      </c>
      <c r="J117" s="38" t="str">
        <f t="shared" si="13"/>
        <v/>
      </c>
    </row>
    <row r="118" spans="1:10" outlineLevel="1">
      <c r="B118" s="18" t="s">
        <v>348</v>
      </c>
      <c r="C118" s="13">
        <v>12</v>
      </c>
      <c r="D118" s="19"/>
      <c r="E118" s="15">
        <f t="shared" si="16"/>
        <v>0.62280701754385959</v>
      </c>
      <c r="F118" s="15">
        <f t="shared" si="11"/>
        <v>0.49151234567901236</v>
      </c>
      <c r="G118" s="30">
        <v>42795</v>
      </c>
      <c r="H118" s="30">
        <v>42795</v>
      </c>
      <c r="I118" s="9" t="str">
        <f t="shared" si="12"/>
        <v/>
      </c>
      <c r="J118" s="38" t="str">
        <f t="shared" si="13"/>
        <v/>
      </c>
    </row>
    <row r="119" spans="1:10" outlineLevel="1">
      <c r="B119" s="18" t="s">
        <v>349</v>
      </c>
      <c r="C119" s="14">
        <v>3</v>
      </c>
      <c r="D119" s="19"/>
      <c r="E119" s="15">
        <f t="shared" si="16"/>
        <v>0.64912280701754377</v>
      </c>
      <c r="F119" s="15">
        <f t="shared" si="11"/>
        <v>0.49382716049382719</v>
      </c>
      <c r="G119" s="30">
        <v>42795</v>
      </c>
      <c r="H119" s="30">
        <v>42795</v>
      </c>
      <c r="I119" s="9" t="str">
        <f t="shared" si="12"/>
        <v/>
      </c>
      <c r="J119" s="38" t="str">
        <f t="shared" si="13"/>
        <v/>
      </c>
    </row>
    <row r="120" spans="1:10" outlineLevel="1">
      <c r="B120" s="18" t="s">
        <v>350</v>
      </c>
      <c r="C120" s="13">
        <v>8</v>
      </c>
      <c r="D120" s="19"/>
      <c r="E120" s="15">
        <f t="shared" si="16"/>
        <v>0.71929824561403499</v>
      </c>
      <c r="F120" s="15">
        <f t="shared" si="11"/>
        <v>0.5</v>
      </c>
      <c r="G120" s="30">
        <v>42795</v>
      </c>
      <c r="H120" s="30">
        <v>42795</v>
      </c>
      <c r="I120" s="9" t="str">
        <f t="shared" si="12"/>
        <v/>
      </c>
      <c r="J120" s="38" t="str">
        <f t="shared" si="13"/>
        <v/>
      </c>
    </row>
    <row r="121" spans="1:10" outlineLevel="1">
      <c r="B121" s="18" t="s">
        <v>351</v>
      </c>
      <c r="C121" s="14">
        <v>3</v>
      </c>
      <c r="D121" s="19"/>
      <c r="E121" s="15">
        <f t="shared" si="16"/>
        <v>0.74561403508771917</v>
      </c>
      <c r="F121" s="15">
        <f t="shared" si="11"/>
        <v>0.50231481481481477</v>
      </c>
      <c r="G121" s="30">
        <v>42795</v>
      </c>
      <c r="H121" s="30">
        <v>42795</v>
      </c>
      <c r="I121" s="9" t="str">
        <f t="shared" si="12"/>
        <v/>
      </c>
      <c r="J121" s="38" t="str">
        <f t="shared" si="13"/>
        <v/>
      </c>
    </row>
    <row r="122" spans="1:10" outlineLevel="1">
      <c r="B122" s="18" t="s">
        <v>352</v>
      </c>
      <c r="C122" s="13">
        <v>11</v>
      </c>
      <c r="D122" s="19"/>
      <c r="E122" s="15">
        <f t="shared" si="16"/>
        <v>0.84210526315789458</v>
      </c>
      <c r="F122" s="15">
        <f t="shared" si="11"/>
        <v>0.51080246913580241</v>
      </c>
      <c r="G122" s="30">
        <v>42795</v>
      </c>
      <c r="H122" s="30">
        <v>42795</v>
      </c>
      <c r="I122" s="9" t="str">
        <f t="shared" si="12"/>
        <v/>
      </c>
      <c r="J122" s="38" t="str">
        <f t="shared" si="13"/>
        <v/>
      </c>
    </row>
    <row r="123" spans="1:10" outlineLevel="1">
      <c r="B123" s="18" t="s">
        <v>353</v>
      </c>
      <c r="C123" s="14">
        <v>3</v>
      </c>
      <c r="D123" s="19"/>
      <c r="E123" s="15">
        <f t="shared" si="16"/>
        <v>0.86842105263157876</v>
      </c>
      <c r="F123" s="15">
        <f t="shared" si="11"/>
        <v>0.51311728395061718</v>
      </c>
      <c r="G123" s="30">
        <v>42795</v>
      </c>
      <c r="H123" s="30">
        <v>42795</v>
      </c>
      <c r="I123" s="9" t="str">
        <f t="shared" si="12"/>
        <v/>
      </c>
      <c r="J123" s="38" t="str">
        <f t="shared" si="13"/>
        <v/>
      </c>
    </row>
    <row r="124" spans="1:10" outlineLevel="1">
      <c r="B124" s="18" t="s">
        <v>354</v>
      </c>
      <c r="C124" s="13">
        <v>12</v>
      </c>
      <c r="D124" s="19"/>
      <c r="E124" s="15">
        <f t="shared" si="16"/>
        <v>0.9736842105263156</v>
      </c>
      <c r="F124" s="15">
        <f t="shared" si="11"/>
        <v>0.52237654320987648</v>
      </c>
      <c r="G124" s="30">
        <v>42795</v>
      </c>
      <c r="H124" s="30">
        <v>42795</v>
      </c>
      <c r="I124" s="9" t="str">
        <f t="shared" si="12"/>
        <v/>
      </c>
      <c r="J124" s="38" t="str">
        <f t="shared" si="13"/>
        <v/>
      </c>
    </row>
    <row r="125" spans="1:10" ht="15.75" outlineLevel="1" thickBot="1">
      <c r="B125" s="18" t="s">
        <v>355</v>
      </c>
      <c r="C125" s="14">
        <v>3</v>
      </c>
      <c r="D125" s="19"/>
      <c r="E125" s="15">
        <f t="shared" si="16"/>
        <v>0.99999999999999978</v>
      </c>
      <c r="F125" s="15">
        <f t="shared" si="11"/>
        <v>0.52469135802469125</v>
      </c>
      <c r="G125" s="30">
        <v>42795</v>
      </c>
      <c r="H125" s="30">
        <v>42795</v>
      </c>
      <c r="I125" s="9">
        <f t="shared" si="12"/>
        <v>114</v>
      </c>
      <c r="J125" s="38">
        <f t="shared" si="13"/>
        <v>1.9</v>
      </c>
    </row>
    <row r="126" spans="1:10" ht="21" thickBot="1">
      <c r="A126" s="28" t="s">
        <v>312</v>
      </c>
      <c r="B126" s="25"/>
      <c r="C126" s="26"/>
      <c r="D126" s="20">
        <f>SUM(C126:C144)</f>
        <v>122</v>
      </c>
      <c r="E126" s="27"/>
      <c r="F126" s="29">
        <f t="shared" si="11"/>
        <v>0.52469135802469125</v>
      </c>
      <c r="G126" s="41" t="str">
        <f>IF(COUNTA(G127:G143)=COUNTA(B127:B143), "COMPLETE", "")</f>
        <v>COMPLETE</v>
      </c>
      <c r="I126" s="9" t="str">
        <f t="shared" si="12"/>
        <v/>
      </c>
      <c r="J126" s="38" t="str">
        <f t="shared" si="13"/>
        <v/>
      </c>
    </row>
    <row r="127" spans="1:10" ht="15.75" outlineLevel="1" thickBot="1">
      <c r="B127" s="18" t="s">
        <v>157</v>
      </c>
      <c r="C127" s="13">
        <v>1</v>
      </c>
      <c r="D127" s="21">
        <f>D126/60</f>
        <v>2.0333333333333332</v>
      </c>
      <c r="E127" s="15">
        <f>E126+(C127/$D$126)</f>
        <v>8.1967213114754103E-3</v>
      </c>
      <c r="F127" s="15">
        <f t="shared" si="11"/>
        <v>0.5254629629629628</v>
      </c>
      <c r="G127" s="30">
        <v>42796</v>
      </c>
      <c r="H127" s="30">
        <v>42796</v>
      </c>
      <c r="I127" s="9" t="str">
        <f t="shared" si="12"/>
        <v/>
      </c>
      <c r="J127" s="38" t="str">
        <f t="shared" si="13"/>
        <v/>
      </c>
    </row>
    <row r="128" spans="1:10" outlineLevel="1">
      <c r="B128" s="18" t="s">
        <v>356</v>
      </c>
      <c r="C128" s="13">
        <v>13</v>
      </c>
      <c r="D128" s="19"/>
      <c r="E128" s="15">
        <f t="shared" ref="E128:E143" si="17">E127+(C128/$D$126)</f>
        <v>0.11475409836065573</v>
      </c>
      <c r="F128" s="15">
        <f t="shared" si="11"/>
        <v>0.53549382716049365</v>
      </c>
      <c r="G128" s="30">
        <v>42796</v>
      </c>
      <c r="H128" s="30">
        <v>42796</v>
      </c>
      <c r="I128" s="9" t="str">
        <f t="shared" si="12"/>
        <v/>
      </c>
      <c r="J128" s="38" t="str">
        <f t="shared" si="13"/>
        <v/>
      </c>
    </row>
    <row r="129" spans="1:10" outlineLevel="1">
      <c r="B129" s="18" t="s">
        <v>357</v>
      </c>
      <c r="C129" s="14">
        <v>3</v>
      </c>
      <c r="D129" s="19"/>
      <c r="E129" s="15">
        <f t="shared" si="17"/>
        <v>0.13934426229508196</v>
      </c>
      <c r="F129" s="15">
        <f t="shared" si="11"/>
        <v>0.53780864197530842</v>
      </c>
      <c r="G129" s="30">
        <v>42796</v>
      </c>
      <c r="H129" s="30">
        <v>42796</v>
      </c>
      <c r="I129" s="9" t="str">
        <f t="shared" si="12"/>
        <v/>
      </c>
      <c r="J129" s="38" t="str">
        <f t="shared" si="13"/>
        <v/>
      </c>
    </row>
    <row r="130" spans="1:10" outlineLevel="1">
      <c r="B130" s="18" t="s">
        <v>358</v>
      </c>
      <c r="C130" s="13">
        <v>15</v>
      </c>
      <c r="D130" s="19"/>
      <c r="E130" s="15">
        <f t="shared" si="17"/>
        <v>0.26229508196721307</v>
      </c>
      <c r="F130" s="15">
        <f t="shared" si="11"/>
        <v>0.54938271604938249</v>
      </c>
      <c r="G130" s="30">
        <v>42796</v>
      </c>
      <c r="H130" s="30">
        <v>42796</v>
      </c>
      <c r="I130" s="9" t="str">
        <f t="shared" si="12"/>
        <v/>
      </c>
      <c r="J130" s="38" t="str">
        <f t="shared" si="13"/>
        <v/>
      </c>
    </row>
    <row r="131" spans="1:10" outlineLevel="1">
      <c r="B131" s="18" t="s">
        <v>359</v>
      </c>
      <c r="C131" s="14">
        <v>3</v>
      </c>
      <c r="D131" s="19"/>
      <c r="E131" s="15">
        <f t="shared" si="17"/>
        <v>0.28688524590163933</v>
      </c>
      <c r="F131" s="15">
        <f t="shared" si="11"/>
        <v>0.55169753086419726</v>
      </c>
      <c r="G131" s="30">
        <v>42796</v>
      </c>
      <c r="H131" s="30">
        <v>42796</v>
      </c>
      <c r="I131" s="9" t="str">
        <f t="shared" si="12"/>
        <v/>
      </c>
      <c r="J131" s="38" t="str">
        <f t="shared" si="13"/>
        <v/>
      </c>
    </row>
    <row r="132" spans="1:10" outlineLevel="1">
      <c r="B132" s="18" t="s">
        <v>162</v>
      </c>
      <c r="C132" s="13">
        <v>11</v>
      </c>
      <c r="D132" s="19"/>
      <c r="E132" s="15">
        <f t="shared" si="17"/>
        <v>0.37704918032786883</v>
      </c>
      <c r="F132" s="15">
        <f t="shared" si="11"/>
        <v>0.5601851851851849</v>
      </c>
      <c r="G132" s="30">
        <v>42796</v>
      </c>
      <c r="H132" s="30">
        <v>42796</v>
      </c>
      <c r="I132" s="9" t="str">
        <f t="shared" si="12"/>
        <v/>
      </c>
      <c r="J132" s="38" t="str">
        <f t="shared" si="13"/>
        <v/>
      </c>
    </row>
    <row r="133" spans="1:10" outlineLevel="1">
      <c r="B133" s="18" t="s">
        <v>163</v>
      </c>
      <c r="C133" s="14">
        <v>3</v>
      </c>
      <c r="D133" s="19"/>
      <c r="E133" s="15">
        <f t="shared" si="17"/>
        <v>0.40163934426229508</v>
      </c>
      <c r="F133" s="15">
        <f t="shared" si="11"/>
        <v>0.56249999999999967</v>
      </c>
      <c r="G133" s="30">
        <v>42796</v>
      </c>
      <c r="H133" s="30">
        <v>42796</v>
      </c>
      <c r="I133" s="9" t="str">
        <f t="shared" si="12"/>
        <v/>
      </c>
      <c r="J133" s="38" t="str">
        <f t="shared" si="13"/>
        <v/>
      </c>
    </row>
    <row r="134" spans="1:10" outlineLevel="1">
      <c r="B134" s="18" t="s">
        <v>164</v>
      </c>
      <c r="C134" s="13">
        <v>13</v>
      </c>
      <c r="D134" s="19"/>
      <c r="E134" s="15">
        <f t="shared" si="17"/>
        <v>0.50819672131147542</v>
      </c>
      <c r="F134" s="15">
        <f t="shared" ref="F134:F197" si="18">F133+(C134/$C$245)</f>
        <v>0.57253086419753052</v>
      </c>
      <c r="G134" s="30">
        <v>42796</v>
      </c>
      <c r="H134" s="30">
        <v>42796</v>
      </c>
      <c r="I134" s="9" t="str">
        <f t="shared" si="12"/>
        <v/>
      </c>
      <c r="J134" s="38" t="str">
        <f t="shared" si="13"/>
        <v/>
      </c>
    </row>
    <row r="135" spans="1:10" outlineLevel="1">
      <c r="B135" s="18" t="s">
        <v>165</v>
      </c>
      <c r="C135" s="14">
        <v>3</v>
      </c>
      <c r="D135" s="19"/>
      <c r="E135" s="15">
        <f t="shared" si="17"/>
        <v>0.53278688524590168</v>
      </c>
      <c r="F135" s="15">
        <f t="shared" si="18"/>
        <v>0.57484567901234529</v>
      </c>
      <c r="G135" s="30">
        <v>42796</v>
      </c>
      <c r="H135" s="30">
        <v>42796</v>
      </c>
      <c r="I135" s="9" t="str">
        <f t="shared" ref="I135:I198" si="19">IF(H135="", "", IF(ISBLANK(H136), IF(H135&lt;&gt;H137, SUMIF(H:H,H135,C:C), ""), IF(H135&lt;&gt;H136, SUMIF(H:H,H135,C:C), "")))</f>
        <v/>
      </c>
      <c r="J135" s="38" t="str">
        <f t="shared" ref="J135:J198" si="20">IF(I135&lt;&gt;"", I135/60, "")</f>
        <v/>
      </c>
    </row>
    <row r="136" spans="1:10" outlineLevel="1">
      <c r="B136" s="18" t="s">
        <v>166</v>
      </c>
      <c r="C136" s="13">
        <v>11</v>
      </c>
      <c r="D136" s="19"/>
      <c r="E136" s="15">
        <f t="shared" si="17"/>
        <v>0.62295081967213117</v>
      </c>
      <c r="F136" s="15">
        <f t="shared" si="18"/>
        <v>0.58333333333333293</v>
      </c>
      <c r="G136" s="30">
        <v>42796</v>
      </c>
      <c r="H136" s="30">
        <v>42796</v>
      </c>
      <c r="I136" s="9" t="str">
        <f t="shared" si="19"/>
        <v/>
      </c>
      <c r="J136" s="38" t="str">
        <f t="shared" si="20"/>
        <v/>
      </c>
    </row>
    <row r="137" spans="1:10" outlineLevel="1">
      <c r="B137" s="18" t="s">
        <v>167</v>
      </c>
      <c r="C137" s="14">
        <v>3</v>
      </c>
      <c r="D137" s="19"/>
      <c r="E137" s="15">
        <f t="shared" si="17"/>
        <v>0.64754098360655743</v>
      </c>
      <c r="F137" s="15">
        <f t="shared" si="18"/>
        <v>0.5856481481481477</v>
      </c>
      <c r="G137" s="30">
        <v>42796</v>
      </c>
      <c r="H137" s="30">
        <v>42796</v>
      </c>
      <c r="I137" s="9" t="str">
        <f t="shared" si="19"/>
        <v/>
      </c>
      <c r="J137" s="38" t="str">
        <f t="shared" si="20"/>
        <v/>
      </c>
    </row>
    <row r="138" spans="1:10" outlineLevel="1">
      <c r="B138" s="18" t="s">
        <v>168</v>
      </c>
      <c r="C138" s="13">
        <v>11</v>
      </c>
      <c r="D138" s="19"/>
      <c r="E138" s="15">
        <f t="shared" si="17"/>
        <v>0.73770491803278693</v>
      </c>
      <c r="F138" s="15">
        <f t="shared" si="18"/>
        <v>0.59413580246913533</v>
      </c>
      <c r="G138" s="30">
        <v>42796</v>
      </c>
      <c r="H138" s="30">
        <v>42796</v>
      </c>
      <c r="I138" s="9" t="str">
        <f t="shared" si="19"/>
        <v/>
      </c>
      <c r="J138" s="38" t="str">
        <f t="shared" si="20"/>
        <v/>
      </c>
    </row>
    <row r="139" spans="1:10" outlineLevel="1">
      <c r="B139" s="18" t="s">
        <v>170</v>
      </c>
      <c r="C139" s="14">
        <v>3</v>
      </c>
      <c r="D139" s="19"/>
      <c r="E139" s="15">
        <f t="shared" si="17"/>
        <v>0.76229508196721318</v>
      </c>
      <c r="F139" s="15">
        <f t="shared" si="18"/>
        <v>0.5964506172839501</v>
      </c>
      <c r="G139" s="30">
        <v>42796</v>
      </c>
      <c r="H139" s="30">
        <v>42796</v>
      </c>
      <c r="I139" s="9" t="str">
        <f t="shared" si="19"/>
        <v/>
      </c>
      <c r="J139" s="38" t="str">
        <f t="shared" si="20"/>
        <v/>
      </c>
    </row>
    <row r="140" spans="1:10" outlineLevel="1">
      <c r="B140" s="18" t="s">
        <v>171</v>
      </c>
      <c r="C140" s="13">
        <v>10</v>
      </c>
      <c r="D140" s="19"/>
      <c r="E140" s="15">
        <f t="shared" si="17"/>
        <v>0.84426229508196726</v>
      </c>
      <c r="F140" s="15">
        <f t="shared" si="18"/>
        <v>0.60416666666666619</v>
      </c>
      <c r="G140" s="30">
        <v>42796</v>
      </c>
      <c r="H140" s="30">
        <v>42796</v>
      </c>
      <c r="I140" s="9" t="str">
        <f t="shared" si="19"/>
        <v/>
      </c>
      <c r="J140" s="38" t="str">
        <f t="shared" si="20"/>
        <v/>
      </c>
    </row>
    <row r="141" spans="1:10" outlineLevel="1">
      <c r="B141" s="18" t="s">
        <v>172</v>
      </c>
      <c r="C141" s="14">
        <v>3</v>
      </c>
      <c r="D141" s="19"/>
      <c r="E141" s="15">
        <f t="shared" si="17"/>
        <v>0.86885245901639352</v>
      </c>
      <c r="F141" s="15">
        <f t="shared" si="18"/>
        <v>0.60648148148148096</v>
      </c>
      <c r="G141" s="30">
        <v>42796</v>
      </c>
      <c r="H141" s="30">
        <v>42796</v>
      </c>
      <c r="I141" s="9" t="str">
        <f t="shared" si="19"/>
        <v/>
      </c>
      <c r="J141" s="38" t="str">
        <f t="shared" si="20"/>
        <v/>
      </c>
    </row>
    <row r="142" spans="1:10" outlineLevel="1">
      <c r="B142" s="18" t="s">
        <v>173</v>
      </c>
      <c r="C142" s="13">
        <v>13</v>
      </c>
      <c r="D142" s="19"/>
      <c r="E142" s="15">
        <f t="shared" si="17"/>
        <v>0.97540983606557385</v>
      </c>
      <c r="F142" s="15">
        <f t="shared" si="18"/>
        <v>0.61651234567901181</v>
      </c>
      <c r="G142" s="30">
        <v>42796</v>
      </c>
      <c r="H142" s="30">
        <v>42796</v>
      </c>
      <c r="I142" s="9" t="str">
        <f t="shared" si="19"/>
        <v/>
      </c>
      <c r="J142" s="38" t="str">
        <f t="shared" si="20"/>
        <v/>
      </c>
    </row>
    <row r="143" spans="1:10" ht="15.75" outlineLevel="1" thickBot="1">
      <c r="B143" s="18" t="s">
        <v>174</v>
      </c>
      <c r="C143" s="14">
        <v>3</v>
      </c>
      <c r="D143" s="19"/>
      <c r="E143" s="15">
        <f t="shared" si="17"/>
        <v>1</v>
      </c>
      <c r="F143" s="15">
        <f t="shared" si="18"/>
        <v>0.61882716049382658</v>
      </c>
      <c r="G143" s="30">
        <v>42796</v>
      </c>
      <c r="H143" s="30">
        <v>42796</v>
      </c>
      <c r="I143" s="9" t="str">
        <f t="shared" si="19"/>
        <v/>
      </c>
      <c r="J143" s="38" t="str">
        <f t="shared" si="20"/>
        <v/>
      </c>
    </row>
    <row r="144" spans="1:10" ht="21" thickBot="1">
      <c r="A144" s="28" t="s">
        <v>313</v>
      </c>
      <c r="B144" s="25"/>
      <c r="C144" s="26"/>
      <c r="D144" s="20">
        <f>SUM(C144:C159)</f>
        <v>83</v>
      </c>
      <c r="E144" s="27"/>
      <c r="F144" s="29">
        <f t="shared" si="18"/>
        <v>0.61882716049382658</v>
      </c>
      <c r="G144" s="41" t="str">
        <f>IF(COUNTA(G145:G158)=COUNTA(B145:B158), "COMPLETE", "")</f>
        <v>COMPLETE</v>
      </c>
      <c r="I144" s="9" t="str">
        <f t="shared" si="19"/>
        <v/>
      </c>
      <c r="J144" s="38" t="str">
        <f t="shared" si="20"/>
        <v/>
      </c>
    </row>
    <row r="145" spans="1:11" ht="15.75" outlineLevel="1" thickBot="1">
      <c r="B145" s="18" t="s">
        <v>177</v>
      </c>
      <c r="C145" s="13">
        <v>1</v>
      </c>
      <c r="D145" s="21">
        <f>D144/60</f>
        <v>1.3833333333333333</v>
      </c>
      <c r="E145" s="15">
        <f>E144+(C145/$D$144)</f>
        <v>1.2048192771084338E-2</v>
      </c>
      <c r="F145" s="15">
        <f t="shared" si="18"/>
        <v>0.61959876543209813</v>
      </c>
      <c r="G145" s="30">
        <v>42796</v>
      </c>
      <c r="H145" s="30">
        <v>42796</v>
      </c>
      <c r="I145" s="9" t="str">
        <f t="shared" si="19"/>
        <v/>
      </c>
      <c r="J145" s="38" t="str">
        <f t="shared" si="20"/>
        <v/>
      </c>
    </row>
    <row r="146" spans="1:11" outlineLevel="1">
      <c r="B146" s="18" t="s">
        <v>178</v>
      </c>
      <c r="C146" s="13">
        <v>8</v>
      </c>
      <c r="D146" s="19"/>
      <c r="E146" s="15">
        <f t="shared" ref="E146:E158" si="21">E145+(C146/$D$144)</f>
        <v>0.10843373493975904</v>
      </c>
      <c r="F146" s="15">
        <f t="shared" si="18"/>
        <v>0.625771604938271</v>
      </c>
      <c r="G146" s="30">
        <v>42796</v>
      </c>
      <c r="H146" s="30">
        <v>42796</v>
      </c>
      <c r="I146" s="9" t="str">
        <f t="shared" si="19"/>
        <v/>
      </c>
      <c r="J146" s="38" t="str">
        <f t="shared" si="20"/>
        <v/>
      </c>
    </row>
    <row r="147" spans="1:11" outlineLevel="1">
      <c r="B147" s="18" t="s">
        <v>180</v>
      </c>
      <c r="C147" s="14">
        <v>3</v>
      </c>
      <c r="D147" s="19"/>
      <c r="E147" s="15">
        <f t="shared" si="21"/>
        <v>0.14457831325301204</v>
      </c>
      <c r="F147" s="15">
        <f t="shared" si="18"/>
        <v>0.62808641975308577</v>
      </c>
      <c r="G147" s="30">
        <v>42796</v>
      </c>
      <c r="H147" s="30">
        <v>42796</v>
      </c>
      <c r="I147" s="9" t="str">
        <f t="shared" si="19"/>
        <v/>
      </c>
      <c r="J147" s="38" t="str">
        <f t="shared" si="20"/>
        <v/>
      </c>
    </row>
    <row r="148" spans="1:11" outlineLevel="1">
      <c r="B148" s="18" t="s">
        <v>181</v>
      </c>
      <c r="C148" s="13">
        <v>12</v>
      </c>
      <c r="D148" s="19"/>
      <c r="E148" s="15">
        <f t="shared" si="21"/>
        <v>0.28915662650602408</v>
      </c>
      <c r="F148" s="15">
        <f t="shared" si="18"/>
        <v>0.63734567901234507</v>
      </c>
      <c r="G148" s="30">
        <v>42796</v>
      </c>
      <c r="H148" s="30">
        <v>42796</v>
      </c>
      <c r="I148" s="9" t="str">
        <f t="shared" si="19"/>
        <v/>
      </c>
      <c r="J148" s="38" t="str">
        <f t="shared" si="20"/>
        <v/>
      </c>
    </row>
    <row r="149" spans="1:11" outlineLevel="1">
      <c r="B149" s="18" t="s">
        <v>182</v>
      </c>
      <c r="C149" s="14">
        <v>3</v>
      </c>
      <c r="D149" s="19"/>
      <c r="E149" s="15">
        <f t="shared" si="21"/>
        <v>0.3253012048192771</v>
      </c>
      <c r="F149" s="15">
        <f t="shared" si="18"/>
        <v>0.63966049382715984</v>
      </c>
      <c r="G149" s="30">
        <v>42796</v>
      </c>
      <c r="H149" s="30">
        <v>42796</v>
      </c>
      <c r="I149" s="9" t="str">
        <f t="shared" si="19"/>
        <v/>
      </c>
      <c r="J149" s="38" t="str">
        <f t="shared" si="20"/>
        <v/>
      </c>
    </row>
    <row r="150" spans="1:11" outlineLevel="1">
      <c r="B150" s="18" t="s">
        <v>183</v>
      </c>
      <c r="C150" s="13">
        <v>14</v>
      </c>
      <c r="D150" s="19"/>
      <c r="E150" s="15">
        <f t="shared" si="21"/>
        <v>0.49397590361445781</v>
      </c>
      <c r="F150" s="15">
        <f t="shared" si="18"/>
        <v>0.65046296296296235</v>
      </c>
      <c r="G150" s="30">
        <v>42796</v>
      </c>
      <c r="H150" s="30">
        <v>42796</v>
      </c>
      <c r="I150" s="9" t="str">
        <f t="shared" si="19"/>
        <v/>
      </c>
      <c r="J150" s="38" t="str">
        <f t="shared" si="20"/>
        <v/>
      </c>
    </row>
    <row r="151" spans="1:11" outlineLevel="1">
      <c r="B151" s="18" t="s">
        <v>184</v>
      </c>
      <c r="C151" s="14">
        <v>3</v>
      </c>
      <c r="D151" s="19"/>
      <c r="E151" s="15">
        <f t="shared" si="21"/>
        <v>0.53012048192771077</v>
      </c>
      <c r="F151" s="15">
        <f t="shared" si="18"/>
        <v>0.65277777777777712</v>
      </c>
      <c r="G151" s="30">
        <v>42796</v>
      </c>
      <c r="H151" s="30">
        <v>42796</v>
      </c>
      <c r="I151" s="9" t="str">
        <f t="shared" si="19"/>
        <v/>
      </c>
      <c r="J151" s="38" t="str">
        <f t="shared" si="20"/>
        <v/>
      </c>
    </row>
    <row r="152" spans="1:11" outlineLevel="1">
      <c r="B152" s="18" t="s">
        <v>185</v>
      </c>
      <c r="C152" s="13">
        <v>14</v>
      </c>
      <c r="D152" s="19"/>
      <c r="E152" s="15">
        <f t="shared" si="21"/>
        <v>0.69879518072289148</v>
      </c>
      <c r="F152" s="15">
        <f t="shared" si="18"/>
        <v>0.66358024691357964</v>
      </c>
      <c r="G152" s="30">
        <v>42796</v>
      </c>
      <c r="H152" s="30">
        <v>42796</v>
      </c>
      <c r="I152" s="9" t="str">
        <f t="shared" si="19"/>
        <v/>
      </c>
      <c r="J152" s="38" t="str">
        <f t="shared" si="20"/>
        <v/>
      </c>
    </row>
    <row r="153" spans="1:11" outlineLevel="1">
      <c r="B153" s="18" t="s">
        <v>186</v>
      </c>
      <c r="C153" s="14">
        <v>3</v>
      </c>
      <c r="D153" s="19"/>
      <c r="E153" s="15">
        <f t="shared" si="21"/>
        <v>0.7349397590361445</v>
      </c>
      <c r="F153" s="15">
        <f t="shared" si="18"/>
        <v>0.66589506172839441</v>
      </c>
      <c r="G153" s="30">
        <v>42796</v>
      </c>
      <c r="H153" s="30">
        <v>42796</v>
      </c>
      <c r="I153" s="9" t="str">
        <f t="shared" si="19"/>
        <v/>
      </c>
      <c r="J153" s="38" t="str">
        <f t="shared" si="20"/>
        <v/>
      </c>
    </row>
    <row r="154" spans="1:11" outlineLevel="1">
      <c r="B154" s="18" t="s">
        <v>187</v>
      </c>
      <c r="C154" s="13">
        <v>9</v>
      </c>
      <c r="D154" s="19"/>
      <c r="E154" s="15">
        <f t="shared" si="21"/>
        <v>0.84337349397590355</v>
      </c>
      <c r="F154" s="15">
        <f t="shared" si="18"/>
        <v>0.67283950617283883</v>
      </c>
      <c r="G154" s="30">
        <v>42796</v>
      </c>
      <c r="H154" s="30">
        <v>42796</v>
      </c>
      <c r="I154" s="9" t="str">
        <f t="shared" si="19"/>
        <v/>
      </c>
      <c r="J154" s="38" t="str">
        <f t="shared" si="20"/>
        <v/>
      </c>
    </row>
    <row r="155" spans="1:11" outlineLevel="1">
      <c r="B155" s="18" t="s">
        <v>188</v>
      </c>
      <c r="C155" s="14">
        <v>3</v>
      </c>
      <c r="D155" s="19"/>
      <c r="E155" s="15">
        <f t="shared" si="21"/>
        <v>0.87951807228915657</v>
      </c>
      <c r="F155" s="15">
        <f t="shared" si="18"/>
        <v>0.6751543209876536</v>
      </c>
      <c r="G155" s="30">
        <v>42796</v>
      </c>
      <c r="H155" s="30">
        <v>42796</v>
      </c>
      <c r="I155" s="9" t="str">
        <f t="shared" si="19"/>
        <v/>
      </c>
      <c r="J155" s="38" t="str">
        <f t="shared" si="20"/>
        <v/>
      </c>
    </row>
    <row r="156" spans="1:11" outlineLevel="1">
      <c r="B156" s="18" t="s">
        <v>189</v>
      </c>
      <c r="C156" s="13">
        <v>7</v>
      </c>
      <c r="D156" s="19"/>
      <c r="E156" s="15">
        <f t="shared" si="21"/>
        <v>0.96385542168674698</v>
      </c>
      <c r="F156" s="15">
        <f t="shared" si="18"/>
        <v>0.6805555555555548</v>
      </c>
      <c r="G156" s="30">
        <v>42796</v>
      </c>
      <c r="H156" s="30">
        <v>42796</v>
      </c>
      <c r="I156" s="9" t="str">
        <f t="shared" si="19"/>
        <v/>
      </c>
      <c r="J156" s="38" t="str">
        <f t="shared" si="20"/>
        <v/>
      </c>
    </row>
    <row r="157" spans="1:11" outlineLevel="1">
      <c r="B157" s="18" t="s">
        <v>191</v>
      </c>
      <c r="C157" s="14">
        <v>3</v>
      </c>
      <c r="D157" s="19"/>
      <c r="E157" s="15">
        <f t="shared" si="21"/>
        <v>1</v>
      </c>
      <c r="F157" s="15">
        <f t="shared" si="18"/>
        <v>0.68287037037036957</v>
      </c>
      <c r="G157" s="30">
        <v>42796</v>
      </c>
      <c r="H157" s="30">
        <v>42796</v>
      </c>
      <c r="I157" s="9" t="str">
        <f t="shared" si="19"/>
        <v/>
      </c>
      <c r="J157" s="38" t="str">
        <f t="shared" si="20"/>
        <v/>
      </c>
    </row>
    <row r="158" spans="1:11" ht="15.75" outlineLevel="1" thickBot="1">
      <c r="B158" s="18" t="s">
        <v>192</v>
      </c>
      <c r="C158" s="13">
        <v>0</v>
      </c>
      <c r="D158" s="19"/>
      <c r="E158" s="15">
        <f t="shared" si="21"/>
        <v>1</v>
      </c>
      <c r="F158" s="15">
        <f t="shared" si="18"/>
        <v>0.68287037037036957</v>
      </c>
      <c r="G158" s="30">
        <v>42796</v>
      </c>
      <c r="H158" s="30">
        <v>42796</v>
      </c>
      <c r="I158" s="9" t="str">
        <f t="shared" si="19"/>
        <v/>
      </c>
      <c r="J158" s="38" t="str">
        <f t="shared" si="20"/>
        <v/>
      </c>
      <c r="K158" t="s">
        <v>364</v>
      </c>
    </row>
    <row r="159" spans="1:11" ht="21" thickBot="1">
      <c r="A159" s="28" t="s">
        <v>314</v>
      </c>
      <c r="B159" s="25"/>
      <c r="C159" s="26"/>
      <c r="D159" s="20">
        <f>SUM(C159:C173)</f>
        <v>80</v>
      </c>
      <c r="E159" s="27"/>
      <c r="F159" s="29">
        <f t="shared" si="18"/>
        <v>0.68287037037036957</v>
      </c>
      <c r="G159" s="41" t="str">
        <f>IF(COUNTA(G160:G162)=COUNTA(B160:B162), "COMPLETE", "")</f>
        <v>COMPLETE</v>
      </c>
      <c r="I159" s="9" t="str">
        <f t="shared" si="19"/>
        <v/>
      </c>
      <c r="J159" s="38" t="str">
        <f t="shared" si="20"/>
        <v/>
      </c>
    </row>
    <row r="160" spans="1:11" ht="15.75" outlineLevel="1" thickBot="1">
      <c r="B160" s="18" t="s">
        <v>195</v>
      </c>
      <c r="C160" s="13">
        <v>1</v>
      </c>
      <c r="D160" s="21">
        <f>D159/60</f>
        <v>1.3333333333333333</v>
      </c>
      <c r="E160" s="15">
        <f>E159+(C160/$D$159)</f>
        <v>1.2500000000000001E-2</v>
      </c>
      <c r="F160" s="15">
        <f t="shared" si="18"/>
        <v>0.68364197530864113</v>
      </c>
      <c r="G160" s="30">
        <v>42796</v>
      </c>
      <c r="H160" s="30">
        <v>42796</v>
      </c>
      <c r="I160" s="9" t="str">
        <f t="shared" si="19"/>
        <v/>
      </c>
      <c r="J160" s="38" t="str">
        <f t="shared" si="20"/>
        <v/>
      </c>
    </row>
    <row r="161" spans="1:10" outlineLevel="1">
      <c r="B161" s="18" t="s">
        <v>360</v>
      </c>
      <c r="C161" s="13">
        <v>9</v>
      </c>
      <c r="D161" s="19"/>
      <c r="E161" s="15">
        <f>E160+(C161/$D$159)</f>
        <v>0.125</v>
      </c>
      <c r="F161" s="15">
        <f t="shared" si="18"/>
        <v>0.69058641975308555</v>
      </c>
      <c r="G161" s="30">
        <v>42796</v>
      </c>
      <c r="H161" s="30">
        <v>42796</v>
      </c>
      <c r="I161" s="9" t="str">
        <f t="shared" si="19"/>
        <v/>
      </c>
      <c r="J161" s="38" t="str">
        <f t="shared" si="20"/>
        <v/>
      </c>
    </row>
    <row r="162" spans="1:10" outlineLevel="1">
      <c r="B162" s="18" t="s">
        <v>361</v>
      </c>
      <c r="C162" s="14">
        <v>3</v>
      </c>
      <c r="D162" s="19"/>
      <c r="E162" s="15">
        <f t="shared" ref="E162:E172" si="22">E161+(C162/$D$159)</f>
        <v>0.16250000000000001</v>
      </c>
      <c r="F162" s="15">
        <f t="shared" si="18"/>
        <v>0.69290123456790031</v>
      </c>
      <c r="G162" s="30">
        <v>42796</v>
      </c>
      <c r="H162" s="30">
        <v>42796</v>
      </c>
      <c r="I162" s="9" t="str">
        <f t="shared" si="19"/>
        <v/>
      </c>
      <c r="J162" s="38" t="str">
        <f t="shared" si="20"/>
        <v/>
      </c>
    </row>
    <row r="163" spans="1:10" outlineLevel="1">
      <c r="B163" s="18" t="s">
        <v>362</v>
      </c>
      <c r="C163" s="13">
        <v>10</v>
      </c>
      <c r="D163" s="19"/>
      <c r="E163" s="15">
        <f t="shared" si="22"/>
        <v>0.28749999999999998</v>
      </c>
      <c r="F163" s="15">
        <f t="shared" si="18"/>
        <v>0.7006172839506164</v>
      </c>
      <c r="G163" s="30">
        <v>42796</v>
      </c>
      <c r="H163" s="30">
        <v>42796</v>
      </c>
      <c r="I163" s="9" t="str">
        <f t="shared" si="19"/>
        <v/>
      </c>
      <c r="J163" s="38" t="str">
        <f t="shared" si="20"/>
        <v/>
      </c>
    </row>
    <row r="164" spans="1:10" outlineLevel="1">
      <c r="B164" s="18" t="s">
        <v>363</v>
      </c>
      <c r="C164" s="14">
        <v>3</v>
      </c>
      <c r="D164" s="19"/>
      <c r="E164" s="15">
        <f t="shared" si="22"/>
        <v>0.32499999999999996</v>
      </c>
      <c r="F164" s="15">
        <f t="shared" si="18"/>
        <v>0.70293209876543117</v>
      </c>
      <c r="G164" s="30">
        <v>42796</v>
      </c>
      <c r="H164" s="30">
        <v>42796</v>
      </c>
      <c r="I164" s="9" t="str">
        <f t="shared" si="19"/>
        <v/>
      </c>
      <c r="J164" s="38" t="str">
        <f t="shared" si="20"/>
        <v/>
      </c>
    </row>
    <row r="165" spans="1:10" outlineLevel="1">
      <c r="B165" s="18" t="s">
        <v>202</v>
      </c>
      <c r="C165" s="13">
        <v>9</v>
      </c>
      <c r="D165" s="19"/>
      <c r="E165" s="15">
        <f t="shared" si="22"/>
        <v>0.43749999999999994</v>
      </c>
      <c r="F165" s="15">
        <f t="shared" si="18"/>
        <v>0.70987654320987559</v>
      </c>
      <c r="G165" s="30">
        <v>42796</v>
      </c>
      <c r="H165" s="30">
        <v>42796</v>
      </c>
      <c r="I165" s="9" t="str">
        <f t="shared" si="19"/>
        <v/>
      </c>
      <c r="J165" s="38" t="str">
        <f t="shared" si="20"/>
        <v/>
      </c>
    </row>
    <row r="166" spans="1:10" outlineLevel="1">
      <c r="B166" s="18" t="s">
        <v>203</v>
      </c>
      <c r="C166" s="14">
        <v>3</v>
      </c>
      <c r="D166" s="19"/>
      <c r="E166" s="15">
        <f t="shared" si="22"/>
        <v>0.47499999999999992</v>
      </c>
      <c r="F166" s="15">
        <f t="shared" si="18"/>
        <v>0.71219135802469036</v>
      </c>
      <c r="G166" s="30">
        <v>42796</v>
      </c>
      <c r="H166" s="30">
        <v>42796</v>
      </c>
      <c r="I166" s="9" t="str">
        <f t="shared" si="19"/>
        <v/>
      </c>
      <c r="J166" s="38" t="str">
        <f t="shared" si="20"/>
        <v/>
      </c>
    </row>
    <row r="167" spans="1:10" outlineLevel="1">
      <c r="B167" s="18" t="s">
        <v>204</v>
      </c>
      <c r="C167" s="13">
        <v>12</v>
      </c>
      <c r="D167" s="19"/>
      <c r="E167" s="15">
        <f t="shared" si="22"/>
        <v>0.62499999999999989</v>
      </c>
      <c r="F167" s="15">
        <f t="shared" si="18"/>
        <v>0.72145061728394966</v>
      </c>
      <c r="G167" s="30">
        <v>42796</v>
      </c>
      <c r="H167" s="30">
        <v>42796</v>
      </c>
      <c r="I167" s="9" t="str">
        <f t="shared" si="19"/>
        <v/>
      </c>
      <c r="J167" s="38" t="str">
        <f t="shared" si="20"/>
        <v/>
      </c>
    </row>
    <row r="168" spans="1:10" outlineLevel="1">
      <c r="B168" s="18" t="s">
        <v>205</v>
      </c>
      <c r="C168" s="14">
        <v>3</v>
      </c>
      <c r="D168" s="19"/>
      <c r="E168" s="15">
        <f t="shared" si="22"/>
        <v>0.66249999999999987</v>
      </c>
      <c r="F168" s="15">
        <f t="shared" si="18"/>
        <v>0.72376543209876443</v>
      </c>
      <c r="G168" s="30">
        <v>42796</v>
      </c>
      <c r="H168" s="30">
        <v>42796</v>
      </c>
      <c r="I168" s="9" t="str">
        <f t="shared" si="19"/>
        <v/>
      </c>
      <c r="J168" s="38" t="str">
        <f t="shared" si="20"/>
        <v/>
      </c>
    </row>
    <row r="169" spans="1:10" outlineLevel="1">
      <c r="B169" s="18" t="s">
        <v>206</v>
      </c>
      <c r="C169" s="13">
        <v>11</v>
      </c>
      <c r="D169" s="19"/>
      <c r="E169" s="15">
        <f t="shared" si="22"/>
        <v>0.79999999999999982</v>
      </c>
      <c r="F169" s="15">
        <f t="shared" si="18"/>
        <v>0.73225308641975206</v>
      </c>
      <c r="G169" s="30">
        <v>42796</v>
      </c>
      <c r="H169" s="30">
        <v>42796</v>
      </c>
      <c r="I169" s="9" t="str">
        <f t="shared" si="19"/>
        <v/>
      </c>
      <c r="J169" s="38" t="str">
        <f t="shared" si="20"/>
        <v/>
      </c>
    </row>
    <row r="170" spans="1:10" outlineLevel="1">
      <c r="B170" s="18" t="s">
        <v>207</v>
      </c>
      <c r="C170" s="14">
        <v>3</v>
      </c>
      <c r="D170" s="19"/>
      <c r="E170" s="15">
        <f t="shared" si="22"/>
        <v>0.8374999999999998</v>
      </c>
      <c r="F170" s="15">
        <f t="shared" si="18"/>
        <v>0.73456790123456683</v>
      </c>
      <c r="G170" s="30">
        <v>42796</v>
      </c>
      <c r="H170" s="30">
        <v>42796</v>
      </c>
      <c r="I170" s="9" t="str">
        <f t="shared" si="19"/>
        <v/>
      </c>
      <c r="J170" s="38" t="str">
        <f t="shared" si="20"/>
        <v/>
      </c>
    </row>
    <row r="171" spans="1:10" outlineLevel="1">
      <c r="B171" s="18" t="s">
        <v>208</v>
      </c>
      <c r="C171" s="13">
        <v>10</v>
      </c>
      <c r="D171" s="19"/>
      <c r="E171" s="15">
        <f t="shared" si="22"/>
        <v>0.9624999999999998</v>
      </c>
      <c r="F171" s="15">
        <f t="shared" si="18"/>
        <v>0.74228395061728292</v>
      </c>
      <c r="G171" s="30">
        <v>42796</v>
      </c>
      <c r="H171" s="30">
        <v>42796</v>
      </c>
      <c r="I171" s="9" t="str">
        <f t="shared" si="19"/>
        <v/>
      </c>
      <c r="J171" s="38" t="str">
        <f t="shared" si="20"/>
        <v/>
      </c>
    </row>
    <row r="172" spans="1:10" ht="15.75" outlineLevel="1" thickBot="1">
      <c r="B172" s="18" t="s">
        <v>209</v>
      </c>
      <c r="C172" s="14">
        <v>3</v>
      </c>
      <c r="D172" s="19"/>
      <c r="E172" s="15">
        <f t="shared" si="22"/>
        <v>0.99999999999999978</v>
      </c>
      <c r="F172" s="15">
        <f t="shared" si="18"/>
        <v>0.74459876543209769</v>
      </c>
      <c r="G172" s="30">
        <v>42796</v>
      </c>
      <c r="H172" s="30">
        <v>42796</v>
      </c>
      <c r="I172" s="9" t="str">
        <f t="shared" si="19"/>
        <v/>
      </c>
      <c r="J172" s="38" t="str">
        <f t="shared" si="20"/>
        <v/>
      </c>
    </row>
    <row r="173" spans="1:10" ht="21" thickBot="1">
      <c r="A173" s="28" t="s">
        <v>315</v>
      </c>
      <c r="B173" s="25"/>
      <c r="C173" s="26"/>
      <c r="D173" s="20">
        <f>SUM(C173:C193)</f>
        <v>125</v>
      </c>
      <c r="E173" s="27"/>
      <c r="F173" s="29">
        <f t="shared" si="18"/>
        <v>0.74459876543209769</v>
      </c>
      <c r="G173" s="41" t="str">
        <f>IF(COUNTA(G174:G176)=COUNTA(B174:B176), "COMPLETE", "")</f>
        <v/>
      </c>
      <c r="I173" s="9" t="str">
        <f t="shared" si="19"/>
        <v/>
      </c>
      <c r="J173" s="38" t="str">
        <f t="shared" si="20"/>
        <v/>
      </c>
    </row>
    <row r="174" spans="1:10" ht="15.75" outlineLevel="1" thickBot="1">
      <c r="B174" s="18" t="s">
        <v>212</v>
      </c>
      <c r="C174" s="13">
        <v>1</v>
      </c>
      <c r="D174" s="21">
        <f>D173/60</f>
        <v>2.0833333333333335</v>
      </c>
      <c r="E174" s="15">
        <f t="shared" ref="E174" si="23">E173+(C174/$D$173)</f>
        <v>8.0000000000000002E-3</v>
      </c>
      <c r="F174" s="15">
        <f t="shared" si="18"/>
        <v>0.74537037037036924</v>
      </c>
      <c r="G174" s="30"/>
      <c r="H174" s="30">
        <v>42796</v>
      </c>
      <c r="I174" s="9" t="str">
        <f t="shared" si="19"/>
        <v/>
      </c>
      <c r="J174" s="38" t="str">
        <f t="shared" si="20"/>
        <v/>
      </c>
    </row>
    <row r="175" spans="1:10" outlineLevel="1">
      <c r="B175" s="18" t="s">
        <v>213</v>
      </c>
      <c r="C175" s="13">
        <v>9</v>
      </c>
      <c r="D175" s="19"/>
      <c r="E175" s="15">
        <f>E174+(C175/$D$173)</f>
        <v>7.9999999999999988E-2</v>
      </c>
      <c r="F175" s="15">
        <f t="shared" si="18"/>
        <v>0.75231481481481366</v>
      </c>
      <c r="G175" s="30"/>
      <c r="H175" s="30">
        <v>42796</v>
      </c>
      <c r="I175" s="9" t="str">
        <f t="shared" si="19"/>
        <v/>
      </c>
      <c r="J175" s="38" t="str">
        <f t="shared" si="20"/>
        <v/>
      </c>
    </row>
    <row r="176" spans="1:10" outlineLevel="1">
      <c r="B176" s="18" t="s">
        <v>215</v>
      </c>
      <c r="C176" s="14">
        <v>3</v>
      </c>
      <c r="D176" s="19"/>
      <c r="E176" s="15">
        <f t="shared" ref="E176:E192" si="24">E175+(C176/$D$173)</f>
        <v>0.10399999999999998</v>
      </c>
      <c r="F176" s="15">
        <f t="shared" si="18"/>
        <v>0.75462962962962843</v>
      </c>
      <c r="G176" s="30"/>
      <c r="H176" s="30">
        <v>42796</v>
      </c>
      <c r="I176" s="9" t="str">
        <f t="shared" si="19"/>
        <v/>
      </c>
      <c r="J176" s="38" t="str">
        <f t="shared" si="20"/>
        <v/>
      </c>
    </row>
    <row r="177" spans="2:10" outlineLevel="1">
      <c r="B177" s="18" t="s">
        <v>216</v>
      </c>
      <c r="C177" s="13">
        <v>7</v>
      </c>
      <c r="D177" s="19"/>
      <c r="E177" s="15">
        <f t="shared" si="24"/>
        <v>0.15999999999999998</v>
      </c>
      <c r="F177" s="15">
        <f t="shared" si="18"/>
        <v>0.76003086419752963</v>
      </c>
      <c r="G177" s="30"/>
      <c r="H177" s="30">
        <v>42796</v>
      </c>
      <c r="I177" s="9" t="str">
        <f t="shared" si="19"/>
        <v/>
      </c>
      <c r="J177" s="38" t="str">
        <f t="shared" si="20"/>
        <v/>
      </c>
    </row>
    <row r="178" spans="2:10" outlineLevel="1">
      <c r="B178" s="18" t="s">
        <v>217</v>
      </c>
      <c r="C178" s="14">
        <v>3</v>
      </c>
      <c r="D178" s="19"/>
      <c r="E178" s="15">
        <f t="shared" si="24"/>
        <v>0.18399999999999997</v>
      </c>
      <c r="F178" s="15">
        <f t="shared" si="18"/>
        <v>0.7623456790123444</v>
      </c>
      <c r="G178" s="30"/>
      <c r="H178" s="30">
        <v>42796</v>
      </c>
      <c r="I178" s="9" t="str">
        <f t="shared" si="19"/>
        <v/>
      </c>
      <c r="J178" s="38" t="str">
        <f t="shared" si="20"/>
        <v/>
      </c>
    </row>
    <row r="179" spans="2:10" outlineLevel="1">
      <c r="B179" s="18" t="s">
        <v>218</v>
      </c>
      <c r="C179" s="13">
        <v>9</v>
      </c>
      <c r="D179" s="19"/>
      <c r="E179" s="15">
        <f t="shared" si="24"/>
        <v>0.25599999999999995</v>
      </c>
      <c r="F179" s="15">
        <f t="shared" si="18"/>
        <v>0.76929012345678882</v>
      </c>
      <c r="G179" s="30"/>
      <c r="H179" s="30">
        <v>42796</v>
      </c>
      <c r="I179" s="9" t="str">
        <f t="shared" si="19"/>
        <v/>
      </c>
      <c r="J179" s="38" t="str">
        <f t="shared" si="20"/>
        <v/>
      </c>
    </row>
    <row r="180" spans="2:10" outlineLevel="1">
      <c r="B180" s="18" t="s">
        <v>219</v>
      </c>
      <c r="C180" s="14">
        <v>3</v>
      </c>
      <c r="D180" s="19"/>
      <c r="E180" s="15">
        <f t="shared" si="24"/>
        <v>0.27999999999999997</v>
      </c>
      <c r="F180" s="15">
        <f t="shared" si="18"/>
        <v>0.77160493827160359</v>
      </c>
      <c r="G180" s="30"/>
      <c r="H180" s="30">
        <v>42796</v>
      </c>
      <c r="I180" s="9" t="str">
        <f t="shared" si="19"/>
        <v/>
      </c>
      <c r="J180" s="38" t="str">
        <f t="shared" si="20"/>
        <v/>
      </c>
    </row>
    <row r="181" spans="2:10" outlineLevel="1">
      <c r="B181" s="18" t="s">
        <v>220</v>
      </c>
      <c r="C181" s="13">
        <v>11</v>
      </c>
      <c r="D181" s="19"/>
      <c r="E181" s="15">
        <f t="shared" si="24"/>
        <v>0.36799999999999999</v>
      </c>
      <c r="F181" s="15">
        <f t="shared" si="18"/>
        <v>0.78009259259259123</v>
      </c>
      <c r="G181" s="30"/>
      <c r="H181" s="30">
        <v>42796</v>
      </c>
      <c r="I181" s="9" t="str">
        <f t="shared" si="19"/>
        <v/>
      </c>
      <c r="J181" s="38" t="str">
        <f t="shared" si="20"/>
        <v/>
      </c>
    </row>
    <row r="182" spans="2:10" outlineLevel="1">
      <c r="B182" s="18" t="s">
        <v>221</v>
      </c>
      <c r="C182" s="14">
        <v>3</v>
      </c>
      <c r="D182" s="19"/>
      <c r="E182" s="15">
        <f t="shared" si="24"/>
        <v>0.39200000000000002</v>
      </c>
      <c r="F182" s="15">
        <f t="shared" si="18"/>
        <v>0.782407407407406</v>
      </c>
      <c r="G182" s="30"/>
      <c r="H182" s="30">
        <v>42796</v>
      </c>
      <c r="I182" s="9" t="str">
        <f t="shared" si="19"/>
        <v/>
      </c>
      <c r="J182" s="38" t="str">
        <f t="shared" si="20"/>
        <v/>
      </c>
    </row>
    <row r="183" spans="2:10" outlineLevel="1">
      <c r="B183" s="18" t="s">
        <v>222</v>
      </c>
      <c r="C183" s="13">
        <v>10</v>
      </c>
      <c r="D183" s="19"/>
      <c r="E183" s="15">
        <f t="shared" si="24"/>
        <v>0.47200000000000003</v>
      </c>
      <c r="F183" s="15">
        <f t="shared" si="18"/>
        <v>0.79012345679012208</v>
      </c>
      <c r="G183" s="30"/>
      <c r="H183" s="30">
        <v>42796</v>
      </c>
      <c r="I183" s="9" t="str">
        <f t="shared" si="19"/>
        <v/>
      </c>
      <c r="J183" s="38" t="str">
        <f t="shared" si="20"/>
        <v/>
      </c>
    </row>
    <row r="184" spans="2:10" outlineLevel="1">
      <c r="B184" s="18" t="s">
        <v>223</v>
      </c>
      <c r="C184" s="14">
        <v>3</v>
      </c>
      <c r="D184" s="19"/>
      <c r="E184" s="15">
        <f t="shared" si="24"/>
        <v>0.49600000000000005</v>
      </c>
      <c r="F184" s="15">
        <f t="shared" si="18"/>
        <v>0.79243827160493685</v>
      </c>
      <c r="G184" s="30"/>
      <c r="H184" s="30">
        <v>42796</v>
      </c>
      <c r="I184" s="9" t="str">
        <f t="shared" si="19"/>
        <v/>
      </c>
      <c r="J184" s="38" t="str">
        <f t="shared" si="20"/>
        <v/>
      </c>
    </row>
    <row r="185" spans="2:10" outlineLevel="1">
      <c r="B185" s="18" t="s">
        <v>224</v>
      </c>
      <c r="C185" s="13">
        <v>10</v>
      </c>
      <c r="D185" s="19"/>
      <c r="E185" s="15">
        <f t="shared" si="24"/>
        <v>0.57600000000000007</v>
      </c>
      <c r="F185" s="15">
        <f t="shared" si="18"/>
        <v>0.80015432098765293</v>
      </c>
      <c r="G185" s="30"/>
      <c r="H185" s="30">
        <v>42796</v>
      </c>
      <c r="I185" s="9" t="str">
        <f t="shared" si="19"/>
        <v/>
      </c>
      <c r="J185" s="38" t="str">
        <f t="shared" si="20"/>
        <v/>
      </c>
    </row>
    <row r="186" spans="2:10" outlineLevel="1">
      <c r="B186" s="18" t="s">
        <v>225</v>
      </c>
      <c r="C186" s="14">
        <v>3</v>
      </c>
      <c r="D186" s="19"/>
      <c r="E186" s="15">
        <f t="shared" si="24"/>
        <v>0.60000000000000009</v>
      </c>
      <c r="F186" s="15">
        <f t="shared" si="18"/>
        <v>0.8024691358024677</v>
      </c>
      <c r="G186" s="30"/>
      <c r="H186" s="30">
        <v>42796</v>
      </c>
      <c r="I186" s="9" t="str">
        <f t="shared" si="19"/>
        <v/>
      </c>
      <c r="J186" s="38" t="str">
        <f t="shared" si="20"/>
        <v/>
      </c>
    </row>
    <row r="187" spans="2:10" outlineLevel="1">
      <c r="B187" s="18" t="s">
        <v>226</v>
      </c>
      <c r="C187" s="13">
        <v>9</v>
      </c>
      <c r="D187" s="19"/>
      <c r="E187" s="15">
        <f t="shared" si="24"/>
        <v>0.67200000000000004</v>
      </c>
      <c r="F187" s="15">
        <f t="shared" si="18"/>
        <v>0.80941358024691212</v>
      </c>
      <c r="G187" s="30"/>
      <c r="H187" s="30">
        <v>42796</v>
      </c>
      <c r="I187" s="9" t="str">
        <f t="shared" si="19"/>
        <v/>
      </c>
      <c r="J187" s="38" t="str">
        <f t="shared" si="20"/>
        <v/>
      </c>
    </row>
    <row r="188" spans="2:10" outlineLevel="1">
      <c r="B188" s="18" t="s">
        <v>228</v>
      </c>
      <c r="C188" s="13">
        <v>15</v>
      </c>
      <c r="D188" s="19"/>
      <c r="E188" s="15">
        <f t="shared" si="24"/>
        <v>0.79200000000000004</v>
      </c>
      <c r="F188" s="15">
        <f t="shared" si="18"/>
        <v>0.82098765432098619</v>
      </c>
      <c r="G188" s="30"/>
      <c r="H188" s="30">
        <v>42796</v>
      </c>
      <c r="I188" s="9" t="str">
        <f t="shared" si="19"/>
        <v/>
      </c>
      <c r="J188" s="38" t="str">
        <f t="shared" si="20"/>
        <v/>
      </c>
    </row>
    <row r="189" spans="2:10" outlineLevel="1">
      <c r="B189" s="18" t="s">
        <v>229</v>
      </c>
      <c r="C189" s="14">
        <v>3</v>
      </c>
      <c r="D189" s="19"/>
      <c r="E189" s="15">
        <f t="shared" si="24"/>
        <v>0.81600000000000006</v>
      </c>
      <c r="F189" s="15">
        <f t="shared" si="18"/>
        <v>0.82330246913580096</v>
      </c>
      <c r="G189" s="30"/>
      <c r="H189" s="30">
        <v>42796</v>
      </c>
      <c r="I189" s="9" t="str">
        <f t="shared" si="19"/>
        <v/>
      </c>
      <c r="J189" s="38" t="str">
        <f t="shared" si="20"/>
        <v/>
      </c>
    </row>
    <row r="190" spans="2:10" outlineLevel="1">
      <c r="B190" s="18" t="s">
        <v>230</v>
      </c>
      <c r="C190" s="13">
        <v>10</v>
      </c>
      <c r="D190" s="19"/>
      <c r="E190" s="15">
        <f t="shared" si="24"/>
        <v>0.89600000000000002</v>
      </c>
      <c r="F190" s="15">
        <f t="shared" si="18"/>
        <v>0.83101851851851705</v>
      </c>
      <c r="G190" s="30"/>
      <c r="H190" s="30">
        <v>42796</v>
      </c>
      <c r="I190" s="9" t="str">
        <f t="shared" si="19"/>
        <v/>
      </c>
      <c r="J190" s="38" t="str">
        <f t="shared" si="20"/>
        <v/>
      </c>
    </row>
    <row r="191" spans="2:10" outlineLevel="1">
      <c r="B191" s="18" t="s">
        <v>231</v>
      </c>
      <c r="C191" s="13">
        <v>10</v>
      </c>
      <c r="D191" s="19"/>
      <c r="E191" s="15">
        <f t="shared" si="24"/>
        <v>0.97599999999999998</v>
      </c>
      <c r="F191" s="15">
        <f t="shared" si="18"/>
        <v>0.83873456790123313</v>
      </c>
      <c r="G191" s="30"/>
      <c r="H191" s="30">
        <v>42796</v>
      </c>
      <c r="I191" s="9" t="str">
        <f t="shared" si="19"/>
        <v/>
      </c>
      <c r="J191" s="38" t="str">
        <f t="shared" si="20"/>
        <v/>
      </c>
    </row>
    <row r="192" spans="2:10" ht="15.75" outlineLevel="1" thickBot="1">
      <c r="B192" s="18" t="s">
        <v>232</v>
      </c>
      <c r="C192" s="14">
        <v>3</v>
      </c>
      <c r="D192" s="19"/>
      <c r="E192" s="15">
        <f t="shared" si="24"/>
        <v>1</v>
      </c>
      <c r="F192" s="15">
        <f t="shared" si="18"/>
        <v>0.8410493827160479</v>
      </c>
      <c r="G192" s="30"/>
      <c r="H192" s="30">
        <v>42796</v>
      </c>
      <c r="I192" s="9" t="str">
        <f t="shared" si="19"/>
        <v/>
      </c>
      <c r="J192" s="38" t="str">
        <f t="shared" si="20"/>
        <v/>
      </c>
    </row>
    <row r="193" spans="1:10" ht="21" thickBot="1">
      <c r="A193" s="28" t="s">
        <v>316</v>
      </c>
      <c r="B193" s="25"/>
      <c r="C193" s="26"/>
      <c r="D193" s="20">
        <f>SUM(C193:C201)</f>
        <v>38</v>
      </c>
      <c r="E193" s="27"/>
      <c r="F193" s="29">
        <f t="shared" si="18"/>
        <v>0.8410493827160479</v>
      </c>
      <c r="G193" s="41" t="str">
        <f>IF(COUNTA(G194:G196)=COUNTA(B194:B196), "COMPLETE", "")</f>
        <v/>
      </c>
      <c r="I193" s="9" t="str">
        <f t="shared" si="19"/>
        <v/>
      </c>
      <c r="J193" s="38" t="str">
        <f t="shared" si="20"/>
        <v/>
      </c>
    </row>
    <row r="194" spans="1:10" ht="15.75" outlineLevel="1" thickBot="1">
      <c r="B194" s="18" t="s">
        <v>235</v>
      </c>
      <c r="C194" s="13">
        <v>1</v>
      </c>
      <c r="D194" s="21">
        <f>D193/60</f>
        <v>0.6333333333333333</v>
      </c>
      <c r="E194" s="15">
        <f>E193+(C194/$D$193)</f>
        <v>2.6315789473684209E-2</v>
      </c>
      <c r="F194" s="15">
        <f t="shared" si="18"/>
        <v>0.84182098765431945</v>
      </c>
      <c r="G194" s="30"/>
      <c r="H194" s="30">
        <v>42796</v>
      </c>
      <c r="I194" s="9" t="str">
        <f t="shared" si="19"/>
        <v/>
      </c>
      <c r="J194" s="38" t="str">
        <f t="shared" si="20"/>
        <v/>
      </c>
    </row>
    <row r="195" spans="1:10" outlineLevel="1">
      <c r="B195" s="18" t="s">
        <v>236</v>
      </c>
      <c r="C195" s="13">
        <v>11</v>
      </c>
      <c r="D195" s="19"/>
      <c r="E195" s="15">
        <f t="shared" ref="E195:E200" si="25">E194+(C195/$D$193)</f>
        <v>0.31578947368421051</v>
      </c>
      <c r="F195" s="15">
        <f t="shared" si="18"/>
        <v>0.85030864197530709</v>
      </c>
      <c r="G195" s="30"/>
      <c r="H195" s="30">
        <v>42796</v>
      </c>
      <c r="I195" s="9" t="str">
        <f t="shared" si="19"/>
        <v/>
      </c>
      <c r="J195" s="38" t="str">
        <f t="shared" si="20"/>
        <v/>
      </c>
    </row>
    <row r="196" spans="1:10" outlineLevel="1">
      <c r="B196" s="18" t="s">
        <v>238</v>
      </c>
      <c r="C196" s="14">
        <v>3</v>
      </c>
      <c r="D196" s="19"/>
      <c r="E196" s="15">
        <f t="shared" si="25"/>
        <v>0.39473684210526316</v>
      </c>
      <c r="F196" s="15">
        <f t="shared" si="18"/>
        <v>0.85262345679012186</v>
      </c>
      <c r="G196" s="30"/>
      <c r="H196" s="30">
        <v>42796</v>
      </c>
      <c r="I196" s="9" t="str">
        <f t="shared" si="19"/>
        <v/>
      </c>
      <c r="J196" s="38" t="str">
        <f t="shared" si="20"/>
        <v/>
      </c>
    </row>
    <row r="197" spans="1:10" outlineLevel="1">
      <c r="B197" s="18" t="s">
        <v>239</v>
      </c>
      <c r="C197" s="13">
        <v>10</v>
      </c>
      <c r="D197" s="19"/>
      <c r="E197" s="15">
        <f t="shared" si="25"/>
        <v>0.65789473684210531</v>
      </c>
      <c r="F197" s="15">
        <f t="shared" si="18"/>
        <v>0.86033950617283794</v>
      </c>
      <c r="G197" s="30"/>
      <c r="H197" s="30">
        <v>42796</v>
      </c>
      <c r="I197" s="9" t="str">
        <f t="shared" si="19"/>
        <v/>
      </c>
      <c r="J197" s="38" t="str">
        <f t="shared" si="20"/>
        <v/>
      </c>
    </row>
    <row r="198" spans="1:10" outlineLevel="1">
      <c r="B198" s="18" t="s">
        <v>240</v>
      </c>
      <c r="C198" s="14">
        <v>3</v>
      </c>
      <c r="D198" s="19"/>
      <c r="E198" s="15">
        <f t="shared" si="25"/>
        <v>0.73684210526315796</v>
      </c>
      <c r="F198" s="15">
        <f t="shared" ref="F198:F243" si="26">F197+(C198/$C$245)</f>
        <v>0.86265432098765271</v>
      </c>
      <c r="G198" s="30"/>
      <c r="H198" s="30">
        <v>42796</v>
      </c>
      <c r="I198" s="9" t="str">
        <f t="shared" si="19"/>
        <v/>
      </c>
      <c r="J198" s="38" t="str">
        <f t="shared" si="20"/>
        <v/>
      </c>
    </row>
    <row r="199" spans="1:10" outlineLevel="1">
      <c r="B199" s="18" t="s">
        <v>241</v>
      </c>
      <c r="C199" s="13">
        <v>7</v>
      </c>
      <c r="D199" s="19"/>
      <c r="E199" s="15">
        <f t="shared" si="25"/>
        <v>0.92105263157894746</v>
      </c>
      <c r="F199" s="15">
        <f t="shared" si="26"/>
        <v>0.86805555555555391</v>
      </c>
      <c r="G199" s="30"/>
      <c r="H199" s="30">
        <v>42796</v>
      </c>
      <c r="I199" s="9" t="str">
        <f t="shared" ref="I199:I243" si="27">IF(H199="", "", IF(ISBLANK(H200), IF(H199&lt;&gt;H201, SUMIF(H:H,H199,C:C), ""), IF(H199&lt;&gt;H200, SUMIF(H:H,H199,C:C), "")))</f>
        <v/>
      </c>
      <c r="J199" s="38" t="str">
        <f t="shared" ref="J199:J243" si="28">IF(I199&lt;&gt;"", I199/60, "")</f>
        <v/>
      </c>
    </row>
    <row r="200" spans="1:10" ht="15.75" outlineLevel="1" thickBot="1">
      <c r="B200" s="18" t="s">
        <v>242</v>
      </c>
      <c r="C200" s="14">
        <v>3</v>
      </c>
      <c r="D200" s="19"/>
      <c r="E200" s="15">
        <f t="shared" si="25"/>
        <v>1</v>
      </c>
      <c r="F200" s="15">
        <f t="shared" si="26"/>
        <v>0.87037037037036868</v>
      </c>
      <c r="G200" s="30"/>
      <c r="H200" s="30">
        <v>42796</v>
      </c>
      <c r="I200" s="9" t="str">
        <f t="shared" si="27"/>
        <v/>
      </c>
      <c r="J200" s="38" t="str">
        <f t="shared" si="28"/>
        <v/>
      </c>
    </row>
    <row r="201" spans="1:10" ht="21" thickBot="1">
      <c r="A201" s="28" t="s">
        <v>317</v>
      </c>
      <c r="B201" s="25"/>
      <c r="C201" s="26"/>
      <c r="D201" s="20">
        <f>SUM(C201:C211)</f>
        <v>61</v>
      </c>
      <c r="E201" s="27"/>
      <c r="F201" s="29">
        <f t="shared" si="26"/>
        <v>0.87037037037036868</v>
      </c>
      <c r="G201" s="41" t="str">
        <f>IF(COUNTA(G202:G204)=COUNTA(B202:B204), "COMPLETE", "")</f>
        <v/>
      </c>
      <c r="I201" s="9" t="str">
        <f t="shared" si="27"/>
        <v/>
      </c>
      <c r="J201" s="38" t="str">
        <f t="shared" si="28"/>
        <v/>
      </c>
    </row>
    <row r="202" spans="1:10" ht="15.75" outlineLevel="1" thickBot="1">
      <c r="B202" s="18" t="s">
        <v>245</v>
      </c>
      <c r="C202" s="13">
        <v>1</v>
      </c>
      <c r="D202" s="21">
        <f>D201/60</f>
        <v>1.0166666666666666</v>
      </c>
      <c r="E202" s="15">
        <f>E201+(C202/$D$201)</f>
        <v>1.6393442622950821E-2</v>
      </c>
      <c r="F202" s="15">
        <f t="shared" si="26"/>
        <v>0.87114197530864024</v>
      </c>
      <c r="G202" s="30"/>
      <c r="H202" s="30">
        <v>42796</v>
      </c>
      <c r="I202" s="9" t="str">
        <f t="shared" si="27"/>
        <v/>
      </c>
      <c r="J202" s="38" t="str">
        <f t="shared" si="28"/>
        <v/>
      </c>
    </row>
    <row r="203" spans="1:10" outlineLevel="1">
      <c r="B203" s="18" t="s">
        <v>246</v>
      </c>
      <c r="C203" s="13">
        <v>10</v>
      </c>
      <c r="D203" s="19"/>
      <c r="E203" s="15">
        <f t="shared" ref="E203:E210" si="29">E202+(C203/$D$201)</f>
        <v>0.18032786885245899</v>
      </c>
      <c r="F203" s="15">
        <f t="shared" si="26"/>
        <v>0.87885802469135632</v>
      </c>
      <c r="G203" s="30"/>
      <c r="H203" s="30">
        <v>42796</v>
      </c>
      <c r="I203" s="9" t="str">
        <f t="shared" si="27"/>
        <v/>
      </c>
      <c r="J203" s="38" t="str">
        <f t="shared" si="28"/>
        <v/>
      </c>
    </row>
    <row r="204" spans="1:10" outlineLevel="1">
      <c r="B204" s="18" t="s">
        <v>247</v>
      </c>
      <c r="C204" s="14">
        <v>3</v>
      </c>
      <c r="D204" s="19"/>
      <c r="E204" s="15">
        <f t="shared" si="29"/>
        <v>0.22950819672131145</v>
      </c>
      <c r="F204" s="15">
        <f t="shared" si="26"/>
        <v>0.88117283950617109</v>
      </c>
      <c r="G204" s="30"/>
      <c r="H204" s="30">
        <v>42796</v>
      </c>
      <c r="I204" s="9" t="str">
        <f t="shared" si="27"/>
        <v/>
      </c>
      <c r="J204" s="38" t="str">
        <f t="shared" si="28"/>
        <v/>
      </c>
    </row>
    <row r="205" spans="1:10" outlineLevel="1">
      <c r="B205" s="18" t="s">
        <v>248</v>
      </c>
      <c r="C205" s="13">
        <v>13</v>
      </c>
      <c r="D205" s="19"/>
      <c r="E205" s="15">
        <f t="shared" si="29"/>
        <v>0.44262295081967207</v>
      </c>
      <c r="F205" s="15">
        <f t="shared" si="26"/>
        <v>0.89120370370370194</v>
      </c>
      <c r="G205" s="30"/>
      <c r="H205" s="30">
        <v>42796</v>
      </c>
      <c r="I205" s="9" t="str">
        <f t="shared" si="27"/>
        <v/>
      </c>
      <c r="J205" s="38" t="str">
        <f t="shared" si="28"/>
        <v/>
      </c>
    </row>
    <row r="206" spans="1:10" outlineLevel="1">
      <c r="B206" s="18" t="s">
        <v>249</v>
      </c>
      <c r="C206" s="14">
        <v>3</v>
      </c>
      <c r="D206" s="19"/>
      <c r="E206" s="15">
        <f t="shared" si="29"/>
        <v>0.49180327868852453</v>
      </c>
      <c r="F206" s="15">
        <f t="shared" si="26"/>
        <v>0.89351851851851671</v>
      </c>
      <c r="G206" s="30"/>
      <c r="H206" s="30">
        <v>42796</v>
      </c>
      <c r="I206" s="9" t="str">
        <f t="shared" si="27"/>
        <v/>
      </c>
      <c r="J206" s="38" t="str">
        <f t="shared" si="28"/>
        <v/>
      </c>
    </row>
    <row r="207" spans="1:10" outlineLevel="1">
      <c r="B207" s="18" t="s">
        <v>250</v>
      </c>
      <c r="C207" s="13">
        <v>17</v>
      </c>
      <c r="D207" s="19"/>
      <c r="E207" s="15">
        <f t="shared" si="29"/>
        <v>0.77049180327868849</v>
      </c>
      <c r="F207" s="15">
        <f t="shared" si="26"/>
        <v>0.906635802469134</v>
      </c>
      <c r="G207" s="30"/>
      <c r="H207" s="30">
        <v>42796</v>
      </c>
      <c r="I207" s="9" t="str">
        <f t="shared" si="27"/>
        <v/>
      </c>
      <c r="J207" s="38" t="str">
        <f t="shared" si="28"/>
        <v/>
      </c>
    </row>
    <row r="208" spans="1:10" outlineLevel="1">
      <c r="B208" s="18" t="s">
        <v>255</v>
      </c>
      <c r="C208" s="14">
        <v>3</v>
      </c>
      <c r="D208" s="19"/>
      <c r="E208" s="15">
        <f t="shared" si="29"/>
        <v>0.81967213114754101</v>
      </c>
      <c r="F208" s="15">
        <f t="shared" si="26"/>
        <v>0.90895061728394877</v>
      </c>
      <c r="G208" s="30"/>
      <c r="H208" s="30">
        <v>42796</v>
      </c>
      <c r="I208" s="9" t="str">
        <f t="shared" si="27"/>
        <v/>
      </c>
      <c r="J208" s="38" t="str">
        <f t="shared" si="28"/>
        <v/>
      </c>
    </row>
    <row r="209" spans="1:10" outlineLevel="1">
      <c r="B209" s="18" t="s">
        <v>256</v>
      </c>
      <c r="C209" s="13">
        <v>8</v>
      </c>
      <c r="D209" s="19"/>
      <c r="E209" s="15">
        <f t="shared" si="29"/>
        <v>0.9508196721311476</v>
      </c>
      <c r="F209" s="15">
        <f t="shared" si="26"/>
        <v>0.91512345679012164</v>
      </c>
      <c r="G209" s="30"/>
      <c r="H209" s="30">
        <v>42796</v>
      </c>
      <c r="I209" s="9" t="str">
        <f t="shared" si="27"/>
        <v/>
      </c>
      <c r="J209" s="38" t="str">
        <f t="shared" si="28"/>
        <v/>
      </c>
    </row>
    <row r="210" spans="1:10" ht="15.75" outlineLevel="1" thickBot="1">
      <c r="B210" s="18" t="s">
        <v>257</v>
      </c>
      <c r="C210" s="14">
        <v>3</v>
      </c>
      <c r="D210" s="19"/>
      <c r="E210" s="15">
        <f t="shared" si="29"/>
        <v>1</v>
      </c>
      <c r="F210" s="15">
        <f t="shared" si="26"/>
        <v>0.91743827160493641</v>
      </c>
      <c r="G210" s="30"/>
      <c r="H210" s="30">
        <v>42796</v>
      </c>
      <c r="I210" s="9" t="str">
        <f t="shared" si="27"/>
        <v/>
      </c>
      <c r="J210" s="38" t="str">
        <f t="shared" si="28"/>
        <v/>
      </c>
    </row>
    <row r="211" spans="1:10" ht="21" thickBot="1">
      <c r="A211" s="28" t="s">
        <v>318</v>
      </c>
      <c r="B211" s="25"/>
      <c r="C211" s="26"/>
      <c r="D211" s="20">
        <f>SUM(C211:C217)</f>
        <v>26</v>
      </c>
      <c r="E211" s="27"/>
      <c r="F211" s="29">
        <f t="shared" si="26"/>
        <v>0.91743827160493641</v>
      </c>
      <c r="G211" s="41" t="str">
        <f>IF(COUNTA(G212:G214)=COUNTA(B212:B214), "COMPLETE", "")</f>
        <v/>
      </c>
      <c r="I211" s="9" t="str">
        <f t="shared" si="27"/>
        <v/>
      </c>
      <c r="J211" s="38" t="str">
        <f t="shared" si="28"/>
        <v/>
      </c>
    </row>
    <row r="212" spans="1:10" ht="15.75" outlineLevel="1" thickBot="1">
      <c r="B212" s="18" t="s">
        <v>260</v>
      </c>
      <c r="C212" s="13">
        <v>1</v>
      </c>
      <c r="D212" s="21">
        <f>D211/60</f>
        <v>0.43333333333333335</v>
      </c>
      <c r="E212" s="15">
        <f>E211+(C212/$D$211)</f>
        <v>3.8461538461538464E-2</v>
      </c>
      <c r="F212" s="15">
        <f t="shared" si="26"/>
        <v>0.91820987654320796</v>
      </c>
      <c r="G212" s="30"/>
      <c r="H212" s="30">
        <v>42796</v>
      </c>
      <c r="I212" s="9" t="str">
        <f t="shared" si="27"/>
        <v/>
      </c>
      <c r="J212" s="38" t="str">
        <f t="shared" si="28"/>
        <v/>
      </c>
    </row>
    <row r="213" spans="1:10" outlineLevel="1">
      <c r="B213" s="18" t="s">
        <v>261</v>
      </c>
      <c r="C213" s="13">
        <v>12</v>
      </c>
      <c r="D213" s="19"/>
      <c r="E213" s="15">
        <f t="shared" ref="E213:E216" si="30">E212+(C213/$D$211)</f>
        <v>0.5</v>
      </c>
      <c r="F213" s="15">
        <f t="shared" si="26"/>
        <v>0.92746913580246726</v>
      </c>
      <c r="G213" s="30"/>
      <c r="H213" s="30">
        <v>42796</v>
      </c>
      <c r="I213" s="9" t="str">
        <f t="shared" si="27"/>
        <v/>
      </c>
      <c r="J213" s="38" t="str">
        <f t="shared" si="28"/>
        <v/>
      </c>
    </row>
    <row r="214" spans="1:10" outlineLevel="1">
      <c r="B214" s="18" t="s">
        <v>264</v>
      </c>
      <c r="C214" s="14">
        <v>3</v>
      </c>
      <c r="D214" s="19"/>
      <c r="E214" s="15">
        <f t="shared" si="30"/>
        <v>0.61538461538461542</v>
      </c>
      <c r="F214" s="15">
        <f t="shared" si="26"/>
        <v>0.92978395061728203</v>
      </c>
      <c r="G214" s="30"/>
      <c r="H214" s="30">
        <v>42796</v>
      </c>
      <c r="I214" s="9" t="str">
        <f t="shared" si="27"/>
        <v/>
      </c>
      <c r="J214" s="38" t="str">
        <f t="shared" si="28"/>
        <v/>
      </c>
    </row>
    <row r="215" spans="1:10" outlineLevel="1">
      <c r="B215" s="18" t="s">
        <v>265</v>
      </c>
      <c r="C215" s="13">
        <v>7</v>
      </c>
      <c r="D215" s="19"/>
      <c r="E215" s="15">
        <f t="shared" si="30"/>
        <v>0.88461538461538458</v>
      </c>
      <c r="F215" s="15">
        <f t="shared" si="26"/>
        <v>0.93518518518518323</v>
      </c>
      <c r="G215" s="30"/>
      <c r="H215" s="30">
        <v>42796</v>
      </c>
      <c r="I215" s="9" t="str">
        <f t="shared" si="27"/>
        <v/>
      </c>
      <c r="J215" s="38" t="str">
        <f t="shared" si="28"/>
        <v/>
      </c>
    </row>
    <row r="216" spans="1:10" ht="15.75" outlineLevel="1" thickBot="1">
      <c r="B216" s="18" t="s">
        <v>267</v>
      </c>
      <c r="C216" s="14">
        <v>3</v>
      </c>
      <c r="D216" s="19"/>
      <c r="E216" s="15">
        <f t="shared" si="30"/>
        <v>1</v>
      </c>
      <c r="F216" s="15">
        <f t="shared" si="26"/>
        <v>0.937499999999998</v>
      </c>
      <c r="G216" s="30"/>
      <c r="H216" s="30">
        <v>42796</v>
      </c>
      <c r="I216" s="9">
        <f t="shared" si="27"/>
        <v>535</v>
      </c>
      <c r="J216" s="38">
        <f t="shared" si="28"/>
        <v>8.9166666666666661</v>
      </c>
    </row>
    <row r="217" spans="1:10" ht="21" thickBot="1">
      <c r="A217" s="28" t="s">
        <v>319</v>
      </c>
      <c r="B217" s="25"/>
      <c r="C217" s="26"/>
      <c r="D217" s="20">
        <f>SUM(C217:C224)</f>
        <v>30</v>
      </c>
      <c r="E217" s="27"/>
      <c r="F217" s="29">
        <f t="shared" si="26"/>
        <v>0.937499999999998</v>
      </c>
      <c r="G217" s="41" t="str">
        <f>IF(COUNTA(G218:G220)=COUNTA(B218:B220), "COMPLETE", "")</f>
        <v/>
      </c>
      <c r="I217" s="9" t="str">
        <f t="shared" si="27"/>
        <v/>
      </c>
      <c r="J217" s="38" t="str">
        <f t="shared" si="28"/>
        <v/>
      </c>
    </row>
    <row r="218" spans="1:10" ht="15.75" outlineLevel="1" thickBot="1">
      <c r="B218" s="18" t="s">
        <v>270</v>
      </c>
      <c r="C218" s="13">
        <v>9</v>
      </c>
      <c r="D218" s="21">
        <f>D217/60</f>
        <v>0.5</v>
      </c>
      <c r="E218" s="15">
        <f>E217+(C218/$D$217)</f>
        <v>0.3</v>
      </c>
      <c r="F218" s="15">
        <f t="shared" si="26"/>
        <v>0.94444444444444242</v>
      </c>
      <c r="G218" s="30"/>
      <c r="H218" s="30">
        <v>42797</v>
      </c>
      <c r="I218" s="9" t="str">
        <f t="shared" si="27"/>
        <v/>
      </c>
      <c r="J218" s="38" t="str">
        <f t="shared" si="28"/>
        <v/>
      </c>
    </row>
    <row r="219" spans="1:10" outlineLevel="1">
      <c r="B219" s="18" t="s">
        <v>272</v>
      </c>
      <c r="C219" s="14">
        <v>3</v>
      </c>
      <c r="D219" s="19"/>
      <c r="E219" s="15">
        <f t="shared" ref="E219:E223" si="31">E218+(C219/$D$217)</f>
        <v>0.4</v>
      </c>
      <c r="F219" s="15">
        <f t="shared" si="26"/>
        <v>0.94675925925925719</v>
      </c>
      <c r="G219" s="30"/>
      <c r="H219" s="30">
        <v>42797</v>
      </c>
      <c r="I219" s="9" t="str">
        <f t="shared" si="27"/>
        <v/>
      </c>
      <c r="J219" s="38" t="str">
        <f t="shared" si="28"/>
        <v/>
      </c>
    </row>
    <row r="220" spans="1:10" outlineLevel="1">
      <c r="B220" s="18" t="s">
        <v>273</v>
      </c>
      <c r="C220" s="14">
        <v>3</v>
      </c>
      <c r="D220" s="19"/>
      <c r="E220" s="15">
        <f t="shared" si="31"/>
        <v>0.5</v>
      </c>
      <c r="F220" s="15">
        <f t="shared" si="26"/>
        <v>0.94907407407407196</v>
      </c>
      <c r="G220" s="30"/>
      <c r="H220" s="30">
        <v>42797</v>
      </c>
      <c r="I220" s="9" t="str">
        <f t="shared" si="27"/>
        <v/>
      </c>
      <c r="J220" s="38" t="str">
        <f t="shared" si="28"/>
        <v/>
      </c>
    </row>
    <row r="221" spans="1:10" outlineLevel="1">
      <c r="B221" s="18" t="s">
        <v>274</v>
      </c>
      <c r="C221" s="13">
        <v>11</v>
      </c>
      <c r="D221" s="19"/>
      <c r="E221" s="15">
        <f t="shared" si="31"/>
        <v>0.8666666666666667</v>
      </c>
      <c r="F221" s="15">
        <f t="shared" si="26"/>
        <v>0.9575617283950596</v>
      </c>
      <c r="G221" s="30"/>
      <c r="H221" s="30">
        <v>42797</v>
      </c>
      <c r="I221" s="9" t="str">
        <f t="shared" si="27"/>
        <v/>
      </c>
      <c r="J221" s="38" t="str">
        <f t="shared" si="28"/>
        <v/>
      </c>
    </row>
    <row r="222" spans="1:10" outlineLevel="1">
      <c r="B222" s="18" t="s">
        <v>275</v>
      </c>
      <c r="C222" s="14">
        <v>3</v>
      </c>
      <c r="D222" s="19"/>
      <c r="E222" s="15">
        <f t="shared" si="31"/>
        <v>0.96666666666666667</v>
      </c>
      <c r="F222" s="15">
        <f t="shared" si="26"/>
        <v>0.95987654320987437</v>
      </c>
      <c r="G222" s="30"/>
      <c r="H222" s="30">
        <v>42797</v>
      </c>
      <c r="I222" s="9" t="str">
        <f t="shared" si="27"/>
        <v/>
      </c>
      <c r="J222" s="38" t="str">
        <f t="shared" si="28"/>
        <v/>
      </c>
    </row>
    <row r="223" spans="1:10" ht="15.75" outlineLevel="1" thickBot="1">
      <c r="B223" s="18" t="s">
        <v>276</v>
      </c>
      <c r="C223" s="14">
        <v>1</v>
      </c>
      <c r="D223" s="19"/>
      <c r="E223" s="15">
        <f t="shared" si="31"/>
        <v>1</v>
      </c>
      <c r="F223" s="15">
        <f t="shared" si="26"/>
        <v>0.96064814814814592</v>
      </c>
      <c r="G223" s="30"/>
      <c r="H223" s="30">
        <v>42797</v>
      </c>
      <c r="I223" s="9" t="str">
        <f t="shared" si="27"/>
        <v/>
      </c>
      <c r="J223" s="38" t="str">
        <f t="shared" si="28"/>
        <v/>
      </c>
    </row>
    <row r="224" spans="1:10" ht="21" thickBot="1">
      <c r="A224" s="28" t="s">
        <v>320</v>
      </c>
      <c r="B224" s="25"/>
      <c r="C224" s="26"/>
      <c r="D224" s="20">
        <f>SUM(C224:C226)</f>
        <v>1</v>
      </c>
      <c r="E224" s="27"/>
      <c r="F224" s="29">
        <f t="shared" si="26"/>
        <v>0.96064814814814592</v>
      </c>
      <c r="G224" s="41" t="str">
        <f>IF(COUNTA(G225:G225)=COUNTA(B225:B225), "COMPLETE", "")</f>
        <v/>
      </c>
      <c r="I224" s="9" t="str">
        <f t="shared" si="27"/>
        <v/>
      </c>
      <c r="J224" s="38" t="str">
        <f t="shared" si="28"/>
        <v/>
      </c>
    </row>
    <row r="225" spans="1:10" ht="15.75" outlineLevel="1" thickBot="1">
      <c r="B225" s="18" t="s">
        <v>279</v>
      </c>
      <c r="C225" s="13">
        <v>1</v>
      </c>
      <c r="D225" s="21">
        <f>D224/60</f>
        <v>1.6666666666666666E-2</v>
      </c>
      <c r="E225" s="15">
        <v>1</v>
      </c>
      <c r="F225" s="15">
        <f t="shared" si="26"/>
        <v>0.96141975308641747</v>
      </c>
      <c r="G225" s="30"/>
      <c r="H225" s="30">
        <v>42797</v>
      </c>
      <c r="I225" s="9" t="str">
        <f t="shared" si="27"/>
        <v/>
      </c>
      <c r="J225" s="38" t="str">
        <f t="shared" si="28"/>
        <v/>
      </c>
    </row>
    <row r="226" spans="1:10" ht="21" thickBot="1">
      <c r="A226" s="28" t="s">
        <v>321</v>
      </c>
      <c r="B226" s="25"/>
      <c r="C226" s="26"/>
      <c r="D226" s="20">
        <f>SUM(C226:C244)</f>
        <v>50</v>
      </c>
      <c r="E226" s="27"/>
      <c r="F226" s="29">
        <f t="shared" si="26"/>
        <v>0.96141975308641747</v>
      </c>
      <c r="G226" s="41" t="str">
        <f>IF(COUNTA(G227:G229)=COUNTA(B227:B229), "COMPLETE", "")</f>
        <v/>
      </c>
      <c r="I226" s="9" t="str">
        <f t="shared" si="27"/>
        <v/>
      </c>
      <c r="J226" s="38" t="str">
        <f t="shared" si="28"/>
        <v/>
      </c>
    </row>
    <row r="227" spans="1:10" ht="15.75" outlineLevel="1" thickBot="1">
      <c r="B227" s="18" t="s">
        <v>282</v>
      </c>
      <c r="C227" s="14">
        <v>3</v>
      </c>
      <c r="D227" s="21">
        <f>D226/60</f>
        <v>0.83333333333333337</v>
      </c>
      <c r="E227" s="15">
        <f>E226+(C227/$D$226)</f>
        <v>0.06</v>
      </c>
      <c r="F227" s="15">
        <f t="shared" si="26"/>
        <v>0.96373456790123224</v>
      </c>
      <c r="G227" s="30"/>
      <c r="H227" s="30">
        <v>42797</v>
      </c>
      <c r="I227" s="9" t="str">
        <f t="shared" si="27"/>
        <v/>
      </c>
      <c r="J227" s="38" t="str">
        <f t="shared" si="28"/>
        <v/>
      </c>
    </row>
    <row r="228" spans="1:10" outlineLevel="1">
      <c r="B228" s="18" t="s">
        <v>283</v>
      </c>
      <c r="C228" s="14">
        <v>3</v>
      </c>
      <c r="D228" s="19"/>
      <c r="E228" s="15">
        <f t="shared" ref="E228:E243" si="32">E227+(C228/$D$226)</f>
        <v>0.12</v>
      </c>
      <c r="F228" s="15">
        <f t="shared" si="26"/>
        <v>0.96604938271604701</v>
      </c>
      <c r="G228" s="30"/>
      <c r="H228" s="30">
        <v>42797</v>
      </c>
      <c r="I228" s="9" t="str">
        <f t="shared" si="27"/>
        <v/>
      </c>
      <c r="J228" s="38" t="str">
        <f t="shared" si="28"/>
        <v/>
      </c>
    </row>
    <row r="229" spans="1:10" outlineLevel="1">
      <c r="B229" s="18" t="s">
        <v>284</v>
      </c>
      <c r="C229" s="14">
        <v>3</v>
      </c>
      <c r="D229" s="19"/>
      <c r="E229" s="15">
        <f t="shared" si="32"/>
        <v>0.18</v>
      </c>
      <c r="F229" s="15">
        <f t="shared" si="26"/>
        <v>0.96836419753086178</v>
      </c>
      <c r="G229" s="30"/>
      <c r="H229" s="30">
        <v>42797</v>
      </c>
      <c r="I229" s="9" t="str">
        <f t="shared" si="27"/>
        <v/>
      </c>
      <c r="J229" s="38" t="str">
        <f t="shared" si="28"/>
        <v/>
      </c>
    </row>
    <row r="230" spans="1:10" outlineLevel="1">
      <c r="B230" s="18" t="s">
        <v>285</v>
      </c>
      <c r="C230" s="14">
        <v>3</v>
      </c>
      <c r="D230" s="19"/>
      <c r="E230" s="15">
        <f t="shared" si="32"/>
        <v>0.24</v>
      </c>
      <c r="F230" s="15">
        <f t="shared" si="26"/>
        <v>0.97067901234567655</v>
      </c>
      <c r="G230" s="30"/>
      <c r="H230" s="30">
        <v>42797</v>
      </c>
      <c r="I230" s="9" t="str">
        <f t="shared" si="27"/>
        <v/>
      </c>
      <c r="J230" s="38" t="str">
        <f t="shared" si="28"/>
        <v/>
      </c>
    </row>
    <row r="231" spans="1:10" outlineLevel="1">
      <c r="B231" s="18" t="s">
        <v>286</v>
      </c>
      <c r="C231" s="14">
        <v>3</v>
      </c>
      <c r="D231" s="19"/>
      <c r="E231" s="15">
        <f t="shared" si="32"/>
        <v>0.3</v>
      </c>
      <c r="F231" s="15">
        <f t="shared" si="26"/>
        <v>0.97299382716049132</v>
      </c>
      <c r="G231" s="30"/>
      <c r="H231" s="30">
        <v>42797</v>
      </c>
      <c r="I231" s="9" t="str">
        <f t="shared" si="27"/>
        <v/>
      </c>
      <c r="J231" s="38" t="str">
        <f t="shared" si="28"/>
        <v/>
      </c>
    </row>
    <row r="232" spans="1:10" outlineLevel="1">
      <c r="B232" s="18" t="s">
        <v>287</v>
      </c>
      <c r="C232" s="14">
        <v>3</v>
      </c>
      <c r="D232" s="19"/>
      <c r="E232" s="15">
        <f t="shared" si="32"/>
        <v>0.36</v>
      </c>
      <c r="F232" s="15">
        <f t="shared" si="26"/>
        <v>0.97530864197530609</v>
      </c>
      <c r="G232" s="30"/>
      <c r="H232" s="30">
        <v>42797</v>
      </c>
      <c r="I232" s="9" t="str">
        <f t="shared" si="27"/>
        <v/>
      </c>
      <c r="J232" s="38" t="str">
        <f t="shared" si="28"/>
        <v/>
      </c>
    </row>
    <row r="233" spans="1:10" outlineLevel="1">
      <c r="B233" s="18" t="s">
        <v>288</v>
      </c>
      <c r="C233" s="14">
        <v>3</v>
      </c>
      <c r="D233" s="19"/>
      <c r="E233" s="15">
        <f t="shared" si="32"/>
        <v>0.42</v>
      </c>
      <c r="F233" s="15">
        <f t="shared" si="26"/>
        <v>0.97762345679012086</v>
      </c>
      <c r="G233" s="30"/>
      <c r="H233" s="30">
        <v>42797</v>
      </c>
      <c r="I233" s="9" t="str">
        <f t="shared" si="27"/>
        <v/>
      </c>
      <c r="J233" s="38" t="str">
        <f t="shared" si="28"/>
        <v/>
      </c>
    </row>
    <row r="234" spans="1:10" outlineLevel="1">
      <c r="B234" s="18" t="s">
        <v>289</v>
      </c>
      <c r="C234" s="14">
        <v>3</v>
      </c>
      <c r="D234" s="19"/>
      <c r="E234" s="15">
        <f t="shared" si="32"/>
        <v>0.48</v>
      </c>
      <c r="F234" s="15">
        <f t="shared" si="26"/>
        <v>0.97993827160493563</v>
      </c>
      <c r="G234" s="30"/>
      <c r="H234" s="30">
        <v>42797</v>
      </c>
      <c r="I234" s="9" t="str">
        <f t="shared" si="27"/>
        <v/>
      </c>
      <c r="J234" s="38" t="str">
        <f t="shared" si="28"/>
        <v/>
      </c>
    </row>
    <row r="235" spans="1:10" outlineLevel="1">
      <c r="B235" s="18" t="s">
        <v>290</v>
      </c>
      <c r="C235" s="14">
        <v>3</v>
      </c>
      <c r="D235" s="19"/>
      <c r="E235" s="15">
        <f t="shared" si="32"/>
        <v>0.54</v>
      </c>
      <c r="F235" s="15">
        <f t="shared" si="26"/>
        <v>0.9822530864197504</v>
      </c>
      <c r="G235" s="30"/>
      <c r="H235" s="30">
        <v>42797</v>
      </c>
      <c r="I235" s="9" t="str">
        <f t="shared" si="27"/>
        <v/>
      </c>
      <c r="J235" s="38" t="str">
        <f t="shared" si="28"/>
        <v/>
      </c>
    </row>
    <row r="236" spans="1:10" outlineLevel="1">
      <c r="B236" s="18" t="s">
        <v>291</v>
      </c>
      <c r="C236" s="14">
        <v>3</v>
      </c>
      <c r="D236" s="19"/>
      <c r="E236" s="15">
        <f t="shared" si="32"/>
        <v>0.60000000000000009</v>
      </c>
      <c r="F236" s="15">
        <f t="shared" si="26"/>
        <v>0.98456790123456517</v>
      </c>
      <c r="G236" s="30"/>
      <c r="H236" s="30">
        <v>42797</v>
      </c>
      <c r="I236" s="9" t="str">
        <f t="shared" si="27"/>
        <v/>
      </c>
      <c r="J236" s="38" t="str">
        <f t="shared" si="28"/>
        <v/>
      </c>
    </row>
    <row r="237" spans="1:10" outlineLevel="1">
      <c r="B237" s="18" t="s">
        <v>292</v>
      </c>
      <c r="C237" s="14">
        <v>3</v>
      </c>
      <c r="D237" s="19"/>
      <c r="E237" s="15">
        <f t="shared" si="32"/>
        <v>0.66000000000000014</v>
      </c>
      <c r="F237" s="15">
        <f t="shared" si="26"/>
        <v>0.98688271604937994</v>
      </c>
      <c r="G237" s="30"/>
      <c r="H237" s="30">
        <v>42797</v>
      </c>
      <c r="I237" s="9" t="str">
        <f t="shared" si="27"/>
        <v/>
      </c>
      <c r="J237" s="38" t="str">
        <f t="shared" si="28"/>
        <v/>
      </c>
    </row>
    <row r="238" spans="1:10" outlineLevel="1">
      <c r="B238" s="18" t="s">
        <v>293</v>
      </c>
      <c r="C238" s="14">
        <v>3</v>
      </c>
      <c r="D238" s="19"/>
      <c r="E238" s="15">
        <f t="shared" si="32"/>
        <v>0.7200000000000002</v>
      </c>
      <c r="F238" s="15">
        <f t="shared" si="26"/>
        <v>0.98919753086419471</v>
      </c>
      <c r="G238" s="30"/>
      <c r="H238" s="30">
        <v>42797</v>
      </c>
      <c r="I238" s="9" t="str">
        <f t="shared" si="27"/>
        <v/>
      </c>
      <c r="J238" s="38" t="str">
        <f t="shared" si="28"/>
        <v/>
      </c>
    </row>
    <row r="239" spans="1:10" outlineLevel="1">
      <c r="B239" s="18" t="s">
        <v>294</v>
      </c>
      <c r="C239" s="14">
        <v>3</v>
      </c>
      <c r="D239" s="19"/>
      <c r="E239" s="15">
        <f t="shared" si="32"/>
        <v>0.78000000000000025</v>
      </c>
      <c r="F239" s="15">
        <f t="shared" si="26"/>
        <v>0.99151234567900948</v>
      </c>
      <c r="G239" s="30"/>
      <c r="H239" s="30">
        <v>42797</v>
      </c>
      <c r="I239" s="9" t="str">
        <f t="shared" si="27"/>
        <v/>
      </c>
      <c r="J239" s="38" t="str">
        <f t="shared" si="28"/>
        <v/>
      </c>
    </row>
    <row r="240" spans="1:10" outlineLevel="1">
      <c r="B240" s="18" t="s">
        <v>295</v>
      </c>
      <c r="C240" s="14">
        <v>3</v>
      </c>
      <c r="D240" s="19"/>
      <c r="E240" s="15">
        <f t="shared" si="32"/>
        <v>0.8400000000000003</v>
      </c>
      <c r="F240" s="15">
        <f t="shared" si="26"/>
        <v>0.99382716049382425</v>
      </c>
      <c r="G240" s="30"/>
      <c r="H240" s="30">
        <v>42797</v>
      </c>
      <c r="I240" s="9" t="str">
        <f t="shared" si="27"/>
        <v/>
      </c>
      <c r="J240" s="38" t="str">
        <f t="shared" si="28"/>
        <v/>
      </c>
    </row>
    <row r="241" spans="2:10" outlineLevel="1">
      <c r="B241" s="18" t="s">
        <v>296</v>
      </c>
      <c r="C241" s="14">
        <v>3</v>
      </c>
      <c r="D241" s="19"/>
      <c r="E241" s="15">
        <f t="shared" si="32"/>
        <v>0.90000000000000036</v>
      </c>
      <c r="F241" s="15">
        <f t="shared" si="26"/>
        <v>0.99614197530863902</v>
      </c>
      <c r="G241" s="30"/>
      <c r="H241" s="30">
        <v>42797</v>
      </c>
      <c r="I241" s="9" t="str">
        <f t="shared" si="27"/>
        <v/>
      </c>
      <c r="J241" s="38" t="str">
        <f t="shared" si="28"/>
        <v/>
      </c>
    </row>
    <row r="242" spans="2:10" outlineLevel="1">
      <c r="B242" s="18" t="s">
        <v>297</v>
      </c>
      <c r="C242" s="14">
        <v>3</v>
      </c>
      <c r="D242" s="19"/>
      <c r="E242" s="15">
        <f t="shared" si="32"/>
        <v>0.96000000000000041</v>
      </c>
      <c r="F242" s="15">
        <f t="shared" si="26"/>
        <v>0.99845679012345379</v>
      </c>
      <c r="G242" s="30"/>
      <c r="H242" s="30">
        <v>42797</v>
      </c>
      <c r="I242" s="9" t="str">
        <f t="shared" si="27"/>
        <v/>
      </c>
      <c r="J242" s="38" t="str">
        <f t="shared" si="28"/>
        <v/>
      </c>
    </row>
    <row r="243" spans="2:10" outlineLevel="1">
      <c r="B243" s="18" t="s">
        <v>298</v>
      </c>
      <c r="C243" s="13">
        <v>2</v>
      </c>
      <c r="D243" s="19"/>
      <c r="E243" s="15">
        <f t="shared" si="32"/>
        <v>1.0000000000000004</v>
      </c>
      <c r="F243" s="15">
        <f t="shared" si="26"/>
        <v>0.999999999999997</v>
      </c>
      <c r="G243" s="30"/>
      <c r="H243" s="30">
        <v>42797</v>
      </c>
      <c r="I243" s="9">
        <f t="shared" si="27"/>
        <v>81</v>
      </c>
      <c r="J243" s="38">
        <f t="shared" si="28"/>
        <v>1.35</v>
      </c>
    </row>
    <row r="245" spans="2:10" ht="15.75" thickBot="1">
      <c r="B245" s="39" t="s">
        <v>8</v>
      </c>
      <c r="C245" s="40">
        <f>SUM(C4:C244)</f>
        <v>1296</v>
      </c>
    </row>
    <row r="246" spans="2:10" ht="15.75" thickTop="1">
      <c r="B246" s="39" t="s">
        <v>9</v>
      </c>
      <c r="C246" s="12">
        <f>+C245/60</f>
        <v>21.6</v>
      </c>
    </row>
  </sheetData>
  <pageMargins left="0.25" right="0.25" top="0.75" bottom="0.75" header="0.3" footer="0.3"/>
  <pageSetup scale="64" fitToHeight="0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9"/>
  <sheetViews>
    <sheetView workbookViewId="0">
      <selection sqref="A1:XFD1048576"/>
    </sheetView>
  </sheetViews>
  <sheetFormatPr defaultRowHeight="15"/>
  <cols>
    <col min="2" max="2" width="69.85546875" bestFit="1" customWidth="1"/>
    <col min="3" max="4" width="65" bestFit="1" customWidth="1"/>
  </cols>
  <sheetData>
    <row r="1" spans="1:4">
      <c r="A1" s="42" t="s">
        <v>10</v>
      </c>
    </row>
    <row r="2" spans="1:4" ht="19.5" thickBot="1">
      <c r="B2" s="43" t="s">
        <v>11</v>
      </c>
      <c r="C2" t="str">
        <f>IF(ISERROR(FIND(":",B2)), "", B2)</f>
        <v/>
      </c>
      <c r="D2" s="48" t="str">
        <f>CONCATENATE("S1: ", B2)</f>
        <v>S1: Introduction &amp; Motivation</v>
      </c>
    </row>
    <row r="3" spans="1:4">
      <c r="B3" s="44" t="s">
        <v>12</v>
      </c>
      <c r="C3" t="str">
        <f t="shared" ref="C3:C66" si="0">IF(ISERROR(FIND(":",B3)), "", B3)</f>
        <v>1. Why Buy This Course2:13</v>
      </c>
      <c r="D3" t="s">
        <v>12</v>
      </c>
    </row>
    <row r="4" spans="1:4" ht="15.75" thickBot="1">
      <c r="B4" s="45" t="s">
        <v>13</v>
      </c>
      <c r="C4" t="str">
        <f t="shared" si="0"/>
        <v/>
      </c>
      <c r="D4" t="s">
        <v>304</v>
      </c>
    </row>
    <row r="5" spans="1:4">
      <c r="B5" s="46" t="s">
        <v>14</v>
      </c>
      <c r="C5" t="str">
        <f t="shared" si="0"/>
        <v>2. Welcome &amp; Course Strategy1:38</v>
      </c>
      <c r="D5" t="s">
        <v>14</v>
      </c>
    </row>
    <row r="6" spans="1:4">
      <c r="B6" s="45" t="s">
        <v>15</v>
      </c>
      <c r="C6" t="str">
        <f t="shared" si="0"/>
        <v/>
      </c>
      <c r="D6" t="s">
        <v>304</v>
      </c>
    </row>
    <row r="7" spans="1:4" ht="15.75" thickBot="1">
      <c r="B7" s="45" t="s">
        <v>13</v>
      </c>
      <c r="C7" t="str">
        <f t="shared" si="0"/>
        <v/>
      </c>
      <c r="D7" t="s">
        <v>304</v>
      </c>
    </row>
    <row r="8" spans="1:4">
      <c r="B8" s="1" t="s">
        <v>16</v>
      </c>
      <c r="C8" t="str">
        <f t="shared" si="0"/>
        <v>3. Installing The Correct Unity Version (Non-examinable)7:01</v>
      </c>
      <c r="D8" t="s">
        <v>16</v>
      </c>
    </row>
    <row r="9" spans="1:4" ht="15.75" thickBot="1">
      <c r="B9" s="45" t="s">
        <v>13</v>
      </c>
      <c r="C9" t="str">
        <f t="shared" si="0"/>
        <v/>
      </c>
      <c r="D9" t="s">
        <v>304</v>
      </c>
    </row>
    <row r="10" spans="1:4">
      <c r="B10" s="46" t="s">
        <v>17</v>
      </c>
      <c r="C10" t="str">
        <f t="shared" si="0"/>
        <v>Quiz 1: Installing The Correct Unity Version (Non-examinable)0:00</v>
      </c>
      <c r="D10" t="s">
        <v>17</v>
      </c>
    </row>
    <row r="11" spans="1:4">
      <c r="A11" s="42" t="s">
        <v>18</v>
      </c>
      <c r="C11" t="str">
        <f t="shared" si="0"/>
        <v/>
      </c>
      <c r="D11" t="s">
        <v>304</v>
      </c>
    </row>
    <row r="12" spans="1:4" ht="19.5" thickBot="1">
      <c r="B12" s="43" t="s">
        <v>19</v>
      </c>
      <c r="C12" t="str">
        <f t="shared" si="0"/>
        <v/>
      </c>
      <c r="D12" s="48" t="str">
        <f>CONCATENATE("S2: ", B12)</f>
        <v>S2: Editor Interface</v>
      </c>
    </row>
    <row r="13" spans="1:4">
      <c r="B13" s="44" t="s">
        <v>20</v>
      </c>
      <c r="C13" t="str">
        <f t="shared" si="0"/>
        <v>4. Section Introduction: Editor Interface0:46</v>
      </c>
      <c r="D13" t="s">
        <v>304</v>
      </c>
    </row>
    <row r="14" spans="1:4" ht="15.75" thickBot="1">
      <c r="B14" s="45" t="s">
        <v>21</v>
      </c>
      <c r="C14" t="str">
        <f t="shared" si="0"/>
        <v/>
      </c>
      <c r="D14" t="s">
        <v>304</v>
      </c>
    </row>
    <row r="15" spans="1:4">
      <c r="B15" s="46" t="s">
        <v>22</v>
      </c>
      <c r="C15" t="str">
        <f t="shared" si="0"/>
        <v>5. Section Layout &amp; Question Types4:37</v>
      </c>
      <c r="D15" t="s">
        <v>304</v>
      </c>
    </row>
    <row r="16" spans="1:4">
      <c r="B16" s="45" t="s">
        <v>13</v>
      </c>
      <c r="C16" t="str">
        <f t="shared" si="0"/>
        <v/>
      </c>
      <c r="D16" t="s">
        <v>20</v>
      </c>
    </row>
    <row r="17" spans="2:4" ht="15.75" thickBot="1">
      <c r="B17" s="45" t="s">
        <v>23</v>
      </c>
      <c r="C17" t="str">
        <f t="shared" si="0"/>
        <v/>
      </c>
      <c r="D17" t="s">
        <v>22</v>
      </c>
    </row>
    <row r="18" spans="2:4">
      <c r="B18" s="46" t="s">
        <v>24</v>
      </c>
      <c r="C18" t="str">
        <f t="shared" si="0"/>
        <v>6. Editor Customization » Layouts8:39</v>
      </c>
      <c r="D18" t="s">
        <v>24</v>
      </c>
    </row>
    <row r="19" spans="2:4">
      <c r="B19" s="45" t="s">
        <v>25</v>
      </c>
      <c r="C19" t="str">
        <f t="shared" si="0"/>
        <v/>
      </c>
      <c r="D19" t="s">
        <v>304</v>
      </c>
    </row>
    <row r="20" spans="2:4">
      <c r="B20" s="45" t="s">
        <v>13</v>
      </c>
      <c r="C20" t="str">
        <f t="shared" si="0"/>
        <v/>
      </c>
      <c r="D20" t="s">
        <v>304</v>
      </c>
    </row>
    <row r="21" spans="2:4" ht="15.75" thickBot="1">
      <c r="B21" s="45" t="s">
        <v>26</v>
      </c>
      <c r="C21" t="str">
        <f t="shared" si="0"/>
        <v/>
      </c>
      <c r="D21" t="s">
        <v>304</v>
      </c>
    </row>
    <row r="22" spans="2:4" ht="15.75" thickBot="1">
      <c r="B22" s="46" t="s">
        <v>27</v>
      </c>
      <c r="C22" t="str">
        <f t="shared" si="0"/>
        <v>Quiz 2: Editor Customization » Layouts0:00</v>
      </c>
      <c r="D22" t="s">
        <v>27</v>
      </c>
    </row>
    <row r="23" spans="2:4">
      <c r="B23" s="46" t="s">
        <v>28</v>
      </c>
      <c r="C23" t="str">
        <f t="shared" si="0"/>
        <v>7. Views » Asset Store5:45</v>
      </c>
      <c r="D23" t="s">
        <v>28</v>
      </c>
    </row>
    <row r="24" spans="2:4">
      <c r="B24" s="45" t="s">
        <v>25</v>
      </c>
      <c r="C24" t="str">
        <f t="shared" si="0"/>
        <v/>
      </c>
      <c r="D24" t="s">
        <v>304</v>
      </c>
    </row>
    <row r="25" spans="2:4">
      <c r="B25" s="45" t="s">
        <v>29</v>
      </c>
      <c r="C25" t="str">
        <f t="shared" si="0"/>
        <v/>
      </c>
      <c r="D25" t="s">
        <v>304</v>
      </c>
    </row>
    <row r="26" spans="2:4">
      <c r="B26" s="45" t="s">
        <v>13</v>
      </c>
      <c r="C26" t="str">
        <f t="shared" si="0"/>
        <v/>
      </c>
      <c r="D26" t="s">
        <v>304</v>
      </c>
    </row>
    <row r="27" spans="2:4" ht="15.75" thickBot="1">
      <c r="B27" s="47" t="s">
        <v>30</v>
      </c>
      <c r="C27" t="str">
        <f t="shared" si="0"/>
        <v/>
      </c>
      <c r="D27" t="s">
        <v>304</v>
      </c>
    </row>
    <row r="28" spans="2:4" ht="15.75" thickBot="1">
      <c r="B28" s="46" t="s">
        <v>31</v>
      </c>
      <c r="C28" t="str">
        <f t="shared" si="0"/>
        <v>Quiz 3: Views » Asset Store0:00</v>
      </c>
      <c r="D28" t="s">
        <v>31</v>
      </c>
    </row>
    <row r="29" spans="2:4">
      <c r="B29" s="46" t="s">
        <v>32</v>
      </c>
      <c r="C29" t="str">
        <f t="shared" si="0"/>
        <v>8. Views » Console11:42</v>
      </c>
      <c r="D29" t="s">
        <v>32</v>
      </c>
    </row>
    <row r="30" spans="2:4">
      <c r="B30" s="45" t="s">
        <v>25</v>
      </c>
      <c r="C30" t="str">
        <f t="shared" si="0"/>
        <v/>
      </c>
      <c r="D30" t="s">
        <v>304</v>
      </c>
    </row>
    <row r="31" spans="2:4">
      <c r="B31" s="45" t="s">
        <v>13</v>
      </c>
      <c r="C31" t="str">
        <f t="shared" si="0"/>
        <v/>
      </c>
      <c r="D31" t="s">
        <v>304</v>
      </c>
    </row>
    <row r="32" spans="2:4" ht="15.75" thickBot="1">
      <c r="B32" s="45" t="s">
        <v>26</v>
      </c>
      <c r="C32" t="str">
        <f t="shared" si="0"/>
        <v/>
      </c>
      <c r="D32" t="s">
        <v>304</v>
      </c>
    </row>
    <row r="33" spans="2:4" ht="15.75" thickBot="1">
      <c r="B33" s="46" t="s">
        <v>33</v>
      </c>
      <c r="C33" t="str">
        <f t="shared" si="0"/>
        <v>Quiz 4: Views » Console0:00</v>
      </c>
      <c r="D33" t="s">
        <v>33</v>
      </c>
    </row>
    <row r="34" spans="2:4">
      <c r="B34" s="46" t="s">
        <v>34</v>
      </c>
      <c r="C34" t="str">
        <f t="shared" si="0"/>
        <v>9. Views » Hierarchy 1 of 28:22</v>
      </c>
      <c r="D34" t="s">
        <v>34</v>
      </c>
    </row>
    <row r="35" spans="2:4" ht="15.75" thickBot="1">
      <c r="B35" s="45" t="s">
        <v>13</v>
      </c>
      <c r="C35" t="str">
        <f t="shared" si="0"/>
        <v/>
      </c>
      <c r="D35" t="s">
        <v>304</v>
      </c>
    </row>
    <row r="36" spans="2:4" ht="15.75" thickBot="1">
      <c r="B36" s="46" t="s">
        <v>35</v>
      </c>
      <c r="C36" t="str">
        <f t="shared" si="0"/>
        <v>Quiz 5: Views » Hierarchy 1 of 20:00</v>
      </c>
      <c r="D36" t="s">
        <v>35</v>
      </c>
    </row>
    <row r="37" spans="2:4">
      <c r="B37" s="46" t="s">
        <v>36</v>
      </c>
      <c r="C37" t="str">
        <f t="shared" si="0"/>
        <v>10. Views » Hierarchy 2 of 24:13</v>
      </c>
      <c r="D37" t="s">
        <v>36</v>
      </c>
    </row>
    <row r="38" spans="2:4">
      <c r="B38" s="45" t="s">
        <v>25</v>
      </c>
      <c r="C38" t="str">
        <f t="shared" si="0"/>
        <v/>
      </c>
      <c r="D38" t="s">
        <v>304</v>
      </c>
    </row>
    <row r="39" spans="2:4">
      <c r="B39" s="45" t="s">
        <v>13</v>
      </c>
      <c r="C39" t="str">
        <f t="shared" si="0"/>
        <v/>
      </c>
      <c r="D39" t="s">
        <v>304</v>
      </c>
    </row>
    <row r="40" spans="2:4">
      <c r="B40" s="45" t="s">
        <v>26</v>
      </c>
      <c r="C40" t="str">
        <f t="shared" si="0"/>
        <v/>
      </c>
      <c r="D40" t="s">
        <v>304</v>
      </c>
    </row>
    <row r="41" spans="2:4" ht="15.75" thickBot="1">
      <c r="B41" s="47" t="s">
        <v>30</v>
      </c>
      <c r="C41" t="str">
        <f t="shared" si="0"/>
        <v/>
      </c>
      <c r="D41" t="s">
        <v>304</v>
      </c>
    </row>
    <row r="42" spans="2:4" ht="15.75" thickBot="1">
      <c r="B42" s="46" t="s">
        <v>37</v>
      </c>
      <c r="C42" t="str">
        <f t="shared" si="0"/>
        <v>Quiz 6: Views » Hierarchy 2 of 20:00</v>
      </c>
      <c r="D42" t="s">
        <v>37</v>
      </c>
    </row>
    <row r="43" spans="2:4">
      <c r="B43" s="46" t="s">
        <v>38</v>
      </c>
      <c r="C43" t="str">
        <f t="shared" si="0"/>
        <v>11. Views » Inspector8:14</v>
      </c>
      <c r="D43" t="s">
        <v>38</v>
      </c>
    </row>
    <row r="44" spans="2:4">
      <c r="B44" s="45" t="s">
        <v>25</v>
      </c>
      <c r="C44" t="str">
        <f t="shared" si="0"/>
        <v/>
      </c>
      <c r="D44" t="s">
        <v>304</v>
      </c>
    </row>
    <row r="45" spans="2:4">
      <c r="B45" s="45" t="s">
        <v>13</v>
      </c>
      <c r="C45" t="str">
        <f t="shared" si="0"/>
        <v/>
      </c>
      <c r="D45" t="s">
        <v>304</v>
      </c>
    </row>
    <row r="46" spans="2:4" ht="15.75" thickBot="1">
      <c r="B46" s="45" t="s">
        <v>26</v>
      </c>
      <c r="C46" t="str">
        <f t="shared" si="0"/>
        <v/>
      </c>
      <c r="D46" t="s">
        <v>304</v>
      </c>
    </row>
    <row r="47" spans="2:4" ht="15.75" thickBot="1">
      <c r="B47" s="46" t="s">
        <v>39</v>
      </c>
      <c r="C47" t="str">
        <f t="shared" si="0"/>
        <v>Quiz 7: Views » Inspector0:00</v>
      </c>
      <c r="D47" t="s">
        <v>39</v>
      </c>
    </row>
    <row r="48" spans="2:4">
      <c r="B48" s="46" t="s">
        <v>40</v>
      </c>
      <c r="C48" t="str">
        <f t="shared" si="0"/>
        <v>12. Views » Project 1/212:30</v>
      </c>
      <c r="D48" t="s">
        <v>40</v>
      </c>
    </row>
    <row r="49" spans="2:4">
      <c r="B49" s="45" t="s">
        <v>13</v>
      </c>
      <c r="C49" t="str">
        <f t="shared" si="0"/>
        <v/>
      </c>
      <c r="D49" t="s">
        <v>304</v>
      </c>
    </row>
    <row r="50" spans="2:4" ht="15.75" thickBot="1">
      <c r="B50" s="45" t="s">
        <v>26</v>
      </c>
      <c r="C50" t="str">
        <f t="shared" si="0"/>
        <v/>
      </c>
      <c r="D50" t="s">
        <v>304</v>
      </c>
    </row>
    <row r="51" spans="2:4" ht="15.75" thickBot="1">
      <c r="B51" s="46" t="s">
        <v>41</v>
      </c>
      <c r="C51" t="str">
        <f t="shared" si="0"/>
        <v>Quiz 8: Views » Project 1/20:00</v>
      </c>
      <c r="D51" t="s">
        <v>41</v>
      </c>
    </row>
    <row r="52" spans="2:4">
      <c r="B52" s="46" t="s">
        <v>42</v>
      </c>
      <c r="C52" t="str">
        <f t="shared" si="0"/>
        <v>13. Views » Project 2/29:10</v>
      </c>
      <c r="D52" t="s">
        <v>42</v>
      </c>
    </row>
    <row r="53" spans="2:4">
      <c r="B53" s="45" t="s">
        <v>13</v>
      </c>
      <c r="C53" t="str">
        <f t="shared" si="0"/>
        <v/>
      </c>
      <c r="D53" t="s">
        <v>304</v>
      </c>
    </row>
    <row r="54" spans="2:4" ht="15.75" thickBot="1">
      <c r="B54" s="45" t="s">
        <v>26</v>
      </c>
      <c r="C54" t="str">
        <f t="shared" si="0"/>
        <v/>
      </c>
      <c r="D54" t="s">
        <v>304</v>
      </c>
    </row>
    <row r="55" spans="2:4" ht="15.75" thickBot="1">
      <c r="B55" s="46" t="s">
        <v>43</v>
      </c>
      <c r="C55" t="str">
        <f t="shared" si="0"/>
        <v>Quiz 9: Views » Project 2/20:00</v>
      </c>
      <c r="D55" t="s">
        <v>43</v>
      </c>
    </row>
    <row r="56" spans="2:4">
      <c r="B56" s="46" t="s">
        <v>44</v>
      </c>
      <c r="C56" t="str">
        <f t="shared" si="0"/>
        <v>14. Views » Scene11:38</v>
      </c>
      <c r="D56" t="s">
        <v>44</v>
      </c>
    </row>
    <row r="57" spans="2:4">
      <c r="B57" s="45" t="s">
        <v>13</v>
      </c>
      <c r="C57" t="str">
        <f t="shared" si="0"/>
        <v/>
      </c>
      <c r="D57" t="s">
        <v>304</v>
      </c>
    </row>
    <row r="58" spans="2:4" ht="15.75" thickBot="1">
      <c r="B58" s="45" t="s">
        <v>26</v>
      </c>
      <c r="C58" t="str">
        <f t="shared" si="0"/>
        <v/>
      </c>
      <c r="D58" t="s">
        <v>304</v>
      </c>
    </row>
    <row r="59" spans="2:4" ht="15.75" thickBot="1">
      <c r="B59" s="46" t="s">
        <v>45</v>
      </c>
      <c r="C59" t="str">
        <f t="shared" si="0"/>
        <v>Quiz 10: Views » Scene0:00</v>
      </c>
      <c r="D59" t="s">
        <v>45</v>
      </c>
    </row>
    <row r="60" spans="2:4">
      <c r="B60" s="46" t="s">
        <v>46</v>
      </c>
      <c r="C60" t="str">
        <f t="shared" si="0"/>
        <v>15. Views » Toolbar0:22</v>
      </c>
      <c r="D60" t="s">
        <v>46</v>
      </c>
    </row>
    <row r="61" spans="2:4">
      <c r="B61" s="45" t="s">
        <v>13</v>
      </c>
      <c r="C61" t="str">
        <f t="shared" si="0"/>
        <v/>
      </c>
      <c r="D61" t="s">
        <v>304</v>
      </c>
    </row>
    <row r="62" spans="2:4" ht="15.75" thickBot="1">
      <c r="B62" s="45" t="s">
        <v>26</v>
      </c>
      <c r="C62" t="str">
        <f t="shared" si="0"/>
        <v/>
      </c>
      <c r="D62" t="s">
        <v>304</v>
      </c>
    </row>
    <row r="63" spans="2:4" ht="15.75" thickBot="1">
      <c r="B63" s="46" t="s">
        <v>47</v>
      </c>
      <c r="C63" t="str">
        <f t="shared" si="0"/>
        <v>Quiz 11: Views » Toolbar0:00</v>
      </c>
      <c r="D63" t="s">
        <v>47</v>
      </c>
    </row>
    <row r="64" spans="2:4">
      <c r="B64" s="46" t="s">
        <v>48</v>
      </c>
      <c r="C64" t="str">
        <f t="shared" si="0"/>
        <v>16. Section Roundup: Editor Interface0:29</v>
      </c>
      <c r="D64" t="s">
        <v>48</v>
      </c>
    </row>
    <row r="65" spans="1:4">
      <c r="A65" s="42" t="s">
        <v>49</v>
      </c>
      <c r="C65" t="str">
        <f t="shared" si="0"/>
        <v/>
      </c>
      <c r="D65" t="s">
        <v>304</v>
      </c>
    </row>
    <row r="66" spans="1:4" ht="19.5" thickBot="1">
      <c r="B66" s="43" t="s">
        <v>50</v>
      </c>
      <c r="C66" t="str">
        <f t="shared" si="0"/>
        <v/>
      </c>
      <c r="D66" s="48" t="str">
        <f>CONCATENATE("S3: ", B66)</f>
        <v>S3: Game Art Principles</v>
      </c>
    </row>
    <row r="67" spans="1:4" ht="15.75" thickBot="1">
      <c r="B67" s="44" t="s">
        <v>51</v>
      </c>
      <c r="C67" t="str">
        <f t="shared" ref="C67:C130" si="1">IF(ISERROR(FIND(":",B67)), "", B67)</f>
        <v>17. Section Introduction: Art and Design1:09</v>
      </c>
      <c r="D67" t="s">
        <v>51</v>
      </c>
    </row>
    <row r="68" spans="1:4">
      <c r="B68" s="46" t="s">
        <v>52</v>
      </c>
      <c r="C68" t="str">
        <f t="shared" si="1"/>
        <v>18. Game Art Principles » Non-Player Characters 1/211:51</v>
      </c>
      <c r="D68" t="s">
        <v>52</v>
      </c>
    </row>
    <row r="69" spans="1:4" ht="15.75" thickBot="1">
      <c r="B69" s="45" t="s">
        <v>13</v>
      </c>
      <c r="C69" t="str">
        <f t="shared" si="1"/>
        <v/>
      </c>
      <c r="D69" t="s">
        <v>304</v>
      </c>
    </row>
    <row r="70" spans="1:4" ht="15.75" thickBot="1">
      <c r="B70" s="46" t="s">
        <v>53</v>
      </c>
      <c r="C70" t="str">
        <f t="shared" si="1"/>
        <v>Quiz 12: Game Art Principles » Non-Player Characters 1/20:00</v>
      </c>
      <c r="D70" t="s">
        <v>53</v>
      </c>
    </row>
    <row r="71" spans="1:4">
      <c r="B71" s="46" t="s">
        <v>54</v>
      </c>
      <c r="C71" t="str">
        <f t="shared" si="1"/>
        <v>19. Game Art Principles » Non-Player Characters 2/210:04</v>
      </c>
      <c r="D71" t="s">
        <v>54</v>
      </c>
    </row>
    <row r="72" spans="1:4">
      <c r="B72" s="45" t="s">
        <v>13</v>
      </c>
      <c r="C72" t="str">
        <f t="shared" si="1"/>
        <v/>
      </c>
      <c r="D72" t="s">
        <v>304</v>
      </c>
    </row>
    <row r="73" spans="1:4" ht="15.75" thickBot="1">
      <c r="B73" s="45" t="s">
        <v>26</v>
      </c>
      <c r="C73" t="str">
        <f t="shared" si="1"/>
        <v/>
      </c>
      <c r="D73" t="s">
        <v>304</v>
      </c>
    </row>
    <row r="74" spans="1:4" ht="15.75" thickBot="1">
      <c r="B74" s="46" t="s">
        <v>55</v>
      </c>
      <c r="C74" t="str">
        <f t="shared" si="1"/>
        <v>Quiz 13: Game Art Principles » Non-Player Characters 2/20:00</v>
      </c>
      <c r="D74" t="s">
        <v>55</v>
      </c>
    </row>
    <row r="75" spans="1:4">
      <c r="B75" s="46" t="s">
        <v>56</v>
      </c>
      <c r="C75" t="str">
        <f t="shared" si="1"/>
        <v>20. Game Art Principles » Concept &amp; Environment Design10:23</v>
      </c>
      <c r="D75" t="s">
        <v>56</v>
      </c>
    </row>
    <row r="76" spans="1:4">
      <c r="B76" s="45" t="s">
        <v>57</v>
      </c>
      <c r="C76" t="str">
        <f t="shared" si="1"/>
        <v/>
      </c>
      <c r="D76" t="s">
        <v>304</v>
      </c>
    </row>
    <row r="77" spans="1:4" ht="15.75" thickBot="1">
      <c r="B77" s="45" t="s">
        <v>13</v>
      </c>
      <c r="C77" t="str">
        <f t="shared" si="1"/>
        <v/>
      </c>
      <c r="D77" t="s">
        <v>304</v>
      </c>
    </row>
    <row r="78" spans="1:4">
      <c r="B78" s="46" t="s">
        <v>58</v>
      </c>
      <c r="C78" t="str">
        <f t="shared" si="1"/>
        <v>Quiz 14: Game Art Principles » Concept &amp; Environment Design0:00</v>
      </c>
      <c r="D78" t="s">
        <v>58</v>
      </c>
    </row>
    <row r="79" spans="1:4">
      <c r="A79" s="42" t="s">
        <v>59</v>
      </c>
      <c r="C79" t="str">
        <f t="shared" si="1"/>
        <v/>
      </c>
      <c r="D79" t="s">
        <v>304</v>
      </c>
    </row>
    <row r="80" spans="1:4" ht="19.5" thickBot="1">
      <c r="B80" s="43" t="s">
        <v>60</v>
      </c>
      <c r="C80" t="str">
        <f t="shared" si="1"/>
        <v/>
      </c>
      <c r="D80" s="48" t="str">
        <f>CONCATENATE("S4: ", B80)</f>
        <v>S4: Game Design Principles</v>
      </c>
    </row>
    <row r="81" spans="1:4">
      <c r="B81" s="44" t="s">
        <v>61</v>
      </c>
      <c r="C81" t="str">
        <f t="shared" si="1"/>
        <v>21. Game Design Principles » Genre &amp; Video Game Types13:06</v>
      </c>
      <c r="D81" t="s">
        <v>61</v>
      </c>
    </row>
    <row r="82" spans="1:4" ht="15.75" thickBot="1">
      <c r="B82" s="45" t="s">
        <v>13</v>
      </c>
      <c r="C82" t="str">
        <f t="shared" si="1"/>
        <v/>
      </c>
      <c r="D82" t="s">
        <v>304</v>
      </c>
    </row>
    <row r="83" spans="1:4" ht="15.75" thickBot="1">
      <c r="B83" s="46" t="s">
        <v>62</v>
      </c>
      <c r="C83" t="str">
        <f t="shared" si="1"/>
        <v>Quiz 15: Game Design Principles » Genre &amp; Video Game Types0:00</v>
      </c>
      <c r="D83" t="s">
        <v>62</v>
      </c>
    </row>
    <row r="84" spans="1:4">
      <c r="B84" s="46" t="s">
        <v>63</v>
      </c>
      <c r="C84" t="str">
        <f t="shared" si="1"/>
        <v>22. Game Design Principles » Game Mechanics &amp; Controls14:12</v>
      </c>
      <c r="D84" t="s">
        <v>63</v>
      </c>
    </row>
    <row r="85" spans="1:4">
      <c r="B85" s="45" t="s">
        <v>13</v>
      </c>
      <c r="C85" t="str">
        <f t="shared" si="1"/>
        <v/>
      </c>
      <c r="D85" t="s">
        <v>304</v>
      </c>
    </row>
    <row r="86" spans="1:4" ht="15.75" thickBot="1">
      <c r="B86" s="45" t="s">
        <v>64</v>
      </c>
      <c r="C86" t="str">
        <f t="shared" si="1"/>
        <v/>
      </c>
      <c r="D86" t="s">
        <v>304</v>
      </c>
    </row>
    <row r="87" spans="1:4">
      <c r="B87" s="46" t="s">
        <v>65</v>
      </c>
      <c r="C87" t="str">
        <f t="shared" si="1"/>
        <v>Quiz 16: Game Design Principles » Game Mechanics &amp; Controls0:00</v>
      </c>
      <c r="D87" t="s">
        <v>65</v>
      </c>
    </row>
    <row r="88" spans="1:4">
      <c r="A88" s="42" t="s">
        <v>66</v>
      </c>
      <c r="C88" t="str">
        <f t="shared" si="1"/>
        <v/>
      </c>
      <c r="D88" t="s">
        <v>304</v>
      </c>
    </row>
    <row r="89" spans="1:4" ht="19.5" thickBot="1">
      <c r="B89" s="43" t="s">
        <v>67</v>
      </c>
      <c r="C89" t="str">
        <f t="shared" si="1"/>
        <v/>
      </c>
      <c r="D89" s="48" t="str">
        <f>CONCATENATE("S5: ", B89)</f>
        <v>S5: Asset Management</v>
      </c>
    </row>
    <row r="90" spans="1:4" ht="15.75" thickBot="1">
      <c r="B90" s="44" t="s">
        <v>68</v>
      </c>
      <c r="C90" t="str">
        <f t="shared" si="1"/>
        <v>23. Section Introduction: Asset Management0:33</v>
      </c>
      <c r="D90" t="s">
        <v>68</v>
      </c>
    </row>
    <row r="91" spans="1:4">
      <c r="B91" s="46" t="s">
        <v>69</v>
      </c>
      <c r="C91" t="str">
        <f t="shared" si="1"/>
        <v>24. Asset Management » Audio Clips11:06</v>
      </c>
      <c r="D91" t="s">
        <v>69</v>
      </c>
    </row>
    <row r="92" spans="1:4">
      <c r="B92" s="45" t="s">
        <v>13</v>
      </c>
      <c r="C92" t="str">
        <f t="shared" si="1"/>
        <v/>
      </c>
      <c r="D92" t="s">
        <v>304</v>
      </c>
    </row>
    <row r="93" spans="1:4">
      <c r="B93" s="45" t="s">
        <v>70</v>
      </c>
      <c r="C93" t="str">
        <f t="shared" si="1"/>
        <v/>
      </c>
      <c r="D93" t="s">
        <v>304</v>
      </c>
    </row>
    <row r="94" spans="1:4" ht="15.75" thickBot="1">
      <c r="B94" s="45" t="s">
        <v>26</v>
      </c>
      <c r="C94" t="str">
        <f t="shared" si="1"/>
        <v/>
      </c>
      <c r="D94" t="s">
        <v>304</v>
      </c>
    </row>
    <row r="95" spans="1:4" ht="15.75" thickBot="1">
      <c r="B95" s="46" t="s">
        <v>71</v>
      </c>
      <c r="C95" t="str">
        <f t="shared" si="1"/>
        <v>Quiz 17: Asset Management » Audio Clips0:00</v>
      </c>
      <c r="D95" t="s">
        <v>71</v>
      </c>
    </row>
    <row r="96" spans="1:4">
      <c r="B96" s="46" t="s">
        <v>72</v>
      </c>
      <c r="C96" t="str">
        <f t="shared" si="1"/>
        <v>25. Asset Management » Default GameObjects 1 of 28:18</v>
      </c>
      <c r="D96" t="s">
        <v>72</v>
      </c>
    </row>
    <row r="97" spans="2:4">
      <c r="B97" s="45" t="s">
        <v>13</v>
      </c>
      <c r="C97" t="str">
        <f t="shared" si="1"/>
        <v/>
      </c>
      <c r="D97" t="s">
        <v>304</v>
      </c>
    </row>
    <row r="98" spans="2:4" ht="15.75" thickBot="1">
      <c r="B98" s="45" t="s">
        <v>26</v>
      </c>
      <c r="C98" t="str">
        <f t="shared" si="1"/>
        <v/>
      </c>
      <c r="D98" t="s">
        <v>304</v>
      </c>
    </row>
    <row r="99" spans="2:4" ht="15.75" thickBot="1">
      <c r="B99" s="46" t="s">
        <v>73</v>
      </c>
      <c r="C99" t="str">
        <f t="shared" si="1"/>
        <v>Quiz 18: Asset Management » Default GameObjects 1 of 20:00</v>
      </c>
      <c r="D99" t="s">
        <v>73</v>
      </c>
    </row>
    <row r="100" spans="2:4">
      <c r="B100" s="46" t="s">
        <v>74</v>
      </c>
      <c r="C100" t="str">
        <f t="shared" si="1"/>
        <v>26. Asset Management » Default GameObjects 2 of 29:59</v>
      </c>
      <c r="D100" t="s">
        <v>74</v>
      </c>
    </row>
    <row r="101" spans="2:4">
      <c r="B101" s="45" t="s">
        <v>13</v>
      </c>
      <c r="C101" t="str">
        <f t="shared" si="1"/>
        <v/>
      </c>
      <c r="D101" t="s">
        <v>304</v>
      </c>
    </row>
    <row r="102" spans="2:4" ht="15.75" thickBot="1">
      <c r="B102" s="45" t="s">
        <v>26</v>
      </c>
      <c r="C102" t="str">
        <f t="shared" si="1"/>
        <v/>
      </c>
      <c r="D102" t="s">
        <v>304</v>
      </c>
    </row>
    <row r="103" spans="2:4" ht="15.75" thickBot="1">
      <c r="B103" s="46" t="s">
        <v>75</v>
      </c>
      <c r="C103" t="str">
        <f t="shared" si="1"/>
        <v>Quiz 19: Asset Management » Default GameObjects 2 of 20:00</v>
      </c>
      <c r="D103" t="s">
        <v>75</v>
      </c>
    </row>
    <row r="104" spans="2:4">
      <c r="B104" s="46" t="s">
        <v>76</v>
      </c>
      <c r="C104" t="str">
        <f t="shared" si="1"/>
        <v>27. Asset Management » Models14:36</v>
      </c>
      <c r="D104" t="s">
        <v>76</v>
      </c>
    </row>
    <row r="105" spans="2:4">
      <c r="B105" s="45" t="s">
        <v>13</v>
      </c>
      <c r="C105" t="str">
        <f t="shared" si="1"/>
        <v/>
      </c>
      <c r="D105" t="s">
        <v>304</v>
      </c>
    </row>
    <row r="106" spans="2:4">
      <c r="B106" s="45" t="s">
        <v>77</v>
      </c>
      <c r="C106" t="str">
        <f t="shared" si="1"/>
        <v/>
      </c>
      <c r="D106" t="s">
        <v>304</v>
      </c>
    </row>
    <row r="107" spans="2:4" ht="15.75" thickBot="1">
      <c r="B107" s="45" t="s">
        <v>26</v>
      </c>
      <c r="C107" t="str">
        <f t="shared" si="1"/>
        <v/>
      </c>
      <c r="D107" t="s">
        <v>304</v>
      </c>
    </row>
    <row r="108" spans="2:4" ht="15.75" thickBot="1">
      <c r="B108" s="46" t="s">
        <v>78</v>
      </c>
      <c r="C108" t="str">
        <f t="shared" si="1"/>
        <v>Quiz 20: Asset Management » Models0:00</v>
      </c>
      <c r="D108" t="s">
        <v>78</v>
      </c>
    </row>
    <row r="109" spans="2:4">
      <c r="B109" s="46" t="s">
        <v>79</v>
      </c>
      <c r="C109" t="str">
        <f t="shared" si="1"/>
        <v>28. Asset Management » Prefabs0:00</v>
      </c>
      <c r="D109" t="s">
        <v>79</v>
      </c>
    </row>
    <row r="110" spans="2:4" ht="15.75" thickBot="1">
      <c r="B110" s="45" t="s">
        <v>13</v>
      </c>
      <c r="C110" t="str">
        <f t="shared" si="1"/>
        <v/>
      </c>
      <c r="D110" t="s">
        <v>304</v>
      </c>
    </row>
    <row r="111" spans="2:4">
      <c r="B111" s="46" t="s">
        <v>80</v>
      </c>
      <c r="C111" t="str">
        <f t="shared" si="1"/>
        <v>29. Asset Management » Scene File12:15</v>
      </c>
      <c r="D111" t="s">
        <v>80</v>
      </c>
    </row>
    <row r="112" spans="2:4">
      <c r="B112" s="45" t="s">
        <v>13</v>
      </c>
      <c r="C112" t="str">
        <f t="shared" si="1"/>
        <v/>
      </c>
      <c r="D112" t="s">
        <v>304</v>
      </c>
    </row>
    <row r="113" spans="1:4" ht="15.75" thickBot="1">
      <c r="B113" s="45" t="s">
        <v>26</v>
      </c>
      <c r="C113" t="str">
        <f t="shared" si="1"/>
        <v/>
      </c>
      <c r="D113" t="s">
        <v>304</v>
      </c>
    </row>
    <row r="114" spans="1:4" ht="15.75" thickBot="1">
      <c r="B114" s="46" t="s">
        <v>81</v>
      </c>
      <c r="C114" t="str">
        <f t="shared" si="1"/>
        <v>Quiz 21: Asset Management » Scene File0:00</v>
      </c>
      <c r="D114" t="s">
        <v>81</v>
      </c>
    </row>
    <row r="115" spans="1:4">
      <c r="B115" s="46" t="s">
        <v>82</v>
      </c>
      <c r="C115" t="str">
        <f t="shared" si="1"/>
        <v>30. Sprites » Sprite Editor8:54</v>
      </c>
      <c r="D115" t="s">
        <v>82</v>
      </c>
    </row>
    <row r="116" spans="1:4">
      <c r="B116" s="45" t="s">
        <v>13</v>
      </c>
      <c r="C116" t="str">
        <f t="shared" si="1"/>
        <v/>
      </c>
      <c r="D116" t="s">
        <v>304</v>
      </c>
    </row>
    <row r="117" spans="1:4" ht="15.75" thickBot="1">
      <c r="B117" s="45" t="s">
        <v>26</v>
      </c>
      <c r="C117" t="str">
        <f t="shared" si="1"/>
        <v/>
      </c>
      <c r="D117" t="s">
        <v>304</v>
      </c>
    </row>
    <row r="118" spans="1:4">
      <c r="B118" s="46" t="s">
        <v>83</v>
      </c>
      <c r="C118" t="str">
        <f t="shared" si="1"/>
        <v>Quiz 22: Sprites » Sprite Editor0:00</v>
      </c>
      <c r="D118" t="s">
        <v>83</v>
      </c>
    </row>
    <row r="119" spans="1:4">
      <c r="A119" s="42" t="s">
        <v>84</v>
      </c>
      <c r="C119" t="str">
        <f t="shared" si="1"/>
        <v/>
      </c>
      <c r="D119" t="s">
        <v>304</v>
      </c>
    </row>
    <row r="120" spans="1:4" ht="19.5" thickBot="1">
      <c r="B120" s="43" t="s">
        <v>85</v>
      </c>
      <c r="C120" t="str">
        <f t="shared" si="1"/>
        <v/>
      </c>
      <c r="D120" s="48" t="str">
        <f>CONCATENATE("S6: ", B120)</f>
        <v>S6: Project Management</v>
      </c>
    </row>
    <row r="121" spans="1:4" ht="15.75" thickBot="1">
      <c r="B121" s="44" t="s">
        <v>86</v>
      </c>
      <c r="C121" t="str">
        <f t="shared" si="1"/>
        <v>31. Section Introduction: Project Management0:26</v>
      </c>
      <c r="D121" t="s">
        <v>86</v>
      </c>
    </row>
    <row r="122" spans="1:4">
      <c r="B122" s="46" t="s">
        <v>87</v>
      </c>
      <c r="C122" t="str">
        <f t="shared" si="1"/>
        <v>32. GameObjects » Layers8:27</v>
      </c>
      <c r="D122" t="s">
        <v>87</v>
      </c>
    </row>
    <row r="123" spans="1:4">
      <c r="B123" s="45" t="s">
        <v>13</v>
      </c>
      <c r="C123" t="str">
        <f t="shared" si="1"/>
        <v/>
      </c>
      <c r="D123" t="s">
        <v>304</v>
      </c>
    </row>
    <row r="124" spans="1:4" ht="15.75" thickBot="1">
      <c r="B124" s="45" t="s">
        <v>26</v>
      </c>
      <c r="C124" t="str">
        <f t="shared" si="1"/>
        <v/>
      </c>
      <c r="D124" t="s">
        <v>304</v>
      </c>
    </row>
    <row r="125" spans="1:4" ht="15.75" thickBot="1">
      <c r="B125" s="46" t="s">
        <v>88</v>
      </c>
      <c r="C125" t="str">
        <f t="shared" si="1"/>
        <v>Quiz 23: GameObjects » Layers0:00</v>
      </c>
      <c r="D125" t="s">
        <v>88</v>
      </c>
    </row>
    <row r="126" spans="1:4">
      <c r="B126" s="46" t="s">
        <v>89</v>
      </c>
      <c r="C126" t="str">
        <f t="shared" si="1"/>
        <v>33. GameObjects » Tags7:43</v>
      </c>
      <c r="D126" t="s">
        <v>89</v>
      </c>
    </row>
    <row r="127" spans="1:4">
      <c r="B127" s="45" t="s">
        <v>13</v>
      </c>
      <c r="C127" t="str">
        <f t="shared" si="1"/>
        <v/>
      </c>
      <c r="D127" t="s">
        <v>304</v>
      </c>
    </row>
    <row r="128" spans="1:4" ht="15.75" thickBot="1">
      <c r="B128" s="45" t="s">
        <v>26</v>
      </c>
      <c r="C128" t="str">
        <f t="shared" si="1"/>
        <v/>
      </c>
      <c r="D128" t="s">
        <v>304</v>
      </c>
    </row>
    <row r="129" spans="1:4" ht="15.75" thickBot="1">
      <c r="B129" s="46" t="s">
        <v>90</v>
      </c>
      <c r="C129" t="str">
        <f t="shared" si="1"/>
        <v>Quiz 24: GameObjects » Tags0:00</v>
      </c>
      <c r="D129" t="s">
        <v>90</v>
      </c>
    </row>
    <row r="130" spans="1:4">
      <c r="B130" s="46" t="s">
        <v>91</v>
      </c>
      <c r="C130" t="str">
        <f t="shared" si="1"/>
        <v>34. GameObjects » Transform4:41</v>
      </c>
      <c r="D130" t="s">
        <v>91</v>
      </c>
    </row>
    <row r="131" spans="1:4">
      <c r="B131" s="45" t="s">
        <v>13</v>
      </c>
      <c r="C131" t="str">
        <f t="shared" ref="C131:C194" si="2">IF(ISERROR(FIND(":",B131)), "", B131)</f>
        <v/>
      </c>
      <c r="D131" t="s">
        <v>304</v>
      </c>
    </row>
    <row r="132" spans="1:4" ht="15.75" thickBot="1">
      <c r="B132" s="45" t="s">
        <v>26</v>
      </c>
      <c r="C132" t="str">
        <f t="shared" si="2"/>
        <v/>
      </c>
      <c r="D132" t="s">
        <v>304</v>
      </c>
    </row>
    <row r="133" spans="1:4" ht="15.75" thickBot="1">
      <c r="B133" s="46" t="s">
        <v>92</v>
      </c>
      <c r="C133" t="str">
        <f t="shared" si="2"/>
        <v>Quiz 25: GameObjects » Transform0:00</v>
      </c>
      <c r="D133" t="s">
        <v>92</v>
      </c>
    </row>
    <row r="134" spans="1:4">
      <c r="B134" s="46" t="s">
        <v>93</v>
      </c>
      <c r="C134" t="str">
        <f t="shared" si="2"/>
        <v>35. GameObjects » Components10:57</v>
      </c>
      <c r="D134" t="s">
        <v>93</v>
      </c>
    </row>
    <row r="135" spans="1:4">
      <c r="B135" s="45" t="s">
        <v>13</v>
      </c>
      <c r="C135" t="str">
        <f t="shared" si="2"/>
        <v/>
      </c>
      <c r="D135" t="s">
        <v>304</v>
      </c>
    </row>
    <row r="136" spans="1:4" ht="15.75" thickBot="1">
      <c r="B136" s="45" t="s">
        <v>26</v>
      </c>
      <c r="C136" t="str">
        <f t="shared" si="2"/>
        <v/>
      </c>
      <c r="D136" t="s">
        <v>304</v>
      </c>
    </row>
    <row r="137" spans="1:4">
      <c r="B137" s="46" t="s">
        <v>94</v>
      </c>
      <c r="C137" t="str">
        <f t="shared" si="2"/>
        <v>36. Components Reference0:00</v>
      </c>
      <c r="D137" t="s">
        <v>94</v>
      </c>
    </row>
    <row r="138" spans="1:4" ht="15.75" thickBot="1">
      <c r="B138" s="45" t="s">
        <v>13</v>
      </c>
      <c r="C138" t="str">
        <f t="shared" si="2"/>
        <v/>
      </c>
      <c r="D138" t="s">
        <v>304</v>
      </c>
    </row>
    <row r="139" spans="1:4">
      <c r="B139" s="46" t="s">
        <v>95</v>
      </c>
      <c r="C139" t="str">
        <f t="shared" si="2"/>
        <v>Quiz 26: GameObjects » Components0:00</v>
      </c>
      <c r="D139" t="s">
        <v>95</v>
      </c>
    </row>
    <row r="140" spans="1:4">
      <c r="A140" s="42" t="s">
        <v>96</v>
      </c>
      <c r="C140" t="str">
        <f t="shared" si="2"/>
        <v/>
      </c>
      <c r="D140" t="s">
        <v>304</v>
      </c>
    </row>
    <row r="141" spans="1:4" ht="19.5" thickBot="1">
      <c r="B141" s="43" t="s">
        <v>97</v>
      </c>
      <c r="C141" t="str">
        <f t="shared" si="2"/>
        <v/>
      </c>
      <c r="D141" s="48" t="str">
        <f>CONCATENATE("S7: ", B141)</f>
        <v>S7: User Interface</v>
      </c>
    </row>
    <row r="142" spans="1:4" ht="15.75" thickBot="1">
      <c r="B142" s="44" t="s">
        <v>98</v>
      </c>
      <c r="C142" t="str">
        <f t="shared" si="2"/>
        <v>37. Section Introduction: User Interface0:32</v>
      </c>
      <c r="D142" t="s">
        <v>98</v>
      </c>
    </row>
    <row r="143" spans="1:4">
      <c r="B143" s="46" t="s">
        <v>99</v>
      </c>
      <c r="C143" t="str">
        <f t="shared" si="2"/>
        <v>38. Canvas » Coordinates &amp; Image » Sprites9:56</v>
      </c>
      <c r="D143" t="s">
        <v>99</v>
      </c>
    </row>
    <row r="144" spans="1:4">
      <c r="B144" s="45" t="s">
        <v>13</v>
      </c>
      <c r="C144" t="str">
        <f t="shared" si="2"/>
        <v/>
      </c>
      <c r="D144" t="s">
        <v>304</v>
      </c>
    </row>
    <row r="145" spans="2:4" ht="15.75" thickBot="1">
      <c r="B145" s="45" t="s">
        <v>26</v>
      </c>
      <c r="C145" t="str">
        <f t="shared" si="2"/>
        <v/>
      </c>
      <c r="D145" t="s">
        <v>304</v>
      </c>
    </row>
    <row r="146" spans="2:4" ht="15.75" thickBot="1">
      <c r="B146" s="46" t="s">
        <v>100</v>
      </c>
      <c r="C146" t="str">
        <f t="shared" si="2"/>
        <v>Quiz 27: Canvas » Coordinates &amp; Image » Sprites0:00</v>
      </c>
      <c r="D146" t="s">
        <v>100</v>
      </c>
    </row>
    <row r="147" spans="2:4">
      <c r="B147" s="46" t="s">
        <v>101</v>
      </c>
      <c r="C147" t="str">
        <f t="shared" si="2"/>
        <v>39. Rect Tool » Anchor &amp; Rect Transform9:42</v>
      </c>
      <c r="D147" t="s">
        <v>101</v>
      </c>
    </row>
    <row r="148" spans="2:4">
      <c r="B148" s="45" t="s">
        <v>13</v>
      </c>
      <c r="C148" t="str">
        <f t="shared" si="2"/>
        <v/>
      </c>
      <c r="D148" t="s">
        <v>304</v>
      </c>
    </row>
    <row r="149" spans="2:4" ht="15.75" thickBot="1">
      <c r="B149" s="45" t="s">
        <v>26</v>
      </c>
      <c r="C149" t="str">
        <f t="shared" si="2"/>
        <v/>
      </c>
      <c r="D149" t="s">
        <v>304</v>
      </c>
    </row>
    <row r="150" spans="2:4" ht="15.75" thickBot="1">
      <c r="B150" s="46" t="s">
        <v>102</v>
      </c>
      <c r="C150" t="str">
        <f t="shared" si="2"/>
        <v>Quiz 28: Rect Tool » Anchor &amp; Rect Transform0:00</v>
      </c>
      <c r="D150" t="s">
        <v>102</v>
      </c>
    </row>
    <row r="151" spans="2:4">
      <c r="B151" s="46" t="s">
        <v>103</v>
      </c>
      <c r="C151" t="str">
        <f t="shared" si="2"/>
        <v>40. Button » Function &amp; Transition10:51</v>
      </c>
      <c r="D151" t="s">
        <v>103</v>
      </c>
    </row>
    <row r="152" spans="2:4">
      <c r="B152" s="45" t="s">
        <v>13</v>
      </c>
      <c r="C152" t="str">
        <f t="shared" si="2"/>
        <v/>
      </c>
      <c r="D152" t="s">
        <v>304</v>
      </c>
    </row>
    <row r="153" spans="2:4" ht="15.75" thickBot="1">
      <c r="B153" s="45" t="s">
        <v>26</v>
      </c>
      <c r="C153" t="str">
        <f t="shared" si="2"/>
        <v/>
      </c>
      <c r="D153" t="s">
        <v>304</v>
      </c>
    </row>
    <row r="154" spans="2:4" ht="15.75" thickBot="1">
      <c r="B154" s="46" t="s">
        <v>104</v>
      </c>
      <c r="C154" t="str">
        <f t="shared" si="2"/>
        <v>Quiz 29: Button » Function &amp; Transition0:00</v>
      </c>
      <c r="D154" t="s">
        <v>104</v>
      </c>
    </row>
    <row r="155" spans="2:4">
      <c r="B155" s="46" t="s">
        <v>105</v>
      </c>
      <c r="C155" t="str">
        <f t="shared" si="2"/>
        <v>41. Button » Interaction7:51</v>
      </c>
      <c r="D155" t="s">
        <v>105</v>
      </c>
    </row>
    <row r="156" spans="2:4">
      <c r="B156" s="45" t="s">
        <v>106</v>
      </c>
      <c r="C156" t="str">
        <f t="shared" si="2"/>
        <v/>
      </c>
      <c r="D156" t="s">
        <v>304</v>
      </c>
    </row>
    <row r="157" spans="2:4">
      <c r="B157" s="45" t="s">
        <v>13</v>
      </c>
      <c r="C157" t="str">
        <f t="shared" si="2"/>
        <v/>
      </c>
      <c r="D157" t="s">
        <v>304</v>
      </c>
    </row>
    <row r="158" spans="2:4" ht="15.75" thickBot="1">
      <c r="B158" s="45" t="s">
        <v>26</v>
      </c>
      <c r="C158" t="str">
        <f t="shared" si="2"/>
        <v/>
      </c>
      <c r="D158" t="s">
        <v>304</v>
      </c>
    </row>
    <row r="159" spans="2:4" ht="15.75" thickBot="1">
      <c r="B159" s="46" t="s">
        <v>107</v>
      </c>
      <c r="C159" t="str">
        <f t="shared" si="2"/>
        <v>Quiz 30: Button » Interaction0:00</v>
      </c>
      <c r="D159" t="s">
        <v>107</v>
      </c>
    </row>
    <row r="160" spans="2:4">
      <c r="B160" s="46" t="s">
        <v>108</v>
      </c>
      <c r="C160" t="str">
        <f t="shared" si="2"/>
        <v>42. Slider » Slider9:10</v>
      </c>
      <c r="D160" t="s">
        <v>108</v>
      </c>
    </row>
    <row r="161" spans="1:4">
      <c r="B161" s="45" t="s">
        <v>13</v>
      </c>
      <c r="C161" t="str">
        <f t="shared" si="2"/>
        <v/>
      </c>
      <c r="D161" t="s">
        <v>304</v>
      </c>
    </row>
    <row r="162" spans="1:4" ht="15.75" thickBot="1">
      <c r="B162" s="45" t="s">
        <v>26</v>
      </c>
      <c r="C162" t="str">
        <f t="shared" si="2"/>
        <v/>
      </c>
      <c r="D162" t="s">
        <v>304</v>
      </c>
    </row>
    <row r="163" spans="1:4">
      <c r="B163" s="46" t="s">
        <v>109</v>
      </c>
      <c r="C163" t="str">
        <f t="shared" si="2"/>
        <v>Quiz 31: Slider » Slider0:00</v>
      </c>
      <c r="D163" t="s">
        <v>109</v>
      </c>
    </row>
    <row r="164" spans="1:4">
      <c r="A164" s="42" t="s">
        <v>110</v>
      </c>
      <c r="C164" t="str">
        <f t="shared" si="2"/>
        <v/>
      </c>
      <c r="D164" t="s">
        <v>304</v>
      </c>
    </row>
    <row r="165" spans="1:4" ht="19.5" thickBot="1">
      <c r="B165" s="43" t="s">
        <v>111</v>
      </c>
      <c r="C165" t="str">
        <f t="shared" si="2"/>
        <v/>
      </c>
      <c r="D165" s="48" t="str">
        <f>CONCATENATE("S8: ", B165)</f>
        <v>S8: Progamming</v>
      </c>
    </row>
    <row r="166" spans="1:4">
      <c r="B166" s="44" t="s">
        <v>112</v>
      </c>
      <c r="C166" t="str">
        <f t="shared" si="2"/>
        <v>43. Section Introduction: Programming1:00</v>
      </c>
      <c r="D166" t="s">
        <v>112</v>
      </c>
    </row>
    <row r="167" spans="1:4" ht="15.75" thickBot="1">
      <c r="B167" s="45" t="s">
        <v>13</v>
      </c>
      <c r="C167" t="str">
        <f t="shared" si="2"/>
        <v/>
      </c>
      <c r="D167" t="s">
        <v>304</v>
      </c>
    </row>
    <row r="168" spans="1:4">
      <c r="B168" s="46" t="s">
        <v>113</v>
      </c>
      <c r="C168" t="str">
        <f t="shared" si="2"/>
        <v>44. Unity Interface: Creating Scripts9:37</v>
      </c>
      <c r="D168" t="s">
        <v>113</v>
      </c>
    </row>
    <row r="169" spans="1:4">
      <c r="B169" s="45" t="s">
        <v>13</v>
      </c>
      <c r="C169" t="str">
        <f t="shared" si="2"/>
        <v/>
      </c>
      <c r="D169" t="s">
        <v>304</v>
      </c>
    </row>
    <row r="170" spans="1:4" ht="15.75" thickBot="1">
      <c r="B170" s="45" t="s">
        <v>26</v>
      </c>
      <c r="C170" t="str">
        <f t="shared" si="2"/>
        <v/>
      </c>
      <c r="D170" t="s">
        <v>304</v>
      </c>
    </row>
    <row r="171" spans="1:4" ht="15.75" thickBot="1">
      <c r="B171" s="46" t="s">
        <v>114</v>
      </c>
      <c r="C171" t="str">
        <f t="shared" si="2"/>
        <v>Quiz 32: Unity Interface: Creating Scripts0:00</v>
      </c>
      <c r="D171" t="s">
        <v>114</v>
      </c>
    </row>
    <row r="172" spans="1:4">
      <c r="B172" s="46" t="s">
        <v>115</v>
      </c>
      <c r="C172" t="str">
        <f t="shared" si="2"/>
        <v>45. Variables » Integer, Floating Point9:35</v>
      </c>
      <c r="D172" t="s">
        <v>115</v>
      </c>
    </row>
    <row r="173" spans="1:4">
      <c r="B173" s="45" t="s">
        <v>13</v>
      </c>
      <c r="C173" t="str">
        <f t="shared" si="2"/>
        <v/>
      </c>
      <c r="D173" t="s">
        <v>304</v>
      </c>
    </row>
    <row r="174" spans="1:4" ht="15.75" thickBot="1">
      <c r="B174" s="45" t="s">
        <v>26</v>
      </c>
      <c r="C174" t="str">
        <f t="shared" si="2"/>
        <v/>
      </c>
      <c r="D174" t="s">
        <v>304</v>
      </c>
    </row>
    <row r="175" spans="1:4" ht="15.75" thickBot="1">
      <c r="B175" s="46" t="s">
        <v>116</v>
      </c>
      <c r="C175" t="str">
        <f t="shared" si="2"/>
        <v>Quiz 33: Variables » Integer, Floating Point0:00</v>
      </c>
      <c r="D175" t="s">
        <v>116</v>
      </c>
    </row>
    <row r="176" spans="1:4">
      <c r="B176" s="46" t="s">
        <v>117</v>
      </c>
      <c r="C176" t="str">
        <f t="shared" si="2"/>
        <v>46. Methods/Functions » Declaration &amp; Use13:15</v>
      </c>
      <c r="D176" t="s">
        <v>117</v>
      </c>
    </row>
    <row r="177" spans="2:4">
      <c r="B177" s="45" t="s">
        <v>13</v>
      </c>
      <c r="C177" t="str">
        <f t="shared" si="2"/>
        <v/>
      </c>
      <c r="D177" t="s">
        <v>304</v>
      </c>
    </row>
    <row r="178" spans="2:4" ht="15.75" thickBot="1">
      <c r="B178" s="45" t="s">
        <v>26</v>
      </c>
      <c r="C178" t="str">
        <f t="shared" si="2"/>
        <v/>
      </c>
      <c r="D178" t="s">
        <v>304</v>
      </c>
    </row>
    <row r="179" spans="2:4" ht="15.75" thickBot="1">
      <c r="B179" s="46" t="s">
        <v>118</v>
      </c>
      <c r="C179" t="str">
        <f t="shared" si="2"/>
        <v>Quiz 34: Methods/Functions » Declaration &amp; Use0:00</v>
      </c>
      <c r="D179" t="s">
        <v>118</v>
      </c>
    </row>
    <row r="180" spans="2:4">
      <c r="B180" s="46" t="s">
        <v>119</v>
      </c>
      <c r="C180" t="str">
        <f t="shared" si="2"/>
        <v>47. Unity Interface: Public vs Private13:29</v>
      </c>
      <c r="D180" t="s">
        <v>119</v>
      </c>
    </row>
    <row r="181" spans="2:4">
      <c r="B181" s="45" t="s">
        <v>13</v>
      </c>
      <c r="C181" t="str">
        <f t="shared" si="2"/>
        <v/>
      </c>
      <c r="D181" t="s">
        <v>304</v>
      </c>
    </row>
    <row r="182" spans="2:4" ht="15.75" thickBot="1">
      <c r="B182" s="45" t="s">
        <v>26</v>
      </c>
      <c r="C182" t="str">
        <f t="shared" si="2"/>
        <v/>
      </c>
      <c r="D182" t="s">
        <v>304</v>
      </c>
    </row>
    <row r="183" spans="2:4" ht="15.75" thickBot="1">
      <c r="B183" s="46" t="s">
        <v>120</v>
      </c>
      <c r="C183" t="str">
        <f t="shared" si="2"/>
        <v>Quiz 35: Unity Interface: Public vs Private0:00</v>
      </c>
      <c r="D183" t="s">
        <v>120</v>
      </c>
    </row>
    <row r="184" spans="2:4">
      <c r="B184" s="46" t="s">
        <v>121</v>
      </c>
      <c r="C184" t="str">
        <f t="shared" si="2"/>
        <v>48. Variables » Vector3 (Objects and Classes)12:02</v>
      </c>
      <c r="D184" t="s">
        <v>121</v>
      </c>
    </row>
    <row r="185" spans="2:4">
      <c r="B185" s="45" t="s">
        <v>13</v>
      </c>
      <c r="C185" t="str">
        <f t="shared" si="2"/>
        <v/>
      </c>
      <c r="D185" t="s">
        <v>304</v>
      </c>
    </row>
    <row r="186" spans="2:4" ht="15.75" thickBot="1">
      <c r="B186" s="45" t="s">
        <v>26</v>
      </c>
      <c r="C186" t="str">
        <f t="shared" si="2"/>
        <v/>
      </c>
      <c r="D186" t="s">
        <v>304</v>
      </c>
    </row>
    <row r="187" spans="2:4" ht="15.75" thickBot="1">
      <c r="B187" s="46" t="s">
        <v>122</v>
      </c>
      <c r="C187" t="str">
        <f t="shared" si="2"/>
        <v>Quiz 36: Variables » Vector3 (Objects and Classes)0:00</v>
      </c>
      <c r="D187" t="s">
        <v>122</v>
      </c>
    </row>
    <row r="188" spans="2:4">
      <c r="B188" s="46" t="s">
        <v>123</v>
      </c>
      <c r="C188" t="str">
        <f t="shared" si="2"/>
        <v>49. GameObject » Components10:34</v>
      </c>
      <c r="D188" t="s">
        <v>123</v>
      </c>
    </row>
    <row r="189" spans="2:4">
      <c r="B189" s="45" t="s">
        <v>13</v>
      </c>
      <c r="C189" t="str">
        <f t="shared" si="2"/>
        <v/>
      </c>
      <c r="D189" t="s">
        <v>304</v>
      </c>
    </row>
    <row r="190" spans="2:4" ht="15.75" thickBot="1">
      <c r="B190" s="45" t="s">
        <v>26</v>
      </c>
      <c r="C190" t="str">
        <f t="shared" si="2"/>
        <v/>
      </c>
      <c r="D190" t="s">
        <v>304</v>
      </c>
    </row>
    <row r="191" spans="2:4" ht="15.75" thickBot="1">
      <c r="B191" s="46" t="s">
        <v>124</v>
      </c>
      <c r="C191" t="str">
        <f t="shared" si="2"/>
        <v>Quiz 37: GameObject » Components0:00</v>
      </c>
      <c r="D191" t="s">
        <v>124</v>
      </c>
    </row>
    <row r="192" spans="2:4">
      <c r="B192" s="46" t="s">
        <v>125</v>
      </c>
      <c r="C192" t="str">
        <f t="shared" si="2"/>
        <v>50. Time » DeltaTime7:11</v>
      </c>
      <c r="D192" t="s">
        <v>125</v>
      </c>
    </row>
    <row r="193" spans="2:4">
      <c r="B193" s="45" t="s">
        <v>13</v>
      </c>
      <c r="C193" t="str">
        <f t="shared" si="2"/>
        <v/>
      </c>
      <c r="D193" t="s">
        <v>304</v>
      </c>
    </row>
    <row r="194" spans="2:4" ht="15.75" thickBot="1">
      <c r="B194" s="45" t="s">
        <v>26</v>
      </c>
      <c r="C194" t="str">
        <f t="shared" si="2"/>
        <v/>
      </c>
      <c r="D194" t="s">
        <v>304</v>
      </c>
    </row>
    <row r="195" spans="2:4" ht="15.75" thickBot="1">
      <c r="B195" s="46" t="s">
        <v>126</v>
      </c>
      <c r="C195" t="str">
        <f t="shared" ref="C195:C258" si="3">IF(ISERROR(FIND(":",B195)), "", B195)</f>
        <v>Quiz 38: Time » DeltaTime0:00</v>
      </c>
      <c r="D195" t="s">
        <v>126</v>
      </c>
    </row>
    <row r="196" spans="2:4">
      <c r="B196" s="46" t="s">
        <v>127</v>
      </c>
      <c r="C196" t="str">
        <f t="shared" si="3"/>
        <v>51. MonoBehaviour API » Fixed Update7:26</v>
      </c>
      <c r="D196" t="s">
        <v>127</v>
      </c>
    </row>
    <row r="197" spans="2:4">
      <c r="B197" s="45" t="s">
        <v>13</v>
      </c>
      <c r="C197" t="str">
        <f t="shared" si="3"/>
        <v/>
      </c>
      <c r="D197" t="s">
        <v>304</v>
      </c>
    </row>
    <row r="198" spans="2:4" ht="15.75" thickBot="1">
      <c r="B198" s="45" t="s">
        <v>26</v>
      </c>
      <c r="C198" t="str">
        <f t="shared" si="3"/>
        <v/>
      </c>
      <c r="D198" t="s">
        <v>304</v>
      </c>
    </row>
    <row r="199" spans="2:4" ht="15.75" thickBot="1">
      <c r="B199" s="46" t="s">
        <v>128</v>
      </c>
      <c r="C199" t="str">
        <f t="shared" si="3"/>
        <v>Quiz 39: MonoBehaviour API » Fixed Update0:00</v>
      </c>
      <c r="D199" t="s">
        <v>128</v>
      </c>
    </row>
    <row r="200" spans="2:4">
      <c r="B200" s="46" t="s">
        <v>129</v>
      </c>
      <c r="C200" t="str">
        <f t="shared" si="3"/>
        <v>52. Conditionals and Instantiation13:03</v>
      </c>
      <c r="D200" t="s">
        <v>129</v>
      </c>
    </row>
    <row r="201" spans="2:4">
      <c r="B201" s="45" t="s">
        <v>13</v>
      </c>
      <c r="C201" t="str">
        <f t="shared" si="3"/>
        <v/>
      </c>
      <c r="D201" t="s">
        <v>304</v>
      </c>
    </row>
    <row r="202" spans="2:4" ht="15.75" thickBot="1">
      <c r="B202" s="45" t="s">
        <v>26</v>
      </c>
      <c r="C202" t="str">
        <f t="shared" si="3"/>
        <v/>
      </c>
      <c r="D202" t="s">
        <v>304</v>
      </c>
    </row>
    <row r="203" spans="2:4">
      <c r="B203" s="46" t="s">
        <v>130</v>
      </c>
      <c r="C203" t="str">
        <f t="shared" si="3"/>
        <v>53. Camera API » ScreenPointToRay9:28</v>
      </c>
      <c r="D203" t="s">
        <v>130</v>
      </c>
    </row>
    <row r="204" spans="2:4">
      <c r="B204" s="45" t="s">
        <v>13</v>
      </c>
      <c r="C204" t="str">
        <f t="shared" si="3"/>
        <v/>
      </c>
      <c r="D204" t="s">
        <v>304</v>
      </c>
    </row>
    <row r="205" spans="2:4" ht="15.75" thickBot="1">
      <c r="B205" s="45" t="s">
        <v>26</v>
      </c>
      <c r="C205" t="str">
        <f t="shared" si="3"/>
        <v/>
      </c>
      <c r="D205" t="s">
        <v>304</v>
      </c>
    </row>
    <row r="206" spans="2:4" ht="15.75" thickBot="1">
      <c r="B206" s="46" t="s">
        <v>131</v>
      </c>
      <c r="C206" t="str">
        <f t="shared" si="3"/>
        <v>Quiz 40: Camera API » ScreenPointToRay0:00</v>
      </c>
      <c r="D206" t="s">
        <v>131</v>
      </c>
    </row>
    <row r="207" spans="2:4">
      <c r="B207" s="46" t="s">
        <v>132</v>
      </c>
      <c r="C207" t="str">
        <f t="shared" si="3"/>
        <v>54. Quaternion » Use of11:44</v>
      </c>
      <c r="D207" t="s">
        <v>132</v>
      </c>
    </row>
    <row r="208" spans="2:4">
      <c r="B208" s="45" t="s">
        <v>13</v>
      </c>
      <c r="C208" t="str">
        <f t="shared" si="3"/>
        <v/>
      </c>
      <c r="D208" t="s">
        <v>304</v>
      </c>
    </row>
    <row r="209" spans="1:4" ht="15.75" thickBot="1">
      <c r="B209" s="45" t="s">
        <v>26</v>
      </c>
      <c r="C209" t="str">
        <f t="shared" si="3"/>
        <v/>
      </c>
      <c r="D209" t="s">
        <v>304</v>
      </c>
    </row>
    <row r="210" spans="1:4" ht="15.75" thickBot="1">
      <c r="B210" s="46" t="s">
        <v>133</v>
      </c>
      <c r="C210" t="str">
        <f t="shared" si="3"/>
        <v>Quiz 41: Quaternion » Use of0:00</v>
      </c>
      <c r="D210" t="s">
        <v>133</v>
      </c>
    </row>
    <row r="211" spans="1:4">
      <c r="B211" s="46" t="s">
        <v>134</v>
      </c>
      <c r="C211" t="str">
        <f t="shared" si="3"/>
        <v>55. Improving Gameplay7:05</v>
      </c>
      <c r="D211" t="s">
        <v>134</v>
      </c>
    </row>
    <row r="212" spans="1:4">
      <c r="B212" s="45" t="s">
        <v>135</v>
      </c>
      <c r="C212" t="str">
        <f t="shared" si="3"/>
        <v/>
      </c>
      <c r="D212" t="s">
        <v>304</v>
      </c>
    </row>
    <row r="213" spans="1:4">
      <c r="B213" s="45" t="s">
        <v>13</v>
      </c>
      <c r="C213" t="str">
        <f t="shared" si="3"/>
        <v/>
      </c>
      <c r="D213" t="s">
        <v>304</v>
      </c>
    </row>
    <row r="214" spans="1:4">
      <c r="B214" s="45" t="s">
        <v>26</v>
      </c>
      <c r="C214" t="str">
        <f t="shared" si="3"/>
        <v/>
      </c>
      <c r="D214" t="s">
        <v>304</v>
      </c>
    </row>
    <row r="215" spans="1:4">
      <c r="A215" s="42" t="s">
        <v>136</v>
      </c>
      <c r="C215" t="str">
        <f t="shared" si="3"/>
        <v/>
      </c>
      <c r="D215" t="s">
        <v>304</v>
      </c>
    </row>
    <row r="216" spans="1:4" ht="19.5" thickBot="1">
      <c r="B216" s="43" t="s">
        <v>137</v>
      </c>
      <c r="C216" t="str">
        <f t="shared" si="3"/>
        <v/>
      </c>
      <c r="D216" s="48" t="str">
        <f>CONCATENATE("S9: ", B216)</f>
        <v>S9: Materials and Effects</v>
      </c>
    </row>
    <row r="217" spans="1:4" ht="15.75" thickBot="1">
      <c r="B217" s="44" t="s">
        <v>138</v>
      </c>
      <c r="C217" t="str">
        <f t="shared" si="3"/>
        <v>56. Section Introduction: Materials and Effects0:30</v>
      </c>
      <c r="D217" t="s">
        <v>138</v>
      </c>
    </row>
    <row r="218" spans="1:4">
      <c r="B218" s="46" t="s">
        <v>139</v>
      </c>
      <c r="C218" t="str">
        <f t="shared" si="3"/>
        <v>57. Materials » Standard Shaders 1/38:22</v>
      </c>
      <c r="D218" t="s">
        <v>139</v>
      </c>
    </row>
    <row r="219" spans="1:4">
      <c r="B219" s="45" t="s">
        <v>13</v>
      </c>
      <c r="C219" t="str">
        <f t="shared" si="3"/>
        <v/>
      </c>
      <c r="D219" t="s">
        <v>304</v>
      </c>
    </row>
    <row r="220" spans="1:4" ht="15.75" thickBot="1">
      <c r="B220" s="45" t="s">
        <v>26</v>
      </c>
      <c r="C220" t="str">
        <f t="shared" si="3"/>
        <v/>
      </c>
      <c r="D220" t="s">
        <v>304</v>
      </c>
    </row>
    <row r="221" spans="1:4" ht="15.75" thickBot="1">
      <c r="B221" s="46" t="s">
        <v>140</v>
      </c>
      <c r="C221" t="str">
        <f t="shared" si="3"/>
        <v>Quiz 42: Materials » Standard Shaders 1/30:00</v>
      </c>
      <c r="D221" t="s">
        <v>140</v>
      </c>
    </row>
    <row r="222" spans="1:4">
      <c r="B222" s="46" t="s">
        <v>141</v>
      </c>
      <c r="C222" t="str">
        <f t="shared" si="3"/>
        <v>58. Materials » Standard Shaders 2/311:10</v>
      </c>
      <c r="D222" t="s">
        <v>141</v>
      </c>
    </row>
    <row r="223" spans="1:4">
      <c r="B223" s="45" t="s">
        <v>13</v>
      </c>
      <c r="C223" t="str">
        <f t="shared" si="3"/>
        <v/>
      </c>
      <c r="D223" t="s">
        <v>304</v>
      </c>
    </row>
    <row r="224" spans="1:4" ht="15.75" thickBot="1">
      <c r="B224" s="45" t="s">
        <v>26</v>
      </c>
      <c r="C224" t="str">
        <f t="shared" si="3"/>
        <v/>
      </c>
      <c r="D224" t="s">
        <v>304</v>
      </c>
    </row>
    <row r="225" spans="2:4" ht="15.75" thickBot="1">
      <c r="B225" s="46" t="s">
        <v>142</v>
      </c>
      <c r="C225" t="str">
        <f t="shared" si="3"/>
        <v>Quiz 43: Materials » Standard Shaders 2/30:00</v>
      </c>
      <c r="D225" t="s">
        <v>142</v>
      </c>
    </row>
    <row r="226" spans="2:4">
      <c r="B226" s="46" t="s">
        <v>143</v>
      </c>
      <c r="C226" t="str">
        <f t="shared" si="3"/>
        <v>59. Materials » Standard Shaders 3/312:33</v>
      </c>
      <c r="D226" t="s">
        <v>143</v>
      </c>
    </row>
    <row r="227" spans="2:4">
      <c r="B227" s="45" t="s">
        <v>13</v>
      </c>
      <c r="C227" t="str">
        <f t="shared" si="3"/>
        <v/>
      </c>
      <c r="D227" t="s">
        <v>304</v>
      </c>
    </row>
    <row r="228" spans="2:4" ht="15.75" thickBot="1">
      <c r="B228" s="45" t="s">
        <v>26</v>
      </c>
      <c r="C228" t="str">
        <f t="shared" si="3"/>
        <v/>
      </c>
      <c r="D228" t="s">
        <v>304</v>
      </c>
    </row>
    <row r="229" spans="2:4" ht="15.75" thickBot="1">
      <c r="B229" s="46" t="s">
        <v>144</v>
      </c>
      <c r="C229" t="str">
        <f t="shared" si="3"/>
        <v>Quiz 44: Materials » Standard Shaders 3/30:00</v>
      </c>
      <c r="D229" t="s">
        <v>144</v>
      </c>
    </row>
    <row r="230" spans="2:4">
      <c r="B230" s="46" t="s">
        <v>145</v>
      </c>
      <c r="C230" t="str">
        <f t="shared" si="3"/>
        <v>60. Effects » Image Effects 1/212:28</v>
      </c>
      <c r="D230" t="s">
        <v>145</v>
      </c>
    </row>
    <row r="231" spans="2:4">
      <c r="B231" s="45" t="s">
        <v>13</v>
      </c>
      <c r="C231" t="str">
        <f t="shared" si="3"/>
        <v/>
      </c>
      <c r="D231" t="s">
        <v>304</v>
      </c>
    </row>
    <row r="232" spans="2:4" ht="15.75" thickBot="1">
      <c r="B232" s="45" t="s">
        <v>26</v>
      </c>
      <c r="C232" t="str">
        <f t="shared" si="3"/>
        <v/>
      </c>
      <c r="D232" t="s">
        <v>304</v>
      </c>
    </row>
    <row r="233" spans="2:4" ht="15.75" thickBot="1">
      <c r="B233" s="46" t="s">
        <v>146</v>
      </c>
      <c r="C233" t="str">
        <f t="shared" si="3"/>
        <v>Quiz 45: Effects » Image Effects 1/20:00</v>
      </c>
      <c r="D233" t="s">
        <v>146</v>
      </c>
    </row>
    <row r="234" spans="2:4">
      <c r="B234" s="46" t="s">
        <v>147</v>
      </c>
      <c r="C234" t="str">
        <f t="shared" si="3"/>
        <v>61. Effects » Image Effects 2/211:30</v>
      </c>
      <c r="D234" t="s">
        <v>147</v>
      </c>
    </row>
    <row r="235" spans="2:4">
      <c r="B235" s="45" t="s">
        <v>13</v>
      </c>
      <c r="C235" t="str">
        <f t="shared" si="3"/>
        <v/>
      </c>
      <c r="D235" t="s">
        <v>304</v>
      </c>
    </row>
    <row r="236" spans="2:4" ht="15.75" thickBot="1">
      <c r="B236" s="45" t="s">
        <v>26</v>
      </c>
      <c r="C236" t="str">
        <f t="shared" si="3"/>
        <v/>
      </c>
      <c r="D236" t="s">
        <v>304</v>
      </c>
    </row>
    <row r="237" spans="2:4" ht="15.75" thickBot="1">
      <c r="B237" s="46" t="s">
        <v>148</v>
      </c>
      <c r="C237" t="str">
        <f t="shared" si="3"/>
        <v>Quiz 46: Effects » Image Effects 2/20:00</v>
      </c>
      <c r="D237" t="s">
        <v>148</v>
      </c>
    </row>
    <row r="238" spans="2:4">
      <c r="B238" s="46" t="s">
        <v>149</v>
      </c>
      <c r="C238" t="str">
        <f t="shared" si="3"/>
        <v>62. Particle System » Emitters 1/38:04</v>
      </c>
      <c r="D238" t="s">
        <v>149</v>
      </c>
    </row>
    <row r="239" spans="2:4">
      <c r="B239" s="45" t="s">
        <v>13</v>
      </c>
      <c r="C239" t="str">
        <f t="shared" si="3"/>
        <v/>
      </c>
      <c r="D239" t="s">
        <v>304</v>
      </c>
    </row>
    <row r="240" spans="2:4" ht="15.75" thickBot="1">
      <c r="B240" s="45" t="s">
        <v>26</v>
      </c>
      <c r="C240" t="str">
        <f t="shared" si="3"/>
        <v/>
      </c>
      <c r="D240" t="s">
        <v>304</v>
      </c>
    </row>
    <row r="241" spans="1:4" ht="15.75" thickBot="1">
      <c r="B241" s="46" t="s">
        <v>150</v>
      </c>
      <c r="C241" t="str">
        <f t="shared" si="3"/>
        <v>Quiz 47: Particle System » Emitters 1/30:00</v>
      </c>
      <c r="D241" t="s">
        <v>150</v>
      </c>
    </row>
    <row r="242" spans="1:4">
      <c r="B242" s="46" t="s">
        <v>151</v>
      </c>
      <c r="C242" t="str">
        <f t="shared" si="3"/>
        <v>63. Particle System » Emitters 2/310:24</v>
      </c>
      <c r="D242" t="s">
        <v>151</v>
      </c>
    </row>
    <row r="243" spans="1:4">
      <c r="B243" s="45" t="s">
        <v>13</v>
      </c>
      <c r="C243" t="str">
        <f t="shared" si="3"/>
        <v/>
      </c>
      <c r="D243" t="s">
        <v>304</v>
      </c>
    </row>
    <row r="244" spans="1:4" ht="15.75" thickBot="1">
      <c r="B244" s="45" t="s">
        <v>26</v>
      </c>
      <c r="C244" t="str">
        <f t="shared" si="3"/>
        <v/>
      </c>
      <c r="D244" t="s">
        <v>304</v>
      </c>
    </row>
    <row r="245" spans="1:4" ht="15.75" thickBot="1">
      <c r="B245" s="46" t="s">
        <v>152</v>
      </c>
      <c r="C245" t="str">
        <f t="shared" si="3"/>
        <v>Quiz 48: Particle System » Emitters 2/30:00</v>
      </c>
      <c r="D245" t="s">
        <v>152</v>
      </c>
    </row>
    <row r="246" spans="1:4">
      <c r="B246" s="46" t="s">
        <v>153</v>
      </c>
      <c r="C246" t="str">
        <f t="shared" si="3"/>
        <v>64. Particle System » Emitters 3/311:45</v>
      </c>
      <c r="D246" t="s">
        <v>153</v>
      </c>
    </row>
    <row r="247" spans="1:4">
      <c r="B247" s="45" t="s">
        <v>13</v>
      </c>
      <c r="C247" t="str">
        <f t="shared" si="3"/>
        <v/>
      </c>
      <c r="D247" t="s">
        <v>304</v>
      </c>
    </row>
    <row r="248" spans="1:4" ht="15.75" thickBot="1">
      <c r="B248" s="45" t="s">
        <v>26</v>
      </c>
      <c r="C248" t="str">
        <f t="shared" si="3"/>
        <v/>
      </c>
      <c r="D248" t="s">
        <v>304</v>
      </c>
    </row>
    <row r="249" spans="1:4">
      <c r="B249" s="46" t="s">
        <v>154</v>
      </c>
      <c r="C249" t="str">
        <f t="shared" si="3"/>
        <v>Quiz 49: Particle System » Emitters 3/30:00</v>
      </c>
      <c r="D249" t="s">
        <v>154</v>
      </c>
    </row>
    <row r="250" spans="1:4">
      <c r="A250" s="42" t="s">
        <v>155</v>
      </c>
      <c r="C250" t="str">
        <f t="shared" si="3"/>
        <v/>
      </c>
      <c r="D250" t="s">
        <v>304</v>
      </c>
    </row>
    <row r="251" spans="1:4" ht="19.5" thickBot="1">
      <c r="B251" s="43" t="s">
        <v>156</v>
      </c>
      <c r="C251" t="str">
        <f t="shared" si="3"/>
        <v/>
      </c>
      <c r="D251" s="48" t="str">
        <f>CONCATENATE("S10: ", B251)</f>
        <v>S10: Lighting</v>
      </c>
    </row>
    <row r="252" spans="1:4" ht="15.75" thickBot="1">
      <c r="B252" s="44" t="s">
        <v>157</v>
      </c>
      <c r="C252" t="str">
        <f t="shared" si="3"/>
        <v>65. Section Introduction: Lighting0:36</v>
      </c>
      <c r="D252" t="s">
        <v>157</v>
      </c>
    </row>
    <row r="253" spans="1:4">
      <c r="B253" s="46" t="s">
        <v>158</v>
      </c>
      <c r="C253" t="str">
        <f t="shared" si="3"/>
        <v>66. Light Component » Type 1/212:43</v>
      </c>
      <c r="D253" t="s">
        <v>158</v>
      </c>
    </row>
    <row r="254" spans="1:4">
      <c r="B254" s="45" t="s">
        <v>13</v>
      </c>
      <c r="C254" t="str">
        <f t="shared" si="3"/>
        <v/>
      </c>
      <c r="D254" t="s">
        <v>304</v>
      </c>
    </row>
    <row r="255" spans="1:4" ht="15.75" thickBot="1">
      <c r="B255" s="45" t="s">
        <v>26</v>
      </c>
      <c r="C255" t="str">
        <f t="shared" si="3"/>
        <v/>
      </c>
      <c r="D255" t="s">
        <v>304</v>
      </c>
    </row>
    <row r="256" spans="1:4" ht="15.75" thickBot="1">
      <c r="B256" s="46" t="s">
        <v>159</v>
      </c>
      <c r="C256" t="str">
        <f t="shared" si="3"/>
        <v>Quiz 50: Light Component » Type 1/20:00</v>
      </c>
      <c r="D256" t="s">
        <v>159</v>
      </c>
    </row>
    <row r="257" spans="2:4">
      <c r="B257" s="46" t="s">
        <v>160</v>
      </c>
      <c r="C257" t="str">
        <f t="shared" si="3"/>
        <v>67. Light Component » Type 2/214:50</v>
      </c>
      <c r="D257" t="s">
        <v>160</v>
      </c>
    </row>
    <row r="258" spans="2:4">
      <c r="B258" s="45" t="s">
        <v>13</v>
      </c>
      <c r="C258" t="str">
        <f t="shared" si="3"/>
        <v/>
      </c>
      <c r="D258" t="s">
        <v>304</v>
      </c>
    </row>
    <row r="259" spans="2:4" ht="15.75" thickBot="1">
      <c r="B259" s="45" t="s">
        <v>26</v>
      </c>
      <c r="C259" t="str">
        <f t="shared" ref="C259:C322" si="4">IF(ISERROR(FIND(":",B259)), "", B259)</f>
        <v/>
      </c>
      <c r="D259" t="s">
        <v>304</v>
      </c>
    </row>
    <row r="260" spans="2:4" ht="15.75" thickBot="1">
      <c r="B260" s="46" t="s">
        <v>161</v>
      </c>
      <c r="C260" t="str">
        <f t="shared" si="4"/>
        <v>Quiz 51: Light Component » Type 2/20:00</v>
      </c>
      <c r="D260" t="s">
        <v>161</v>
      </c>
    </row>
    <row r="261" spans="2:4">
      <c r="B261" s="46" t="s">
        <v>162</v>
      </c>
      <c r="C261" t="str">
        <f t="shared" si="4"/>
        <v>68. Light Component » Shadows10:26</v>
      </c>
      <c r="D261" t="s">
        <v>162</v>
      </c>
    </row>
    <row r="262" spans="2:4">
      <c r="B262" s="45" t="s">
        <v>13</v>
      </c>
      <c r="C262" t="str">
        <f t="shared" si="4"/>
        <v/>
      </c>
      <c r="D262" t="s">
        <v>304</v>
      </c>
    </row>
    <row r="263" spans="2:4" ht="15.75" thickBot="1">
      <c r="B263" s="45" t="s">
        <v>26</v>
      </c>
      <c r="C263" t="str">
        <f t="shared" si="4"/>
        <v/>
      </c>
      <c r="D263" t="s">
        <v>304</v>
      </c>
    </row>
    <row r="264" spans="2:4" ht="15.75" thickBot="1">
      <c r="B264" s="46" t="s">
        <v>163</v>
      </c>
      <c r="C264" t="str">
        <f t="shared" si="4"/>
        <v>Quiz 52: Light Component » Shadows0:00</v>
      </c>
      <c r="D264" t="s">
        <v>163</v>
      </c>
    </row>
    <row r="265" spans="2:4">
      <c r="B265" s="46" t="s">
        <v>164</v>
      </c>
      <c r="C265" t="str">
        <f t="shared" si="4"/>
        <v>69. Global Illumination: What is GI?12:39</v>
      </c>
      <c r="D265" t="s">
        <v>164</v>
      </c>
    </row>
    <row r="266" spans="2:4">
      <c r="B266" s="45" t="s">
        <v>13</v>
      </c>
      <c r="C266" t="str">
        <f t="shared" si="4"/>
        <v/>
      </c>
      <c r="D266" t="s">
        <v>304</v>
      </c>
    </row>
    <row r="267" spans="2:4" ht="15.75" thickBot="1">
      <c r="B267" s="45" t="s">
        <v>26</v>
      </c>
      <c r="C267" t="str">
        <f t="shared" si="4"/>
        <v/>
      </c>
      <c r="D267" t="s">
        <v>304</v>
      </c>
    </row>
    <row r="268" spans="2:4" ht="15.75" thickBot="1">
      <c r="B268" s="46" t="s">
        <v>165</v>
      </c>
      <c r="C268" t="str">
        <f t="shared" si="4"/>
        <v>Quiz 53: Global Illumination: What is GI?0:00</v>
      </c>
      <c r="D268" t="s">
        <v>165</v>
      </c>
    </row>
    <row r="269" spans="2:4">
      <c r="B269" s="46" t="s">
        <v>166</v>
      </c>
      <c r="C269" t="str">
        <f t="shared" si="4"/>
        <v>70. Global Illumination » Baking10:53</v>
      </c>
      <c r="D269" t="s">
        <v>166</v>
      </c>
    </row>
    <row r="270" spans="2:4">
      <c r="B270" s="45" t="s">
        <v>13</v>
      </c>
      <c r="C270" t="str">
        <f t="shared" si="4"/>
        <v/>
      </c>
      <c r="D270" t="s">
        <v>304</v>
      </c>
    </row>
    <row r="271" spans="2:4" ht="15.75" thickBot="1">
      <c r="B271" s="45" t="s">
        <v>26</v>
      </c>
      <c r="C271" t="str">
        <f t="shared" si="4"/>
        <v/>
      </c>
      <c r="D271" t="s">
        <v>304</v>
      </c>
    </row>
    <row r="272" spans="2:4" ht="15.75" thickBot="1">
      <c r="B272" s="46" t="s">
        <v>167</v>
      </c>
      <c r="C272" t="str">
        <f t="shared" si="4"/>
        <v>Quiz 54: Global Illumination » Baking0:00</v>
      </c>
      <c r="D272" t="s">
        <v>167</v>
      </c>
    </row>
    <row r="273" spans="1:4">
      <c r="B273" s="46" t="s">
        <v>168</v>
      </c>
      <c r="C273" t="str">
        <f t="shared" si="4"/>
        <v>71. Global Illumination: Lightmaps10:40</v>
      </c>
      <c r="D273" t="s">
        <v>168</v>
      </c>
    </row>
    <row r="274" spans="1:4">
      <c r="B274" s="45" t="s">
        <v>169</v>
      </c>
      <c r="C274" t="str">
        <f t="shared" si="4"/>
        <v/>
      </c>
      <c r="D274" t="s">
        <v>304</v>
      </c>
    </row>
    <row r="275" spans="1:4">
      <c r="B275" s="45" t="s">
        <v>13</v>
      </c>
      <c r="C275" t="str">
        <f t="shared" si="4"/>
        <v/>
      </c>
      <c r="D275" t="s">
        <v>304</v>
      </c>
    </row>
    <row r="276" spans="1:4" ht="15.75" thickBot="1">
      <c r="B276" s="45" t="s">
        <v>26</v>
      </c>
      <c r="C276" t="str">
        <f t="shared" si="4"/>
        <v/>
      </c>
      <c r="D276" t="s">
        <v>304</v>
      </c>
    </row>
    <row r="277" spans="1:4" ht="15.75" thickBot="1">
      <c r="B277" s="46" t="s">
        <v>170</v>
      </c>
      <c r="C277" t="str">
        <f t="shared" si="4"/>
        <v>Quiz 55: Global Illumination: Lightmaps0:00</v>
      </c>
      <c r="D277" t="s">
        <v>170</v>
      </c>
    </row>
    <row r="278" spans="1:4">
      <c r="B278" s="46" t="s">
        <v>171</v>
      </c>
      <c r="C278" t="str">
        <f t="shared" si="4"/>
        <v>72. Global Illumination: Probes10:16</v>
      </c>
      <c r="D278" t="s">
        <v>171</v>
      </c>
    </row>
    <row r="279" spans="1:4">
      <c r="B279" s="45" t="s">
        <v>13</v>
      </c>
      <c r="C279" t="str">
        <f t="shared" si="4"/>
        <v/>
      </c>
      <c r="D279" t="s">
        <v>304</v>
      </c>
    </row>
    <row r="280" spans="1:4" ht="15.75" thickBot="1">
      <c r="B280" s="45" t="s">
        <v>26</v>
      </c>
      <c r="C280" t="str">
        <f t="shared" si="4"/>
        <v/>
      </c>
      <c r="D280" t="s">
        <v>304</v>
      </c>
    </row>
    <row r="281" spans="1:4" ht="15.75" thickBot="1">
      <c r="B281" s="46" t="s">
        <v>172</v>
      </c>
      <c r="C281" t="str">
        <f t="shared" si="4"/>
        <v>Quiz 56: Global Illumination: Probes0:00</v>
      </c>
      <c r="D281" t="s">
        <v>172</v>
      </c>
    </row>
    <row r="282" spans="1:4">
      <c r="B282" s="46" t="s">
        <v>173</v>
      </c>
      <c r="C282" t="str">
        <f t="shared" si="4"/>
        <v>73. Global Illumination » Baked GI12:37</v>
      </c>
      <c r="D282" t="s">
        <v>173</v>
      </c>
    </row>
    <row r="283" spans="1:4">
      <c r="B283" s="45" t="s">
        <v>13</v>
      </c>
      <c r="C283" t="str">
        <f t="shared" si="4"/>
        <v/>
      </c>
      <c r="D283" t="s">
        <v>304</v>
      </c>
    </row>
    <row r="284" spans="1:4" ht="15.75" thickBot="1">
      <c r="B284" s="45" t="s">
        <v>26</v>
      </c>
      <c r="C284" t="str">
        <f t="shared" si="4"/>
        <v/>
      </c>
      <c r="D284" t="s">
        <v>304</v>
      </c>
    </row>
    <row r="285" spans="1:4">
      <c r="B285" s="46" t="s">
        <v>174</v>
      </c>
      <c r="C285" t="str">
        <f t="shared" si="4"/>
        <v>Quiz 57: Global Illumination » Baked GI0:00</v>
      </c>
      <c r="D285" t="s">
        <v>174</v>
      </c>
    </row>
    <row r="286" spans="1:4">
      <c r="A286" s="42" t="s">
        <v>175</v>
      </c>
      <c r="C286" t="str">
        <f t="shared" si="4"/>
        <v/>
      </c>
      <c r="D286" t="s">
        <v>304</v>
      </c>
    </row>
    <row r="287" spans="1:4" ht="19.5" thickBot="1">
      <c r="B287" s="43" t="s">
        <v>176</v>
      </c>
      <c r="C287" t="str">
        <f t="shared" si="4"/>
        <v/>
      </c>
      <c r="D287" s="48" t="str">
        <f>CONCATENATE("S11: ", B287)</f>
        <v>S11: Physics</v>
      </c>
    </row>
    <row r="288" spans="1:4" ht="15.75" thickBot="1">
      <c r="B288" s="44" t="s">
        <v>177</v>
      </c>
      <c r="C288" t="str">
        <f t="shared" si="4"/>
        <v>74. Section Introduction: Physics0:37</v>
      </c>
      <c r="D288" t="s">
        <v>177</v>
      </c>
    </row>
    <row r="289" spans="2:4">
      <c r="B289" s="46" t="s">
        <v>178</v>
      </c>
      <c r="C289" t="str">
        <f t="shared" si="4"/>
        <v>75. Rigidbodies: Gravity and Collisions8:09</v>
      </c>
      <c r="D289" t="s">
        <v>178</v>
      </c>
    </row>
    <row r="290" spans="2:4">
      <c r="B290" s="45" t="s">
        <v>13</v>
      </c>
      <c r="C290" t="str">
        <f t="shared" si="4"/>
        <v/>
      </c>
      <c r="D290" t="s">
        <v>304</v>
      </c>
    </row>
    <row r="291" spans="2:4">
      <c r="B291" s="45" t="s">
        <v>179</v>
      </c>
      <c r="C291" t="str">
        <f t="shared" si="4"/>
        <v/>
      </c>
      <c r="D291" t="s">
        <v>304</v>
      </c>
    </row>
    <row r="292" spans="2:4" ht="15.75" thickBot="1">
      <c r="B292" s="45" t="s">
        <v>26</v>
      </c>
      <c r="C292" t="str">
        <f t="shared" si="4"/>
        <v/>
      </c>
      <c r="D292" t="s">
        <v>304</v>
      </c>
    </row>
    <row r="293" spans="2:4" ht="15.75" thickBot="1">
      <c r="B293" s="46" t="s">
        <v>180</v>
      </c>
      <c r="C293" t="str">
        <f t="shared" si="4"/>
        <v>Quiz 58: Rigidbodies: Gravity and Collisions0:00</v>
      </c>
      <c r="D293" t="s">
        <v>180</v>
      </c>
    </row>
    <row r="294" spans="2:4">
      <c r="B294" s="46" t="s">
        <v>181</v>
      </c>
      <c r="C294" t="str">
        <f t="shared" si="4"/>
        <v>76. Colliders: Triggers and Mesh Colliders11:58</v>
      </c>
      <c r="D294" t="s">
        <v>181</v>
      </c>
    </row>
    <row r="295" spans="2:4">
      <c r="B295" s="45" t="s">
        <v>13</v>
      </c>
      <c r="C295" t="str">
        <f t="shared" si="4"/>
        <v/>
      </c>
      <c r="D295" t="s">
        <v>304</v>
      </c>
    </row>
    <row r="296" spans="2:4" ht="15.75" thickBot="1">
      <c r="B296" s="45" t="s">
        <v>26</v>
      </c>
      <c r="C296" t="str">
        <f t="shared" si="4"/>
        <v/>
      </c>
      <c r="D296" t="s">
        <v>304</v>
      </c>
    </row>
    <row r="297" spans="2:4" ht="15.75" thickBot="1">
      <c r="B297" s="46" t="s">
        <v>182</v>
      </c>
      <c r="C297" t="str">
        <f t="shared" si="4"/>
        <v>Quiz 59: Colliders: Triggers and Mesh Colliders0:00</v>
      </c>
      <c r="D297" t="s">
        <v>182</v>
      </c>
    </row>
    <row r="298" spans="2:4">
      <c r="B298" s="46" t="s">
        <v>183</v>
      </c>
      <c r="C298" t="str">
        <f t="shared" si="4"/>
        <v>77. Colliders: Transforming Colliders13:36</v>
      </c>
      <c r="D298" t="s">
        <v>183</v>
      </c>
    </row>
    <row r="299" spans="2:4">
      <c r="B299" s="45" t="s">
        <v>13</v>
      </c>
      <c r="C299" t="str">
        <f t="shared" si="4"/>
        <v/>
      </c>
      <c r="D299" t="s">
        <v>304</v>
      </c>
    </row>
    <row r="300" spans="2:4" ht="15.75" thickBot="1">
      <c r="B300" s="45" t="s">
        <v>26</v>
      </c>
      <c r="C300" t="str">
        <f t="shared" si="4"/>
        <v/>
      </c>
      <c r="D300" t="s">
        <v>304</v>
      </c>
    </row>
    <row r="301" spans="2:4" ht="15.75" thickBot="1">
      <c r="B301" s="46" t="s">
        <v>184</v>
      </c>
      <c r="C301" t="str">
        <f t="shared" si="4"/>
        <v>Quiz 60: Colliders: Transforming Colliders0:00</v>
      </c>
      <c r="D301" t="s">
        <v>184</v>
      </c>
    </row>
    <row r="302" spans="2:4">
      <c r="B302" s="46" t="s">
        <v>185</v>
      </c>
      <c r="C302" t="str">
        <f t="shared" si="4"/>
        <v>78. Raycasts: Why do we need them?14:04</v>
      </c>
      <c r="D302" t="s">
        <v>185</v>
      </c>
    </row>
    <row r="303" spans="2:4">
      <c r="B303" s="45" t="s">
        <v>13</v>
      </c>
      <c r="C303" t="str">
        <f t="shared" si="4"/>
        <v/>
      </c>
      <c r="D303" t="s">
        <v>304</v>
      </c>
    </row>
    <row r="304" spans="2:4" ht="15.75" thickBot="1">
      <c r="B304" s="45" t="s">
        <v>26</v>
      </c>
      <c r="C304" t="str">
        <f t="shared" si="4"/>
        <v/>
      </c>
      <c r="D304" t="s">
        <v>304</v>
      </c>
    </row>
    <row r="305" spans="1:4" ht="15.75" thickBot="1">
      <c r="B305" s="46" t="s">
        <v>186</v>
      </c>
      <c r="C305" t="str">
        <f t="shared" si="4"/>
        <v>Quiz 61: Raycasts: Why do we need them?0:00</v>
      </c>
      <c r="D305" t="s">
        <v>186</v>
      </c>
    </row>
    <row r="306" spans="1:4">
      <c r="B306" s="46" t="s">
        <v>187</v>
      </c>
      <c r="C306" t="str">
        <f t="shared" si="4"/>
        <v>79. Raycasts: Ballistics Aim8:27</v>
      </c>
      <c r="D306" t="s">
        <v>187</v>
      </c>
    </row>
    <row r="307" spans="1:4">
      <c r="B307" s="45" t="s">
        <v>13</v>
      </c>
      <c r="C307" t="str">
        <f t="shared" si="4"/>
        <v/>
      </c>
      <c r="D307" t="s">
        <v>304</v>
      </c>
    </row>
    <row r="308" spans="1:4" ht="15.75" thickBot="1">
      <c r="B308" s="45" t="s">
        <v>26</v>
      </c>
      <c r="C308" t="str">
        <f t="shared" si="4"/>
        <v/>
      </c>
      <c r="D308" t="s">
        <v>304</v>
      </c>
    </row>
    <row r="309" spans="1:4" ht="15.75" thickBot="1">
      <c r="B309" s="46" t="s">
        <v>188</v>
      </c>
      <c r="C309" t="str">
        <f t="shared" si="4"/>
        <v>Quiz 62: Raycasts: Ballistics Aim0:00</v>
      </c>
      <c r="D309" t="s">
        <v>188</v>
      </c>
    </row>
    <row r="310" spans="1:4">
      <c r="B310" s="46" t="s">
        <v>189</v>
      </c>
      <c r="C310" t="str">
        <f t="shared" si="4"/>
        <v>80. Raycasts: Layer Masks7:16</v>
      </c>
      <c r="D310" t="s">
        <v>189</v>
      </c>
    </row>
    <row r="311" spans="1:4">
      <c r="B311" s="45" t="s">
        <v>190</v>
      </c>
      <c r="C311" t="str">
        <f t="shared" si="4"/>
        <v/>
      </c>
      <c r="D311" t="s">
        <v>304</v>
      </c>
    </row>
    <row r="312" spans="1:4">
      <c r="B312" s="45" t="s">
        <v>13</v>
      </c>
      <c r="C312" t="str">
        <f t="shared" si="4"/>
        <v/>
      </c>
      <c r="D312" t="s">
        <v>304</v>
      </c>
    </row>
    <row r="313" spans="1:4" ht="15.75" thickBot="1">
      <c r="B313" s="45" t="s">
        <v>26</v>
      </c>
      <c r="C313" t="str">
        <f t="shared" si="4"/>
        <v/>
      </c>
      <c r="D313" t="s">
        <v>304</v>
      </c>
    </row>
    <row r="314" spans="1:4" ht="15.75" thickBot="1">
      <c r="B314" s="46" t="s">
        <v>191</v>
      </c>
      <c r="C314" t="str">
        <f t="shared" si="4"/>
        <v>Quiz 63: Raycasts: Layer Masks0:00</v>
      </c>
      <c r="D314" t="s">
        <v>191</v>
      </c>
    </row>
    <row r="315" spans="1:4">
      <c r="B315" s="46" t="s">
        <v>192</v>
      </c>
      <c r="C315" t="str">
        <f t="shared" si="4"/>
        <v>81. Physics Play Tweaking7:59</v>
      </c>
      <c r="D315" t="s">
        <v>192</v>
      </c>
    </row>
    <row r="316" spans="1:4">
      <c r="B316" s="45" t="s">
        <v>13</v>
      </c>
      <c r="C316" t="str">
        <f t="shared" si="4"/>
        <v/>
      </c>
      <c r="D316" t="s">
        <v>304</v>
      </c>
    </row>
    <row r="317" spans="1:4">
      <c r="B317" s="45" t="s">
        <v>26</v>
      </c>
      <c r="C317" t="str">
        <f t="shared" si="4"/>
        <v/>
      </c>
      <c r="D317" t="s">
        <v>304</v>
      </c>
    </row>
    <row r="318" spans="1:4">
      <c r="A318" s="42" t="s">
        <v>193</v>
      </c>
      <c r="C318" t="str">
        <f t="shared" si="4"/>
        <v/>
      </c>
      <c r="D318" t="s">
        <v>304</v>
      </c>
    </row>
    <row r="319" spans="1:4" ht="19.5" thickBot="1">
      <c r="B319" s="43" t="s">
        <v>194</v>
      </c>
      <c r="C319" t="str">
        <f t="shared" si="4"/>
        <v/>
      </c>
      <c r="D319" s="48" t="str">
        <f>CONCATENATE("S12: ", B319)</f>
        <v>S12: Audio</v>
      </c>
    </row>
    <row r="320" spans="1:4" ht="15.75" thickBot="1">
      <c r="B320" s="44" t="s">
        <v>195</v>
      </c>
      <c r="C320" t="str">
        <f t="shared" si="4"/>
        <v>82. Section Introduction: Audio0:53</v>
      </c>
      <c r="D320" t="s">
        <v>195</v>
      </c>
    </row>
    <row r="321" spans="2:4">
      <c r="B321" s="46" t="s">
        <v>196</v>
      </c>
      <c r="C321" t="str">
        <f t="shared" si="4"/>
        <v>83. Audio Source » Audio Properties 1/29:08</v>
      </c>
      <c r="D321" t="s">
        <v>196</v>
      </c>
    </row>
    <row r="322" spans="2:4">
      <c r="B322" s="45" t="s">
        <v>197</v>
      </c>
      <c r="C322" t="str">
        <f t="shared" si="4"/>
        <v/>
      </c>
      <c r="D322" t="s">
        <v>304</v>
      </c>
    </row>
    <row r="323" spans="2:4">
      <c r="B323" s="45" t="s">
        <v>198</v>
      </c>
      <c r="C323" t="str">
        <f t="shared" ref="C323:C386" si="5">IF(ISERROR(FIND(":",B323)), "", B323)</f>
        <v/>
      </c>
      <c r="D323" t="s">
        <v>304</v>
      </c>
    </row>
    <row r="324" spans="2:4">
      <c r="B324" s="45" t="s">
        <v>13</v>
      </c>
      <c r="C324" t="str">
        <f t="shared" si="5"/>
        <v/>
      </c>
      <c r="D324" t="s">
        <v>304</v>
      </c>
    </row>
    <row r="325" spans="2:4" ht="15.75" thickBot="1">
      <c r="B325" s="47" t="s">
        <v>30</v>
      </c>
      <c r="C325" t="str">
        <f t="shared" si="5"/>
        <v/>
      </c>
      <c r="D325" t="s">
        <v>304</v>
      </c>
    </row>
    <row r="326" spans="2:4" ht="15.75" thickBot="1">
      <c r="B326" s="46" t="s">
        <v>199</v>
      </c>
      <c r="C326" t="str">
        <f t="shared" si="5"/>
        <v>Quiz 64: Audio Source » Audio Properties 1/20:00</v>
      </c>
      <c r="D326" t="s">
        <v>199</v>
      </c>
    </row>
    <row r="327" spans="2:4">
      <c r="B327" s="46" t="s">
        <v>200</v>
      </c>
      <c r="C327" t="str">
        <f t="shared" si="5"/>
        <v>84. Audio Source » Audio Properties 2/29:52</v>
      </c>
      <c r="D327" t="s">
        <v>200</v>
      </c>
    </row>
    <row r="328" spans="2:4">
      <c r="B328" s="45" t="s">
        <v>13</v>
      </c>
      <c r="C328" t="str">
        <f t="shared" si="5"/>
        <v/>
      </c>
      <c r="D328" t="s">
        <v>304</v>
      </c>
    </row>
    <row r="329" spans="2:4">
      <c r="B329" s="45" t="s">
        <v>26</v>
      </c>
      <c r="C329" t="str">
        <f t="shared" si="5"/>
        <v/>
      </c>
      <c r="D329" t="s">
        <v>304</v>
      </c>
    </row>
    <row r="330" spans="2:4" ht="15.75" thickBot="1">
      <c r="B330" s="45" t="s">
        <v>26</v>
      </c>
      <c r="C330" t="str">
        <f t="shared" si="5"/>
        <v/>
      </c>
      <c r="D330" t="s">
        <v>304</v>
      </c>
    </row>
    <row r="331" spans="2:4" ht="15.75" thickBot="1">
      <c r="B331" s="46" t="s">
        <v>201</v>
      </c>
      <c r="C331" t="str">
        <f t="shared" si="5"/>
        <v>Quiz 65: Audio Source » Audio Properties 2/20:00</v>
      </c>
      <c r="D331" t="s">
        <v>201</v>
      </c>
    </row>
    <row r="332" spans="2:4">
      <c r="B332" s="46" t="s">
        <v>202</v>
      </c>
      <c r="C332" t="str">
        <f t="shared" si="5"/>
        <v>85. Audio Reverb Zone » Presets9:05</v>
      </c>
      <c r="D332" t="s">
        <v>202</v>
      </c>
    </row>
    <row r="333" spans="2:4">
      <c r="B333" s="45" t="s">
        <v>13</v>
      </c>
      <c r="C333" t="str">
        <f t="shared" si="5"/>
        <v/>
      </c>
      <c r="D333" t="s">
        <v>304</v>
      </c>
    </row>
    <row r="334" spans="2:4" ht="15.75" thickBot="1">
      <c r="B334" s="45" t="s">
        <v>26</v>
      </c>
      <c r="C334" t="str">
        <f t="shared" si="5"/>
        <v/>
      </c>
      <c r="D334" t="s">
        <v>304</v>
      </c>
    </row>
    <row r="335" spans="2:4" ht="15.75" thickBot="1">
      <c r="B335" s="46" t="s">
        <v>203</v>
      </c>
      <c r="C335" t="str">
        <f t="shared" si="5"/>
        <v>Quiz 66: Audio Reverb Zone » Presets0:00</v>
      </c>
      <c r="D335" t="s">
        <v>203</v>
      </c>
    </row>
    <row r="336" spans="2:4">
      <c r="B336" s="46" t="s">
        <v>204</v>
      </c>
      <c r="C336" t="str">
        <f t="shared" si="5"/>
        <v>86. Audio Source: Curve Editing11:43</v>
      </c>
      <c r="D336" t="s">
        <v>204</v>
      </c>
    </row>
    <row r="337" spans="1:4">
      <c r="B337" s="45" t="s">
        <v>13</v>
      </c>
      <c r="C337" t="str">
        <f t="shared" si="5"/>
        <v/>
      </c>
      <c r="D337" t="s">
        <v>304</v>
      </c>
    </row>
    <row r="338" spans="1:4" ht="15.75" thickBot="1">
      <c r="B338" s="45" t="s">
        <v>26</v>
      </c>
      <c r="C338" t="str">
        <f t="shared" si="5"/>
        <v/>
      </c>
      <c r="D338" t="s">
        <v>304</v>
      </c>
    </row>
    <row r="339" spans="1:4" ht="15.75" thickBot="1">
      <c r="B339" s="46" t="s">
        <v>205</v>
      </c>
      <c r="C339" t="str">
        <f t="shared" si="5"/>
        <v>Quiz 67: Audio Source: Curve Editing0:00</v>
      </c>
      <c r="D339" t="s">
        <v>205</v>
      </c>
    </row>
    <row r="340" spans="1:4">
      <c r="B340" s="46" t="s">
        <v>206</v>
      </c>
      <c r="C340" t="str">
        <f t="shared" si="5"/>
        <v>87. Audio Mixer: Introduction11:17</v>
      </c>
      <c r="D340" t="s">
        <v>206</v>
      </c>
    </row>
    <row r="341" spans="1:4">
      <c r="B341" s="45" t="s">
        <v>13</v>
      </c>
      <c r="C341" t="str">
        <f t="shared" si="5"/>
        <v/>
      </c>
      <c r="D341" t="s">
        <v>304</v>
      </c>
    </row>
    <row r="342" spans="1:4" ht="15.75" thickBot="1">
      <c r="B342" s="45" t="s">
        <v>26</v>
      </c>
      <c r="C342" t="str">
        <f t="shared" si="5"/>
        <v/>
      </c>
      <c r="D342" t="s">
        <v>304</v>
      </c>
    </row>
    <row r="343" spans="1:4" ht="15.75" thickBot="1">
      <c r="B343" s="46" t="s">
        <v>207</v>
      </c>
      <c r="C343" t="str">
        <f t="shared" si="5"/>
        <v>Quiz 68: Audio Mixer: Introduction0:00</v>
      </c>
      <c r="D343" t="s">
        <v>207</v>
      </c>
    </row>
    <row r="344" spans="1:4">
      <c r="B344" s="46" t="s">
        <v>208</v>
      </c>
      <c r="C344" t="str">
        <f t="shared" si="5"/>
        <v>88. Audio Mixer » Audio Effects10:18</v>
      </c>
      <c r="D344" t="s">
        <v>208</v>
      </c>
    </row>
    <row r="345" spans="1:4" ht="15.75" thickBot="1">
      <c r="B345" s="45" t="s">
        <v>13</v>
      </c>
      <c r="C345" t="str">
        <f t="shared" si="5"/>
        <v/>
      </c>
      <c r="D345" t="s">
        <v>304</v>
      </c>
    </row>
    <row r="346" spans="1:4">
      <c r="B346" s="46" t="s">
        <v>209</v>
      </c>
      <c r="C346" t="str">
        <f t="shared" si="5"/>
        <v>Quiz 69: Audio Mixer » Audio Effects0:00</v>
      </c>
      <c r="D346" t="s">
        <v>209</v>
      </c>
    </row>
    <row r="347" spans="1:4">
      <c r="A347" s="42" t="s">
        <v>210</v>
      </c>
      <c r="C347" t="str">
        <f t="shared" si="5"/>
        <v/>
      </c>
      <c r="D347" t="s">
        <v>304</v>
      </c>
    </row>
    <row r="348" spans="1:4" ht="19.5" thickBot="1">
      <c r="B348" s="43" t="s">
        <v>211</v>
      </c>
      <c r="C348" t="str">
        <f t="shared" si="5"/>
        <v/>
      </c>
      <c r="D348" s="48" t="str">
        <f>CONCATENATE("S13: ", B348)</f>
        <v>S13: Animation</v>
      </c>
    </row>
    <row r="349" spans="1:4" ht="15.75" thickBot="1">
      <c r="B349" s="44" t="s">
        <v>212</v>
      </c>
      <c r="C349" t="str">
        <f t="shared" si="5"/>
        <v>89. Section Introduction: Animation0:38</v>
      </c>
      <c r="D349" t="s">
        <v>212</v>
      </c>
    </row>
    <row r="350" spans="1:4">
      <c r="B350" s="46" t="s">
        <v>213</v>
      </c>
      <c r="C350" t="str">
        <f t="shared" si="5"/>
        <v>90. Animator System » Animator Controller Asset8:31</v>
      </c>
      <c r="D350" t="s">
        <v>213</v>
      </c>
    </row>
    <row r="351" spans="1:4">
      <c r="B351" s="45" t="s">
        <v>13</v>
      </c>
      <c r="C351" t="str">
        <f t="shared" si="5"/>
        <v/>
      </c>
      <c r="D351" t="s">
        <v>304</v>
      </c>
    </row>
    <row r="352" spans="1:4">
      <c r="B352" s="45" t="s">
        <v>214</v>
      </c>
      <c r="C352" t="str">
        <f t="shared" si="5"/>
        <v/>
      </c>
      <c r="D352" t="s">
        <v>304</v>
      </c>
    </row>
    <row r="353" spans="2:4" ht="15.75" thickBot="1">
      <c r="B353" s="45" t="s">
        <v>26</v>
      </c>
      <c r="C353" t="str">
        <f t="shared" si="5"/>
        <v/>
      </c>
      <c r="D353" t="s">
        <v>304</v>
      </c>
    </row>
    <row r="354" spans="2:4" ht="15.75" thickBot="1">
      <c r="B354" s="46" t="s">
        <v>215</v>
      </c>
      <c r="C354" t="str">
        <f t="shared" si="5"/>
        <v>Quiz 70: Animator System » Animator Controller Asset0:00</v>
      </c>
      <c r="D354" t="s">
        <v>215</v>
      </c>
    </row>
    <row r="355" spans="2:4">
      <c r="B355" s="46" t="s">
        <v>216</v>
      </c>
      <c r="C355" t="str">
        <f t="shared" si="5"/>
        <v>91. Animator System » States7:07</v>
      </c>
      <c r="D355" t="s">
        <v>216</v>
      </c>
    </row>
    <row r="356" spans="2:4">
      <c r="B356" s="45" t="s">
        <v>13</v>
      </c>
      <c r="C356" t="str">
        <f t="shared" si="5"/>
        <v/>
      </c>
      <c r="D356" t="s">
        <v>304</v>
      </c>
    </row>
    <row r="357" spans="2:4" ht="15.75" thickBot="1">
      <c r="B357" s="45" t="s">
        <v>26</v>
      </c>
      <c r="C357" t="str">
        <f t="shared" si="5"/>
        <v/>
      </c>
      <c r="D357" t="s">
        <v>304</v>
      </c>
    </row>
    <row r="358" spans="2:4" ht="15.75" thickBot="1">
      <c r="B358" s="46" t="s">
        <v>217</v>
      </c>
      <c r="C358" t="str">
        <f t="shared" si="5"/>
        <v>Quiz 71: Animator System » States0:00</v>
      </c>
      <c r="D358" t="s">
        <v>217</v>
      </c>
    </row>
    <row r="359" spans="2:4">
      <c r="B359" s="46" t="s">
        <v>218</v>
      </c>
      <c r="C359" t="str">
        <f t="shared" si="5"/>
        <v>92. Animator System » Transitions9:01</v>
      </c>
      <c r="D359" t="s">
        <v>218</v>
      </c>
    </row>
    <row r="360" spans="2:4">
      <c r="B360" s="45" t="s">
        <v>13</v>
      </c>
      <c r="C360" t="str">
        <f t="shared" si="5"/>
        <v/>
      </c>
      <c r="D360" t="s">
        <v>304</v>
      </c>
    </row>
    <row r="361" spans="2:4" ht="15.75" thickBot="1">
      <c r="B361" s="45" t="s">
        <v>26</v>
      </c>
      <c r="C361" t="str">
        <f t="shared" si="5"/>
        <v/>
      </c>
      <c r="D361" t="s">
        <v>304</v>
      </c>
    </row>
    <row r="362" spans="2:4" ht="15.75" thickBot="1">
      <c r="B362" s="46" t="s">
        <v>219</v>
      </c>
      <c r="C362" t="str">
        <f t="shared" si="5"/>
        <v>Quiz 72: Animator System » Transitions0:00</v>
      </c>
      <c r="D362" t="s">
        <v>219</v>
      </c>
    </row>
    <row r="363" spans="2:4">
      <c r="B363" s="46" t="s">
        <v>220</v>
      </c>
      <c r="C363" t="str">
        <f t="shared" si="5"/>
        <v>93. Animator System: Transition Settings10:57</v>
      </c>
      <c r="D363" t="s">
        <v>220</v>
      </c>
    </row>
    <row r="364" spans="2:4">
      <c r="B364" s="45" t="s">
        <v>13</v>
      </c>
      <c r="C364" t="str">
        <f t="shared" si="5"/>
        <v/>
      </c>
      <c r="D364" t="s">
        <v>304</v>
      </c>
    </row>
    <row r="365" spans="2:4" ht="15.75" thickBot="1">
      <c r="B365" s="45" t="s">
        <v>26</v>
      </c>
      <c r="C365" t="str">
        <f t="shared" si="5"/>
        <v/>
      </c>
      <c r="D365" t="s">
        <v>304</v>
      </c>
    </row>
    <row r="366" spans="2:4" ht="15.75" thickBot="1">
      <c r="B366" s="46" t="s">
        <v>221</v>
      </c>
      <c r="C366" t="str">
        <f t="shared" si="5"/>
        <v>Quiz 73: Animator System: Transition Settings0:00</v>
      </c>
      <c r="D366" t="s">
        <v>221</v>
      </c>
    </row>
    <row r="367" spans="2:4">
      <c r="B367" s="46" t="s">
        <v>222</v>
      </c>
      <c r="C367" t="str">
        <f t="shared" si="5"/>
        <v>94. Animator System: Any State9:43</v>
      </c>
      <c r="D367" t="s">
        <v>222</v>
      </c>
    </row>
    <row r="368" spans="2:4">
      <c r="B368" s="45" t="s">
        <v>13</v>
      </c>
      <c r="C368" t="str">
        <f t="shared" si="5"/>
        <v/>
      </c>
      <c r="D368" t="s">
        <v>304</v>
      </c>
    </row>
    <row r="369" spans="2:4" ht="15.75" thickBot="1">
      <c r="B369" s="45" t="s">
        <v>26</v>
      </c>
      <c r="C369" t="str">
        <f t="shared" si="5"/>
        <v/>
      </c>
      <c r="D369" t="s">
        <v>304</v>
      </c>
    </row>
    <row r="370" spans="2:4" ht="15.75" thickBot="1">
      <c r="B370" s="46" t="s">
        <v>223</v>
      </c>
      <c r="C370" t="str">
        <f t="shared" si="5"/>
        <v>Quiz 74: Animator System: Any State0:00</v>
      </c>
      <c r="D370" t="s">
        <v>223</v>
      </c>
    </row>
    <row r="371" spans="2:4">
      <c r="B371" s="46" t="s">
        <v>224</v>
      </c>
      <c r="C371" t="str">
        <f t="shared" si="5"/>
        <v>95. Blend Trees in 1D9:44</v>
      </c>
      <c r="D371" t="s">
        <v>224</v>
      </c>
    </row>
    <row r="372" spans="2:4">
      <c r="B372" s="45" t="s">
        <v>13</v>
      </c>
      <c r="C372" t="str">
        <f t="shared" si="5"/>
        <v/>
      </c>
      <c r="D372" t="s">
        <v>304</v>
      </c>
    </row>
    <row r="373" spans="2:4" ht="15.75" thickBot="1">
      <c r="B373" s="45" t="s">
        <v>26</v>
      </c>
      <c r="C373" t="str">
        <f t="shared" si="5"/>
        <v/>
      </c>
      <c r="D373" t="s">
        <v>304</v>
      </c>
    </row>
    <row r="374" spans="2:4" ht="15.75" thickBot="1">
      <c r="B374" s="46" t="s">
        <v>225</v>
      </c>
      <c r="C374" t="str">
        <f t="shared" si="5"/>
        <v>Quiz 75: Blend Trees in 1D0:00</v>
      </c>
      <c r="D374" t="s">
        <v>225</v>
      </c>
    </row>
    <row r="375" spans="2:4">
      <c r="B375" s="46" t="s">
        <v>226</v>
      </c>
      <c r="C375" t="str">
        <f t="shared" si="5"/>
        <v>96. Connecting Input to Animators8:29</v>
      </c>
      <c r="D375" t="s">
        <v>226</v>
      </c>
    </row>
    <row r="376" spans="2:4">
      <c r="B376" s="45" t="s">
        <v>227</v>
      </c>
      <c r="C376" t="str">
        <f t="shared" si="5"/>
        <v/>
      </c>
      <c r="D376" t="s">
        <v>304</v>
      </c>
    </row>
    <row r="377" spans="2:4">
      <c r="B377" s="45" t="s">
        <v>13</v>
      </c>
      <c r="C377" t="str">
        <f t="shared" si="5"/>
        <v/>
      </c>
      <c r="D377" t="s">
        <v>304</v>
      </c>
    </row>
    <row r="378" spans="2:4" ht="15.75" thickBot="1">
      <c r="B378" s="45" t="s">
        <v>26</v>
      </c>
      <c r="C378" t="str">
        <f t="shared" si="5"/>
        <v/>
      </c>
      <c r="D378" t="s">
        <v>304</v>
      </c>
    </row>
    <row r="379" spans="2:4">
      <c r="B379" s="46" t="s">
        <v>228</v>
      </c>
      <c r="C379" t="str">
        <f t="shared" si="5"/>
        <v>97. Blend Trees in 2D15:06</v>
      </c>
      <c r="D379" t="s">
        <v>228</v>
      </c>
    </row>
    <row r="380" spans="2:4">
      <c r="B380" s="45" t="s">
        <v>13</v>
      </c>
      <c r="C380" t="str">
        <f t="shared" si="5"/>
        <v/>
      </c>
      <c r="D380" t="s">
        <v>304</v>
      </c>
    </row>
    <row r="381" spans="2:4" ht="15.75" thickBot="1">
      <c r="B381" s="45" t="s">
        <v>26</v>
      </c>
      <c r="C381" t="str">
        <f t="shared" si="5"/>
        <v/>
      </c>
      <c r="D381" t="s">
        <v>304</v>
      </c>
    </row>
    <row r="382" spans="2:4" ht="15.75" thickBot="1">
      <c r="B382" s="46" t="s">
        <v>229</v>
      </c>
      <c r="C382" t="str">
        <f t="shared" si="5"/>
        <v>Quiz 76: Blend Trees in 2D0:00</v>
      </c>
      <c r="D382" t="s">
        <v>229</v>
      </c>
    </row>
    <row r="383" spans="2:4">
      <c r="B383" s="46" t="s">
        <v>230</v>
      </c>
      <c r="C383" t="str">
        <f t="shared" si="5"/>
        <v>98. Multi-animation Sequences9:51</v>
      </c>
      <c r="D383" t="s">
        <v>230</v>
      </c>
    </row>
    <row r="384" spans="2:4">
      <c r="B384" s="45" t="s">
        <v>13</v>
      </c>
      <c r="C384" t="str">
        <f t="shared" si="5"/>
        <v/>
      </c>
      <c r="D384" t="s">
        <v>304</v>
      </c>
    </row>
    <row r="385" spans="1:4" ht="15.75" thickBot="1">
      <c r="B385" s="45" t="s">
        <v>26</v>
      </c>
      <c r="C385" t="str">
        <f t="shared" si="5"/>
        <v/>
      </c>
      <c r="D385" t="s">
        <v>304</v>
      </c>
    </row>
    <row r="386" spans="1:4">
      <c r="B386" s="46" t="s">
        <v>231</v>
      </c>
      <c r="C386" t="str">
        <f t="shared" si="5"/>
        <v>99. Sub-State Machines for Jumping9:40</v>
      </c>
      <c r="D386" t="s">
        <v>231</v>
      </c>
    </row>
    <row r="387" spans="1:4">
      <c r="B387" s="45" t="s">
        <v>13</v>
      </c>
      <c r="C387" t="str">
        <f t="shared" ref="C387:C450" si="6">IF(ISERROR(FIND(":",B387)), "", B387)</f>
        <v/>
      </c>
      <c r="D387" t="s">
        <v>304</v>
      </c>
    </row>
    <row r="388" spans="1:4" ht="15.75" thickBot="1">
      <c r="B388" s="45" t="s">
        <v>26</v>
      </c>
      <c r="C388" t="str">
        <f t="shared" si="6"/>
        <v/>
      </c>
      <c r="D388" t="s">
        <v>304</v>
      </c>
    </row>
    <row r="389" spans="1:4">
      <c r="B389" s="46" t="s">
        <v>232</v>
      </c>
      <c r="C389" t="str">
        <f t="shared" si="6"/>
        <v>Quiz 77: Sub-State Machines for Jumping0:00</v>
      </c>
      <c r="D389" t="s">
        <v>232</v>
      </c>
    </row>
    <row r="390" spans="1:4">
      <c r="A390" s="42" t="s">
        <v>233</v>
      </c>
      <c r="C390" t="str">
        <f t="shared" si="6"/>
        <v/>
      </c>
      <c r="D390" t="s">
        <v>304</v>
      </c>
    </row>
    <row r="391" spans="1:4" ht="19.5" thickBot="1">
      <c r="B391" s="43" t="s">
        <v>234</v>
      </c>
      <c r="C391" t="str">
        <f t="shared" si="6"/>
        <v/>
      </c>
      <c r="D391" s="48" t="str">
        <f>CONCATENATE("S14: ", B391)</f>
        <v>S14: Navigation and Pathfinding</v>
      </c>
    </row>
    <row r="392" spans="1:4" ht="15.75" thickBot="1">
      <c r="B392" s="44" t="s">
        <v>235</v>
      </c>
      <c r="C392" t="str">
        <f t="shared" si="6"/>
        <v>100. Section Introduction: Navigation &amp; Pathfinding0:43</v>
      </c>
      <c r="D392" t="s">
        <v>235</v>
      </c>
    </row>
    <row r="393" spans="1:4">
      <c r="B393" s="46" t="s">
        <v>236</v>
      </c>
      <c r="C393" t="str">
        <f t="shared" si="6"/>
        <v>101. Navigation Baking » Navigation10:22</v>
      </c>
      <c r="D393" t="s">
        <v>236</v>
      </c>
    </row>
    <row r="394" spans="1:4">
      <c r="B394" s="45" t="s">
        <v>237</v>
      </c>
      <c r="C394" t="str">
        <f t="shared" si="6"/>
        <v/>
      </c>
      <c r="D394" t="s">
        <v>304</v>
      </c>
    </row>
    <row r="395" spans="1:4">
      <c r="B395" s="45" t="s">
        <v>13</v>
      </c>
      <c r="C395" t="str">
        <f t="shared" si="6"/>
        <v/>
      </c>
      <c r="D395" t="s">
        <v>304</v>
      </c>
    </row>
    <row r="396" spans="1:4" ht="15.75" thickBot="1">
      <c r="B396" s="45" t="s">
        <v>26</v>
      </c>
      <c r="C396" t="str">
        <f t="shared" si="6"/>
        <v/>
      </c>
      <c r="D396" t="s">
        <v>304</v>
      </c>
    </row>
    <row r="397" spans="1:4" ht="15.75" thickBot="1">
      <c r="B397" s="46" t="s">
        <v>238</v>
      </c>
      <c r="C397" t="str">
        <f t="shared" si="6"/>
        <v>Quiz 78: Navigation Baking » Navigation0:00</v>
      </c>
      <c r="D397" t="s">
        <v>238</v>
      </c>
    </row>
    <row r="398" spans="1:4">
      <c r="B398" s="46" t="s">
        <v>239</v>
      </c>
      <c r="C398" t="str">
        <f t="shared" si="6"/>
        <v>102. Navigation Baking » Bake Settings9:51</v>
      </c>
      <c r="D398" t="s">
        <v>239</v>
      </c>
    </row>
    <row r="399" spans="1:4">
      <c r="B399" s="45" t="s">
        <v>13</v>
      </c>
      <c r="C399" t="str">
        <f t="shared" si="6"/>
        <v/>
      </c>
      <c r="D399" t="s">
        <v>304</v>
      </c>
    </row>
    <row r="400" spans="1:4" ht="15.75" thickBot="1">
      <c r="B400" s="45" t="s">
        <v>26</v>
      </c>
      <c r="C400" t="str">
        <f t="shared" si="6"/>
        <v/>
      </c>
      <c r="D400" t="s">
        <v>304</v>
      </c>
    </row>
    <row r="401" spans="1:4" ht="15.75" thickBot="1">
      <c r="B401" s="46" t="s">
        <v>240</v>
      </c>
      <c r="C401" t="str">
        <f t="shared" si="6"/>
        <v>Quiz 79: Navigation Baking » Bake Settings0:00</v>
      </c>
      <c r="D401" t="s">
        <v>240</v>
      </c>
    </row>
    <row r="402" spans="1:4">
      <c r="B402" s="46" t="s">
        <v>241</v>
      </c>
      <c r="C402" t="str">
        <f t="shared" si="6"/>
        <v>103. Navigation Agents » Obstacle Avoidance6:28</v>
      </c>
      <c r="D402" t="s">
        <v>241</v>
      </c>
    </row>
    <row r="403" spans="1:4" ht="15.75" thickBot="1">
      <c r="B403" s="45" t="s">
        <v>13</v>
      </c>
      <c r="C403" t="str">
        <f t="shared" si="6"/>
        <v/>
      </c>
      <c r="D403" t="s">
        <v>304</v>
      </c>
    </row>
    <row r="404" spans="1:4">
      <c r="B404" s="46" t="s">
        <v>242</v>
      </c>
      <c r="C404" t="str">
        <f t="shared" si="6"/>
        <v>Quiz 80: Navigation Agents » Obstacle Avoidance0:00</v>
      </c>
      <c r="D404" t="s">
        <v>242</v>
      </c>
    </row>
    <row r="405" spans="1:4">
      <c r="A405" s="42" t="s">
        <v>243</v>
      </c>
      <c r="C405" t="str">
        <f t="shared" si="6"/>
        <v/>
      </c>
      <c r="D405" t="s">
        <v>304</v>
      </c>
    </row>
    <row r="406" spans="1:4" ht="19.5" thickBot="1">
      <c r="B406" s="43" t="s">
        <v>244</v>
      </c>
      <c r="C406" t="str">
        <f t="shared" si="6"/>
        <v/>
      </c>
      <c r="D406" s="48" t="str">
        <f>CONCATENATE("S15: ", B406)</f>
        <v>S15: Unity Services</v>
      </c>
    </row>
    <row r="407" spans="1:4" ht="15.75" thickBot="1">
      <c r="B407" s="44" t="s">
        <v>245</v>
      </c>
      <c r="C407" t="str">
        <f t="shared" si="6"/>
        <v>104. Section Introduction: Unity Services1:07</v>
      </c>
      <c r="D407" t="s">
        <v>245</v>
      </c>
    </row>
    <row r="408" spans="1:4">
      <c r="B408" s="46" t="s">
        <v>246</v>
      </c>
      <c r="C408" t="str">
        <f t="shared" si="6"/>
        <v>105. Ads9:49</v>
      </c>
      <c r="D408" t="s">
        <v>246</v>
      </c>
    </row>
    <row r="409" spans="1:4">
      <c r="B409" s="45" t="s">
        <v>13</v>
      </c>
      <c r="C409" t="str">
        <f t="shared" si="6"/>
        <v/>
      </c>
      <c r="D409" t="s">
        <v>304</v>
      </c>
    </row>
    <row r="410" spans="1:4">
      <c r="B410" s="45" t="s">
        <v>26</v>
      </c>
      <c r="C410" t="str">
        <f t="shared" si="6"/>
        <v/>
      </c>
      <c r="D410" t="s">
        <v>304</v>
      </c>
    </row>
    <row r="411" spans="1:4">
      <c r="B411" s="45" t="s">
        <v>26</v>
      </c>
      <c r="C411" t="str">
        <f t="shared" si="6"/>
        <v/>
      </c>
      <c r="D411" t="s">
        <v>304</v>
      </c>
    </row>
    <row r="412" spans="1:4" ht="15.75" thickBot="1">
      <c r="B412" s="47" t="s">
        <v>30</v>
      </c>
      <c r="C412" t="str">
        <f t="shared" si="6"/>
        <v/>
      </c>
      <c r="D412" t="s">
        <v>304</v>
      </c>
    </row>
    <row r="413" spans="1:4" ht="15.75" thickBot="1">
      <c r="B413" s="46" t="s">
        <v>247</v>
      </c>
      <c r="C413" t="str">
        <f t="shared" si="6"/>
        <v>Quiz 81: Ads0:00</v>
      </c>
      <c r="D413" t="s">
        <v>247</v>
      </c>
    </row>
    <row r="414" spans="1:4">
      <c r="B414" s="46" t="s">
        <v>248</v>
      </c>
      <c r="C414" t="str">
        <f t="shared" si="6"/>
        <v>106. Analytics12:40</v>
      </c>
      <c r="D414" t="s">
        <v>248</v>
      </c>
    </row>
    <row r="415" spans="1:4">
      <c r="B415" s="45" t="s">
        <v>13</v>
      </c>
      <c r="C415" t="str">
        <f t="shared" si="6"/>
        <v/>
      </c>
      <c r="D415" t="s">
        <v>304</v>
      </c>
    </row>
    <row r="416" spans="1:4" ht="15.75" thickBot="1">
      <c r="B416" s="45" t="s">
        <v>26</v>
      </c>
      <c r="C416" t="str">
        <f t="shared" si="6"/>
        <v/>
      </c>
      <c r="D416" t="s">
        <v>304</v>
      </c>
    </row>
    <row r="417" spans="1:4" ht="15.75" thickBot="1">
      <c r="B417" s="46" t="s">
        <v>249</v>
      </c>
      <c r="C417" t="str">
        <f t="shared" si="6"/>
        <v>Quiz 82: Analytics0:00</v>
      </c>
      <c r="D417" t="s">
        <v>249</v>
      </c>
    </row>
    <row r="418" spans="1:4">
      <c r="B418" s="46" t="s">
        <v>250</v>
      </c>
      <c r="C418" t="str">
        <f t="shared" si="6"/>
        <v>107. Collaborate17:02</v>
      </c>
      <c r="D418" t="s">
        <v>250</v>
      </c>
    </row>
    <row r="419" spans="1:4">
      <c r="B419" s="45" t="s">
        <v>251</v>
      </c>
      <c r="C419" t="str">
        <f t="shared" si="6"/>
        <v/>
      </c>
      <c r="D419" t="s">
        <v>304</v>
      </c>
    </row>
    <row r="420" spans="1:4">
      <c r="B420" s="45" t="s">
        <v>252</v>
      </c>
      <c r="C420" t="str">
        <f t="shared" si="6"/>
        <v/>
      </c>
      <c r="D420" t="s">
        <v>304</v>
      </c>
    </row>
    <row r="421" spans="1:4">
      <c r="B421" s="45" t="s">
        <v>253</v>
      </c>
      <c r="C421" t="str">
        <f t="shared" si="6"/>
        <v/>
      </c>
      <c r="D421" t="s">
        <v>304</v>
      </c>
    </row>
    <row r="422" spans="1:4" ht="15.75" thickBot="1">
      <c r="B422" s="47" t="s">
        <v>254</v>
      </c>
      <c r="C422" t="str">
        <f t="shared" si="6"/>
        <v/>
      </c>
      <c r="D422" t="s">
        <v>304</v>
      </c>
    </row>
    <row r="423" spans="1:4" ht="15.75" thickBot="1">
      <c r="B423" s="46" t="s">
        <v>255</v>
      </c>
      <c r="C423" t="str">
        <f t="shared" si="6"/>
        <v>Quiz 83: Collaborate0:00</v>
      </c>
      <c r="D423" t="s">
        <v>255</v>
      </c>
    </row>
    <row r="424" spans="1:4">
      <c r="B424" s="46" t="s">
        <v>256</v>
      </c>
      <c r="C424" t="str">
        <f t="shared" si="6"/>
        <v>108. Cloud Build7:51</v>
      </c>
      <c r="D424" t="s">
        <v>256</v>
      </c>
    </row>
    <row r="425" spans="1:4">
      <c r="B425" s="45" t="s">
        <v>13</v>
      </c>
      <c r="C425" t="str">
        <f t="shared" si="6"/>
        <v/>
      </c>
      <c r="D425" t="s">
        <v>304</v>
      </c>
    </row>
    <row r="426" spans="1:4" ht="15.75" thickBot="1">
      <c r="B426" s="45" t="s">
        <v>26</v>
      </c>
      <c r="C426" t="str">
        <f t="shared" si="6"/>
        <v/>
      </c>
      <c r="D426" t="s">
        <v>304</v>
      </c>
    </row>
    <row r="427" spans="1:4">
      <c r="B427" s="46" t="s">
        <v>257</v>
      </c>
      <c r="C427" t="str">
        <f t="shared" si="6"/>
        <v>Quiz 84: Cloud Build0:00</v>
      </c>
      <c r="D427" t="s">
        <v>257</v>
      </c>
    </row>
    <row r="428" spans="1:4">
      <c r="A428" s="42" t="s">
        <v>258</v>
      </c>
      <c r="C428" t="str">
        <f t="shared" si="6"/>
        <v/>
      </c>
    </row>
    <row r="429" spans="1:4" ht="19.5" thickBot="1">
      <c r="B429" s="43" t="s">
        <v>259</v>
      </c>
      <c r="C429" t="str">
        <f t="shared" si="6"/>
        <v/>
      </c>
      <c r="D429" s="48" t="str">
        <f>CONCATENATE("S16: ", B429)</f>
        <v>S16: Industry Awareness</v>
      </c>
    </row>
    <row r="430" spans="1:4" ht="15.75" thickBot="1">
      <c r="B430" s="44" t="s">
        <v>260</v>
      </c>
      <c r="C430" t="str">
        <f t="shared" si="6"/>
        <v>109. Section Introduction: Industry Awareness &amp; Employment Prep1:05</v>
      </c>
      <c r="D430" t="s">
        <v>260</v>
      </c>
    </row>
    <row r="431" spans="1:4">
      <c r="B431" s="46" t="s">
        <v>261</v>
      </c>
      <c r="C431" t="str">
        <f t="shared" si="6"/>
        <v>110. Production Cycles &amp; Common Job Titles12:02</v>
      </c>
      <c r="D431" t="s">
        <v>261</v>
      </c>
    </row>
    <row r="432" spans="1:4">
      <c r="B432" s="45" t="s">
        <v>262</v>
      </c>
      <c r="C432" t="str">
        <f t="shared" si="6"/>
        <v/>
      </c>
      <c r="D432" t="s">
        <v>304</v>
      </c>
    </row>
    <row r="433" spans="1:4">
      <c r="B433" s="45" t="s">
        <v>263</v>
      </c>
      <c r="C433" t="str">
        <f t="shared" si="6"/>
        <v/>
      </c>
      <c r="D433" t="s">
        <v>304</v>
      </c>
    </row>
    <row r="434" spans="1:4" ht="15.75" thickBot="1">
      <c r="B434" s="45" t="s">
        <v>13</v>
      </c>
      <c r="C434" t="str">
        <f t="shared" si="6"/>
        <v/>
      </c>
      <c r="D434" t="s">
        <v>304</v>
      </c>
    </row>
    <row r="435" spans="1:4" ht="15.75" thickBot="1">
      <c r="B435" s="46" t="s">
        <v>264</v>
      </c>
      <c r="C435" t="str">
        <f t="shared" si="6"/>
        <v>Quiz 85: Production Cycles &amp; Common Job Titles0:00</v>
      </c>
      <c r="D435" t="s">
        <v>264</v>
      </c>
    </row>
    <row r="436" spans="1:4">
      <c r="B436" s="46" t="s">
        <v>265</v>
      </c>
      <c r="C436" t="str">
        <f t="shared" si="6"/>
        <v>111. Hardware Products7:19</v>
      </c>
      <c r="D436" t="s">
        <v>265</v>
      </c>
    </row>
    <row r="437" spans="1:4">
      <c r="B437" s="45" t="s">
        <v>266</v>
      </c>
      <c r="C437" t="str">
        <f t="shared" si="6"/>
        <v/>
      </c>
      <c r="D437" t="s">
        <v>304</v>
      </c>
    </row>
    <row r="438" spans="1:4" ht="15.75" thickBot="1">
      <c r="B438" s="45" t="s">
        <v>13</v>
      </c>
      <c r="C438" t="str">
        <f t="shared" si="6"/>
        <v/>
      </c>
      <c r="D438" t="s">
        <v>304</v>
      </c>
    </row>
    <row r="439" spans="1:4">
      <c r="B439" s="46" t="s">
        <v>267</v>
      </c>
      <c r="C439" t="str">
        <f t="shared" si="6"/>
        <v>Quiz 86: Hardware Products0:00</v>
      </c>
      <c r="D439" t="s">
        <v>267</v>
      </c>
    </row>
    <row r="440" spans="1:4">
      <c r="A440" s="42" t="s">
        <v>268</v>
      </c>
      <c r="C440" t="str">
        <f t="shared" si="6"/>
        <v/>
      </c>
      <c r="D440" t="s">
        <v>304</v>
      </c>
    </row>
    <row r="441" spans="1:4" ht="19.5" thickBot="1">
      <c r="B441" s="43" t="s">
        <v>269</v>
      </c>
      <c r="C441" t="str">
        <f t="shared" si="6"/>
        <v/>
      </c>
      <c r="D441" s="48" t="str">
        <f>CONCATENATE("S17: ", B441)</f>
        <v>S17: Employment Preparedness</v>
      </c>
    </row>
    <row r="442" spans="1:4">
      <c r="B442" s="44" t="s">
        <v>270</v>
      </c>
      <c r="C442" t="str">
        <f t="shared" si="6"/>
        <v>112. Providing Critique8:37</v>
      </c>
      <c r="D442" t="s">
        <v>270</v>
      </c>
    </row>
    <row r="443" spans="1:4">
      <c r="B443" s="45" t="s">
        <v>271</v>
      </c>
      <c r="C443" t="str">
        <f t="shared" si="6"/>
        <v/>
      </c>
      <c r="D443" t="s">
        <v>304</v>
      </c>
    </row>
    <row r="444" spans="1:4">
      <c r="B444" s="45" t="s">
        <v>272</v>
      </c>
      <c r="C444" t="str">
        <f t="shared" si="6"/>
        <v> Article: Design Criticism and the Creative Process</v>
      </c>
      <c r="D444" t="s">
        <v>272</v>
      </c>
    </row>
    <row r="445" spans="1:4" ht="15.75" thickBot="1">
      <c r="B445" s="45" t="s">
        <v>13</v>
      </c>
      <c r="C445" t="str">
        <f t="shared" si="6"/>
        <v/>
      </c>
      <c r="D445" t="s">
        <v>304</v>
      </c>
    </row>
    <row r="446" spans="1:4" ht="15.75" thickBot="1">
      <c r="B446" s="46" t="s">
        <v>273</v>
      </c>
      <c r="C446" t="str">
        <f t="shared" si="6"/>
        <v>Quiz 87: Providing Critique0:00</v>
      </c>
      <c r="D446" t="s">
        <v>273</v>
      </c>
    </row>
    <row r="447" spans="1:4">
      <c r="B447" s="46" t="s">
        <v>274</v>
      </c>
      <c r="C447" t="str">
        <f t="shared" si="6"/>
        <v>113. Company Confidentiality10:30</v>
      </c>
      <c r="D447" t="s">
        <v>274</v>
      </c>
    </row>
    <row r="448" spans="1:4" ht="15.75" thickBot="1">
      <c r="B448" s="45" t="s">
        <v>13</v>
      </c>
      <c r="C448" t="str">
        <f t="shared" si="6"/>
        <v/>
      </c>
      <c r="D448" t="s">
        <v>304</v>
      </c>
    </row>
    <row r="449" spans="1:4" ht="15.75" thickBot="1">
      <c r="B449" s="46" t="s">
        <v>275</v>
      </c>
      <c r="C449" t="str">
        <f t="shared" si="6"/>
        <v>Quiz 88: Company Confidentiality0:00</v>
      </c>
      <c r="D449" t="s">
        <v>275</v>
      </c>
    </row>
    <row r="450" spans="1:4">
      <c r="B450" s="46" t="s">
        <v>276</v>
      </c>
      <c r="C450" t="str">
        <f t="shared" si="6"/>
        <v>114. Stay tuned for more videos...0:00</v>
      </c>
      <c r="D450" t="s">
        <v>276</v>
      </c>
    </row>
    <row r="451" spans="1:4">
      <c r="B451" s="45" t="s">
        <v>13</v>
      </c>
      <c r="C451" t="str">
        <f t="shared" ref="C451:C479" si="7">IF(ISERROR(FIND(":",B451)), "", B451)</f>
        <v/>
      </c>
      <c r="D451" t="s">
        <v>304</v>
      </c>
    </row>
    <row r="452" spans="1:4">
      <c r="A452" s="42" t="s">
        <v>277</v>
      </c>
      <c r="C452" t="str">
        <f t="shared" si="7"/>
        <v/>
      </c>
      <c r="D452" t="s">
        <v>304</v>
      </c>
    </row>
    <row r="453" spans="1:4" ht="19.5" thickBot="1">
      <c r="B453" s="43" t="s">
        <v>278</v>
      </c>
      <c r="C453" t="str">
        <f t="shared" si="7"/>
        <v/>
      </c>
      <c r="D453" s="48" t="str">
        <f>CONCATENATE("S18: ", B453)</f>
        <v>S18: Conclusion &amp; What Next</v>
      </c>
    </row>
    <row r="454" spans="1:4">
      <c r="B454" s="44" t="s">
        <v>279</v>
      </c>
      <c r="C454" t="str">
        <f t="shared" si="7"/>
        <v>115. Between Now &amp; The Exam1:11</v>
      </c>
      <c r="D454" t="s">
        <v>279</v>
      </c>
    </row>
    <row r="455" spans="1:4">
      <c r="B455" s="45" t="s">
        <v>13</v>
      </c>
      <c r="C455" t="str">
        <f t="shared" si="7"/>
        <v/>
      </c>
      <c r="D455" t="s">
        <v>304</v>
      </c>
    </row>
    <row r="456" spans="1:4">
      <c r="A456" s="42" t="s">
        <v>280</v>
      </c>
      <c r="C456" t="str">
        <f t="shared" si="7"/>
        <v/>
      </c>
      <c r="D456" t="s">
        <v>304</v>
      </c>
    </row>
    <row r="457" spans="1:4" ht="19.5" thickBot="1">
      <c r="B457" s="43" t="s">
        <v>281</v>
      </c>
      <c r="C457" t="str">
        <f t="shared" si="7"/>
        <v/>
      </c>
      <c r="D457" s="48" t="str">
        <f>CONCATENATE("S19: ", B457)</f>
        <v>S19: Mock Exam</v>
      </c>
    </row>
    <row r="458" spans="1:4" ht="15.75" thickBot="1">
      <c r="B458" s="44" t="s">
        <v>282</v>
      </c>
      <c r="C458" t="str">
        <f t="shared" si="7"/>
        <v>Quiz 89: Editor Interface0:00</v>
      </c>
      <c r="D458" t="s">
        <v>282</v>
      </c>
    </row>
    <row r="459" spans="1:4" ht="15.75" thickBot="1">
      <c r="B459" s="46" t="s">
        <v>283</v>
      </c>
      <c r="C459" t="str">
        <f t="shared" si="7"/>
        <v>Quiz 90: Game Art Principles0:00</v>
      </c>
      <c r="D459" t="s">
        <v>283</v>
      </c>
    </row>
    <row r="460" spans="1:4" ht="15.75" thickBot="1">
      <c r="B460" s="46" t="s">
        <v>284</v>
      </c>
      <c r="C460" t="str">
        <f t="shared" si="7"/>
        <v>Quiz 91: Game Design Principles0:00</v>
      </c>
      <c r="D460" t="s">
        <v>284</v>
      </c>
    </row>
    <row r="461" spans="1:4" ht="15.75" thickBot="1">
      <c r="B461" s="46" t="s">
        <v>285</v>
      </c>
      <c r="C461" t="str">
        <f t="shared" si="7"/>
        <v>Quiz 92: Asset Management0:00</v>
      </c>
      <c r="D461" t="s">
        <v>285</v>
      </c>
    </row>
    <row r="462" spans="1:4" ht="15.75" thickBot="1">
      <c r="B462" s="46" t="s">
        <v>286</v>
      </c>
      <c r="C462" t="str">
        <f t="shared" si="7"/>
        <v>Quiz 93: Project Management0:00</v>
      </c>
      <c r="D462" t="s">
        <v>286</v>
      </c>
    </row>
    <row r="463" spans="1:4" ht="15.75" thickBot="1">
      <c r="B463" s="46" t="s">
        <v>287</v>
      </c>
      <c r="C463" t="str">
        <f t="shared" si="7"/>
        <v>Quiz 94: User Interface0:00</v>
      </c>
      <c r="D463" t="s">
        <v>287</v>
      </c>
    </row>
    <row r="464" spans="1:4" ht="15.75" thickBot="1">
      <c r="B464" s="46" t="s">
        <v>288</v>
      </c>
      <c r="C464" t="str">
        <f t="shared" si="7"/>
        <v>Quiz 95: Programming0:00</v>
      </c>
      <c r="D464" t="s">
        <v>288</v>
      </c>
    </row>
    <row r="465" spans="2:4" ht="15.75" thickBot="1">
      <c r="B465" s="46" t="s">
        <v>289</v>
      </c>
      <c r="C465" t="str">
        <f t="shared" si="7"/>
        <v>Quiz 96: Materials and Effects0:00</v>
      </c>
      <c r="D465" t="s">
        <v>289</v>
      </c>
    </row>
    <row r="466" spans="2:4" ht="15.75" thickBot="1">
      <c r="B466" s="46" t="s">
        <v>290</v>
      </c>
      <c r="C466" t="str">
        <f t="shared" si="7"/>
        <v>Quiz 97: Lighting0:00</v>
      </c>
      <c r="D466" t="s">
        <v>290</v>
      </c>
    </row>
    <row r="467" spans="2:4" ht="15.75" thickBot="1">
      <c r="B467" s="46" t="s">
        <v>291</v>
      </c>
      <c r="C467" t="str">
        <f t="shared" si="7"/>
        <v>Quiz 98: Physics0:00</v>
      </c>
      <c r="D467" t="s">
        <v>291</v>
      </c>
    </row>
    <row r="468" spans="2:4" ht="15.75" thickBot="1">
      <c r="B468" s="46" t="s">
        <v>292</v>
      </c>
      <c r="C468" t="str">
        <f t="shared" si="7"/>
        <v>Quiz 99: Audio0:00</v>
      </c>
      <c r="D468" t="s">
        <v>292</v>
      </c>
    </row>
    <row r="469" spans="2:4" ht="15.75" thickBot="1">
      <c r="B469" s="46" t="s">
        <v>293</v>
      </c>
      <c r="C469" t="str">
        <f t="shared" si="7"/>
        <v>Quiz 100: Animation0:00</v>
      </c>
      <c r="D469" t="s">
        <v>293</v>
      </c>
    </row>
    <row r="470" spans="2:4" ht="15.75" thickBot="1">
      <c r="B470" s="46" t="s">
        <v>294</v>
      </c>
      <c r="C470" t="str">
        <f t="shared" si="7"/>
        <v>Quiz 101: Navigation and Pathfinding0:00</v>
      </c>
      <c r="D470" t="s">
        <v>294</v>
      </c>
    </row>
    <row r="471" spans="2:4" ht="15.75" thickBot="1">
      <c r="B471" s="46" t="s">
        <v>295</v>
      </c>
      <c r="C471" t="str">
        <f t="shared" si="7"/>
        <v>Quiz 102: Unity Services0:00</v>
      </c>
      <c r="D471" t="s">
        <v>295</v>
      </c>
    </row>
    <row r="472" spans="2:4" ht="15.75" thickBot="1">
      <c r="B472" s="46" t="s">
        <v>296</v>
      </c>
      <c r="C472" t="str">
        <f t="shared" si="7"/>
        <v>Quiz 103: Industry Awareness0:00</v>
      </c>
      <c r="D472" t="s">
        <v>296</v>
      </c>
    </row>
    <row r="473" spans="2:4" ht="15.75" thickBot="1">
      <c r="B473" s="46" t="s">
        <v>297</v>
      </c>
      <c r="C473" t="str">
        <f t="shared" si="7"/>
        <v>Quiz 104: Employment Preparedness0:00</v>
      </c>
      <c r="D473" t="s">
        <v>297</v>
      </c>
    </row>
    <row r="474" spans="2:4">
      <c r="B474" s="46" t="s">
        <v>298</v>
      </c>
      <c r="C474" t="str">
        <f t="shared" si="7"/>
        <v>116. BONUS LECTURE - Our Other Courses1:43</v>
      </c>
      <c r="D474" t="s">
        <v>298</v>
      </c>
    </row>
    <row r="475" spans="2:4">
      <c r="B475" s="45" t="s">
        <v>299</v>
      </c>
      <c r="C475" t="str">
        <f t="shared" si="7"/>
        <v/>
      </c>
      <c r="D475" t="s">
        <v>304</v>
      </c>
    </row>
    <row r="476" spans="2:4">
      <c r="B476" s="45" t="s">
        <v>300</v>
      </c>
      <c r="C476" t="str">
        <f t="shared" si="7"/>
        <v/>
      </c>
      <c r="D476" t="s">
        <v>304</v>
      </c>
    </row>
    <row r="477" spans="2:4" ht="15.75" thickBot="1">
      <c r="B477" s="45" t="s">
        <v>13</v>
      </c>
      <c r="C477" t="str">
        <f t="shared" si="7"/>
        <v/>
      </c>
      <c r="D477" t="s">
        <v>304</v>
      </c>
    </row>
    <row r="478" spans="2:4">
      <c r="B478" s="46" t="s">
        <v>301</v>
      </c>
      <c r="C478" t="str">
        <f t="shared" si="7"/>
        <v/>
      </c>
      <c r="D478" t="s">
        <v>304</v>
      </c>
    </row>
    <row r="479" spans="2:4">
      <c r="C479" t="str">
        <f t="shared" si="7"/>
        <v/>
      </c>
      <c r="D479" t="s">
        <v>304</v>
      </c>
    </row>
  </sheetData>
  <sortState ref="D13:D18">
    <sortCondition ref="D13:D1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Unity Course Video Listing</vt:lpstr>
      <vt:lpstr>Orig Data</vt:lpstr>
      <vt:lpstr>'Unity Course Video Listing'!Print_Titles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cp:lastPrinted>2016-11-18T20:27:49Z</cp:lastPrinted>
  <dcterms:created xsi:type="dcterms:W3CDTF">2016-11-18T06:27:59Z</dcterms:created>
  <dcterms:modified xsi:type="dcterms:W3CDTF">2017-03-03T04:55:58Z</dcterms:modified>
</cp:coreProperties>
</file>