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brianlalli/Desktop/NewCo/"/>
    </mc:Choice>
  </mc:AlternateContent>
  <xr:revisionPtr revIDLastSave="0" documentId="8_{317A1A33-CB86-FF4C-8F87-EAD4BB2CBBE8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MVP Practitioners" sheetId="2" r:id="rId1"/>
    <sheet name="Zip Code Infrastructure" sheetId="3" r:id="rId2"/>
    <sheet name="Zip Code Example" sheetId="4" r:id="rId3"/>
    <sheet name="Massage Therapists" sheetId="5" state="hidden" r:id="rId4"/>
    <sheet name="worksheet" sheetId="6" state="hidden" r:id="rId5"/>
    <sheet name="Prospects List" sheetId="7" state="hidden" r:id="rId6"/>
  </sheets>
  <externalReferences>
    <externalReference r:id="rId7"/>
  </externalReferences>
  <definedNames>
    <definedName name="_xlnm._FilterDatabase" localSheetId="3" hidden="1">'Massage Therapists'!$A$3:$R$125</definedName>
    <definedName name="_xlnm._FilterDatabase" localSheetId="5" hidden="1">'Prospects List'!$A$7:$AE$160</definedName>
    <definedName name="_xlnm._FilterDatabase" localSheetId="1" hidden="1">'Zip Code Infrastructure'!$A$1:$E$998</definedName>
    <definedName name="Z_2D114C46_41D7_4FBC_B93A_EDECFD188CDF_.wvu.FilterData" localSheetId="5" hidden="1">'Prospects List'!$A$7:$AE$160</definedName>
    <definedName name="Z_4DADA64F_E99D_4560_8154_F4711FEFCC09_.wvu.FilterData" localSheetId="5" hidden="1">'Prospects List'!$A$1:$AE$160</definedName>
    <definedName name="Z_54CD2F5B_55D9_4191_B81C_1C02D9A49EAE_.wvu.FilterData" localSheetId="5" hidden="1">'Prospects List'!$A$1:$AE$160</definedName>
    <definedName name="Z_5AC41348_2849_431B_9821_2367F222BDE5_.wvu.FilterData" localSheetId="5" hidden="1">'Prospects List'!$A$1:$AE$160</definedName>
    <definedName name="Z_67800E9C_1F6A_43CF_BD73_11AD9F377D14_.wvu.FilterData" localSheetId="5" hidden="1">'Prospects List'!$A$7:$AE$160</definedName>
    <definedName name="Z_6792CC1B_4085_4BCC_B147_CBA2121D3ADE_.wvu.FilterData" localSheetId="5" hidden="1">'Prospects List'!$A$7:$AE$160</definedName>
    <definedName name="Z_6AC71E77_F2B3_49F6_B5B5_6087FD00F176_.wvu.FilterData" localSheetId="5" hidden="1">'Prospects List'!$A$7:$AE$160</definedName>
    <definedName name="Z_7538C4D0_AD8C_438D_B279_4F9B4668ED47_.wvu.FilterData" localSheetId="5" hidden="1">'Prospects List'!$A$7:$AE$160</definedName>
  </definedNames>
  <calcPr calcId="191029"/>
  <customWorkbookViews>
    <customWorkbookView name="Filter 8" guid="{6AC71E77-F2B3-49F6-B5B5-6087FD00F176}" maximized="1" windowWidth="0" windowHeight="0" activeSheetId="0"/>
    <customWorkbookView name="Filter 1" guid="{5AC41348-2849-431B-9821-2367F222BDE5}" maximized="1" windowWidth="0" windowHeight="0" activeSheetId="0"/>
    <customWorkbookView name="Filter 3" guid="{2D114C46-41D7-4FBC-B93A-EDECFD188CDF}" maximized="1" windowWidth="0" windowHeight="0" activeSheetId="0"/>
    <customWorkbookView name="Filter 2" guid="{6792CC1B-4085-4BCC-B147-CBA2121D3ADE}" maximized="1" windowWidth="0" windowHeight="0" activeSheetId="0"/>
    <customWorkbookView name="Filter 5" guid="{54CD2F5B-55D9-4191-B81C-1C02D9A49EAE}" maximized="1" windowWidth="0" windowHeight="0" activeSheetId="0"/>
    <customWorkbookView name="Filter 4" guid="{4DADA64F-E99D-4560-8154-F4711FEFCC09}" maximized="1" windowWidth="0" windowHeight="0" activeSheetId="0"/>
    <customWorkbookView name="Filter 7" guid="{7538C4D0-AD8C-438D-B279-4F9B4668ED47}" maximized="1" windowWidth="0" windowHeight="0" activeSheetId="0"/>
    <customWorkbookView name="Filter 6" guid="{67800E9C-1F6A-43CF-BD73-11AD9F377D14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6" l="1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B1" i="5"/>
  <c r="B26" i="4"/>
  <c r="B25" i="4"/>
  <c r="B24" i="4"/>
  <c r="B23" i="4"/>
  <c r="J19" i="4"/>
  <c r="I19" i="4"/>
  <c r="H19" i="4"/>
  <c r="G19" i="4"/>
  <c r="F19" i="4"/>
  <c r="I18" i="4"/>
  <c r="H18" i="4"/>
  <c r="J18" i="4" s="1"/>
  <c r="G18" i="4"/>
  <c r="F18" i="4"/>
  <c r="I17" i="4"/>
  <c r="H17" i="4"/>
  <c r="G17" i="4"/>
  <c r="F17" i="4"/>
  <c r="J17" i="4" s="1"/>
  <c r="I16" i="4"/>
  <c r="J16" i="4" s="1"/>
  <c r="H16" i="4"/>
  <c r="G16" i="4"/>
  <c r="F16" i="4"/>
  <c r="F1" i="6" l="1"/>
</calcChain>
</file>

<file path=xl/sharedStrings.xml><?xml version="1.0" encoding="utf-8"?>
<sst xmlns="http://schemas.openxmlformats.org/spreadsheetml/2006/main" count="2977" uniqueCount="1212">
  <si>
    <t>Clinic/s</t>
  </si>
  <si>
    <t>Clinician/s</t>
  </si>
  <si>
    <t>Website</t>
  </si>
  <si>
    <t>Google Reviews</t>
  </si>
  <si>
    <t># of Google Reviews</t>
  </si>
  <si>
    <t>Zoc Doc Reviews</t>
  </si>
  <si>
    <t># of Zoc Doc Reviews</t>
  </si>
  <si>
    <t>Scheduling / Booking URL</t>
  </si>
  <si>
    <t>Focus Areas 1</t>
  </si>
  <si>
    <t>Focus Areas 2</t>
  </si>
  <si>
    <t>Focus Areas 3</t>
  </si>
  <si>
    <t>Email Address</t>
  </si>
  <si>
    <t>Phone Number</t>
  </si>
  <si>
    <t>Physical Address</t>
  </si>
  <si>
    <t>City</t>
  </si>
  <si>
    <t>State</t>
  </si>
  <si>
    <t>Zip Code</t>
  </si>
  <si>
    <t>Care Chiropractic</t>
  </si>
  <si>
    <t>Dr. Steven Visentin, D.C.</t>
  </si>
  <si>
    <t>https://www.carechiropractic.com/us/</t>
  </si>
  <si>
    <t>NA</t>
  </si>
  <si>
    <t>https://www.carechiropractic.com/special/</t>
  </si>
  <si>
    <t>Movement</t>
  </si>
  <si>
    <t>303-394-2273</t>
  </si>
  <si>
    <t>1411 Krameria St</t>
  </si>
  <si>
    <t>Denver</t>
  </si>
  <si>
    <t>CO</t>
  </si>
  <si>
    <t>Adio Chiropractic of Golden</t>
  </si>
  <si>
    <t>Dr. Weston Nemitz, DC</t>
  </si>
  <si>
    <t>https://getadio.com/</t>
  </si>
  <si>
    <t>https://getadio.com/book-an-appointment/</t>
  </si>
  <si>
    <t>Cognitive</t>
  </si>
  <si>
    <t>Allergies</t>
  </si>
  <si>
    <t>ca@getadio.com</t>
  </si>
  <si>
    <t>720-708-4925</t>
  </si>
  <si>
    <t>17120 W Colfax Ave #118</t>
  </si>
  <si>
    <t>Golden</t>
  </si>
  <si>
    <t>Dr. Michael Viscarelli, DC</t>
  </si>
  <si>
    <t>drmichael@getadio.com</t>
  </si>
  <si>
    <t>Dr. Allison Beardsley, DC</t>
  </si>
  <si>
    <t>drallison@getadio.com</t>
  </si>
  <si>
    <t>Elevation Chiropractic and Wellness - Denver</t>
  </si>
  <si>
    <t>Dr. Paul Jeffrey, DC</t>
  </si>
  <si>
    <t>https://elevationcw.com/chiropractic/</t>
  </si>
  <si>
    <t>https://elevationcw.com/chiropractic/#chiro-apt</t>
  </si>
  <si>
    <t>Mpvement</t>
  </si>
  <si>
    <t>Digestive</t>
  </si>
  <si>
    <t>paul@elevationcw.com, denver@elevationcw.com</t>
  </si>
  <si>
    <t>720-744-0666</t>
  </si>
  <si>
    <t>677 S Colorado Blvd suite 100</t>
  </si>
  <si>
    <t>Dr. Hayden Edge DC</t>
  </si>
  <si>
    <t>hayden@elevationcw.com</t>
  </si>
  <si>
    <t>Campbell Chiropractic</t>
  </si>
  <si>
    <t>Dr. Darby Campbell, DC</t>
  </si>
  <si>
    <t>https://centennialfamilychiro.com/</t>
  </si>
  <si>
    <t>https://centennialfamilychiro.com/book-appointment/</t>
  </si>
  <si>
    <t>Pregnancy</t>
  </si>
  <si>
    <t>doctor@centennialfamilychiro.com</t>
  </si>
  <si>
    <t>720-708-2275</t>
  </si>
  <si>
    <t>6551 S Revere Pkwy</t>
  </si>
  <si>
    <t>Centennial</t>
  </si>
  <si>
    <t>Dr. Ashley Campbell, DC</t>
  </si>
  <si>
    <t>ashleyc@centennialfamilychiro.com</t>
  </si>
  <si>
    <t>The Wellness Center</t>
  </si>
  <si>
    <t>Dr. Paris Prestridge, ND</t>
  </si>
  <si>
    <t>https://www.wellnessdenver.com/</t>
  </si>
  <si>
    <t>https://www.wellnessdenver.com/contact-us/</t>
  </si>
  <si>
    <t>Hormones</t>
  </si>
  <si>
    <t>info@wellnessdenver.com</t>
  </si>
  <si>
    <t>303-357-9355</t>
  </si>
  <si>
    <t>870 S. Colorado Blvd.</t>
  </si>
  <si>
    <t>PrimeHealth Denver - Functional Medicine Denver, Colorado</t>
  </si>
  <si>
    <t>Jawad Majeed, ND</t>
  </si>
  <si>
    <t>https://primehealthdenver.com/phd-team/jawad-majeed-nd/</t>
  </si>
  <si>
    <t>https://calendly.com/primehealthdenver/free-consultation?month=2023-10</t>
  </si>
  <si>
    <t>jawad@primehealthdenver.com</t>
  </si>
  <si>
    <t>303-335-9092</t>
  </si>
  <si>
    <t>6001 W 16th Ave</t>
  </si>
  <si>
    <t>Lakewood</t>
  </si>
  <si>
    <t>Clear Creek Natural Medicine</t>
  </si>
  <si>
    <t>Dr. Taylor Lensegrav</t>
  </si>
  <si>
    <t>https://clearcreeknaturalmedicine.com/</t>
  </si>
  <si>
    <t>https://clearcreeknaturalmedicine.com/get-started/</t>
  </si>
  <si>
    <t>info@clearcreeknaturalmedicine.com</t>
  </si>
  <si>
    <t>720-773-0451</t>
  </si>
  <si>
    <t>7850 Vance Dr. Suite 160</t>
  </si>
  <si>
    <t>Arvada</t>
  </si>
  <si>
    <t>Vitality Natural Medicine</t>
  </si>
  <si>
    <t>Dr. Francesca Quinn ND, Lac</t>
  </si>
  <si>
    <t>https://vitalitynaturalmedicine.com/</t>
  </si>
  <si>
    <t>https://vitalitynaturalmedicine.com/health-assessment/</t>
  </si>
  <si>
    <t>DrQuinn@VitalityNaturalMedicine.com</t>
  </si>
  <si>
    <t>720-310-0797</t>
  </si>
  <si>
    <t>121 South Madison St., Suite B</t>
  </si>
  <si>
    <t>Tree Of Life Wellness Center</t>
  </si>
  <si>
    <t>Todd Nelson, D.Sc</t>
  </si>
  <si>
    <t>https://tolnaturopathics.com/</t>
  </si>
  <si>
    <t>https://tolnaturopathics.md-hq.com/</t>
  </si>
  <si>
    <t>todd@tolwellness.com</t>
  </si>
  <si>
    <t>303-969-3052</t>
  </si>
  <si>
    <t>12600 W Colfax Ave a190</t>
  </si>
  <si>
    <t>Ponderosa Natural Medicine</t>
  </si>
  <si>
    <t>Dr. Karrina Wallace</t>
  </si>
  <si>
    <t>https://www.ponderosanaturalmedicine.com/</t>
  </si>
  <si>
    <t>https://ehr.charmtracker.com/publicCal.sas?method=getCal&amp;id=Kzx78MC70x6G0x671c870P4287878MM08777zM070d0M0k23Ex67020x67027c0S77</t>
  </si>
  <si>
    <t>Dr.K@ponderosanaturalmedicine.com</t>
  </si>
  <si>
    <t>720-722-0178</t>
  </si>
  <si>
    <t>6279 W. 38th Ave. Suite #4</t>
  </si>
  <si>
    <t>Wheat Ridge</t>
  </si>
  <si>
    <t>Foundations Family Medicine</t>
  </si>
  <si>
    <t>Dr Jessie Miller</t>
  </si>
  <si>
    <t>https://www.drjessiemiller.com/</t>
  </si>
  <si>
    <t>https://drjessiemiller.janeapp.com/#/team</t>
  </si>
  <si>
    <t>Info@drjessiemiller.com</t>
  </si>
  <si>
    <t>970-439-2104</t>
  </si>
  <si>
    <t>4251 Kipling St, Suite 510</t>
  </si>
  <si>
    <t>Natural Medicine of Denver</t>
  </si>
  <si>
    <t>Dr. Rachelle M. Forsberg, ND, Lac</t>
  </si>
  <si>
    <t>https://naturalmedicineofdenver.com/</t>
  </si>
  <si>
    <t>https://naturalmedicineofdenver.com/contact/</t>
  </si>
  <si>
    <t>Respiratory</t>
  </si>
  <si>
    <t>720-613-8501</t>
  </si>
  <si>
    <t>6595 West 14th Avenue Suite 101</t>
  </si>
  <si>
    <t>Denver Chiropractic LLC</t>
  </si>
  <si>
    <t>Tarynn Butler</t>
  </si>
  <si>
    <t>https://denvercoloradochiropractic.com/</t>
  </si>
  <si>
    <t>https://denvercoloradochiropractic.com/schedule-appointment/</t>
  </si>
  <si>
    <t>Calm Spirit Acupuncture and Wellness Inc</t>
  </si>
  <si>
    <t>Alexia Bennetts, L.Ac., Dipl. Ac.</t>
  </si>
  <si>
    <t>https://www.calmspiritacupuncture.com/</t>
  </si>
  <si>
    <t>https://www.calmspiritacupuncture.com/contact</t>
  </si>
  <si>
    <t>appointment@calmspiritacu.com</t>
  </si>
  <si>
    <t>303-467-5337</t>
  </si>
  <si>
    <t>12380 W 64th Ave</t>
  </si>
  <si>
    <t>Advanced Chiropractic Clinic</t>
  </si>
  <si>
    <t>Michael Harman</t>
  </si>
  <si>
    <t>https://www.advancedchiropracticclinic.com/</t>
  </si>
  <si>
    <t>https://www.advancedchiropracticclinic.com/appointment/</t>
  </si>
  <si>
    <t>advchiroandacupuncture@gmail.com</t>
  </si>
  <si>
    <t>303-841-2524</t>
  </si>
  <si>
    <t>11020 S Pikes Peak Dr Suite 110</t>
  </si>
  <si>
    <t>Parker</t>
  </si>
  <si>
    <t>Becky Manders</t>
  </si>
  <si>
    <t>Acupuncture Denver</t>
  </si>
  <si>
    <t>Jane Gregorie M.S., L.Ac. FABORM</t>
  </si>
  <si>
    <t>https://acudenver.com/</t>
  </si>
  <si>
    <t>https://acudenver.janeapp.com/</t>
  </si>
  <si>
    <t>jane@acudenver.com</t>
  </si>
  <si>
    <t>303-929-9582</t>
  </si>
  <si>
    <t>899 Logan St # 109</t>
  </si>
  <si>
    <t>Merry Reasons, M.S., L.Ac., Dipl, Ac., FABORM</t>
  </si>
  <si>
    <t>https://acudenver.janeapp.com/#/staff_member/3</t>
  </si>
  <si>
    <t>merry@acudenver.com</t>
  </si>
  <si>
    <t>zip</t>
  </si>
  <si>
    <t>state</t>
  </si>
  <si>
    <t>name</t>
  </si>
  <si>
    <t>lat</t>
  </si>
  <si>
    <t>lng</t>
  </si>
  <si>
    <t>Agate</t>
  </si>
  <si>
    <t>Aguilar</t>
  </si>
  <si>
    <t>Akron</t>
  </si>
  <si>
    <t>Alamosa</t>
  </si>
  <si>
    <t>Aurora</t>
  </si>
  <si>
    <t>Allenspark</t>
  </si>
  <si>
    <t>Almont</t>
  </si>
  <si>
    <t>Amherst</t>
  </si>
  <si>
    <t>Anton</t>
  </si>
  <si>
    <t>Antonito</t>
  </si>
  <si>
    <t>Arapahoe</t>
  </si>
  <si>
    <t>Arboles</t>
  </si>
  <si>
    <t>Arlington</t>
  </si>
  <si>
    <t>Arriba</t>
  </si>
  <si>
    <t>Aspen</t>
  </si>
  <si>
    <t>Atwood</t>
  </si>
  <si>
    <t>Boulder</t>
  </si>
  <si>
    <t>Ault</t>
  </si>
  <si>
    <t>Austin</t>
  </si>
  <si>
    <t>Bailey</t>
  </si>
  <si>
    <t>Basalt</t>
  </si>
  <si>
    <t>Bow Mar</t>
  </si>
  <si>
    <t>Battlement Mesa</t>
  </si>
  <si>
    <t>Broomfield</t>
  </si>
  <si>
    <t>Bayfield</t>
  </si>
  <si>
    <t>Castle Rock</t>
  </si>
  <si>
    <t>Bedrock</t>
  </si>
  <si>
    <t>Cherry Hills Vil</t>
  </si>
  <si>
    <t>Bellvue</t>
  </si>
  <si>
    <t>Bennett</t>
  </si>
  <si>
    <t>Chivington</t>
  </si>
  <si>
    <t>Berthoud</t>
  </si>
  <si>
    <t>Bethune</t>
  </si>
  <si>
    <t>Beulah</t>
  </si>
  <si>
    <t>Black Hawk</t>
  </si>
  <si>
    <t>Blanca</t>
  </si>
  <si>
    <t>Bond</t>
  </si>
  <si>
    <t>Boone</t>
  </si>
  <si>
    <t>Brandon</t>
  </si>
  <si>
    <t>Branson</t>
  </si>
  <si>
    <t>Briggsdale</t>
  </si>
  <si>
    <t>Bristol</t>
  </si>
  <si>
    <t>Brush</t>
  </si>
  <si>
    <t>Buena Vista</t>
  </si>
  <si>
    <t>Burlington</t>
  </si>
  <si>
    <t>Byers</t>
  </si>
  <si>
    <t>Caddoa</t>
  </si>
  <si>
    <t>Cahone</t>
  </si>
  <si>
    <t>Calhan</t>
  </si>
  <si>
    <t>Campo</t>
  </si>
  <si>
    <t>Canon City</t>
  </si>
  <si>
    <t>Carr</t>
  </si>
  <si>
    <t>Cedaredge</t>
  </si>
  <si>
    <t>Center</t>
  </si>
  <si>
    <t>Edgewater</t>
  </si>
  <si>
    <t>Cheyenne Mtn Afb</t>
  </si>
  <si>
    <t>Englewood</t>
  </si>
  <si>
    <t>Cheyenne Wells</t>
  </si>
  <si>
    <t>Federal Heights</t>
  </si>
  <si>
    <t>Cimarron</t>
  </si>
  <si>
    <t>Glendale</t>
  </si>
  <si>
    <t>Clark</t>
  </si>
  <si>
    <t>Clifton</t>
  </si>
  <si>
    <t>Climax</t>
  </si>
  <si>
    <t>Greenwood Villag</t>
  </si>
  <si>
    <t>Coalmont</t>
  </si>
  <si>
    <t>Highlands Ranch</t>
  </si>
  <si>
    <t>Collbran</t>
  </si>
  <si>
    <t>Colorado Springs</t>
  </si>
  <si>
    <t>Littleton</t>
  </si>
  <si>
    <t>Longmont</t>
  </si>
  <si>
    <t>Morrison</t>
  </si>
  <si>
    <t>Northglenn</t>
  </si>
  <si>
    <t>Thornton</t>
  </si>
  <si>
    <t>Westminster</t>
  </si>
  <si>
    <t>Commerce City</t>
  </si>
  <si>
    <t>Conifer</t>
  </si>
  <si>
    <t>Cope</t>
  </si>
  <si>
    <t>Cortez</t>
  </si>
  <si>
    <t>Craig</t>
  </si>
  <si>
    <t>Crawford</t>
  </si>
  <si>
    <t>Creede</t>
  </si>
  <si>
    <t>Crested Butte</t>
  </si>
  <si>
    <t>Crook</t>
  </si>
  <si>
    <t>Cuchara</t>
  </si>
  <si>
    <t>Dacono</t>
  </si>
  <si>
    <t>De Beque</t>
  </si>
  <si>
    <t>Deckers</t>
  </si>
  <si>
    <t>Deer Trail</t>
  </si>
  <si>
    <t>Delhi</t>
  </si>
  <si>
    <t>Delta</t>
  </si>
  <si>
    <t>Deora</t>
  </si>
  <si>
    <t>Dinosaur</t>
  </si>
  <si>
    <t>Divide</t>
  </si>
  <si>
    <t>Dolores</t>
  </si>
  <si>
    <t>Dove Creek</t>
  </si>
  <si>
    <t>Drake</t>
  </si>
  <si>
    <t>Durango</t>
  </si>
  <si>
    <t>Eagle</t>
  </si>
  <si>
    <t>Eaton</t>
  </si>
  <si>
    <t>Eckert</t>
  </si>
  <si>
    <t>Eckley</t>
  </si>
  <si>
    <t>Egnar</t>
  </si>
  <si>
    <t>Elbert</t>
  </si>
  <si>
    <t>Elizabeth</t>
  </si>
  <si>
    <t>Elk Springs</t>
  </si>
  <si>
    <t>Erie</t>
  </si>
  <si>
    <t>Estes Park</t>
  </si>
  <si>
    <t>Evans</t>
  </si>
  <si>
    <t>Evergreen</t>
  </si>
  <si>
    <t>Fairplay</t>
  </si>
  <si>
    <t>Farisita</t>
  </si>
  <si>
    <t>Farista</t>
  </si>
  <si>
    <t>Flagler</t>
  </si>
  <si>
    <t>Fleming</t>
  </si>
  <si>
    <t>Florence</t>
  </si>
  <si>
    <t>Florissant</t>
  </si>
  <si>
    <t>Fort Carson</t>
  </si>
  <si>
    <t>Fort Collins</t>
  </si>
  <si>
    <t>Fort Garland</t>
  </si>
  <si>
    <t>Fort Morgan</t>
  </si>
  <si>
    <t>Fountain</t>
  </si>
  <si>
    <t>Fowler</t>
  </si>
  <si>
    <t>Foxton</t>
  </si>
  <si>
    <t>Franktown</t>
  </si>
  <si>
    <t>Fruita</t>
  </si>
  <si>
    <t>Fruitvale</t>
  </si>
  <si>
    <t>Galeton</t>
  </si>
  <si>
    <t>Garden City</t>
  </si>
  <si>
    <t>Gateway</t>
  </si>
  <si>
    <t>Genoa</t>
  </si>
  <si>
    <t>Gill</t>
  </si>
  <si>
    <t>Glenwood Springs</t>
  </si>
  <si>
    <t>Granada</t>
  </si>
  <si>
    <t>Granby</t>
  </si>
  <si>
    <t>Grand Junction</t>
  </si>
  <si>
    <t>Grand Lake</t>
  </si>
  <si>
    <t>Granite</t>
  </si>
  <si>
    <t>Greeley</t>
  </si>
  <si>
    <t>Grover</t>
  </si>
  <si>
    <t>Guffey</t>
  </si>
  <si>
    <t>Gunnison</t>
  </si>
  <si>
    <t>Gypsum</t>
  </si>
  <si>
    <t>Hale</t>
  </si>
  <si>
    <t>Hamilton</t>
  </si>
  <si>
    <t>Hartman</t>
  </si>
  <si>
    <t>Haswell</t>
  </si>
  <si>
    <t>Haxtun</t>
  </si>
  <si>
    <t>Hayden</t>
  </si>
  <si>
    <t>Henderson</t>
  </si>
  <si>
    <t>Hesperus</t>
  </si>
  <si>
    <t>Hillrose</t>
  </si>
  <si>
    <t>Holly</t>
  </si>
  <si>
    <t>Holyoke</t>
  </si>
  <si>
    <t>Hooper</t>
  </si>
  <si>
    <t>Hotchkiss</t>
  </si>
  <si>
    <t>Howard</t>
  </si>
  <si>
    <t>Hoyt</t>
  </si>
  <si>
    <t>Hudson</t>
  </si>
  <si>
    <t>Hugo</t>
  </si>
  <si>
    <t>Idaho Springs</t>
  </si>
  <si>
    <t>Ignacio</t>
  </si>
  <si>
    <t>Iliff</t>
  </si>
  <si>
    <t>Jamestown</t>
  </si>
  <si>
    <t>Jansen</t>
  </si>
  <si>
    <t>Jefferson</t>
  </si>
  <si>
    <t>Joes</t>
  </si>
  <si>
    <t>Johnstown</t>
  </si>
  <si>
    <t>Julesburg</t>
  </si>
  <si>
    <t>Karval</t>
  </si>
  <si>
    <t>Keenesburg</t>
  </si>
  <si>
    <t>Kersey</t>
  </si>
  <si>
    <t>Keystone</t>
  </si>
  <si>
    <t>Kiowa</t>
  </si>
  <si>
    <t>Kirk</t>
  </si>
  <si>
    <t>Kit Carson</t>
  </si>
  <si>
    <t>Kremmling</t>
  </si>
  <si>
    <t>La Garita</t>
  </si>
  <si>
    <t>La Jara</t>
  </si>
  <si>
    <t>La Salle</t>
  </si>
  <si>
    <t>Lafayette</t>
  </si>
  <si>
    <t>Laird</t>
  </si>
  <si>
    <t>Lake City</t>
  </si>
  <si>
    <t>Lake George</t>
  </si>
  <si>
    <t>Lamar</t>
  </si>
  <si>
    <t>Laporte</t>
  </si>
  <si>
    <t>Larkspur</t>
  </si>
  <si>
    <t>Last Chance</t>
  </si>
  <si>
    <t>Leadville</t>
  </si>
  <si>
    <t>Lewis</t>
  </si>
  <si>
    <t>Limon</t>
  </si>
  <si>
    <t>Lindon</t>
  </si>
  <si>
    <t>Lochbui</t>
  </si>
  <si>
    <t>Loma</t>
  </si>
  <si>
    <t>Louisville</t>
  </si>
  <si>
    <t>Loveland</t>
  </si>
  <si>
    <t>Lycan</t>
  </si>
  <si>
    <t>Lyons</t>
  </si>
  <si>
    <t>Mack</t>
  </si>
  <si>
    <t>Mancos</t>
  </si>
  <si>
    <t>Manitou Springs</t>
  </si>
  <si>
    <t>Manzanola</t>
  </si>
  <si>
    <t>Marble</t>
  </si>
  <si>
    <t>Matheson</t>
  </si>
  <si>
    <t>Maybell</t>
  </si>
  <si>
    <t>Mc Clave</t>
  </si>
  <si>
    <t>Mc Coy</t>
  </si>
  <si>
    <t>Meeker</t>
  </si>
  <si>
    <t>Meredith</t>
  </si>
  <si>
    <t>Mesa</t>
  </si>
  <si>
    <t>Mesita</t>
  </si>
  <si>
    <t>Milliken</t>
  </si>
  <si>
    <t>Moffat</t>
  </si>
  <si>
    <t>Monte Vista</t>
  </si>
  <si>
    <t>Montrose</t>
  </si>
  <si>
    <t>Monument</t>
  </si>
  <si>
    <t>Mosca</t>
  </si>
  <si>
    <t>Mountain View</t>
  </si>
  <si>
    <t>Nathrop</t>
  </si>
  <si>
    <t>Naturita</t>
  </si>
  <si>
    <t>Nederland</t>
  </si>
  <si>
    <t>New Castle</t>
  </si>
  <si>
    <t>New Raymer</t>
  </si>
  <si>
    <t>North Avondale</t>
  </si>
  <si>
    <t>North Pole</t>
  </si>
  <si>
    <t>Norwood</t>
  </si>
  <si>
    <t>Nucla</t>
  </si>
  <si>
    <t>Nunn</t>
  </si>
  <si>
    <t>Oak Creek</t>
  </si>
  <si>
    <t>Olathe</t>
  </si>
  <si>
    <t>Olney Springs</t>
  </si>
  <si>
    <t>Ophir</t>
  </si>
  <si>
    <t>Orchard</t>
  </si>
  <si>
    <t>Ordway</t>
  </si>
  <si>
    <t>Otis</t>
  </si>
  <si>
    <t>Ouray</t>
  </si>
  <si>
    <t>Ovid</t>
  </si>
  <si>
    <t>Padroni</t>
  </si>
  <si>
    <t>Pagosa Springs</t>
  </si>
  <si>
    <t>Palisade</t>
  </si>
  <si>
    <t>Palmer Lake</t>
  </si>
  <si>
    <t>Paonia</t>
  </si>
  <si>
    <t>Parlin</t>
  </si>
  <si>
    <t>Parshall</t>
  </si>
  <si>
    <t>Peetz</t>
  </si>
  <si>
    <t>Penrose</t>
  </si>
  <si>
    <t>Peyton</t>
  </si>
  <si>
    <t>Pierce</t>
  </si>
  <si>
    <t>Pine</t>
  </si>
  <si>
    <t>Pinecliffe</t>
  </si>
  <si>
    <t>Pitkin</t>
  </si>
  <si>
    <t>Placerville</t>
  </si>
  <si>
    <t>Platteville</t>
  </si>
  <si>
    <t>Pleasant View</t>
  </si>
  <si>
    <t>Powderhorn</t>
  </si>
  <si>
    <t>Pueblo</t>
  </si>
  <si>
    <t>Pueblo West</t>
  </si>
  <si>
    <t>Ramah</t>
  </si>
  <si>
    <t>Rangely</t>
  </si>
  <si>
    <t>Red Feather Lake</t>
  </si>
  <si>
    <t>Redvale</t>
  </si>
  <si>
    <t>Ridgway</t>
  </si>
  <si>
    <t>Rifle</t>
  </si>
  <si>
    <t>Rocky Ford</t>
  </si>
  <si>
    <t>Roggen</t>
  </si>
  <si>
    <t>Rollinsville</t>
  </si>
  <si>
    <t>Rush</t>
  </si>
  <si>
    <t>Rye</t>
  </si>
  <si>
    <t>Saguache</t>
  </si>
  <si>
    <t>Salida</t>
  </si>
  <si>
    <t>San Acacio</t>
  </si>
  <si>
    <t>San Pablo</t>
  </si>
  <si>
    <t>Sanford</t>
  </si>
  <si>
    <t>Sedgwick</t>
  </si>
  <si>
    <t>Seibert</t>
  </si>
  <si>
    <t>Silt</t>
  </si>
  <si>
    <t>Silverton</t>
  </si>
  <si>
    <t>Simla</t>
  </si>
  <si>
    <t>Slater</t>
  </si>
  <si>
    <t>Snowmass</t>
  </si>
  <si>
    <t>Snyder</t>
  </si>
  <si>
    <t>Somerset</t>
  </si>
  <si>
    <t>South Fork</t>
  </si>
  <si>
    <t>Springfield</t>
  </si>
  <si>
    <t>Steamboat Spring</t>
  </si>
  <si>
    <t>Sterling</t>
  </si>
  <si>
    <t>Stoneham</t>
  </si>
  <si>
    <t>Strasburg</t>
  </si>
  <si>
    <t>Stratton</t>
  </si>
  <si>
    <t>Sugar City</t>
  </si>
  <si>
    <t>Telluride</t>
  </si>
  <si>
    <t>Timpas</t>
  </si>
  <si>
    <t>Toponas</t>
  </si>
  <si>
    <t>Towaoc</t>
  </si>
  <si>
    <t>Towner</t>
  </si>
  <si>
    <t>Trinchera</t>
  </si>
  <si>
    <t>Twin Lakes</t>
  </si>
  <si>
    <t>United States Ai</t>
  </si>
  <si>
    <t>Utleyville</t>
  </si>
  <si>
    <t>Vail</t>
  </si>
  <si>
    <t>Vernon</t>
  </si>
  <si>
    <t>Vilas</t>
  </si>
  <si>
    <t>Villa Grove</t>
  </si>
  <si>
    <t>Villegreen</t>
  </si>
  <si>
    <t>Virginia Dale</t>
  </si>
  <si>
    <t>Vona</t>
  </si>
  <si>
    <t>Walden</t>
  </si>
  <si>
    <t>Walsh</t>
  </si>
  <si>
    <t>Ward</t>
  </si>
  <si>
    <t>Watkins</t>
  </si>
  <si>
    <t>Wattenburg</t>
  </si>
  <si>
    <t>Weldona</t>
  </si>
  <si>
    <t>Wellington</t>
  </si>
  <si>
    <t>Westcliffe</t>
  </si>
  <si>
    <t>Weston</t>
  </si>
  <si>
    <t>Wetmore</t>
  </si>
  <si>
    <t>Whitewater</t>
  </si>
  <si>
    <t>Wiley</t>
  </si>
  <si>
    <t>Willard</t>
  </si>
  <si>
    <t>Windsor</t>
  </si>
  <si>
    <t>Woodland Park</t>
  </si>
  <si>
    <t>Yellow Jacket</t>
  </si>
  <si>
    <t>Yoder</t>
  </si>
  <si>
    <t>Yuma</t>
  </si>
  <si>
    <t>Person</t>
  </si>
  <si>
    <t>Focus Area</t>
  </si>
  <si>
    <t>Latitude</t>
  </si>
  <si>
    <t>Longitude</t>
  </si>
  <si>
    <t>Doctor</t>
  </si>
  <si>
    <t>Jack</t>
  </si>
  <si>
    <t>Brian</t>
  </si>
  <si>
    <t>John</t>
  </si>
  <si>
    <t xml:space="preserve">Cognitive </t>
  </si>
  <si>
    <t>Brett</t>
  </si>
  <si>
    <t>Jake</t>
  </si>
  <si>
    <t>Step 1: Match On Focus Area</t>
  </si>
  <si>
    <t>Description</t>
  </si>
  <si>
    <t>Matches on Focus Area: Digestive</t>
  </si>
  <si>
    <t>Matches on Focus Area: Cognitive</t>
  </si>
  <si>
    <t>Step 2: Determine who is closest</t>
  </si>
  <si>
    <t>Lookup</t>
  </si>
  <si>
    <t>Calculation</t>
  </si>
  <si>
    <t>Person Zip Code</t>
  </si>
  <si>
    <t>Doctor Zip Code</t>
  </si>
  <si>
    <t>Person Lat</t>
  </si>
  <si>
    <t>Person Long</t>
  </si>
  <si>
    <t>Doc Lat</t>
  </si>
  <si>
    <t>Doc Long</t>
  </si>
  <si>
    <t>Proxmity</t>
  </si>
  <si>
    <t>Count by Doctor</t>
  </si>
  <si>
    <t>Step 3: Determine best match for person</t>
  </si>
  <si>
    <t>Total Count</t>
  </si>
  <si>
    <t>Best match for Jack</t>
  </si>
  <si>
    <t>By</t>
  </si>
  <si>
    <t>Date Plotted</t>
  </si>
  <si>
    <t>Researcher's Notes</t>
  </si>
  <si>
    <t>Colorado Boulevard Chiropractic at Willow Creek</t>
  </si>
  <si>
    <t>Lauren Hess</t>
  </si>
  <si>
    <t>https://www.coloradoblvdchiropractic.com/</t>
  </si>
  <si>
    <t>303-759-8333</t>
  </si>
  <si>
    <t>7772 E Phillips Cir</t>
  </si>
  <si>
    <t>NDP</t>
  </si>
  <si>
    <t>limited info for email</t>
  </si>
  <si>
    <t>Denver Sports Recovery</t>
  </si>
  <si>
    <t>Richard Dominique, LMT</t>
  </si>
  <si>
    <t>https://www.denversportsrecovery.com/providers</t>
  </si>
  <si>
    <t>https://www.denversportsrecovery.com/book-online</t>
  </si>
  <si>
    <t>richard@denversportsrecovery.com</t>
  </si>
  <si>
    <t>303-718-3435</t>
  </si>
  <si>
    <t>2242 W 29th Ave</t>
  </si>
  <si>
    <t>Kristen Lepar</t>
  </si>
  <si>
    <t>JSY</t>
  </si>
  <si>
    <t>Kimberly Winder</t>
  </si>
  <si>
    <t>Cordie Wilkins</t>
  </si>
  <si>
    <t>Greg Cradick LMT</t>
  </si>
  <si>
    <t>https://acudenver.janeapp.com/#/staff_member/6</t>
  </si>
  <si>
    <t>mally@acudenver.com</t>
  </si>
  <si>
    <t>David Dunn LMT</t>
  </si>
  <si>
    <t>https://acudenver.janeapp.com/#/staff_member/5/treatment/3</t>
  </si>
  <si>
    <t>david@acudenver.com</t>
  </si>
  <si>
    <t>Well Set</t>
  </si>
  <si>
    <t>Amanda Miller</t>
  </si>
  <si>
    <t>https://wellsetdenver.com/</t>
  </si>
  <si>
    <t>https://wellsetdenver.com/contact/</t>
  </si>
  <si>
    <t>amandamillercmt@gmail.com</t>
  </si>
  <si>
    <t>720-739-0745</t>
  </si>
  <si>
    <t>4433 W 29th Ave Suite 203</t>
  </si>
  <si>
    <t>Mountain View Pain Center</t>
  </si>
  <si>
    <t>Mark Holmberg</t>
  </si>
  <si>
    <t>https://www.mvpc.com/home</t>
  </si>
  <si>
    <t>https://www.mvpc.com/new-patients</t>
  </si>
  <si>
    <t>mark.holmberg@mvpc.com</t>
  </si>
  <si>
    <t>303-209-4485</t>
  </si>
  <si>
    <t>789 Sherman St #315</t>
  </si>
  <si>
    <t>Eric Heller</t>
  </si>
  <si>
    <t>eric.heller@mvpc.com</t>
  </si>
  <si>
    <t>Rose Fagan</t>
  </si>
  <si>
    <t>rose.fagan@mvpc.com</t>
  </si>
  <si>
    <t>Sage Works Massage</t>
  </si>
  <si>
    <t>Jared Geurts</t>
  </si>
  <si>
    <t>https://www.sageworksmassage.com/</t>
  </si>
  <si>
    <t>https://www.sageworksmassage.com/booking</t>
  </si>
  <si>
    <t>sageworksmassage@gmail.com</t>
  </si>
  <si>
    <t>303-513-0593</t>
  </si>
  <si>
    <t>1159 Delaware St</t>
  </si>
  <si>
    <t>Saunders Massage Therapy</t>
  </si>
  <si>
    <t>Nancy Saunders</t>
  </si>
  <si>
    <t>https://saundersmassagetherapy.com/</t>
  </si>
  <si>
    <t>https://saundersmassagetherapy.com/appointments/</t>
  </si>
  <si>
    <t>Nsaunders71@hotmail.com</t>
  </si>
  <si>
    <t>303-733-4466</t>
  </si>
  <si>
    <t>2480 S Downing St # 206</t>
  </si>
  <si>
    <t>Denver Deep Ashiatsu Massage</t>
  </si>
  <si>
    <t>Patty Blake</t>
  </si>
  <si>
    <t>https://www.denverdeep.com/about</t>
  </si>
  <si>
    <t>https://www.denverdeep.com/book-now</t>
  </si>
  <si>
    <t>patty@denverdeep.com</t>
  </si>
  <si>
    <t>720-710-2744</t>
  </si>
  <si>
    <t>5455 W 38th Ave Suite C,</t>
  </si>
  <si>
    <t>Symmetry 360 Massage</t>
  </si>
  <si>
    <t>Melissa Simon</t>
  </si>
  <si>
    <t>https://www.symmetrymassagedenver.com/</t>
  </si>
  <si>
    <t>https://na1.meevo.com/OnlineBookingApp/booking/guest-info?tenantId=200778</t>
  </si>
  <si>
    <t>melissa@symmetrymassagedenver.com</t>
  </si>
  <si>
    <t>720-524-3431</t>
  </si>
  <si>
    <t>2416 W 32nd Ave</t>
  </si>
  <si>
    <t>Celeste O'Brien, LMT, RYT</t>
  </si>
  <si>
    <t>Celeste@symmetrymassagedenver.com</t>
  </si>
  <si>
    <t>Rachel Nichols-Coppin</t>
  </si>
  <si>
    <t>Rachel@symmetrymassagedenver.com</t>
  </si>
  <si>
    <t>Denver Sports Massage</t>
  </si>
  <si>
    <t>Jyoti Jason-Miller</t>
  </si>
  <si>
    <t>https://denversportsmassage.com/</t>
  </si>
  <si>
    <t>https://denversportsmassage.com/make-an-appointment/</t>
  </si>
  <si>
    <t>info@denversportsmassage.com</t>
  </si>
  <si>
    <t>303-630-9603</t>
  </si>
  <si>
    <t>7860 E Berry Pl # 140</t>
  </si>
  <si>
    <t>Greenwood Village</t>
  </si>
  <si>
    <t>LoDo Massage Studio</t>
  </si>
  <si>
    <t>Amanda Jacoby, LMT</t>
  </si>
  <si>
    <t>https://lodomassagestudio.com/</t>
  </si>
  <si>
    <t>https://go.booker.com/location/lodowalnut/service-menu</t>
  </si>
  <si>
    <t>amanda@lodomassage.com</t>
  </si>
  <si>
    <t>720-360-0035</t>
  </si>
  <si>
    <t>2336, 3101 Walnut St #200</t>
  </si>
  <si>
    <t>Sarah Rodgers LMT</t>
  </si>
  <si>
    <t>https://go.booker.com/location/lodohighlands/service-menu</t>
  </si>
  <si>
    <t>Maret Worthington</t>
  </si>
  <si>
    <t>Jen Marika Andrews, LMT</t>
  </si>
  <si>
    <t>Eryn Hays</t>
  </si>
  <si>
    <t>Revive Bodywork</t>
  </si>
  <si>
    <t>Katie Aller - Owner, LMT &amp; RYT</t>
  </si>
  <si>
    <t>https://www.rbwdenver.com/</t>
  </si>
  <si>
    <t>https://www.rbwdenver.com/book-now</t>
  </si>
  <si>
    <t>katie@rbwdenver.com</t>
  </si>
  <si>
    <t>720-708-5898</t>
  </si>
  <si>
    <t>2525 15th St</t>
  </si>
  <si>
    <t>Jennifer Alexander - LMT</t>
  </si>
  <si>
    <t>Manav Bagga - LMT, CYT</t>
  </si>
  <si>
    <t>True Balance Pain Relief Clinic &amp; Sports Massage</t>
  </si>
  <si>
    <t>Erin Stebbins</t>
  </si>
  <si>
    <t>https://truebalancepainrelief.com/about-me/</t>
  </si>
  <si>
    <t>https://truebalancepainrelief.com/book-now/</t>
  </si>
  <si>
    <t>erin@truebalancepainrelief.com</t>
  </si>
  <si>
    <t>970-389-9200</t>
  </si>
  <si>
    <t>3090 S Jamaica Ct #206</t>
  </si>
  <si>
    <t>Denver Massage Lisa Johnson LMT</t>
  </si>
  <si>
    <t>Lisa Johnson LMT</t>
  </si>
  <si>
    <t>https://denvermassage.amtamembers.com/</t>
  </si>
  <si>
    <t>https://denvermassage.amtamembers.com/contact-me</t>
  </si>
  <si>
    <t>lilim00ns@yahoo.com</t>
  </si>
  <si>
    <t>720-219-8988</t>
  </si>
  <si>
    <t>1784 S Ogden St</t>
  </si>
  <si>
    <t>Kamati Wellness</t>
  </si>
  <si>
    <t>Randi Morrison</t>
  </si>
  <si>
    <t>https://kamatiwellness.com/</t>
  </si>
  <si>
    <t>https://kamatiwellness.janeapp.com/#/staff_member/1</t>
  </si>
  <si>
    <t>randi@kamatiwellness.com</t>
  </si>
  <si>
    <t>970-462-9578</t>
  </si>
  <si>
    <t>1720 S Bellaire St #530</t>
  </si>
  <si>
    <t>Melana Meyer</t>
  </si>
  <si>
    <t>https://kamatiwellness.janeapp.com/#/staff_member/4</t>
  </si>
  <si>
    <t xml:space="preserve">Colorado Injury Care, llc
</t>
  </si>
  <si>
    <t>John Larkin</t>
  </si>
  <si>
    <t>https://coloradoinjurycare.com/about/</t>
  </si>
  <si>
    <t>https://coloradoinjurycare.janeapp.com/locations/colorado-injury-care-llc-denver/book#/staff_member/2</t>
  </si>
  <si>
    <t>john@coloradoinjurycare.com</t>
  </si>
  <si>
    <t>720-441-5057</t>
  </si>
  <si>
    <t>2050 S Oneida St #220a</t>
  </si>
  <si>
    <t>Sherry Larkin</t>
  </si>
  <si>
    <t>https://coloradoinjurycare.janeapp.com/locations/colorado-injury-care-llc-denver/book#/staff_member/1/bio</t>
  </si>
  <si>
    <t>sherry@coloradoinjurycare.com</t>
  </si>
  <si>
    <t>Dynamic Integrative Massage Therapy</t>
  </si>
  <si>
    <t>Chris Ost</t>
  </si>
  <si>
    <t>https://www.dynamicintegrativemassage.com/</t>
  </si>
  <si>
    <t>https://www.dynamicintegrativemassage.com/booking-calendar/1-hour-integrative-massage-1?referral=service_list_widget</t>
  </si>
  <si>
    <t>dynamicintegrativemassage@gmail.com</t>
  </si>
  <si>
    <t>720-664-4050</t>
  </si>
  <si>
    <t>5333 S Genoa Way</t>
  </si>
  <si>
    <t>Hands of Oshun Healing Massage</t>
  </si>
  <si>
    <t>Jahala Walker</t>
  </si>
  <si>
    <t>https://www.handsofoshunhealingservices.com/</t>
  </si>
  <si>
    <t>https://www.handsofoshunhealingservices.com/book-online</t>
  </si>
  <si>
    <t>jrosewal14@gmail.com</t>
  </si>
  <si>
    <t>970-481-6757</t>
  </si>
  <si>
    <t>15200 East Girard Ave Suite 3100</t>
  </si>
  <si>
    <t>Real Results Massage Therapy</t>
  </si>
  <si>
    <t>Vivian Rogue</t>
  </si>
  <si>
    <t>https://massagebyvivian.com/vivian-rogue</t>
  </si>
  <si>
    <t>https://massagebyvivian.com/appointments</t>
  </si>
  <si>
    <t>realresults.mt@gmail.com</t>
  </si>
  <si>
    <t>720-633-6468</t>
  </si>
  <si>
    <t>3330 Larimer St</t>
  </si>
  <si>
    <t>A Skin &amp; Body Sanctuary</t>
  </si>
  <si>
    <t>Marj Selle</t>
  </si>
  <si>
    <t>https://www.askinandbodysanctuary.com/about-1</t>
  </si>
  <si>
    <t>https://www.askinandbodysanctuary.com/contact-and-map</t>
  </si>
  <si>
    <t>marj@askinandbodysanctuary.com, askinandbodysanctuary@hotmail.com</t>
  </si>
  <si>
    <t>303-695-7899</t>
  </si>
  <si>
    <t>1260 S Parker Rd #104</t>
  </si>
  <si>
    <t>No booking link. Need to call prior to booking</t>
  </si>
  <si>
    <t>Her Harmony Health</t>
  </si>
  <si>
    <t>Regina Rodriguez</t>
  </si>
  <si>
    <t>https://www.herharmony.health/</t>
  </si>
  <si>
    <t>https://www.herharmony.health/book-now/</t>
  </si>
  <si>
    <t>regina@herharmony.health</t>
  </si>
  <si>
    <t>720-908-0491</t>
  </si>
  <si>
    <t>2480 S Downing St Suite 209</t>
  </si>
  <si>
    <t>Metamorphosis Massage LLC</t>
  </si>
  <si>
    <t>Kyle Kastner</t>
  </si>
  <si>
    <t>https://www.metamorphosismassagellc.net/contact</t>
  </si>
  <si>
    <t>https://www.metamorphosismassagellc.net/services</t>
  </si>
  <si>
    <t>kyle@metamorphosismassagellc.net, kyle.metamorphosismassage@gmail.com</t>
  </si>
  <si>
    <t>7203 Navajo Street</t>
  </si>
  <si>
    <t>KinetikChain Physical Therapy Denver</t>
  </si>
  <si>
    <t>Tesla Trimble</t>
  </si>
  <si>
    <t>https://kinetikchaindenver.com/massage-therapy-denver/</t>
  </si>
  <si>
    <t>https://kinetikchaindenver.janeapp.com/#/discipline/3/treatment/46%20</t>
  </si>
  <si>
    <t>tesla@kinetikchaindenver.com</t>
  </si>
  <si>
    <t>720-651-0674</t>
  </si>
  <si>
    <t>3400 E Bayaud Ave # 460</t>
  </si>
  <si>
    <t>Alex York</t>
  </si>
  <si>
    <t>Alex@kinetikchaindenver.com</t>
  </si>
  <si>
    <t>Oasis Inc. Massage Sanctuary</t>
  </si>
  <si>
    <t>David Sosa CEO &amp; LMT</t>
  </si>
  <si>
    <t>https://oasismassagesanctuary.com/our-team/</t>
  </si>
  <si>
    <t>https://www.massagebook.com/business/16142382/select-product/services/inhouse/?src=external</t>
  </si>
  <si>
    <t>david@OasisMassageSanctuary.com</t>
  </si>
  <si>
    <t>800-668-6594</t>
  </si>
  <si>
    <t>1633 Fillmore St #413</t>
  </si>
  <si>
    <t>Tongen Touch Massage Therapy</t>
  </si>
  <si>
    <t>Tina Tongen LMT</t>
  </si>
  <si>
    <t>https://tongentouch.com/about-tina/</t>
  </si>
  <si>
    <t>https://www.massagebook.com/business/14074651/select-product/services/inhouse/?provider_id=10933411</t>
  </si>
  <si>
    <t>tina@tongentouch.com</t>
  </si>
  <si>
    <t>720-398-7835</t>
  </si>
  <si>
    <t>825 Speer Blvd #308</t>
  </si>
  <si>
    <t>Wayfare Wellness</t>
  </si>
  <si>
    <t>Sarah Monreal, LMT</t>
  </si>
  <si>
    <t>https://www.wayfarewellness.com/contact</t>
  </si>
  <si>
    <t>https://www.wayfarewellness.com/book-an-appointment</t>
  </si>
  <si>
    <t>sarah@wayfarewellness.com</t>
  </si>
  <si>
    <t>720-295-6229</t>
  </si>
  <si>
    <t>4101 E Louisiana Ave, Ste. 508</t>
  </si>
  <si>
    <t>Recenter Therapeutic Massage</t>
  </si>
  <si>
    <t>Courtney Greth, LMT</t>
  </si>
  <si>
    <t>https://www.recentertherapeuticmassage.com/about</t>
  </si>
  <si>
    <t>https://app.acuityscheduling.com/schedule.php?owner=18774057</t>
  </si>
  <si>
    <t>hello@recentertherapeuticmassage.com</t>
  </si>
  <si>
    <t>845-332-0776</t>
  </si>
  <si>
    <t>825 E Speer Blvd Suite 7</t>
  </si>
  <si>
    <t>Alivio Massage Therapy</t>
  </si>
  <si>
    <t>Victor Mettler</t>
  </si>
  <si>
    <t>https://alivio.massagetherapy.com/</t>
  </si>
  <si>
    <t>https://alivio.massagetherapy.com/contact-information</t>
  </si>
  <si>
    <t>aliviomassagetherapy@gmail.com</t>
  </si>
  <si>
    <t>720-441-3338</t>
  </si>
  <si>
    <t>616 Washington Street Suite #100, Denver, CO, United States, Colorado</t>
  </si>
  <si>
    <t>True Bliss Massage &amp; Reiki</t>
  </si>
  <si>
    <t>Sarah Beth Lombardo</t>
  </si>
  <si>
    <t>https://trueblissmassage.com/about-us/</t>
  </si>
  <si>
    <t>https://www.vagaro.com/trueblissmassageandreiki/book-now</t>
  </si>
  <si>
    <t>info@trueblissmassage.com</t>
  </si>
  <si>
    <t>720-440-2067</t>
  </si>
  <si>
    <t>740 East 18th Avenue</t>
  </si>
  <si>
    <t>Best email available found</t>
  </si>
  <si>
    <t>Colorado Advanced Massage</t>
  </si>
  <si>
    <t>Tamara Stevenson</t>
  </si>
  <si>
    <t>http://www.coloradoadvancedmassage.com/contact.html</t>
  </si>
  <si>
    <t>http://www.coloradoadvancedmassage.com/forms.html</t>
  </si>
  <si>
    <t>tamara@coloradoadvancedmassage.com</t>
  </si>
  <si>
    <t>720-422-7335</t>
  </si>
  <si>
    <t>2050 S Oneida Street #108</t>
  </si>
  <si>
    <t>Total Therapy Massage &amp; Spa</t>
  </si>
  <si>
    <t>Heather Gauthier</t>
  </si>
  <si>
    <t>https://www.totaltherapymassage.com/about</t>
  </si>
  <si>
    <t>https://www.totaltherapymassage.com/book-now</t>
  </si>
  <si>
    <t>heather@totaltherapymassage.com</t>
  </si>
  <si>
    <t>303-657-4784</t>
  </si>
  <si>
    <t>5181 Ward Rd Ste 201</t>
  </si>
  <si>
    <t>Chrissy Churchill, LMT</t>
  </si>
  <si>
    <t>Chrissy@totaltherapymassage.com</t>
  </si>
  <si>
    <t>Soriah Buckner, LMT</t>
  </si>
  <si>
    <t>Soriah@totaltherapymassage.com</t>
  </si>
  <si>
    <t>Randi Johnson, LMT</t>
  </si>
  <si>
    <t>Randi@totaltherapymassage.com</t>
  </si>
  <si>
    <t>Susanna Lane, LMT</t>
  </si>
  <si>
    <t>Susanna@totaltherapymassage.com</t>
  </si>
  <si>
    <t>Renew Massage Studio, LLC</t>
  </si>
  <si>
    <t>Ana Marie</t>
  </si>
  <si>
    <t>https://renewmassagestudio.com/3514-2/</t>
  </si>
  <si>
    <t>https://renewmassagestudio.com/packages/</t>
  </si>
  <si>
    <t>frontdesk@renewmassagestudio.com</t>
  </si>
  <si>
    <t>303-990-0841</t>
  </si>
  <si>
    <t>765 S University Blvd</t>
  </si>
  <si>
    <t>Rae Newnham</t>
  </si>
  <si>
    <t>rae@renewmassagestudio.com</t>
  </si>
  <si>
    <t>50-80 Massage</t>
  </si>
  <si>
    <t>Denise Johns, L.M.T</t>
  </si>
  <si>
    <t>https://www.5080massage.com/</t>
  </si>
  <si>
    <t>https://www.massagebook.com/Commerce_City~Massage~50-80-massage-llc</t>
  </si>
  <si>
    <t>5080massage@gmail.com</t>
  </si>
  <si>
    <t>720-771-1291</t>
  </si>
  <si>
    <t>13599 E 104th Ave #600</t>
  </si>
  <si>
    <t>Bedrock Skin + Bodywork</t>
  </si>
  <si>
    <t>Maureen Turcotte</t>
  </si>
  <si>
    <t>https://www.bedrockskinbody.com/</t>
  </si>
  <si>
    <t>https://www.bedrockskinbody.com/about</t>
  </si>
  <si>
    <t>maureen@bedrockskinbody.com</t>
  </si>
  <si>
    <t>708-212-2325</t>
  </si>
  <si>
    <t>13635 E 104th Ave #150</t>
  </si>
  <si>
    <t>No booking link available at the moment</t>
  </si>
  <si>
    <t>A Kneaded Touch Massage Therapy</t>
  </si>
  <si>
    <t>Jennifer M. Cox  L.M.T</t>
  </si>
  <si>
    <t>http://www.neededtouch.massagetherapy.com/</t>
  </si>
  <si>
    <t>https://www.schedulicity.com/scheduling/AKTL9Q</t>
  </si>
  <si>
    <t>aktcolorado@gmail.com</t>
  </si>
  <si>
    <t>720-841-5168</t>
  </si>
  <si>
    <t>9669 Huron Street, Suite 103</t>
  </si>
  <si>
    <t>Lisa Parker Massage Therapy</t>
  </si>
  <si>
    <t>Lisa Parker</t>
  </si>
  <si>
    <t>https://lisaparker.massagetherapy.com/</t>
  </si>
  <si>
    <t>https://lisaparker.massagetherapy.com/hours-and-scheduling</t>
  </si>
  <si>
    <t>lisaparker67@comcast.net</t>
  </si>
  <si>
    <t>303-209-3095</t>
  </si>
  <si>
    <t>11377 Colorado Blvd.</t>
  </si>
  <si>
    <t>Seated Serenity LLC</t>
  </si>
  <si>
    <t>Kayla Fields</t>
  </si>
  <si>
    <t>https://www.seatedserenity.com</t>
  </si>
  <si>
    <t>https://www.seatedserenity.com/contact-us</t>
  </si>
  <si>
    <t>info@seatedserenity.com</t>
  </si>
  <si>
    <t xml:space="preserve">303-995-6197 </t>
  </si>
  <si>
    <t>2835 Colorado Blvd</t>
  </si>
  <si>
    <t>Sun&amp;Moon Massage</t>
  </si>
  <si>
    <t>Sharon Schmeling LMT</t>
  </si>
  <si>
    <t>https://www.sun-moonmassage.com/</t>
  </si>
  <si>
    <t>https://www.sun-moonmassage.com/appointments</t>
  </si>
  <si>
    <t>sschmeling1467@gmail.com</t>
  </si>
  <si>
    <t>303-761-8826</t>
  </si>
  <si>
    <t>3489 South Logan Street</t>
  </si>
  <si>
    <t>Hands That Heal You</t>
  </si>
  <si>
    <t>Cassandra Hidalgo</t>
  </si>
  <si>
    <t>https://handsthathealyou.biz/</t>
  </si>
  <si>
    <t>https://handsthathealyou.biz/contact</t>
  </si>
  <si>
    <t>HandsThatHealYou@gmail.com</t>
  </si>
  <si>
    <t>303-946-6025</t>
  </si>
  <si>
    <t>3333 South Bannock Street #201,</t>
  </si>
  <si>
    <t>Luna Massage And Wellness</t>
  </si>
  <si>
    <t>Patti McQuinn</t>
  </si>
  <si>
    <t>https://www.lunamassageandwellness.com/</t>
  </si>
  <si>
    <t>https://www.lunamassageandwellness.com/book-online-1</t>
  </si>
  <si>
    <t>info@lunamassageandwellness.com</t>
  </si>
  <si>
    <t>720-235-8181</t>
  </si>
  <si>
    <t>2231 Larimer Street</t>
  </si>
  <si>
    <t>RCJ</t>
  </si>
  <si>
    <t>Only generic email found</t>
  </si>
  <si>
    <t>Ati Thai Wellness</t>
  </si>
  <si>
    <t>Atitaya C</t>
  </si>
  <si>
    <t>https://www.atithaiwellness.com/Denver/index.html</t>
  </si>
  <si>
    <t>https://www.massagebook.com/Denver~Massage~ati-thai-wellness-denver?src=external</t>
  </si>
  <si>
    <t>atithaitherapy@gmail.com</t>
  </si>
  <si>
    <t>720-691 4055</t>
  </si>
  <si>
    <t>190 E 9th Ave. Suite 140</t>
  </si>
  <si>
    <t>Denver Muscle Therapy</t>
  </si>
  <si>
    <t>Diego Sedillo</t>
  </si>
  <si>
    <t>https://www.denvermuscletherapy.com/</t>
  </si>
  <si>
    <t>https://denver-muscle-therapy-llc.square.site/</t>
  </si>
  <si>
    <t>denvermuscletherapy@gmail.com</t>
  </si>
  <si>
    <t>720-309-3992</t>
  </si>
  <si>
    <t>1720 S Bellaire St, Suite 605</t>
  </si>
  <si>
    <t>Mind Body Movement</t>
  </si>
  <si>
    <t>Sarah St.Amand, LMT</t>
  </si>
  <si>
    <t>https://www.mbmdenver.com/</t>
  </si>
  <si>
    <t>https://www.vagaro.com/Users/BusinessWidget.aspx?enc=MMLjhIwJMcwFQhXLL7ifVLbOPMBJYly486AU/0urboA//WaLs05Xs2Q3d4qs2NDpVAO821jTTJPnXrL8AvLSdVpsppvh08E6axZ7YNyzqacjZnTo1dTaHs17g0mmZ2cX7FBpxaq6uVvTyMmh+gxbTR3OP/OBYDtAIRjIubUYs5T/USajorzMQN5jq+Wsf5UxOl6eIavU6UYXYvcbDyqfR134dhFgj2kNgLY2XTgKiY1m/JhXZpz0SeHdkGUW/DVtFEpkQyTgAsMJ10Yn0AVyLL3UKSfM4ZAxqdq62cVTHRk5BD4UpzWiVTYoJhNzNWGgIhct2Jp9RlLZfr3dPmdMjOHEoYCnlyptHkQUnQnOOSnLn110aUBsFvvRXREFo7V56EtBt9ZBP+AVkZ4w5nQbsxTZJoOB0yIWRdil+GkZ1fcKg3YPRmhLQxa0VoPMon/p&amp;c_type=tab</t>
  </si>
  <si>
    <t>sstamand@mbmdenver.com</t>
  </si>
  <si>
    <t>720-386-0444</t>
  </si>
  <si>
    <t>710 S Pearl St</t>
  </si>
  <si>
    <t>White Lotus Therapeutics</t>
  </si>
  <si>
    <t>Ryan Sharp</t>
  </si>
  <si>
    <t>https://www.whitelotustherapeutics.com/</t>
  </si>
  <si>
    <t>https://www.whitelotustherapeutics.com/massage-at-tejon</t>
  </si>
  <si>
    <t>contact@whitelotustherapeutics.com</t>
  </si>
  <si>
    <t>720-484-6386</t>
  </si>
  <si>
    <t>3456 Tejon Street</t>
  </si>
  <si>
    <t>Cherry Creek Massage Studio</t>
  </si>
  <si>
    <t>Leslie Geffen</t>
  </si>
  <si>
    <t>https://cherrycreekmassagestudio.com/</t>
  </si>
  <si>
    <t>https://cherrycreekmassagestudio.com/hours-%26-location</t>
  </si>
  <si>
    <t>leslie@miracle.org</t>
  </si>
  <si>
    <t>720-413-3616</t>
  </si>
  <si>
    <t>350 South Garfield Street</t>
  </si>
  <si>
    <t>Integral Massage Therapy</t>
  </si>
  <si>
    <t>Jessica Dye</t>
  </si>
  <si>
    <t>https://www.integralmassagetherapy.net/</t>
  </si>
  <si>
    <t>https://integralmassagetherapy.glossgenius.com/</t>
  </si>
  <si>
    <t>Integralmassagetherapy@gmail.com</t>
  </si>
  <si>
    <t>970-708-3941</t>
  </si>
  <si>
    <t>2644 N Williams St</t>
  </si>
  <si>
    <t xml:space="preserve">INDIVIDUALIZED MASSAGE INC
</t>
  </si>
  <si>
    <t xml:space="preserve">Michael Conti LMT, BS. Psych., CACII
</t>
  </si>
  <si>
    <t>https://www.individualizedmassagedenver.com/</t>
  </si>
  <si>
    <t>https://www.individualizedmassagedenver.com/contact</t>
  </si>
  <si>
    <t xml:space="preserve">michaelconti1499@gmail.com </t>
  </si>
  <si>
    <t>303-832-1499</t>
  </si>
  <si>
    <t>1270 N. Marion St., #301</t>
  </si>
  <si>
    <t>No Body but You</t>
  </si>
  <si>
    <t>Kim Sands</t>
  </si>
  <si>
    <t>https://nobodybutyoumassage.com/</t>
  </si>
  <si>
    <t>https://www.massagebook.com/Denver~Massage~NoBodybutYou?src=external#services</t>
  </si>
  <si>
    <t>kim@nobodybutyoumassage.com</t>
  </si>
  <si>
    <t>303-513-9005</t>
  </si>
  <si>
    <t>3955 E Exposition Ave, Suite 500 (Room#4)</t>
  </si>
  <si>
    <t xml:space="preserve">Mystic Massage &amp; Well Being LLC
</t>
  </si>
  <si>
    <t>Samantha Sprinkle</t>
  </si>
  <si>
    <t>https://www.mymysticmassage.com/</t>
  </si>
  <si>
    <t>https://www.massagebook.com/Denver~Massage~mystic-massage-well-being-llc-?src=external</t>
  </si>
  <si>
    <t>info@mymysticmassage.com</t>
  </si>
  <si>
    <t>720-446-6746</t>
  </si>
  <si>
    <t>2253 N Downing St</t>
  </si>
  <si>
    <t xml:space="preserve">Full Integrity Massage Therapy
</t>
  </si>
  <si>
    <t>Krista Zweck</t>
  </si>
  <si>
    <t>https://fullintegrity.massagetherapy.com/home</t>
  </si>
  <si>
    <t>https://www.fresha.com/a/full-integrity-massage-therapy-denver-3570-east-12th-avenue-iplibsgj/booking?menu=true</t>
  </si>
  <si>
    <t>fullintegrity.massagetherapy@gmail.com</t>
  </si>
  <si>
    <t>303-322-2197</t>
  </si>
  <si>
    <t>E 12th Ave Unit 304</t>
  </si>
  <si>
    <t>Thorn Therapeutics Massage</t>
  </si>
  <si>
    <t>Will</t>
  </si>
  <si>
    <t>https://www.thorntherapeutics.com/</t>
  </si>
  <si>
    <t>https://www.thorntherapeutics.com/bookonline</t>
  </si>
  <si>
    <t>thorntherapeutics@gmail.com</t>
  </si>
  <si>
    <t>303-335-9432</t>
  </si>
  <si>
    <t>2055 South Oneida Street Suite 164</t>
  </si>
  <si>
    <t>Encanto Massage</t>
  </si>
  <si>
    <t>Haleigh Rosa Elgin</t>
  </si>
  <si>
    <t>https://www.encantomassage.com/</t>
  </si>
  <si>
    <t>https://www.fresha.com/a/encanto-massage-arvada-7905-ralston-road-yox120hr/booking?dppub=true&amp;employeeId=1576230&amp;menu=true</t>
  </si>
  <si>
    <t>encantodenver@gmail.com</t>
  </si>
  <si>
    <t>720-602-5158</t>
  </si>
  <si>
    <t>7905 Ralston Rd #104</t>
  </si>
  <si>
    <t>JC Massage and Bodywork</t>
  </si>
  <si>
    <t>Jessica Caine</t>
  </si>
  <si>
    <t>https://www.jcbodywork.com/</t>
  </si>
  <si>
    <t>https://www.massagebook.com/Denver~Massage~jcbodywork?src=external#services</t>
  </si>
  <si>
    <t>jessica@jcbodywork.com</t>
  </si>
  <si>
    <t>720-475-6342</t>
  </si>
  <si>
    <t>4999 E. Kentucky Ave., Suite 103</t>
  </si>
  <si>
    <t xml:space="preserve">Align Therapeutic Bodywork
</t>
  </si>
  <si>
    <t>Molly Reuss</t>
  </si>
  <si>
    <t>https://www.aligntherapeuticbodywork.com/about-1</t>
  </si>
  <si>
    <t>https://www.aligntherapeuticbodywork.com/scheduling</t>
  </si>
  <si>
    <t>info@aligntherapeuticbodywork.com</t>
  </si>
  <si>
    <t>303-587-3119</t>
  </si>
  <si>
    <t>10390 Bradford Rd. #155</t>
  </si>
  <si>
    <t>Best Choice Massage LLC</t>
  </si>
  <si>
    <t>Erika E. Boyce</t>
  </si>
  <si>
    <t>https://bestchoicemassageco.com/</t>
  </si>
  <si>
    <t>https://bestchoicemassageco.com/book-now/</t>
  </si>
  <si>
    <t>erika@bestchoicemassageco.com</t>
  </si>
  <si>
    <t>720-299-2607</t>
  </si>
  <si>
    <t>5004 W 92nd Ave</t>
  </si>
  <si>
    <t>Restorative Therapies Bodywork</t>
  </si>
  <si>
    <t>Joshua Magee</t>
  </si>
  <si>
    <t>https://www.restorativetherapiesbodywork.com/joshua-magee/</t>
  </si>
  <si>
    <t>restorativetherapies@runbox.com</t>
  </si>
  <si>
    <t>303-912-5159</t>
  </si>
  <si>
    <t>5130 W. 80th Ave. Suite A200</t>
  </si>
  <si>
    <t>Selbo Therapeutics</t>
  </si>
  <si>
    <t>Maggie Selbo</t>
  </si>
  <si>
    <t>https://selbotherapeutics.com/</t>
  </si>
  <si>
    <t>https://www.massagebook.com/business/807762/select-product/?src=external&amp;ncf_source=friendly_url</t>
  </si>
  <si>
    <t>maggie.selbo@selbotherapeutics.com</t>
  </si>
  <si>
    <t>303-255-1047</t>
  </si>
  <si>
    <t>12008 Melody Dr.</t>
  </si>
  <si>
    <t xml:space="preserve">Golden Sports Massage, Ltd
</t>
  </si>
  <si>
    <t>Clyde Carper, LMT</t>
  </si>
  <si>
    <t>https://goldensportsmassage.com/</t>
  </si>
  <si>
    <t>clyde@goldensportsmassage.com</t>
  </si>
  <si>
    <t>303-859-6632</t>
  </si>
  <si>
    <t>410 9th St</t>
  </si>
  <si>
    <t xml:space="preserve">Golden Bodyworker
</t>
  </si>
  <si>
    <t>Wendy Armstrong</t>
  </si>
  <si>
    <t>https://www.goldenbodyworker.com/</t>
  </si>
  <si>
    <t>https://www.massagebook.com/Golden~Massage~GoldenBodyworker?src=external#services</t>
  </si>
  <si>
    <t>goldenbodyworker4u@gmail.com</t>
  </si>
  <si>
    <t>303-278-1337</t>
  </si>
  <si>
    <t>1300 Jackson Street Suite B200</t>
  </si>
  <si>
    <t>Golden Therapeutic Massage</t>
  </si>
  <si>
    <t>Cathy Weiss</t>
  </si>
  <si>
    <t>https://www.goldentherapeuticmassage.com/</t>
  </si>
  <si>
    <t>https://www.goldentherapeuticmassage.com/contact/</t>
  </si>
  <si>
    <t>redwoodcathy@gmail.com</t>
  </si>
  <si>
    <t>415-378-8659</t>
  </si>
  <si>
    <t>McIntire exit</t>
  </si>
  <si>
    <t xml:space="preserve">Mountain Meadow Therapeutics
</t>
  </si>
  <si>
    <t>Amber Jacobson</t>
  </si>
  <si>
    <t>https://www.mountainmeadowtherapeutics.com/</t>
  </si>
  <si>
    <t>https://mountainmeadow.as.me/schedule.php</t>
  </si>
  <si>
    <t>mountainmeadowtherapeutics@gmail.com</t>
  </si>
  <si>
    <t>720-505-6806</t>
  </si>
  <si>
    <t>720 14th Street</t>
  </si>
  <si>
    <t xml:space="preserve">Health at Hand Bodywork + Esthetics
</t>
  </si>
  <si>
    <t>Laura Moore</t>
  </si>
  <si>
    <t>https://www.healthathandgolden.com/</t>
  </si>
  <si>
    <t>https://healthathand.janeapp.com/</t>
  </si>
  <si>
    <t>moc.nedlogdnahtahtlaeh@ofni</t>
  </si>
  <si>
    <t>303-278-3330</t>
  </si>
  <si>
    <t>607 10th Street, Suite 203</t>
  </si>
  <si>
    <t xml:space="preserve">Marr Massage LLC
</t>
  </si>
  <si>
    <t>Ryan Hackemer</t>
  </si>
  <si>
    <t>http://www.marrmassage.com/</t>
  </si>
  <si>
    <t>https://square.site/book/88G2T3FKWRX70/marr-massage-llc-golden-co</t>
  </si>
  <si>
    <t>rhackemer@gmail.com</t>
  </si>
  <si>
    <t>303-526-9191</t>
  </si>
  <si>
    <t>1200 Arapahoe St.</t>
  </si>
  <si>
    <t>Carla Moon, Licensed Massage Therapist</t>
  </si>
  <si>
    <t>Carla Moon</t>
  </si>
  <si>
    <t>https://www.goldenmoonmassage.com/</t>
  </si>
  <si>
    <t>https://www.goldenmoonmassage.com/services</t>
  </si>
  <si>
    <t>carlamoon15@gmail.com</t>
  </si>
  <si>
    <t>303-995-7735</t>
  </si>
  <si>
    <t>410 9th Street</t>
  </si>
  <si>
    <t xml:space="preserve">HeartFire Therapeutics LLC
</t>
  </si>
  <si>
    <t>Tiffany Shocklee, LMT, CYT, BCST, BA</t>
  </si>
  <si>
    <t>https://www.heartfiretherapeutics.com/</t>
  </si>
  <si>
    <t>https://heartfire-therapeutics.square.site/</t>
  </si>
  <si>
    <t>tiffhop@gmail.com</t>
  </si>
  <si>
    <t>503-804-3213</t>
  </si>
  <si>
    <t>607 10th St Suite 204</t>
  </si>
  <si>
    <t>Deanna Wakeman, LMT</t>
  </si>
  <si>
    <t>N/A</t>
  </si>
  <si>
    <t>Limited info online for email</t>
  </si>
  <si>
    <t xml:space="preserve">Integrative Whole Body Health Center
</t>
  </si>
  <si>
    <t>Ellen Carroll</t>
  </si>
  <si>
    <t>https://wholebodyhealthcenter.com/</t>
  </si>
  <si>
    <t>https://wholebodyhealthcenter.com/contact/</t>
  </si>
  <si>
    <t>ecarroll@wholebodyhealthcenter.com</t>
  </si>
  <si>
    <t>303-232-2600</t>
  </si>
  <si>
    <t>780 Simms St #102</t>
  </si>
  <si>
    <t>Jennifer Kelham</t>
  </si>
  <si>
    <t>jkelham@wholebodyhealthcenter.com</t>
  </si>
  <si>
    <t>Jamaal Simmons</t>
  </si>
  <si>
    <t>jsimmons@wholebodyhealthcenter.com</t>
  </si>
  <si>
    <t>Idlewild Massage</t>
  </si>
  <si>
    <t>Reanna Graybill</t>
  </si>
  <si>
    <t>https://www.idlewildmassage.com/</t>
  </si>
  <si>
    <t>https://www.idlewildmassage.com/book-massage</t>
  </si>
  <si>
    <t>graybillre@gmail.com</t>
  </si>
  <si>
    <t>248-330-7032</t>
  </si>
  <si>
    <t>PO Box 17622</t>
  </si>
  <si>
    <t>Meadowsweet Gifts &amp; Wellness</t>
  </si>
  <si>
    <t>Talai Franz</t>
  </si>
  <si>
    <t>https://www.herbinalchemy.com/</t>
  </si>
  <si>
    <t>https://www.vagaro.com/herbinalchemy/book-now</t>
  </si>
  <si>
    <t>herbinalchemy@gmail.com</t>
  </si>
  <si>
    <t>303-524-9831</t>
  </si>
  <si>
    <t>120 Bear Creek Ave</t>
  </si>
  <si>
    <t>Flow State Massage</t>
  </si>
  <si>
    <t>Danielle Salazar, LMT</t>
  </si>
  <si>
    <t>https://www.flowstatemassagetherapy.com/</t>
  </si>
  <si>
    <t>https://www.flowstatemassagetherapy.com/schedule</t>
  </si>
  <si>
    <t>daniellesalazarlmt@gmail.com</t>
  </si>
  <si>
    <t>none found</t>
  </si>
  <si>
    <t>5353 West Dartmouth Avenue Suite 204</t>
  </si>
  <si>
    <t>Limited info. No phone number found</t>
  </si>
  <si>
    <t>Handled With Care Massage Therapy</t>
  </si>
  <si>
    <t>Matt Schaub, LMT</t>
  </si>
  <si>
    <t>https://mattschaub.massagetherapy.com/</t>
  </si>
  <si>
    <t>https://squareup.com/appointments/book/ww2qknx6ocplfo/0D21KZRE9T5C7/start</t>
  </si>
  <si>
    <t>matt@handledwithcare.net</t>
  </si>
  <si>
    <t>720-296-7924</t>
  </si>
  <si>
    <t>795 MC Intyre St, Ste 102</t>
  </si>
  <si>
    <t>Flowing Hands Massage</t>
  </si>
  <si>
    <t>Stephanie Wilson</t>
  </si>
  <si>
    <t>http://www.flowinghandsdenver.com/</t>
  </si>
  <si>
    <t>https://www.vagaro.com/flowinghandsmassagellc</t>
  </si>
  <si>
    <t>stephanie@flowinghandsdenver.com</t>
  </si>
  <si>
    <t>720-778-1898</t>
  </si>
  <si>
    <t>750 S Youngfield Ct</t>
  </si>
  <si>
    <t>Littleton Massage &amp; Sports Recovery</t>
  </si>
  <si>
    <t>Rob LMT</t>
  </si>
  <si>
    <t>https://littletonmsr.com/</t>
  </si>
  <si>
    <t>https://clients.mindbodyonline.com/classic/ws?studioid=751077&amp;sessionChecked=true</t>
  </si>
  <si>
    <t>info@LittletonMSR.com</t>
  </si>
  <si>
    <t>720-981-9400</t>
  </si>
  <si>
    <t>5894 S. Zang Street Suite 1B</t>
  </si>
  <si>
    <t>Only generic email was found</t>
  </si>
  <si>
    <t>Elements Massage</t>
  </si>
  <si>
    <t>Ajee</t>
  </si>
  <si>
    <t>https://elementsmassage.com/</t>
  </si>
  <si>
    <t>https://book.elementsmassage.com/tower</t>
  </si>
  <si>
    <t>etmtower@elementsmassage.com</t>
  </si>
  <si>
    <t>720-574-1067</t>
  </si>
  <si>
    <t>3571 S Tower Rd, Ste A</t>
  </si>
  <si>
    <t>Healing Hands Inc</t>
  </si>
  <si>
    <t>Echo Haines</t>
  </si>
  <si>
    <t>https://healinghandsinc.net/</t>
  </si>
  <si>
    <t>https://www.massagebook.com/Aurora~Massage~MyHealingHandsInc?src=external#services</t>
  </si>
  <si>
    <t>healinghandsincmassage@gmail.com</t>
  </si>
  <si>
    <t>303-862-8676</t>
  </si>
  <si>
    <t>11059 E Bethany Drive, Suite 298</t>
  </si>
  <si>
    <t>Massage Instinct</t>
  </si>
  <si>
    <t>Dani J.</t>
  </si>
  <si>
    <t>https://www.massagebook.com/Aurora~Massage~MassageInstinct?src=external</t>
  </si>
  <si>
    <t>https://www.massagebook.com/business/8933849/select-product/services/category/Bodywork?src=external&amp;provider_id=6772612</t>
  </si>
  <si>
    <t>Danimassageinstinct@gmail.com</t>
  </si>
  <si>
    <t>303-859-5002</t>
  </si>
  <si>
    <t>Parker Road and 225,</t>
  </si>
  <si>
    <t>Therapeutic Restoration Healing &amp; Massage</t>
  </si>
  <si>
    <t>Joel Puckett LMT</t>
  </si>
  <si>
    <t>https://auroracomassage.com/</t>
  </si>
  <si>
    <t>https://auroracomassage.com/contact/</t>
  </si>
  <si>
    <t>joel@auroracomassage.com</t>
  </si>
  <si>
    <t>303-960-5728</t>
  </si>
  <si>
    <t>2323 S Troy St suite 3-107</t>
  </si>
  <si>
    <t>Genuine Massage</t>
  </si>
  <si>
    <t>David Marlow LMT</t>
  </si>
  <si>
    <t>https://david-marlow-lisenced-massage-therapist.business.site/?utm_source=gmb&amp;utm_medium=referral</t>
  </si>
  <si>
    <t>dmarlowmassage@gmail.com</t>
  </si>
  <si>
    <t>720-701-3486</t>
  </si>
  <si>
    <t>14901 E Hampden Ave Suite 223</t>
  </si>
  <si>
    <t>Massage by Lauren</t>
  </si>
  <si>
    <t>Lauren Fisk</t>
  </si>
  <si>
    <t>https://massage-by-lauren.massagetherapy.com/</t>
  </si>
  <si>
    <t>https://www.vagaro.com/Users/BusinessWidget.aspx?enc=MMLjhIwJMcwFQhXLL7ifVPJh3ewxV5BYZB37VlYK4dFwK0qIh3wi8VqBOMUvzh0xEdta1Z9KReVKhzD7giKx5O4Ia+MBR3aF2ZhlqkkJ8MRBjmHZXVSW5TBaA3wren0r2wt/EByBvfI23Zxlbg6i3/3rpBS94ObEB/Smdj7FQfiflSWMksAtm8DDpcQCN/JaRvPGUvgDy75MnujtOJRHTSb5/PFrumPpblMQnCMhGUMsxQdv0JJ9ZQHoGBfeehAJQf1QJqu0QzsGn2wPTQ418dRRfFTbhMwMq0+lZWi/RFKHtTPZ3nUFms2RqLcM7Y6y4IWm9Wn/yeksCs/2V1IUAWZ3h/o/+HGsxS6T+9CgYufl/npDhqcJxWBcpswEKBy6HZJpUOnraLqQmRM2aT2Akkmh2a8r8QX6H9aXC1QHZq0=&amp;c_type=tab</t>
  </si>
  <si>
    <t>LaurenFMassage@gmail.com</t>
  </si>
  <si>
    <t>909-200-9680</t>
  </si>
  <si>
    <t>2323 S Troy St #2-200</t>
  </si>
  <si>
    <t>proDynamics Sports &amp; Therapeutic Massage</t>
  </si>
  <si>
    <t xml:space="preserve">Jeff Poncar, Licensed Massage Therapist CO.MT  </t>
  </si>
  <si>
    <t>https://www.prodynamicsmassage.com/</t>
  </si>
  <si>
    <t>https://www.massagebook.com/Aurora~Massage~ProDynamicsMassage?src=external#services</t>
  </si>
  <si>
    <t>jeffpcmt@live.com</t>
  </si>
  <si>
    <t>303-332-1903</t>
  </si>
  <si>
    <t>​13780 East Rice Place Suite #101</t>
  </si>
  <si>
    <t>Natalie Star Massage</t>
  </si>
  <si>
    <t>Natalie Star</t>
  </si>
  <si>
    <t>https://nataliestarmassage.com/#contact</t>
  </si>
  <si>
    <t>https://nataliestarmassage.com/</t>
  </si>
  <si>
    <t>natali_starod@icloud.com</t>
  </si>
  <si>
    <t>720-483-1580</t>
  </si>
  <si>
    <t>4684 S Crystal Way</t>
  </si>
  <si>
    <t>K2’s Massage &amp; Bodywork Studio</t>
  </si>
  <si>
    <t>Kristin Bendever</t>
  </si>
  <si>
    <t>https://www.k2smassage.com/</t>
  </si>
  <si>
    <t>https://www.k2smassage.com/appointment/</t>
  </si>
  <si>
    <t>massagelife7@gmail.com</t>
  </si>
  <si>
    <t>720-404-3583</t>
  </si>
  <si>
    <t>3000 S. Jamaica Court #195</t>
  </si>
  <si>
    <t>Governor's Park Chiropractic</t>
  </si>
  <si>
    <t>Akiko Patterson</t>
  </si>
  <si>
    <t>https://governorsparkchiropractic.com/</t>
  </si>
  <si>
    <t>https://governorsparkchiropractic.com/schedule-an-appointment/</t>
  </si>
  <si>
    <t>Sample from Jack</t>
  </si>
  <si>
    <t>Isaac D. Meno</t>
  </si>
  <si>
    <t>Kymberly Kula-Brooks</t>
  </si>
  <si>
    <t>Alternative Physical Medicine</t>
  </si>
  <si>
    <t>Accident Diagnostic</t>
  </si>
  <si>
    <t>Integrative Health And Rehabilitation</t>
  </si>
  <si>
    <t>Revive Chiropractic</t>
  </si>
  <si>
    <t>Level Up Health Chiropractic</t>
  </si>
  <si>
    <t>Dr. Philip M. Willner</t>
  </si>
  <si>
    <t>Orthopedic Technologies</t>
  </si>
  <si>
    <t>Heritage Health</t>
  </si>
  <si>
    <t>Belleview Spine and Wellness</t>
  </si>
  <si>
    <t>Higher Health Chiropractic</t>
  </si>
  <si>
    <t>Eastridge Chiropractic Co.</t>
  </si>
  <si>
    <t>Vital Energy Chiropractic PC</t>
  </si>
  <si>
    <t>Anodyne Pain and Wellness Solutions - CO</t>
  </si>
  <si>
    <t>A Better Back Clinic</t>
  </si>
  <si>
    <t>Untamed Wellness</t>
  </si>
  <si>
    <t>Axis Health and Wellness</t>
  </si>
  <si>
    <t>Westminster Spine + Injury + Laser Center</t>
  </si>
  <si>
    <t>Chiropractic Solutions Of Denver</t>
  </si>
  <si>
    <t>Denver South Chiropractic &amp; Rehab</t>
  </si>
  <si>
    <t>Denver Spine &amp; Performance</t>
  </si>
  <si>
    <t>LoHi Chiropractic</t>
  </si>
  <si>
    <t>True Form Chiropractic - Denver</t>
  </si>
  <si>
    <t>Denver Chiropractic Center</t>
  </si>
  <si>
    <t>Nikau Chiropractic</t>
  </si>
  <si>
    <t>Glendale Chiropractic</t>
  </si>
  <si>
    <t>Monarch Family Chiropractic</t>
  </si>
  <si>
    <t>Washington Park Chiropractic</t>
  </si>
  <si>
    <t>Reinhardt Chiropractic</t>
  </si>
  <si>
    <t>Complete Wellness Chiropractic P.C.</t>
  </si>
  <si>
    <t>Pinto Chiropractic Center</t>
  </si>
  <si>
    <t>Atlas Chiropractic of Denver</t>
  </si>
  <si>
    <t>The Source Chiropractic Denver</t>
  </si>
  <si>
    <t>Motion Chiropractic and Acupuncture</t>
  </si>
  <si>
    <t>Denver Upper Cervical Chiropractic, PLLC</t>
  </si>
  <si>
    <t>Alpha Back</t>
  </si>
  <si>
    <t>Maximize Life Chiropractic</t>
  </si>
  <si>
    <t>Accelerate Health</t>
  </si>
  <si>
    <t>Delta S Performance</t>
  </si>
  <si>
    <t>Regen Revolution - Chiropractic Care &amp; Stem Cell Therapy</t>
  </si>
  <si>
    <t>Chiropractor Downtown Denver</t>
  </si>
  <si>
    <t>Lifetime Wellness &amp; Chiropractic</t>
  </si>
  <si>
    <t>Eric A. Smith Chiropractic</t>
  </si>
  <si>
    <t>Life Springs Family Chiropractic</t>
  </si>
  <si>
    <t>ROW COLOR LEGEND</t>
  </si>
  <si>
    <t>Positive Reply</t>
  </si>
  <si>
    <t>[LOGO HERE]</t>
  </si>
  <si>
    <t>Replied</t>
  </si>
  <si>
    <t>Purposeless</t>
  </si>
  <si>
    <t>Company name</t>
  </si>
  <si>
    <t>First Name</t>
  </si>
  <si>
    <t>Last Name</t>
  </si>
  <si>
    <t>Email</t>
  </si>
  <si>
    <t>Contact Title</t>
  </si>
  <si>
    <t>Contact's Linkedin URL</t>
  </si>
  <si>
    <t xml:space="preserve"> Company Linkedin URL</t>
  </si>
  <si>
    <t>Website/ Socials</t>
  </si>
  <si>
    <t>Industry</t>
  </si>
  <si>
    <t>Size</t>
  </si>
  <si>
    <t>Distance from Mickleton (miles)</t>
  </si>
  <si>
    <t>Email Test</t>
  </si>
  <si>
    <t xml:space="preserve">Quality </t>
  </si>
  <si>
    <t>Intro</t>
  </si>
  <si>
    <t>1st FF</t>
  </si>
  <si>
    <t>2nd FF</t>
  </si>
  <si>
    <t>Pitch</t>
  </si>
  <si>
    <t>SL</t>
  </si>
  <si>
    <t>Current Status</t>
  </si>
  <si>
    <t>Status Date</t>
  </si>
  <si>
    <t>Status Disposition</t>
  </si>
  <si>
    <t>Historicals</t>
  </si>
  <si>
    <t>--</t>
  </si>
  <si>
    <t>#REF!</t>
  </si>
  <si>
    <t>Specialty</t>
  </si>
  <si>
    <t>Chiropractor</t>
  </si>
  <si>
    <t>Naturopathic Doctor</t>
  </si>
  <si>
    <t>Acupuncturist</t>
  </si>
  <si>
    <t>Image</t>
  </si>
  <si>
    <t>https://www.carechiropractic.com/wp-content/uploads/2018/02/about_drv3.jpg.webp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</si>
</sst>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"/>
    <numFmt numFmtId="165" formatCode="mm&quot;/&quot;dd&quot;/&quot;yy"/>
    <numFmt numFmtId="166" formatCode="m&quot;/&quot;d&quot;/&quot;yy"/>
    <numFmt numFmtId="167" formatCode="m/d/yyyy"/>
  </numFmts>
  <fonts count="5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FFFFFF"/>
      <name val="Roboto Condensed"/>
    </font>
    <font>
      <b/>
      <sz val="9"/>
      <color theme="1"/>
      <name val="&quot;Roboto Condensed&quot;"/>
    </font>
    <font>
      <sz val="9"/>
      <color theme="1"/>
      <name val="&quot;Roboto Condensed&quot;"/>
    </font>
    <font>
      <u/>
      <sz val="9"/>
      <color rgb="FF1155CC"/>
      <name val="&quot;Roboto Condensed&quot;"/>
    </font>
    <font>
      <sz val="9"/>
      <color rgb="FF999999"/>
      <name val="&quot;Roboto Condensed&quot;"/>
    </font>
    <font>
      <sz val="9"/>
      <color theme="1"/>
      <name val="Roboto Condensed"/>
    </font>
    <font>
      <b/>
      <sz val="9"/>
      <color rgb="FF4A86E8"/>
      <name val="&quot;Roboto Condensed&quot;"/>
    </font>
    <font>
      <sz val="10"/>
      <color theme="1"/>
      <name val="Arial"/>
      <family val="2"/>
    </font>
    <font>
      <sz val="9"/>
      <color rgb="FFB7B7B7"/>
      <name val="&quot;Roboto Condensed&quot;"/>
    </font>
    <font>
      <u/>
      <sz val="9"/>
      <color rgb="FF1155CC"/>
      <name val="&quot;Roboto Condensed&quot;"/>
    </font>
    <font>
      <sz val="11"/>
      <color rgb="FF000000"/>
      <name val="Calibri"/>
      <family val="2"/>
    </font>
    <font>
      <sz val="9"/>
      <color rgb="FF000000"/>
      <name val="&quot;Google Sans Mono&quot;"/>
    </font>
    <font>
      <sz val="9"/>
      <color rgb="FF999999"/>
      <name val="Roboto Condensed"/>
    </font>
    <font>
      <sz val="9"/>
      <color rgb="FFD9D9D9"/>
      <name val="Roboto"/>
    </font>
    <font>
      <sz val="9"/>
      <color rgb="FFD9D9D9"/>
      <name val="Roboto Condensed"/>
    </font>
    <font>
      <b/>
      <sz val="9"/>
      <color rgb="FFFF9900"/>
      <name val="Roboto Condensed"/>
    </font>
    <font>
      <b/>
      <sz val="9"/>
      <color theme="1"/>
      <name val="Roboto Condensed"/>
    </font>
    <font>
      <u/>
      <sz val="9"/>
      <color rgb="FF0000FF"/>
      <name val="Roboto Condensed"/>
    </font>
    <font>
      <b/>
      <sz val="9"/>
      <color rgb="FF4A86E8"/>
      <name val="Roboto Condensed"/>
    </font>
    <font>
      <sz val="9"/>
      <color rgb="FF000000"/>
      <name val="Roboto Condensed"/>
    </font>
    <font>
      <u/>
      <sz val="9"/>
      <color rgb="FF0000FF"/>
      <name val="Roboto Condensed"/>
    </font>
    <font>
      <u/>
      <sz val="9"/>
      <color rgb="FF1155CC"/>
      <name val="Roboto Condensed"/>
    </font>
    <font>
      <sz val="9"/>
      <color rgb="FFB7B7B7"/>
      <name val="Roboto Condensed"/>
    </font>
    <font>
      <u/>
      <sz val="9"/>
      <color rgb="FF0000FF"/>
      <name val="Roboto Condensed"/>
    </font>
    <font>
      <u/>
      <sz val="9"/>
      <color rgb="FF0000FF"/>
      <name val="Roboto Condensed"/>
    </font>
    <font>
      <sz val="8"/>
      <color rgb="FF263238"/>
      <name val="Roboto"/>
    </font>
    <font>
      <sz val="9"/>
      <color theme="1"/>
      <name val="Roboto"/>
    </font>
    <font>
      <b/>
      <sz val="8"/>
      <color theme="1"/>
      <name val="Roboto"/>
    </font>
    <font>
      <sz val="8"/>
      <color theme="1"/>
      <name val="Roboto"/>
    </font>
    <font>
      <sz val="8"/>
      <color rgb="FF4A86E8"/>
      <name val="Roboto Condensed"/>
    </font>
    <font>
      <sz val="8"/>
      <color rgb="FF4A86E8"/>
      <name val="Roboto"/>
    </font>
    <font>
      <sz val="8"/>
      <color rgb="FFFF00FF"/>
      <name val="Roboto"/>
    </font>
    <font>
      <sz val="8"/>
      <color rgb="FFFF00FF"/>
      <name val="Roboto Condensed"/>
    </font>
    <font>
      <b/>
      <sz val="8"/>
      <color rgb="FFFF9900"/>
      <name val="Roboto Condensed"/>
    </font>
    <font>
      <sz val="8"/>
      <color rgb="FF6AA84F"/>
      <name val="Roboto Condensed"/>
    </font>
    <font>
      <sz val="8"/>
      <color theme="1"/>
      <name val="Roboto Condensed"/>
    </font>
    <font>
      <sz val="8"/>
      <color rgb="FF000000"/>
      <name val="Roboto Condensed"/>
    </font>
    <font>
      <b/>
      <sz val="9"/>
      <color rgb="FF000000"/>
      <name val="Roboto"/>
    </font>
    <font>
      <sz val="7"/>
      <color rgb="FF666666"/>
      <name val="Roboto"/>
    </font>
    <font>
      <sz val="7"/>
      <color rgb="FF666666"/>
      <name val="Roboto Condensed"/>
    </font>
    <font>
      <sz val="9"/>
      <color rgb="FFFF9900"/>
      <name val="Roboto Condensed"/>
    </font>
    <font>
      <sz val="8"/>
      <color rgb="FFFBAB2E"/>
      <name val="Roboto Condensed"/>
    </font>
    <font>
      <b/>
      <sz val="8"/>
      <color rgb="FFFFFFFF"/>
      <name val="Roboto Condensed"/>
    </font>
    <font>
      <u/>
      <sz val="8"/>
      <color rgb="FF0000FF"/>
      <name val="Roboto Condensed"/>
    </font>
    <font>
      <u/>
      <sz val="9"/>
      <color theme="1"/>
      <name val="Roboto Condensed"/>
    </font>
    <font>
      <u/>
      <sz val="9"/>
      <color theme="1"/>
      <name val="Roboto Condensed"/>
    </font>
    <font>
      <sz val="9"/>
      <color theme="1"/>
      <name val="&quot;docs-Roboto Condensed&quot;"/>
    </font>
    <font>
      <u/>
      <sz val="9"/>
      <color theme="1"/>
      <name val="&quot;Roboto Condensed&quot;"/>
    </font>
    <font>
      <sz val="8"/>
      <color theme="1"/>
      <name val="&quot;Roboto Condensed&quot;"/>
    </font>
    <font>
      <u/>
      <sz val="9"/>
      <color theme="1"/>
      <name val="&quot;Roboto Condensed&quot;"/>
    </font>
    <font>
      <u/>
      <sz val="9"/>
      <color theme="1"/>
      <name val="&quot;Roboto Condensed&quot;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theme="1"/>
        <bgColor theme="1"/>
      </patternFill>
    </fill>
    <fill>
      <patternFill patternType="solid">
        <fgColor rgb="FFFBAB2E"/>
        <bgColor rgb="FFFBAB2E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164" fontId="4" fillId="0" borderId="0" xfId="0" applyNumberFormat="1" applyFon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vertical="top"/>
    </xf>
    <xf numFmtId="0" fontId="10" fillId="0" borderId="0" xfId="0" applyFont="1"/>
    <xf numFmtId="0" fontId="11" fillId="0" borderId="0" xfId="0" applyFont="1"/>
    <xf numFmtId="0" fontId="12" fillId="4" borderId="0" xfId="0" applyFont="1" applyFill="1"/>
    <xf numFmtId="0" fontId="12" fillId="0" borderId="0" xfId="0" applyFont="1" applyAlignment="1">
      <alignment horizontal="right"/>
    </xf>
    <xf numFmtId="0" fontId="12" fillId="0" borderId="0" xfId="0" applyFont="1"/>
    <xf numFmtId="0" fontId="12" fillId="5" borderId="0" xfId="0" applyFont="1" applyFill="1" applyAlignment="1">
      <alignment horizontal="right"/>
    </xf>
    <xf numFmtId="0" fontId="12" fillId="5" borderId="0" xfId="0" applyFont="1" applyFill="1"/>
    <xf numFmtId="0" fontId="1" fillId="6" borderId="0" xfId="0" applyFont="1" applyFill="1"/>
    <xf numFmtId="0" fontId="1" fillId="0" borderId="0" xfId="0" applyFont="1" applyAlignment="1">
      <alignment wrapText="1"/>
    </xf>
    <xf numFmtId="0" fontId="1" fillId="7" borderId="0" xfId="0" applyFont="1" applyFill="1"/>
    <xf numFmtId="0" fontId="1" fillId="8" borderId="0" xfId="0" applyFont="1" applyFill="1"/>
    <xf numFmtId="0" fontId="1" fillId="0" borderId="0" xfId="0" applyFont="1" applyAlignment="1">
      <alignment horizontal="center"/>
    </xf>
    <xf numFmtId="0" fontId="1" fillId="9" borderId="0" xfId="0" applyFont="1" applyFill="1"/>
    <xf numFmtId="0" fontId="13" fillId="9" borderId="0" xfId="0" applyFont="1" applyFill="1"/>
    <xf numFmtId="0" fontId="1" fillId="4" borderId="0" xfId="0" applyFont="1" applyFill="1"/>
    <xf numFmtId="0" fontId="13" fillId="4" borderId="0" xfId="0" applyFont="1" applyFill="1"/>
    <xf numFmtId="0" fontId="7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top" wrapText="1"/>
    </xf>
    <xf numFmtId="0" fontId="17" fillId="2" borderId="0" xfId="0" applyFont="1" applyFill="1" applyAlignment="1">
      <alignment horizontal="left" vertical="top"/>
    </xf>
    <xf numFmtId="0" fontId="2" fillId="11" borderId="0" xfId="0" applyFont="1" applyFill="1" applyAlignment="1">
      <alignment horizontal="left" vertical="center" wrapText="1"/>
    </xf>
    <xf numFmtId="0" fontId="2" fillId="11" borderId="0" xfId="0" applyFont="1" applyFill="1" applyAlignment="1">
      <alignment horizontal="left" vertical="center"/>
    </xf>
    <xf numFmtId="0" fontId="7" fillId="11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quotePrefix="1" applyFont="1" applyAlignment="1">
      <alignment horizontal="left"/>
    </xf>
    <xf numFmtId="0" fontId="24" fillId="0" borderId="0" xfId="0" applyFont="1" applyAlignment="1">
      <alignment horizontal="left"/>
    </xf>
    <xf numFmtId="0" fontId="18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7" fillId="12" borderId="0" xfId="0" applyFont="1" applyFill="1" applyAlignment="1">
      <alignment horizontal="left"/>
    </xf>
    <xf numFmtId="0" fontId="18" fillId="12" borderId="0" xfId="0" applyFont="1" applyFill="1" applyAlignment="1">
      <alignment horizontal="left"/>
    </xf>
    <xf numFmtId="0" fontId="25" fillId="12" borderId="0" xfId="0" applyFont="1" applyFill="1" applyAlignment="1">
      <alignment horizontal="left"/>
    </xf>
    <xf numFmtId="0" fontId="14" fillId="12" borderId="0" xfId="0" applyFont="1" applyFill="1" applyAlignment="1">
      <alignment horizontal="left"/>
    </xf>
    <xf numFmtId="0" fontId="26" fillId="12" borderId="0" xfId="0" applyFont="1" applyFill="1" applyAlignment="1">
      <alignment horizontal="left"/>
    </xf>
    <xf numFmtId="0" fontId="1" fillId="2" borderId="0" xfId="0" applyFont="1" applyFill="1"/>
    <xf numFmtId="0" fontId="27" fillId="10" borderId="0" xfId="0" applyFont="1" applyFill="1" applyAlignment="1">
      <alignment horizontal="right"/>
    </xf>
    <xf numFmtId="0" fontId="28" fillId="10" borderId="0" xfId="0" applyFont="1" applyFill="1" applyAlignment="1">
      <alignment horizontal="left" vertical="top" wrapText="1"/>
    </xf>
    <xf numFmtId="0" fontId="29" fillId="10" borderId="0" xfId="0" applyFont="1" applyFill="1" applyAlignment="1">
      <alignment horizontal="left" vertical="center"/>
    </xf>
    <xf numFmtId="0" fontId="28" fillId="10" borderId="0" xfId="0" applyFont="1" applyFill="1" applyAlignment="1">
      <alignment horizontal="left" vertical="center"/>
    </xf>
    <xf numFmtId="0" fontId="28" fillId="10" borderId="0" xfId="0" applyFont="1" applyFill="1" applyAlignment="1">
      <alignment horizontal="left" vertical="top"/>
    </xf>
    <xf numFmtId="165" fontId="28" fillId="10" borderId="0" xfId="0" applyNumberFormat="1" applyFont="1" applyFill="1" applyAlignment="1">
      <alignment horizontal="left" vertical="top"/>
    </xf>
    <xf numFmtId="0" fontId="30" fillId="10" borderId="0" xfId="0" applyFont="1" applyFill="1" applyAlignment="1">
      <alignment horizontal="left" vertical="center"/>
    </xf>
    <xf numFmtId="166" fontId="31" fillId="10" borderId="0" xfId="0" applyNumberFormat="1" applyFont="1" applyFill="1" applyAlignment="1">
      <alignment horizontal="left" vertical="top"/>
    </xf>
    <xf numFmtId="166" fontId="32" fillId="10" borderId="0" xfId="0" applyNumberFormat="1" applyFont="1" applyFill="1" applyAlignment="1">
      <alignment horizontal="left" vertical="center"/>
    </xf>
    <xf numFmtId="166" fontId="33" fillId="10" borderId="0" xfId="0" applyNumberFormat="1" applyFont="1" applyFill="1" applyAlignment="1">
      <alignment horizontal="left" vertical="top"/>
    </xf>
    <xf numFmtId="165" fontId="34" fillId="10" borderId="0" xfId="0" applyNumberFormat="1" applyFont="1" applyFill="1" applyAlignment="1">
      <alignment horizontal="left" vertical="top"/>
    </xf>
    <xf numFmtId="165" fontId="35" fillId="10" borderId="0" xfId="0" applyNumberFormat="1" applyFont="1" applyFill="1" applyAlignment="1">
      <alignment horizontal="left" vertical="top" wrapText="1"/>
    </xf>
    <xf numFmtId="165" fontId="36" fillId="10" borderId="0" xfId="0" applyNumberFormat="1" applyFont="1" applyFill="1" applyAlignment="1">
      <alignment horizontal="left" vertical="top"/>
    </xf>
    <xf numFmtId="0" fontId="37" fillId="10" borderId="0" xfId="0" applyFont="1" applyFill="1" applyAlignment="1">
      <alignment horizontal="left" vertical="top"/>
    </xf>
    <xf numFmtId="165" fontId="38" fillId="10" borderId="0" xfId="0" applyNumberFormat="1" applyFont="1" applyFill="1" applyAlignment="1">
      <alignment horizontal="left" vertical="top"/>
    </xf>
    <xf numFmtId="166" fontId="37" fillId="10" borderId="0" xfId="0" applyNumberFormat="1" applyFont="1" applyFill="1" applyAlignment="1">
      <alignment horizontal="left" vertical="top"/>
    </xf>
    <xf numFmtId="166" fontId="38" fillId="10" borderId="0" xfId="0" applyNumberFormat="1" applyFont="1" applyFill="1" applyAlignment="1">
      <alignment horizontal="left" vertical="top" wrapText="1"/>
    </xf>
    <xf numFmtId="0" fontId="30" fillId="10" borderId="0" xfId="0" applyFont="1" applyFill="1" applyAlignment="1">
      <alignment horizontal="right" vertical="top"/>
    </xf>
    <xf numFmtId="0" fontId="29" fillId="13" borderId="0" xfId="0" applyFont="1" applyFill="1" applyAlignment="1">
      <alignment horizontal="right" vertical="center"/>
    </xf>
    <xf numFmtId="0" fontId="30" fillId="13" borderId="0" xfId="0" applyFont="1" applyFill="1" applyAlignment="1">
      <alignment horizontal="left" vertical="center"/>
    </xf>
    <xf numFmtId="0" fontId="39" fillId="10" borderId="0" xfId="0" applyFont="1" applyFill="1" applyAlignment="1">
      <alignment horizontal="center"/>
    </xf>
    <xf numFmtId="0" fontId="29" fillId="14" borderId="0" xfId="0" applyFont="1" applyFill="1" applyAlignment="1">
      <alignment horizontal="right" vertical="center"/>
    </xf>
    <xf numFmtId="0" fontId="30" fillId="14" borderId="0" xfId="0" applyFont="1" applyFill="1" applyAlignment="1">
      <alignment horizontal="left" vertical="center"/>
    </xf>
    <xf numFmtId="0" fontId="29" fillId="12" borderId="0" xfId="0" applyFont="1" applyFill="1" applyAlignment="1">
      <alignment horizontal="right" vertical="center"/>
    </xf>
    <xf numFmtId="0" fontId="30" fillId="12" borderId="0" xfId="0" applyFont="1" applyFill="1" applyAlignment="1">
      <alignment horizontal="left" vertical="center"/>
    </xf>
    <xf numFmtId="0" fontId="29" fillId="10" borderId="0" xfId="0" applyFont="1" applyFill="1" applyAlignment="1">
      <alignment horizontal="right" vertical="center"/>
    </xf>
    <xf numFmtId="0" fontId="40" fillId="10" borderId="0" xfId="0" applyFont="1" applyFill="1" applyAlignment="1">
      <alignment horizontal="right"/>
    </xf>
    <xf numFmtId="0" fontId="40" fillId="10" borderId="0" xfId="0" applyFont="1" applyFill="1" applyAlignment="1">
      <alignment horizontal="left" wrapText="1"/>
    </xf>
    <xf numFmtId="0" fontId="40" fillId="10" borderId="0" xfId="0" applyFont="1" applyFill="1" applyAlignment="1">
      <alignment horizontal="left"/>
    </xf>
    <xf numFmtId="0" fontId="41" fillId="10" borderId="0" xfId="0" applyFont="1" applyFill="1" applyAlignment="1">
      <alignment horizontal="left"/>
    </xf>
    <xf numFmtId="3" fontId="41" fillId="10" borderId="0" xfId="0" applyNumberFormat="1" applyFont="1" applyFill="1" applyAlignment="1">
      <alignment horizontal="left"/>
    </xf>
    <xf numFmtId="0" fontId="41" fillId="10" borderId="0" xfId="0" applyFont="1" applyFill="1" applyAlignment="1">
      <alignment horizontal="left" wrapText="1"/>
    </xf>
    <xf numFmtId="0" fontId="42" fillId="15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horizontal="left" vertical="center" wrapText="1"/>
    </xf>
    <xf numFmtId="0" fontId="42" fillId="2" borderId="0" xfId="0" applyFont="1" applyFill="1" applyAlignment="1">
      <alignment horizontal="left" vertical="center" wrapText="1"/>
    </xf>
    <xf numFmtId="0" fontId="17" fillId="15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/>
    </xf>
    <xf numFmtId="0" fontId="42" fillId="15" borderId="0" xfId="0" applyFont="1" applyFill="1" applyAlignment="1">
      <alignment horizontal="left" vertical="center" wrapText="1"/>
    </xf>
    <xf numFmtId="0" fontId="43" fillId="15" borderId="0" xfId="0" applyFont="1" applyFill="1" applyAlignment="1">
      <alignment horizontal="left" vertical="center" wrapText="1"/>
    </xf>
    <xf numFmtId="0" fontId="35" fillId="2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left" vertical="center" wrapText="1"/>
    </xf>
    <xf numFmtId="165" fontId="44" fillId="16" borderId="0" xfId="0" applyNumberFormat="1" applyFont="1" applyFill="1" applyAlignment="1">
      <alignment horizontal="left" vertical="center" wrapText="1"/>
    </xf>
    <xf numFmtId="166" fontId="44" fillId="16" borderId="0" xfId="0" applyNumberFormat="1" applyFont="1" applyFill="1" applyAlignment="1">
      <alignment horizontal="left" vertical="center" wrapText="1"/>
    </xf>
    <xf numFmtId="0" fontId="44" fillId="16" borderId="0" xfId="0" applyFont="1" applyFill="1" applyAlignment="1">
      <alignment horizontal="left" vertical="center" wrapText="1"/>
    </xf>
    <xf numFmtId="0" fontId="35" fillId="9" borderId="0" xfId="0" applyFont="1" applyFill="1" applyAlignment="1">
      <alignment horizontal="left" vertical="center" wrapText="1"/>
    </xf>
    <xf numFmtId="165" fontId="35" fillId="9" borderId="0" xfId="0" applyNumberFormat="1" applyFont="1" applyFill="1" applyAlignment="1">
      <alignment horizontal="left" vertical="center" wrapText="1"/>
    </xf>
    <xf numFmtId="0" fontId="45" fillId="9" borderId="0" xfId="0" applyFont="1" applyFill="1" applyAlignment="1">
      <alignment horizontal="left" vertical="center"/>
    </xf>
    <xf numFmtId="0" fontId="44" fillId="2" borderId="0" xfId="0" applyFont="1" applyFill="1" applyAlignment="1">
      <alignment horizontal="left" vertical="center" wrapText="1"/>
    </xf>
    <xf numFmtId="0" fontId="7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20" fillId="10" borderId="2" xfId="0" applyFont="1" applyFill="1" applyBorder="1" applyAlignment="1">
      <alignment horizontal="left" vertical="center"/>
    </xf>
    <xf numFmtId="0" fontId="46" fillId="10" borderId="2" xfId="0" applyFont="1" applyFill="1" applyBorder="1" applyAlignment="1">
      <alignment horizontal="left" vertical="center"/>
    </xf>
    <xf numFmtId="0" fontId="37" fillId="10" borderId="3" xfId="0" applyFont="1" applyFill="1" applyBorder="1" applyAlignment="1">
      <alignment horizontal="left" vertical="center"/>
    </xf>
    <xf numFmtId="0" fontId="37" fillId="2" borderId="0" xfId="0" applyFont="1" applyFill="1" applyAlignment="1">
      <alignment horizontal="left" vertical="center"/>
    </xf>
    <xf numFmtId="0" fontId="37" fillId="10" borderId="4" xfId="0" applyFont="1" applyFill="1" applyBorder="1" applyAlignment="1">
      <alignment horizontal="left" vertical="center"/>
    </xf>
    <xf numFmtId="0" fontId="37" fillId="10" borderId="2" xfId="0" applyFont="1" applyFill="1" applyBorder="1" applyAlignment="1">
      <alignment horizontal="left" vertical="center"/>
    </xf>
    <xf numFmtId="14" fontId="37" fillId="10" borderId="2" xfId="0" applyNumberFormat="1" applyFont="1" applyFill="1" applyBorder="1" applyAlignment="1">
      <alignment horizontal="left" vertical="center"/>
    </xf>
    <xf numFmtId="165" fontId="37" fillId="10" borderId="2" xfId="0" applyNumberFormat="1" applyFont="1" applyFill="1" applyBorder="1" applyAlignment="1">
      <alignment horizontal="left" vertical="center"/>
    </xf>
    <xf numFmtId="165" fontId="37" fillId="10" borderId="3" xfId="0" applyNumberFormat="1" applyFont="1" applyFill="1" applyBorder="1" applyAlignment="1">
      <alignment horizontal="left" vertical="center"/>
    </xf>
    <xf numFmtId="167" fontId="37" fillId="16" borderId="0" xfId="0" applyNumberFormat="1" applyFont="1" applyFill="1" applyAlignment="1">
      <alignment horizontal="left" vertical="center"/>
    </xf>
    <xf numFmtId="0" fontId="37" fillId="0" borderId="2" xfId="0" applyFont="1" applyBorder="1" applyAlignment="1">
      <alignment horizontal="left" vertical="center"/>
    </xf>
    <xf numFmtId="165" fontId="37" fillId="0" borderId="2" xfId="0" applyNumberFormat="1" applyFont="1" applyBorder="1" applyAlignment="1">
      <alignment horizontal="left" vertical="center"/>
    </xf>
    <xf numFmtId="0" fontId="37" fillId="10" borderId="2" xfId="0" applyFont="1" applyFill="1" applyBorder="1" applyAlignment="1">
      <alignment horizontal="left" vertical="center" wrapText="1"/>
    </xf>
    <xf numFmtId="0" fontId="7" fillId="0" borderId="2" xfId="0" applyFont="1" applyBorder="1"/>
    <xf numFmtId="0" fontId="7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/>
    </xf>
    <xf numFmtId="0" fontId="7" fillId="0" borderId="2" xfId="0" applyFont="1" applyBorder="1" applyAlignment="1">
      <alignment horizontal="right" vertical="center"/>
    </xf>
    <xf numFmtId="0" fontId="18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47" fillId="0" borderId="2" xfId="0" applyFont="1" applyBorder="1" applyAlignment="1">
      <alignment horizontal="left" vertical="center"/>
    </xf>
    <xf numFmtId="0" fontId="37" fillId="0" borderId="3" xfId="0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/>
    </xf>
    <xf numFmtId="14" fontId="37" fillId="0" borderId="2" xfId="0" applyNumberFormat="1" applyFont="1" applyBorder="1" applyAlignment="1">
      <alignment horizontal="left" vertical="center"/>
    </xf>
    <xf numFmtId="0" fontId="37" fillId="0" borderId="2" xfId="0" applyFont="1" applyBorder="1" applyAlignment="1">
      <alignment horizontal="left" vertical="center" wrapText="1"/>
    </xf>
    <xf numFmtId="0" fontId="18" fillId="10" borderId="2" xfId="0" applyFont="1" applyFill="1" applyBorder="1"/>
    <xf numFmtId="0" fontId="7" fillId="10" borderId="2" xfId="0" applyFont="1" applyFill="1" applyBorder="1"/>
    <xf numFmtId="0" fontId="20" fillId="10" borderId="2" xfId="0" applyFont="1" applyFill="1" applyBorder="1"/>
    <xf numFmtId="0" fontId="1" fillId="10" borderId="2" xfId="0" applyFont="1" applyFill="1" applyBorder="1"/>
    <xf numFmtId="0" fontId="37" fillId="16" borderId="0" xfId="0" applyFont="1" applyFill="1"/>
    <xf numFmtId="0" fontId="37" fillId="10" borderId="2" xfId="0" applyFont="1" applyFill="1" applyBorder="1"/>
    <xf numFmtId="0" fontId="7" fillId="10" borderId="3" xfId="0" applyFont="1" applyFill="1" applyBorder="1" applyAlignment="1">
      <alignment horizontal="left" vertical="center"/>
    </xf>
    <xf numFmtId="165" fontId="37" fillId="0" borderId="3" xfId="0" applyNumberFormat="1" applyFont="1" applyBorder="1" applyAlignment="1">
      <alignment horizontal="left" vertical="center"/>
    </xf>
    <xf numFmtId="0" fontId="48" fillId="0" borderId="0" xfId="0" applyFont="1" applyAlignment="1">
      <alignment horizontal="left"/>
    </xf>
    <xf numFmtId="0" fontId="3" fillId="0" borderId="4" xfId="0" applyFont="1" applyBorder="1"/>
    <xf numFmtId="0" fontId="4" fillId="0" borderId="4" xfId="0" applyFont="1" applyBorder="1"/>
    <xf numFmtId="0" fontId="8" fillId="0" borderId="4" xfId="0" applyFont="1" applyBorder="1"/>
    <xf numFmtId="0" fontId="49" fillId="0" borderId="4" xfId="0" applyFont="1" applyBorder="1"/>
    <xf numFmtId="0" fontId="50" fillId="0" borderId="5" xfId="0" applyFont="1" applyBorder="1"/>
    <xf numFmtId="0" fontId="9" fillId="2" borderId="0" xfId="0" applyFont="1" applyFill="1"/>
    <xf numFmtId="0" fontId="50" fillId="0" borderId="4" xfId="0" applyFont="1" applyBorder="1"/>
    <xf numFmtId="14" fontId="50" fillId="0" borderId="4" xfId="0" applyNumberFormat="1" applyFont="1" applyBorder="1" applyAlignment="1">
      <alignment horizontal="left"/>
    </xf>
    <xf numFmtId="0" fontId="9" fillId="0" borderId="4" xfId="0" applyFont="1" applyBorder="1"/>
    <xf numFmtId="165" fontId="9" fillId="0" borderId="4" xfId="0" applyNumberFormat="1" applyFont="1" applyBorder="1"/>
    <xf numFmtId="165" fontId="9" fillId="0" borderId="5" xfId="0" applyNumberFormat="1" applyFont="1" applyBorder="1"/>
    <xf numFmtId="167" fontId="9" fillId="16" borderId="0" xfId="0" applyNumberFormat="1" applyFont="1" applyFill="1"/>
    <xf numFmtId="0" fontId="3" fillId="0" borderId="6" xfId="0" applyFont="1" applyBorder="1"/>
    <xf numFmtId="0" fontId="4" fillId="0" borderId="6" xfId="0" applyFont="1" applyBorder="1"/>
    <xf numFmtId="0" fontId="8" fillId="0" borderId="6" xfId="0" applyFont="1" applyBorder="1"/>
    <xf numFmtId="0" fontId="51" fillId="0" borderId="6" xfId="0" applyFont="1" applyBorder="1"/>
    <xf numFmtId="0" fontId="50" fillId="0" borderId="7" xfId="0" applyFont="1" applyBorder="1"/>
    <xf numFmtId="0" fontId="50" fillId="0" borderId="6" xfId="0" applyFont="1" applyBorder="1"/>
    <xf numFmtId="0" fontId="9" fillId="0" borderId="6" xfId="0" applyFont="1" applyBorder="1"/>
    <xf numFmtId="165" fontId="9" fillId="0" borderId="6" xfId="0" applyNumberFormat="1" applyFont="1" applyBorder="1"/>
    <xf numFmtId="165" fontId="9" fillId="0" borderId="7" xfId="0" applyNumberFormat="1" applyFont="1" applyBorder="1"/>
    <xf numFmtId="0" fontId="52" fillId="0" borderId="6" xfId="0" applyFont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_Email%20QA_Statu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_Email QA_Statu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entennialfamilychiro.com/" TargetMode="External"/><Relationship Id="rId18" Type="http://schemas.openxmlformats.org/officeDocument/2006/relationships/hyperlink" Target="https://denvercoloradochiropractic.com/schedule-appointment/" TargetMode="External"/><Relationship Id="rId26" Type="http://schemas.openxmlformats.org/officeDocument/2006/relationships/hyperlink" Target="https://acudenver.janeapp.com/" TargetMode="External"/><Relationship Id="rId39" Type="http://schemas.openxmlformats.org/officeDocument/2006/relationships/hyperlink" Target="https://clearcreeknaturalmedicine.com/get-started/" TargetMode="External"/><Relationship Id="rId21" Type="http://schemas.openxmlformats.org/officeDocument/2006/relationships/hyperlink" Target="https://www.advancedchiropracticclinic.com/" TargetMode="External"/><Relationship Id="rId34" Type="http://schemas.openxmlformats.org/officeDocument/2006/relationships/hyperlink" Target="https://www.ponderosanaturalmedicine.com/" TargetMode="External"/><Relationship Id="rId42" Type="http://schemas.openxmlformats.org/officeDocument/2006/relationships/hyperlink" Target="https://primehealthdenver.com/phd-team/jawad-majeed-nd/" TargetMode="External"/><Relationship Id="rId7" Type="http://schemas.openxmlformats.org/officeDocument/2006/relationships/hyperlink" Target="https://getadio.com/" TargetMode="External"/><Relationship Id="rId2" Type="http://schemas.openxmlformats.org/officeDocument/2006/relationships/hyperlink" Target="https://www.carechiropractic.com/special/" TargetMode="External"/><Relationship Id="rId16" Type="http://schemas.openxmlformats.org/officeDocument/2006/relationships/hyperlink" Target="https://centennialfamilychiro.com/book-appointment/" TargetMode="External"/><Relationship Id="rId20" Type="http://schemas.openxmlformats.org/officeDocument/2006/relationships/hyperlink" Target="https://www.calmspiritacupuncture.com/contact" TargetMode="External"/><Relationship Id="rId29" Type="http://schemas.openxmlformats.org/officeDocument/2006/relationships/hyperlink" Target="https://naturalmedicineofdenver.com/contact/" TargetMode="External"/><Relationship Id="rId41" Type="http://schemas.openxmlformats.org/officeDocument/2006/relationships/hyperlink" Target="https://booking.primehealthdenver.com/call-bookinghttps:/calendly.com/primehealthdenver/free-consultation?month=2023-10" TargetMode="External"/><Relationship Id="rId1" Type="http://schemas.openxmlformats.org/officeDocument/2006/relationships/hyperlink" Target="https://www.carechiropractic.com/us/" TargetMode="External"/><Relationship Id="rId6" Type="http://schemas.openxmlformats.org/officeDocument/2006/relationships/hyperlink" Target="https://getadio.com/book-an-appointment/" TargetMode="External"/><Relationship Id="rId11" Type="http://schemas.openxmlformats.org/officeDocument/2006/relationships/hyperlink" Target="https://elevationcw.com/chiropractic/" TargetMode="External"/><Relationship Id="rId24" Type="http://schemas.openxmlformats.org/officeDocument/2006/relationships/hyperlink" Target="https://www.advancedchiropracticclinic.com/appointment/" TargetMode="External"/><Relationship Id="rId32" Type="http://schemas.openxmlformats.org/officeDocument/2006/relationships/hyperlink" Target="https://www.drjessiemiller.com/" TargetMode="External"/><Relationship Id="rId37" Type="http://schemas.openxmlformats.org/officeDocument/2006/relationships/hyperlink" Target="https://vitalitynaturalmedicine.com/health-assessment/" TargetMode="External"/><Relationship Id="rId40" Type="http://schemas.openxmlformats.org/officeDocument/2006/relationships/hyperlink" Target="https://clearcreeknaturalmedicine.com/" TargetMode="External"/><Relationship Id="rId5" Type="http://schemas.openxmlformats.org/officeDocument/2006/relationships/hyperlink" Target="https://getadio.com/" TargetMode="External"/><Relationship Id="rId15" Type="http://schemas.openxmlformats.org/officeDocument/2006/relationships/hyperlink" Target="https://centennialfamilychiro.com/" TargetMode="External"/><Relationship Id="rId23" Type="http://schemas.openxmlformats.org/officeDocument/2006/relationships/hyperlink" Target="https://www.advancedchiropracticclinic.com/" TargetMode="External"/><Relationship Id="rId28" Type="http://schemas.openxmlformats.org/officeDocument/2006/relationships/hyperlink" Target="https://acudenver.janeapp.com/" TargetMode="External"/><Relationship Id="rId36" Type="http://schemas.openxmlformats.org/officeDocument/2006/relationships/hyperlink" Target="https://tolnaturopathics.com/" TargetMode="External"/><Relationship Id="rId10" Type="http://schemas.openxmlformats.org/officeDocument/2006/relationships/hyperlink" Target="https://elevationcw.com/chiropractic/" TargetMode="External"/><Relationship Id="rId19" Type="http://schemas.openxmlformats.org/officeDocument/2006/relationships/hyperlink" Target="https://www.calmspiritacupuncture.com/" TargetMode="External"/><Relationship Id="rId31" Type="http://schemas.openxmlformats.org/officeDocument/2006/relationships/hyperlink" Target="https://drjessiemiller.janeapp.com/" TargetMode="External"/><Relationship Id="rId44" Type="http://schemas.openxmlformats.org/officeDocument/2006/relationships/hyperlink" Target="https://www.wellnessdenver.com/" TargetMode="External"/><Relationship Id="rId4" Type="http://schemas.openxmlformats.org/officeDocument/2006/relationships/hyperlink" Target="https://getadio.com/book-an-appointment/" TargetMode="External"/><Relationship Id="rId9" Type="http://schemas.openxmlformats.org/officeDocument/2006/relationships/hyperlink" Target="https://elevationcw.com/chiropractic/" TargetMode="External"/><Relationship Id="rId14" Type="http://schemas.openxmlformats.org/officeDocument/2006/relationships/hyperlink" Target="https://centennialfamilychiro.com/book-appointment/" TargetMode="External"/><Relationship Id="rId22" Type="http://schemas.openxmlformats.org/officeDocument/2006/relationships/hyperlink" Target="https://www.advancedchiropracticclinic.com/appointment/" TargetMode="External"/><Relationship Id="rId27" Type="http://schemas.openxmlformats.org/officeDocument/2006/relationships/hyperlink" Target="https://acudenver.com/" TargetMode="External"/><Relationship Id="rId30" Type="http://schemas.openxmlformats.org/officeDocument/2006/relationships/hyperlink" Target="https://naturalmedicineofdenver.com/" TargetMode="External"/><Relationship Id="rId35" Type="http://schemas.openxmlformats.org/officeDocument/2006/relationships/hyperlink" Target="https://tolnaturopathics.md-hq.com/" TargetMode="External"/><Relationship Id="rId43" Type="http://schemas.openxmlformats.org/officeDocument/2006/relationships/hyperlink" Target="https://www.wellnessdenver.com/contact-us/" TargetMode="External"/><Relationship Id="rId8" Type="http://schemas.openxmlformats.org/officeDocument/2006/relationships/hyperlink" Target="https://getadio.com/book-an-appointment/" TargetMode="External"/><Relationship Id="rId3" Type="http://schemas.openxmlformats.org/officeDocument/2006/relationships/hyperlink" Target="https://getadio.com/" TargetMode="External"/><Relationship Id="rId12" Type="http://schemas.openxmlformats.org/officeDocument/2006/relationships/hyperlink" Target="https://elevationcw.com/chiropractic/" TargetMode="External"/><Relationship Id="rId17" Type="http://schemas.openxmlformats.org/officeDocument/2006/relationships/hyperlink" Target="https://denvercoloradochiropractic.com/" TargetMode="External"/><Relationship Id="rId25" Type="http://schemas.openxmlformats.org/officeDocument/2006/relationships/hyperlink" Target="https://acudenver.com/" TargetMode="External"/><Relationship Id="rId33" Type="http://schemas.openxmlformats.org/officeDocument/2006/relationships/hyperlink" Target="https://ehr.charmtracker.com/publicCal.sas?method=getCal&amp;id=Kzx78MC70x6G0x671c870P4287878MM08777zM070d0M0k23Ex67020x67027c0S77" TargetMode="External"/><Relationship Id="rId38" Type="http://schemas.openxmlformats.org/officeDocument/2006/relationships/hyperlink" Target="https://vitalitynaturalmedicine.com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eatedserenity.com/contact-us" TargetMode="External"/><Relationship Id="rId21" Type="http://schemas.openxmlformats.org/officeDocument/2006/relationships/hyperlink" Target="https://www.mvpc.com/new-patients" TargetMode="External"/><Relationship Id="rId42" Type="http://schemas.openxmlformats.org/officeDocument/2006/relationships/hyperlink" Target="https://lodomassagestudio.com/" TargetMode="External"/><Relationship Id="rId63" Type="http://schemas.openxmlformats.org/officeDocument/2006/relationships/hyperlink" Target="https://coloradoinjurycare.janeapp.com/locations/colorado-injury-care-llc-denver/book" TargetMode="External"/><Relationship Id="rId84" Type="http://schemas.openxmlformats.org/officeDocument/2006/relationships/hyperlink" Target="https://www.wayfarewellness.com/contact" TargetMode="External"/><Relationship Id="rId138" Type="http://schemas.openxmlformats.org/officeDocument/2006/relationships/hyperlink" Target="https://nobodybutyoumassage.com/" TargetMode="External"/><Relationship Id="rId159" Type="http://schemas.openxmlformats.org/officeDocument/2006/relationships/hyperlink" Target="https://goldensportsmassage.com/" TargetMode="External"/><Relationship Id="rId170" Type="http://schemas.openxmlformats.org/officeDocument/2006/relationships/hyperlink" Target="https://www.goldenmoonmassage.com/" TargetMode="External"/><Relationship Id="rId191" Type="http://schemas.openxmlformats.org/officeDocument/2006/relationships/hyperlink" Target="https://www.vagaro.com/flowinghandsmassagellc" TargetMode="External"/><Relationship Id="rId205" Type="http://schemas.openxmlformats.org/officeDocument/2006/relationships/hyperlink" Target="https://www.vagaro.com/Users/BusinessWidget.aspx?enc=MMLjhIwJMcwFQhXLL7ifVPJh3ewxV5BYZB37VlYK4dFwK0qIh3wi8VqBOMUvzh0xEdta1Z9KReVKhzD7giKx5O4Ia+MBR3aF2ZhlqkkJ8MRBjmHZXVSW5TBaA3wren0r2wt/EByBvfI23Zxlbg6i3/3rpBS94ObEB/Smdj7FQfiflSWMksAtm8DDpcQCN/JaRvPGUvgDy75MnujtOJRHTSb5/PFrumPpblMQnCMhGUMsxQdv0JJ9ZQHoGBfeehAJQf1QJqu0QzsGn2wPTQ418dRRfFTbhMwMq0+lZWi/RFKHtTPZ3nUFms2RqLcM7Y6y4IWm9Wn/yeksCs/2V1IUAWZ3h/o/+HGsxS6T+9CgYufl/npDhqcJxWBcpswEKBy6HZJpUOnraLqQmRM2aT2Akkmh2a8r8QX6H9aXC1QHZq0=&amp;c_type=tab" TargetMode="External"/><Relationship Id="rId107" Type="http://schemas.openxmlformats.org/officeDocument/2006/relationships/hyperlink" Target="https://renewmassagestudio.com/packages/" TargetMode="External"/><Relationship Id="rId11" Type="http://schemas.openxmlformats.org/officeDocument/2006/relationships/hyperlink" Target="https://acudenver.janeapp.com/" TargetMode="External"/><Relationship Id="rId32" Type="http://schemas.openxmlformats.org/officeDocument/2006/relationships/hyperlink" Target="https://www.symmetrymassagedenver.com/" TargetMode="External"/><Relationship Id="rId53" Type="http://schemas.openxmlformats.org/officeDocument/2006/relationships/hyperlink" Target="https://truebalancepainrelief.com/book-now/" TargetMode="External"/><Relationship Id="rId74" Type="http://schemas.openxmlformats.org/officeDocument/2006/relationships/hyperlink" Target="https://www.metamorphosismassagellc.net/contact" TargetMode="External"/><Relationship Id="rId128" Type="http://schemas.openxmlformats.org/officeDocument/2006/relationships/hyperlink" Target="https://www.mbmdenver.com/" TargetMode="External"/><Relationship Id="rId149" Type="http://schemas.openxmlformats.org/officeDocument/2006/relationships/hyperlink" Target="https://www.massagebook.com/Denver~Massage~jcbodywork?src=external" TargetMode="External"/><Relationship Id="rId5" Type="http://schemas.openxmlformats.org/officeDocument/2006/relationships/hyperlink" Target="https://www.advancedchiropracticclinic.com/appointment/" TargetMode="External"/><Relationship Id="rId95" Type="http://schemas.openxmlformats.org/officeDocument/2006/relationships/hyperlink" Target="https://www.totaltherapymassage.com/book-now" TargetMode="External"/><Relationship Id="rId160" Type="http://schemas.openxmlformats.org/officeDocument/2006/relationships/hyperlink" Target="https://www.goldenbodyworker.com/" TargetMode="External"/><Relationship Id="rId181" Type="http://schemas.openxmlformats.org/officeDocument/2006/relationships/hyperlink" Target="https://wholebodyhealthcenter.com/contact/" TargetMode="External"/><Relationship Id="rId216" Type="http://schemas.openxmlformats.org/officeDocument/2006/relationships/hyperlink" Target="https://governorsparkchiropractic.com/" TargetMode="External"/><Relationship Id="rId22" Type="http://schemas.openxmlformats.org/officeDocument/2006/relationships/hyperlink" Target="https://www.sageworksmassage.com/" TargetMode="External"/><Relationship Id="rId43" Type="http://schemas.openxmlformats.org/officeDocument/2006/relationships/hyperlink" Target="https://go.booker.com/location/lodohighlands/service-menu" TargetMode="External"/><Relationship Id="rId64" Type="http://schemas.openxmlformats.org/officeDocument/2006/relationships/hyperlink" Target="https://www.dynamicintegrativemassage.com/" TargetMode="External"/><Relationship Id="rId118" Type="http://schemas.openxmlformats.org/officeDocument/2006/relationships/hyperlink" Target="https://www.sun-moonmassage.com/" TargetMode="External"/><Relationship Id="rId139" Type="http://schemas.openxmlformats.org/officeDocument/2006/relationships/hyperlink" Target="https://www.massagebook.com/Denver~Massage~NoBodybutYou?src=external" TargetMode="External"/><Relationship Id="rId85" Type="http://schemas.openxmlformats.org/officeDocument/2006/relationships/hyperlink" Target="https://www.wayfarewellness.com/book-an-appointment" TargetMode="External"/><Relationship Id="rId150" Type="http://schemas.openxmlformats.org/officeDocument/2006/relationships/hyperlink" Target="https://www.aligntherapeuticbodywork.com/about-1" TargetMode="External"/><Relationship Id="rId171" Type="http://schemas.openxmlformats.org/officeDocument/2006/relationships/hyperlink" Target="https://www.goldenmoonmassage.com/services" TargetMode="External"/><Relationship Id="rId192" Type="http://schemas.openxmlformats.org/officeDocument/2006/relationships/hyperlink" Target="https://littletonmsr.com/" TargetMode="External"/><Relationship Id="rId206" Type="http://schemas.openxmlformats.org/officeDocument/2006/relationships/hyperlink" Target="https://www.prodynamicsmassage.com/" TargetMode="External"/><Relationship Id="rId12" Type="http://schemas.openxmlformats.org/officeDocument/2006/relationships/hyperlink" Target="https://acudenver.com/" TargetMode="External"/><Relationship Id="rId33" Type="http://schemas.openxmlformats.org/officeDocument/2006/relationships/hyperlink" Target="https://na1.meevo.com/OnlineBookingApp/booking/guest-info?tenantId=200778" TargetMode="External"/><Relationship Id="rId108" Type="http://schemas.openxmlformats.org/officeDocument/2006/relationships/hyperlink" Target="https://www.5080massage.com/" TargetMode="External"/><Relationship Id="rId129" Type="http://schemas.openxmlformats.org/officeDocument/2006/relationships/hyperlink" Target="https://www.vagaro.com/Users/BusinessWidget.aspx?enc=MMLjhIwJMcwFQhXLL7ifVLbOPMBJYly486AU/0urboA//WaLs05Xs2Q3d4qs2NDpVAO821jTTJPnXrL8AvLSdVpsppvh08E6axZ7YNyzqacjZnTo1dTaHs17g0mmZ2cX7FBpxaq6uVvTyMmh+gxbTR3OP/OBYDtAIRjIubUYs5T/USajorzMQN5jq+Wsf5UxOl6eIavU6UYXYvcbDyqfR134dhFgj2kNgLY2XTgKiY1m/JhXZpz0SeHdkGUW/DVtFEpkQyTgAsMJ10Yn0AVyLL3UKSfM4ZAxqdq62cVTHRk5BD4UpzWiVTYoJhNzNWGgIhct2Jp9RlLZfr3dPmdMjOHEoYCnlyptHkQUnQnOOSnLn110aUBsFvvRXREFo7V56EtBt9ZBP+AVkZ4w5nQbsxTZJoOB0yIWRdil+GkZ1fcKg3YPRmhLQxa0VoPMon/p&amp;c_type=tab" TargetMode="External"/><Relationship Id="rId54" Type="http://schemas.openxmlformats.org/officeDocument/2006/relationships/hyperlink" Target="https://denvermassage.amtamembers.com/" TargetMode="External"/><Relationship Id="rId75" Type="http://schemas.openxmlformats.org/officeDocument/2006/relationships/hyperlink" Target="https://www.metamorphosismassagellc.net/services" TargetMode="External"/><Relationship Id="rId96" Type="http://schemas.openxmlformats.org/officeDocument/2006/relationships/hyperlink" Target="https://www.totaltherapymassage.com/about" TargetMode="External"/><Relationship Id="rId140" Type="http://schemas.openxmlformats.org/officeDocument/2006/relationships/hyperlink" Target="https://www.mymysticmassage.com/" TargetMode="External"/><Relationship Id="rId161" Type="http://schemas.openxmlformats.org/officeDocument/2006/relationships/hyperlink" Target="https://www.massagebook.com/Golden~Massage~GoldenBodyworker?src=external" TargetMode="External"/><Relationship Id="rId182" Type="http://schemas.openxmlformats.org/officeDocument/2006/relationships/hyperlink" Target="https://www.idlewildmassage.com/" TargetMode="External"/><Relationship Id="rId217" Type="http://schemas.openxmlformats.org/officeDocument/2006/relationships/hyperlink" Target="https://governorsparkchiropractic.com/schedule-an-appointment/" TargetMode="External"/><Relationship Id="rId6" Type="http://schemas.openxmlformats.org/officeDocument/2006/relationships/hyperlink" Target="https://www.advancedchiropracticclinic.com/" TargetMode="External"/><Relationship Id="rId23" Type="http://schemas.openxmlformats.org/officeDocument/2006/relationships/hyperlink" Target="https://www.sageworksmassage.com/booking" TargetMode="External"/><Relationship Id="rId119" Type="http://schemas.openxmlformats.org/officeDocument/2006/relationships/hyperlink" Target="https://www.sun-moonmassage.com/appointments" TargetMode="External"/><Relationship Id="rId44" Type="http://schemas.openxmlformats.org/officeDocument/2006/relationships/hyperlink" Target="https://lodomassagestudio.com/" TargetMode="External"/><Relationship Id="rId65" Type="http://schemas.openxmlformats.org/officeDocument/2006/relationships/hyperlink" Target="https://www.dynamicintegrativemassage.com/booking-calendar/1-hour-integrative-massage-1?referral=service_list_widget" TargetMode="External"/><Relationship Id="rId86" Type="http://schemas.openxmlformats.org/officeDocument/2006/relationships/hyperlink" Target="https://www.recentertherapeuticmassage.com/about" TargetMode="External"/><Relationship Id="rId130" Type="http://schemas.openxmlformats.org/officeDocument/2006/relationships/hyperlink" Target="https://www.whitelotustherapeutics.com/" TargetMode="External"/><Relationship Id="rId151" Type="http://schemas.openxmlformats.org/officeDocument/2006/relationships/hyperlink" Target="https://www.aligntherapeuticbodywork.com/scheduling" TargetMode="External"/><Relationship Id="rId172" Type="http://schemas.openxmlformats.org/officeDocument/2006/relationships/hyperlink" Target="https://www.heartfiretherapeutics.com/" TargetMode="External"/><Relationship Id="rId193" Type="http://schemas.openxmlformats.org/officeDocument/2006/relationships/hyperlink" Target="https://clients.mindbodyonline.com/classic/ws?studioid=751077&amp;sessionChecked=true" TargetMode="External"/><Relationship Id="rId207" Type="http://schemas.openxmlformats.org/officeDocument/2006/relationships/hyperlink" Target="https://www.massagebook.com/Aurora~Massage~ProDynamicsMassage?src=external" TargetMode="External"/><Relationship Id="rId13" Type="http://schemas.openxmlformats.org/officeDocument/2006/relationships/hyperlink" Target="https://acudenver.janeapp.com/" TargetMode="External"/><Relationship Id="rId109" Type="http://schemas.openxmlformats.org/officeDocument/2006/relationships/hyperlink" Target="https://www.massagebook.com/Commerce_City~Massage~50-80-massage-llc" TargetMode="External"/><Relationship Id="rId34" Type="http://schemas.openxmlformats.org/officeDocument/2006/relationships/hyperlink" Target="https://denversportsmassage.com/" TargetMode="External"/><Relationship Id="rId55" Type="http://schemas.openxmlformats.org/officeDocument/2006/relationships/hyperlink" Target="https://denvermassage.amtamembers.com/contact-me" TargetMode="External"/><Relationship Id="rId76" Type="http://schemas.openxmlformats.org/officeDocument/2006/relationships/hyperlink" Target="https://kinetikchaindenver.com/massage-therapy-denver/" TargetMode="External"/><Relationship Id="rId97" Type="http://schemas.openxmlformats.org/officeDocument/2006/relationships/hyperlink" Target="https://www.totaltherapymassage.com/book-now" TargetMode="External"/><Relationship Id="rId120" Type="http://schemas.openxmlformats.org/officeDocument/2006/relationships/hyperlink" Target="https://handsthathealyou.biz/" TargetMode="External"/><Relationship Id="rId141" Type="http://schemas.openxmlformats.org/officeDocument/2006/relationships/hyperlink" Target="https://www.massagebook.com/Denver~Massage~mystic-massage-well-being-llc-?src=external" TargetMode="External"/><Relationship Id="rId7" Type="http://schemas.openxmlformats.org/officeDocument/2006/relationships/hyperlink" Target="https://www.advancedchiropracticclinic.com/appointment/" TargetMode="External"/><Relationship Id="rId162" Type="http://schemas.openxmlformats.org/officeDocument/2006/relationships/hyperlink" Target="https://www.goldentherapeuticmassage.com/" TargetMode="External"/><Relationship Id="rId183" Type="http://schemas.openxmlformats.org/officeDocument/2006/relationships/hyperlink" Target="https://www.idlewildmassage.com/book-massage" TargetMode="External"/><Relationship Id="rId24" Type="http://schemas.openxmlformats.org/officeDocument/2006/relationships/hyperlink" Target="https://saundersmassagetherapy.com/" TargetMode="External"/><Relationship Id="rId45" Type="http://schemas.openxmlformats.org/officeDocument/2006/relationships/hyperlink" Target="https://go.booker.com/location/lodohighlands/service-menu" TargetMode="External"/><Relationship Id="rId66" Type="http://schemas.openxmlformats.org/officeDocument/2006/relationships/hyperlink" Target="https://www.handsofoshunhealingservices.com/" TargetMode="External"/><Relationship Id="rId87" Type="http://schemas.openxmlformats.org/officeDocument/2006/relationships/hyperlink" Target="https://app.acuityscheduling.com/schedule.php?owner=18774057" TargetMode="External"/><Relationship Id="rId110" Type="http://schemas.openxmlformats.org/officeDocument/2006/relationships/hyperlink" Target="https://www.bedrockskinbody.com/" TargetMode="External"/><Relationship Id="rId131" Type="http://schemas.openxmlformats.org/officeDocument/2006/relationships/hyperlink" Target="https://www.whitelotustherapeutics.com/massage-at-tejon" TargetMode="External"/><Relationship Id="rId152" Type="http://schemas.openxmlformats.org/officeDocument/2006/relationships/hyperlink" Target="https://bestchoicemassageco.com/" TargetMode="External"/><Relationship Id="rId173" Type="http://schemas.openxmlformats.org/officeDocument/2006/relationships/hyperlink" Target="https://heartfire-therapeutics.square.site/" TargetMode="External"/><Relationship Id="rId194" Type="http://schemas.openxmlformats.org/officeDocument/2006/relationships/hyperlink" Target="https://elementsmassage.com/" TargetMode="External"/><Relationship Id="rId208" Type="http://schemas.openxmlformats.org/officeDocument/2006/relationships/hyperlink" Target="https://nataliestarmassage.com/" TargetMode="External"/><Relationship Id="rId14" Type="http://schemas.openxmlformats.org/officeDocument/2006/relationships/hyperlink" Target="https://wellsetdenver.com/" TargetMode="External"/><Relationship Id="rId30" Type="http://schemas.openxmlformats.org/officeDocument/2006/relationships/hyperlink" Target="https://www.symmetrymassagedenver.com/" TargetMode="External"/><Relationship Id="rId35" Type="http://schemas.openxmlformats.org/officeDocument/2006/relationships/hyperlink" Target="https://denversportsmassage.com/make-an-appointment/" TargetMode="External"/><Relationship Id="rId56" Type="http://schemas.openxmlformats.org/officeDocument/2006/relationships/hyperlink" Target="https://kamatiwellness.com/" TargetMode="External"/><Relationship Id="rId77" Type="http://schemas.openxmlformats.org/officeDocument/2006/relationships/hyperlink" Target="https://kinetikchaindenver.janeapp.com/" TargetMode="External"/><Relationship Id="rId100" Type="http://schemas.openxmlformats.org/officeDocument/2006/relationships/hyperlink" Target="https://www.totaltherapymassage.com/about" TargetMode="External"/><Relationship Id="rId105" Type="http://schemas.openxmlformats.org/officeDocument/2006/relationships/hyperlink" Target="https://renewmassagestudio.com/packages/" TargetMode="External"/><Relationship Id="rId126" Type="http://schemas.openxmlformats.org/officeDocument/2006/relationships/hyperlink" Target="https://www.denvermuscletherapy.com/" TargetMode="External"/><Relationship Id="rId147" Type="http://schemas.openxmlformats.org/officeDocument/2006/relationships/hyperlink" Target="https://www.fresha.com/a/encanto-massage-arvada-7905-ralston-road-yox120hr/booking?dppub=true&amp;employeeId=1576230&amp;menu=true" TargetMode="External"/><Relationship Id="rId168" Type="http://schemas.openxmlformats.org/officeDocument/2006/relationships/hyperlink" Target="http://www.marrmassage.com/" TargetMode="External"/><Relationship Id="rId8" Type="http://schemas.openxmlformats.org/officeDocument/2006/relationships/hyperlink" Target="https://www.advancedchiropracticclinic.com/" TargetMode="External"/><Relationship Id="rId51" Type="http://schemas.openxmlformats.org/officeDocument/2006/relationships/hyperlink" Target="https://www.rbwdenver.com/book-now" TargetMode="External"/><Relationship Id="rId72" Type="http://schemas.openxmlformats.org/officeDocument/2006/relationships/hyperlink" Target="https://www.herharmony.health/" TargetMode="External"/><Relationship Id="rId93" Type="http://schemas.openxmlformats.org/officeDocument/2006/relationships/hyperlink" Target="http://www.coloradoadvancedmassage.com/forms.html" TargetMode="External"/><Relationship Id="rId98" Type="http://schemas.openxmlformats.org/officeDocument/2006/relationships/hyperlink" Target="https://www.totaltherapymassage.com/about" TargetMode="External"/><Relationship Id="rId121" Type="http://schemas.openxmlformats.org/officeDocument/2006/relationships/hyperlink" Target="https://handsthathealyou.biz/contact" TargetMode="External"/><Relationship Id="rId142" Type="http://schemas.openxmlformats.org/officeDocument/2006/relationships/hyperlink" Target="https://fullintegrity.massagetherapy.com/home" TargetMode="External"/><Relationship Id="rId163" Type="http://schemas.openxmlformats.org/officeDocument/2006/relationships/hyperlink" Target="https://www.goldentherapeuticmassage.com/contact/" TargetMode="External"/><Relationship Id="rId184" Type="http://schemas.openxmlformats.org/officeDocument/2006/relationships/hyperlink" Target="https://www.herbinalchemy.com/" TargetMode="External"/><Relationship Id="rId189" Type="http://schemas.openxmlformats.org/officeDocument/2006/relationships/hyperlink" Target="https://squareup.com/appointments/book/ww2qknx6ocplfo/0D21KZRE9T5C7/start" TargetMode="External"/><Relationship Id="rId3" Type="http://schemas.openxmlformats.org/officeDocument/2006/relationships/hyperlink" Target="https://www.denversportsrecovery.com/book-online" TargetMode="External"/><Relationship Id="rId214" Type="http://schemas.openxmlformats.org/officeDocument/2006/relationships/hyperlink" Target="https://governorsparkchiropractic.com/" TargetMode="External"/><Relationship Id="rId25" Type="http://schemas.openxmlformats.org/officeDocument/2006/relationships/hyperlink" Target="https://saundersmassagetherapy.com/appointments/" TargetMode="External"/><Relationship Id="rId46" Type="http://schemas.openxmlformats.org/officeDocument/2006/relationships/hyperlink" Target="https://www.rbwdenver.com/" TargetMode="External"/><Relationship Id="rId67" Type="http://schemas.openxmlformats.org/officeDocument/2006/relationships/hyperlink" Target="https://www.handsofoshunhealingservices.com/book-online" TargetMode="External"/><Relationship Id="rId116" Type="http://schemas.openxmlformats.org/officeDocument/2006/relationships/hyperlink" Target="https://www.seatedserenity.com/" TargetMode="External"/><Relationship Id="rId137" Type="http://schemas.openxmlformats.org/officeDocument/2006/relationships/hyperlink" Target="https://www.individualizedmassagedenver.com/contact" TargetMode="External"/><Relationship Id="rId158" Type="http://schemas.openxmlformats.org/officeDocument/2006/relationships/hyperlink" Target="https://goldensportsmassage.com/" TargetMode="External"/><Relationship Id="rId20" Type="http://schemas.openxmlformats.org/officeDocument/2006/relationships/hyperlink" Target="https://www.mvpc.com/home" TargetMode="External"/><Relationship Id="rId41" Type="http://schemas.openxmlformats.org/officeDocument/2006/relationships/hyperlink" Target="https://go.booker.com/location/lodohighlands/service-menu" TargetMode="External"/><Relationship Id="rId62" Type="http://schemas.openxmlformats.org/officeDocument/2006/relationships/hyperlink" Target="https://coloradoinjurycare.com/about/" TargetMode="External"/><Relationship Id="rId83" Type="http://schemas.openxmlformats.org/officeDocument/2006/relationships/hyperlink" Target="https://www.massagebook.com/business/14074651/select-product/services/inhouse/?provider_id=10933411" TargetMode="External"/><Relationship Id="rId88" Type="http://schemas.openxmlformats.org/officeDocument/2006/relationships/hyperlink" Target="https://alivio.massagetherapy.com/" TargetMode="External"/><Relationship Id="rId111" Type="http://schemas.openxmlformats.org/officeDocument/2006/relationships/hyperlink" Target="https://www.bedrockskinbody.com/about" TargetMode="External"/><Relationship Id="rId132" Type="http://schemas.openxmlformats.org/officeDocument/2006/relationships/hyperlink" Target="https://cherrycreekmassagestudio.com/" TargetMode="External"/><Relationship Id="rId153" Type="http://schemas.openxmlformats.org/officeDocument/2006/relationships/hyperlink" Target="https://bestchoicemassageco.com/book-now/" TargetMode="External"/><Relationship Id="rId174" Type="http://schemas.openxmlformats.org/officeDocument/2006/relationships/hyperlink" Target="https://www.heartfiretherapeutics.com/" TargetMode="External"/><Relationship Id="rId179" Type="http://schemas.openxmlformats.org/officeDocument/2006/relationships/hyperlink" Target="https://wholebodyhealthcenter.com/contact/" TargetMode="External"/><Relationship Id="rId195" Type="http://schemas.openxmlformats.org/officeDocument/2006/relationships/hyperlink" Target="https://book.elementsmassage.com/tower" TargetMode="External"/><Relationship Id="rId209" Type="http://schemas.openxmlformats.org/officeDocument/2006/relationships/hyperlink" Target="https://nataliestarmassage.com/" TargetMode="External"/><Relationship Id="rId190" Type="http://schemas.openxmlformats.org/officeDocument/2006/relationships/hyperlink" Target="http://www.flowinghandsdenver.com/" TargetMode="External"/><Relationship Id="rId204" Type="http://schemas.openxmlformats.org/officeDocument/2006/relationships/hyperlink" Target="https://massage-by-lauren.massagetherapy.com/" TargetMode="External"/><Relationship Id="rId15" Type="http://schemas.openxmlformats.org/officeDocument/2006/relationships/hyperlink" Target="https://wellsetdenver.com/contact/" TargetMode="External"/><Relationship Id="rId36" Type="http://schemas.openxmlformats.org/officeDocument/2006/relationships/hyperlink" Target="https://lodomassagestudio.com/" TargetMode="External"/><Relationship Id="rId57" Type="http://schemas.openxmlformats.org/officeDocument/2006/relationships/hyperlink" Target="https://kamatiwellness.janeapp.com/" TargetMode="External"/><Relationship Id="rId106" Type="http://schemas.openxmlformats.org/officeDocument/2006/relationships/hyperlink" Target="https://renewmassagestudio.com/3514-2/" TargetMode="External"/><Relationship Id="rId127" Type="http://schemas.openxmlformats.org/officeDocument/2006/relationships/hyperlink" Target="https://denver-muscle-therapy-llc.square.site/" TargetMode="External"/><Relationship Id="rId10" Type="http://schemas.openxmlformats.org/officeDocument/2006/relationships/hyperlink" Target="https://acudenver.com/" TargetMode="External"/><Relationship Id="rId31" Type="http://schemas.openxmlformats.org/officeDocument/2006/relationships/hyperlink" Target="https://na1.meevo.com/OnlineBookingApp/booking/guest-info?tenantId=200778" TargetMode="External"/><Relationship Id="rId52" Type="http://schemas.openxmlformats.org/officeDocument/2006/relationships/hyperlink" Target="https://truebalancepainrelief.com/about-me/" TargetMode="External"/><Relationship Id="rId73" Type="http://schemas.openxmlformats.org/officeDocument/2006/relationships/hyperlink" Target="https://www.herharmony.health/book-now/" TargetMode="External"/><Relationship Id="rId78" Type="http://schemas.openxmlformats.org/officeDocument/2006/relationships/hyperlink" Target="https://kinetikchaindenver.com/massage-therapy-denver/" TargetMode="External"/><Relationship Id="rId94" Type="http://schemas.openxmlformats.org/officeDocument/2006/relationships/hyperlink" Target="https://www.totaltherapymassage.com/about" TargetMode="External"/><Relationship Id="rId99" Type="http://schemas.openxmlformats.org/officeDocument/2006/relationships/hyperlink" Target="https://www.totaltherapymassage.com/book-now" TargetMode="External"/><Relationship Id="rId101" Type="http://schemas.openxmlformats.org/officeDocument/2006/relationships/hyperlink" Target="https://www.totaltherapymassage.com/book-now" TargetMode="External"/><Relationship Id="rId122" Type="http://schemas.openxmlformats.org/officeDocument/2006/relationships/hyperlink" Target="https://www.lunamassageandwellness.com/" TargetMode="External"/><Relationship Id="rId143" Type="http://schemas.openxmlformats.org/officeDocument/2006/relationships/hyperlink" Target="https://www.fresha.com/a/full-integrity-massage-therapy-denver-3570-east-12th-avenue-iplibsgj/booking?menu=true" TargetMode="External"/><Relationship Id="rId148" Type="http://schemas.openxmlformats.org/officeDocument/2006/relationships/hyperlink" Target="https://www.jcbodywork.com/" TargetMode="External"/><Relationship Id="rId164" Type="http://schemas.openxmlformats.org/officeDocument/2006/relationships/hyperlink" Target="https://www.mountainmeadowtherapeutics.com/" TargetMode="External"/><Relationship Id="rId169" Type="http://schemas.openxmlformats.org/officeDocument/2006/relationships/hyperlink" Target="https://square.site/book/88G2T3FKWRX70/marr-massage-llc-golden-co" TargetMode="External"/><Relationship Id="rId185" Type="http://schemas.openxmlformats.org/officeDocument/2006/relationships/hyperlink" Target="https://www.vagaro.com/herbinalchemy/book-now" TargetMode="External"/><Relationship Id="rId4" Type="http://schemas.openxmlformats.org/officeDocument/2006/relationships/hyperlink" Target="https://www.advancedchiropracticclinic.com/" TargetMode="External"/><Relationship Id="rId9" Type="http://schemas.openxmlformats.org/officeDocument/2006/relationships/hyperlink" Target="https://www.advancedchiropracticclinic.com/appointment/" TargetMode="External"/><Relationship Id="rId180" Type="http://schemas.openxmlformats.org/officeDocument/2006/relationships/hyperlink" Target="https://wholebodyhealthcenter.com/" TargetMode="External"/><Relationship Id="rId210" Type="http://schemas.openxmlformats.org/officeDocument/2006/relationships/hyperlink" Target="https://www.k2smassage.com/" TargetMode="External"/><Relationship Id="rId215" Type="http://schemas.openxmlformats.org/officeDocument/2006/relationships/hyperlink" Target="https://governorsparkchiropractic.com/schedule-an-appointment/" TargetMode="External"/><Relationship Id="rId26" Type="http://schemas.openxmlformats.org/officeDocument/2006/relationships/hyperlink" Target="https://www.denverdeep.com/about" TargetMode="External"/><Relationship Id="rId47" Type="http://schemas.openxmlformats.org/officeDocument/2006/relationships/hyperlink" Target="https://www.rbwdenver.com/book-now" TargetMode="External"/><Relationship Id="rId68" Type="http://schemas.openxmlformats.org/officeDocument/2006/relationships/hyperlink" Target="https://massagebyvivian.com/vivian-rogue" TargetMode="External"/><Relationship Id="rId89" Type="http://schemas.openxmlformats.org/officeDocument/2006/relationships/hyperlink" Target="https://alivio.massagetherapy.com/contact-information" TargetMode="External"/><Relationship Id="rId112" Type="http://schemas.openxmlformats.org/officeDocument/2006/relationships/hyperlink" Target="http://www.neededtouch.massagetherapy.com/" TargetMode="External"/><Relationship Id="rId133" Type="http://schemas.openxmlformats.org/officeDocument/2006/relationships/hyperlink" Target="https://cherrycreekmassagestudio.com/hours-%26-location" TargetMode="External"/><Relationship Id="rId154" Type="http://schemas.openxmlformats.org/officeDocument/2006/relationships/hyperlink" Target="https://www.restorativetherapiesbodywork.com/joshua-magee/" TargetMode="External"/><Relationship Id="rId175" Type="http://schemas.openxmlformats.org/officeDocument/2006/relationships/hyperlink" Target="https://heartfire-therapeutics.square.site/" TargetMode="External"/><Relationship Id="rId196" Type="http://schemas.openxmlformats.org/officeDocument/2006/relationships/hyperlink" Target="https://healinghandsinc.net/" TargetMode="External"/><Relationship Id="rId200" Type="http://schemas.openxmlformats.org/officeDocument/2006/relationships/hyperlink" Target="https://auroracomassage.com/" TargetMode="External"/><Relationship Id="rId16" Type="http://schemas.openxmlformats.org/officeDocument/2006/relationships/hyperlink" Target="https://www.mvpc.com/home" TargetMode="External"/><Relationship Id="rId37" Type="http://schemas.openxmlformats.org/officeDocument/2006/relationships/hyperlink" Target="https://go.booker.com/location/lodowalnut/service-menu" TargetMode="External"/><Relationship Id="rId58" Type="http://schemas.openxmlformats.org/officeDocument/2006/relationships/hyperlink" Target="https://kamatiwellness.com/" TargetMode="External"/><Relationship Id="rId79" Type="http://schemas.openxmlformats.org/officeDocument/2006/relationships/hyperlink" Target="https://kinetikchaindenver.janeapp.com/" TargetMode="External"/><Relationship Id="rId102" Type="http://schemas.openxmlformats.org/officeDocument/2006/relationships/hyperlink" Target="https://www.totaltherapymassage.com/about" TargetMode="External"/><Relationship Id="rId123" Type="http://schemas.openxmlformats.org/officeDocument/2006/relationships/hyperlink" Target="https://www.lunamassageandwellness.com/book-online-1" TargetMode="External"/><Relationship Id="rId144" Type="http://schemas.openxmlformats.org/officeDocument/2006/relationships/hyperlink" Target="https://www.thorntherapeutics.com/" TargetMode="External"/><Relationship Id="rId90" Type="http://schemas.openxmlformats.org/officeDocument/2006/relationships/hyperlink" Target="https://trueblissmassage.com/about-us/" TargetMode="External"/><Relationship Id="rId165" Type="http://schemas.openxmlformats.org/officeDocument/2006/relationships/hyperlink" Target="https://mountainmeadow.as.me/schedule.php" TargetMode="External"/><Relationship Id="rId186" Type="http://schemas.openxmlformats.org/officeDocument/2006/relationships/hyperlink" Target="https://www.flowstatemassagetherapy.com/" TargetMode="External"/><Relationship Id="rId211" Type="http://schemas.openxmlformats.org/officeDocument/2006/relationships/hyperlink" Target="https://www.k2smassage.com/appointment/" TargetMode="External"/><Relationship Id="rId27" Type="http://schemas.openxmlformats.org/officeDocument/2006/relationships/hyperlink" Target="https://www.denverdeep.com/book-now" TargetMode="External"/><Relationship Id="rId48" Type="http://schemas.openxmlformats.org/officeDocument/2006/relationships/hyperlink" Target="https://www.rbwdenver.com/" TargetMode="External"/><Relationship Id="rId69" Type="http://schemas.openxmlformats.org/officeDocument/2006/relationships/hyperlink" Target="https://massagebyvivian.com/appointments" TargetMode="External"/><Relationship Id="rId113" Type="http://schemas.openxmlformats.org/officeDocument/2006/relationships/hyperlink" Target="https://www.schedulicity.com/scheduling/AKTL9Q" TargetMode="External"/><Relationship Id="rId134" Type="http://schemas.openxmlformats.org/officeDocument/2006/relationships/hyperlink" Target="https://www.integralmassagetherapy.net/" TargetMode="External"/><Relationship Id="rId80" Type="http://schemas.openxmlformats.org/officeDocument/2006/relationships/hyperlink" Target="https://oasismassagesanctuary.com/our-team/" TargetMode="External"/><Relationship Id="rId155" Type="http://schemas.openxmlformats.org/officeDocument/2006/relationships/hyperlink" Target="https://www.restorativetherapiesbodywork.com/joshua-magee/" TargetMode="External"/><Relationship Id="rId176" Type="http://schemas.openxmlformats.org/officeDocument/2006/relationships/hyperlink" Target="https://wholebodyhealthcenter.com/" TargetMode="External"/><Relationship Id="rId197" Type="http://schemas.openxmlformats.org/officeDocument/2006/relationships/hyperlink" Target="https://www.massagebook.com/Aurora~Massage~MyHealingHandsInc?src=external" TargetMode="External"/><Relationship Id="rId201" Type="http://schemas.openxmlformats.org/officeDocument/2006/relationships/hyperlink" Target="https://auroracomassage.com/contact/" TargetMode="External"/><Relationship Id="rId17" Type="http://schemas.openxmlformats.org/officeDocument/2006/relationships/hyperlink" Target="https://www.mvpc.com/new-patients" TargetMode="External"/><Relationship Id="rId38" Type="http://schemas.openxmlformats.org/officeDocument/2006/relationships/hyperlink" Target="https://lodomassagestudio.com/" TargetMode="External"/><Relationship Id="rId59" Type="http://schemas.openxmlformats.org/officeDocument/2006/relationships/hyperlink" Target="https://kamatiwellness.janeapp.com/" TargetMode="External"/><Relationship Id="rId103" Type="http://schemas.openxmlformats.org/officeDocument/2006/relationships/hyperlink" Target="https://www.totaltherapymassage.com/book-now" TargetMode="External"/><Relationship Id="rId124" Type="http://schemas.openxmlformats.org/officeDocument/2006/relationships/hyperlink" Target="https://www.atithaiwellness.com/Denver/index.html" TargetMode="External"/><Relationship Id="rId70" Type="http://schemas.openxmlformats.org/officeDocument/2006/relationships/hyperlink" Target="https://www.askinandbodysanctuary.com/about-1" TargetMode="External"/><Relationship Id="rId91" Type="http://schemas.openxmlformats.org/officeDocument/2006/relationships/hyperlink" Target="https://www.vagaro.com/trueblissmassageandreiki/book-now" TargetMode="External"/><Relationship Id="rId145" Type="http://schemas.openxmlformats.org/officeDocument/2006/relationships/hyperlink" Target="https://www.thorntherapeutics.com/bookonline" TargetMode="External"/><Relationship Id="rId166" Type="http://schemas.openxmlformats.org/officeDocument/2006/relationships/hyperlink" Target="https://www.healthathandgolden.com/" TargetMode="External"/><Relationship Id="rId187" Type="http://schemas.openxmlformats.org/officeDocument/2006/relationships/hyperlink" Target="https://www.flowstatemassagetherapy.com/schedule" TargetMode="External"/><Relationship Id="rId1" Type="http://schemas.openxmlformats.org/officeDocument/2006/relationships/hyperlink" Target="https://www.coloradoblvdchiropractic.com/" TargetMode="External"/><Relationship Id="rId212" Type="http://schemas.openxmlformats.org/officeDocument/2006/relationships/hyperlink" Target="https://governorsparkchiropractic.com/" TargetMode="External"/><Relationship Id="rId28" Type="http://schemas.openxmlformats.org/officeDocument/2006/relationships/hyperlink" Target="https://www.symmetrymassagedenver.com/" TargetMode="External"/><Relationship Id="rId49" Type="http://schemas.openxmlformats.org/officeDocument/2006/relationships/hyperlink" Target="https://www.rbwdenver.com/book-now" TargetMode="External"/><Relationship Id="rId114" Type="http://schemas.openxmlformats.org/officeDocument/2006/relationships/hyperlink" Target="https://lisaparker.massagetherapy.com/" TargetMode="External"/><Relationship Id="rId60" Type="http://schemas.openxmlformats.org/officeDocument/2006/relationships/hyperlink" Target="https://coloradoinjurycare.com/about/" TargetMode="External"/><Relationship Id="rId81" Type="http://schemas.openxmlformats.org/officeDocument/2006/relationships/hyperlink" Target="https://www.massagebook.com/business/16142382/select-product/services/inhouse/?src=external" TargetMode="External"/><Relationship Id="rId135" Type="http://schemas.openxmlformats.org/officeDocument/2006/relationships/hyperlink" Target="https://integralmassagetherapy.glossgenius.com/" TargetMode="External"/><Relationship Id="rId156" Type="http://schemas.openxmlformats.org/officeDocument/2006/relationships/hyperlink" Target="https://selbotherapeutics.com/" TargetMode="External"/><Relationship Id="rId177" Type="http://schemas.openxmlformats.org/officeDocument/2006/relationships/hyperlink" Target="https://wholebodyhealthcenter.com/contact/" TargetMode="External"/><Relationship Id="rId198" Type="http://schemas.openxmlformats.org/officeDocument/2006/relationships/hyperlink" Target="https://www.massagebook.com/Aurora~Massage~MassageInstinct?src=external" TargetMode="External"/><Relationship Id="rId202" Type="http://schemas.openxmlformats.org/officeDocument/2006/relationships/hyperlink" Target="https://david-marlow-lisenced-massage-therapist.business.site/?utm_source=gmb&amp;utm_medium=referral" TargetMode="External"/><Relationship Id="rId18" Type="http://schemas.openxmlformats.org/officeDocument/2006/relationships/hyperlink" Target="https://www.mvpc.com/home" TargetMode="External"/><Relationship Id="rId39" Type="http://schemas.openxmlformats.org/officeDocument/2006/relationships/hyperlink" Target="https://go.booker.com/location/lodohighlands/service-menu" TargetMode="External"/><Relationship Id="rId50" Type="http://schemas.openxmlformats.org/officeDocument/2006/relationships/hyperlink" Target="https://www.rbwdenver.com/" TargetMode="External"/><Relationship Id="rId104" Type="http://schemas.openxmlformats.org/officeDocument/2006/relationships/hyperlink" Target="https://renewmassagestudio.com/3514-2/" TargetMode="External"/><Relationship Id="rId125" Type="http://schemas.openxmlformats.org/officeDocument/2006/relationships/hyperlink" Target="https://www.massagebook.com/Denver~Massage~ati-thai-wellness-denver?src=external" TargetMode="External"/><Relationship Id="rId146" Type="http://schemas.openxmlformats.org/officeDocument/2006/relationships/hyperlink" Target="https://www.encantomassage.com/" TargetMode="External"/><Relationship Id="rId167" Type="http://schemas.openxmlformats.org/officeDocument/2006/relationships/hyperlink" Target="https://healthathand.janeapp.com/" TargetMode="External"/><Relationship Id="rId188" Type="http://schemas.openxmlformats.org/officeDocument/2006/relationships/hyperlink" Target="https://mattschaub.massagetherapy.com/" TargetMode="External"/><Relationship Id="rId71" Type="http://schemas.openxmlformats.org/officeDocument/2006/relationships/hyperlink" Target="https://www.askinandbodysanctuary.com/contact-and-map" TargetMode="External"/><Relationship Id="rId92" Type="http://schemas.openxmlformats.org/officeDocument/2006/relationships/hyperlink" Target="http://www.coloradoadvancedmassage.com/contact.html" TargetMode="External"/><Relationship Id="rId213" Type="http://schemas.openxmlformats.org/officeDocument/2006/relationships/hyperlink" Target="https://governorsparkchiropractic.com/schedule-an-appointment/" TargetMode="External"/><Relationship Id="rId2" Type="http://schemas.openxmlformats.org/officeDocument/2006/relationships/hyperlink" Target="https://www.denversportsrecovery.com/providers" TargetMode="External"/><Relationship Id="rId29" Type="http://schemas.openxmlformats.org/officeDocument/2006/relationships/hyperlink" Target="https://na1.meevo.com/OnlineBookingApp/booking/guest-info?tenantId=200778" TargetMode="External"/><Relationship Id="rId40" Type="http://schemas.openxmlformats.org/officeDocument/2006/relationships/hyperlink" Target="https://lodomassagestudio.com/" TargetMode="External"/><Relationship Id="rId115" Type="http://schemas.openxmlformats.org/officeDocument/2006/relationships/hyperlink" Target="https://lisaparker.massagetherapy.com/hours-and-scheduling" TargetMode="External"/><Relationship Id="rId136" Type="http://schemas.openxmlformats.org/officeDocument/2006/relationships/hyperlink" Target="https://www.individualizedmassagedenver.com/" TargetMode="External"/><Relationship Id="rId157" Type="http://schemas.openxmlformats.org/officeDocument/2006/relationships/hyperlink" Target="https://www.massagebook.com/business/807762/select-product/?src=external&amp;ncf_source=friendly_url" TargetMode="External"/><Relationship Id="rId178" Type="http://schemas.openxmlformats.org/officeDocument/2006/relationships/hyperlink" Target="https://wholebodyhealthcenter.com/" TargetMode="External"/><Relationship Id="rId61" Type="http://schemas.openxmlformats.org/officeDocument/2006/relationships/hyperlink" Target="https://coloradoinjurycare.janeapp.com/locations/colorado-injury-care-llc-denver/book" TargetMode="External"/><Relationship Id="rId82" Type="http://schemas.openxmlformats.org/officeDocument/2006/relationships/hyperlink" Target="https://tongentouch.com/about-tina/" TargetMode="External"/><Relationship Id="rId199" Type="http://schemas.openxmlformats.org/officeDocument/2006/relationships/hyperlink" Target="https://www.massagebook.com/business/8933849/select-product/services/category/Bodywork?src=external&amp;provider_id=6772612" TargetMode="External"/><Relationship Id="rId203" Type="http://schemas.openxmlformats.org/officeDocument/2006/relationships/hyperlink" Target="https://david-marlow-lisenced-massage-therapist.business.site/?utm_source=gmb&amp;utm_medium=referral" TargetMode="External"/><Relationship Id="rId19" Type="http://schemas.openxmlformats.org/officeDocument/2006/relationships/hyperlink" Target="https://www.mvpc.com/new-pati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3"/>
  <sheetViews>
    <sheetView tabSelected="1" topLeftCell="F1" workbookViewId="0">
      <selection activeCell="S2" sqref="S2"/>
    </sheetView>
  </sheetViews>
  <sheetFormatPr baseColWidth="10" defaultColWidth="12.6640625" defaultRowHeight="15.75" customHeight="1"/>
  <cols>
    <col min="1" max="1" width="27.83203125" customWidth="1"/>
    <col min="5" max="5" width="11.1640625" customWidth="1"/>
    <col min="6" max="6" width="9.1640625" customWidth="1"/>
    <col min="7" max="7" width="11.5" customWidth="1"/>
    <col min="19" max="19" width="57.33203125" bestFit="1" customWidth="1"/>
  </cols>
  <sheetData>
    <row r="1" spans="1:21" ht="15.75" customHeight="1">
      <c r="A1" s="2" t="s">
        <v>0</v>
      </c>
      <c r="B1" s="2" t="s">
        <v>1</v>
      </c>
      <c r="C1" s="2" t="s">
        <v>1206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12</v>
      </c>
      <c r="O1" s="5" t="s">
        <v>13</v>
      </c>
      <c r="P1" s="4" t="s">
        <v>14</v>
      </c>
      <c r="Q1" s="4" t="s">
        <v>15</v>
      </c>
      <c r="R1" s="4" t="s">
        <v>16</v>
      </c>
      <c r="S1" s="4" t="s">
        <v>1210</v>
      </c>
    </row>
    <row r="2" spans="1:21" ht="15.75" customHeight="1">
      <c r="A2" s="6" t="s">
        <v>17</v>
      </c>
      <c r="B2" s="7" t="s">
        <v>18</v>
      </c>
      <c r="C2" s="7" t="s">
        <v>1207</v>
      </c>
      <c r="D2" s="8" t="s">
        <v>19</v>
      </c>
      <c r="E2" s="7">
        <v>4.9000000000000004</v>
      </c>
      <c r="F2" s="7">
        <v>408</v>
      </c>
      <c r="G2" s="9" t="s">
        <v>20</v>
      </c>
      <c r="H2" s="9" t="s">
        <v>20</v>
      </c>
      <c r="I2" s="8" t="s">
        <v>21</v>
      </c>
      <c r="J2" s="10" t="s">
        <v>22</v>
      </c>
      <c r="K2" s="10"/>
      <c r="L2" s="10"/>
      <c r="M2" s="9" t="s">
        <v>20</v>
      </c>
      <c r="N2" s="7" t="s">
        <v>23</v>
      </c>
      <c r="O2" s="7" t="s">
        <v>24</v>
      </c>
      <c r="P2" s="7" t="s">
        <v>25</v>
      </c>
      <c r="Q2" s="7" t="s">
        <v>26</v>
      </c>
      <c r="R2" s="7">
        <v>80220</v>
      </c>
      <c r="S2" s="7" t="s">
        <v>1211</v>
      </c>
      <c r="T2" s="11"/>
      <c r="U2" s="7"/>
    </row>
    <row r="3" spans="1:21" ht="15.75" customHeight="1">
      <c r="A3" s="6" t="s">
        <v>27</v>
      </c>
      <c r="B3" s="7" t="s">
        <v>28</v>
      </c>
      <c r="C3" s="7" t="s">
        <v>1207</v>
      </c>
      <c r="D3" s="8" t="s">
        <v>29</v>
      </c>
      <c r="E3" s="7">
        <v>4.8</v>
      </c>
      <c r="F3" s="7">
        <v>401</v>
      </c>
      <c r="G3" s="7">
        <v>4.9000000000000004</v>
      </c>
      <c r="H3" s="7">
        <v>39</v>
      </c>
      <c r="I3" s="8" t="s">
        <v>30</v>
      </c>
      <c r="J3" s="10" t="s">
        <v>22</v>
      </c>
      <c r="K3" s="10" t="s">
        <v>31</v>
      </c>
      <c r="L3" s="10" t="s">
        <v>32</v>
      </c>
      <c r="M3" s="12" t="s">
        <v>33</v>
      </c>
      <c r="N3" s="7" t="s">
        <v>34</v>
      </c>
      <c r="O3" s="7" t="s">
        <v>35</v>
      </c>
      <c r="P3" s="7" t="s">
        <v>36</v>
      </c>
      <c r="Q3" s="7" t="s">
        <v>26</v>
      </c>
      <c r="R3" s="7">
        <v>80401</v>
      </c>
      <c r="S3" s="7"/>
      <c r="T3" s="11"/>
      <c r="U3" s="13"/>
    </row>
    <row r="4" spans="1:21" ht="15.75" customHeight="1">
      <c r="A4" s="6" t="s">
        <v>27</v>
      </c>
      <c r="B4" s="7" t="s">
        <v>37</v>
      </c>
      <c r="C4" s="7" t="s">
        <v>1207</v>
      </c>
      <c r="D4" s="8" t="s">
        <v>29</v>
      </c>
      <c r="E4" s="7">
        <v>4.8</v>
      </c>
      <c r="F4" s="7">
        <v>401</v>
      </c>
      <c r="G4" s="7">
        <v>4.5999999999999996</v>
      </c>
      <c r="H4" s="7">
        <v>12</v>
      </c>
      <c r="I4" s="8" t="s">
        <v>30</v>
      </c>
      <c r="J4" s="10" t="s">
        <v>22</v>
      </c>
      <c r="K4" s="10" t="s">
        <v>31</v>
      </c>
      <c r="L4" s="10" t="s">
        <v>32</v>
      </c>
      <c r="M4" s="12" t="s">
        <v>38</v>
      </c>
      <c r="N4" s="7" t="s">
        <v>34</v>
      </c>
      <c r="O4" s="7" t="s">
        <v>35</v>
      </c>
      <c r="P4" s="7" t="s">
        <v>36</v>
      </c>
      <c r="Q4" s="7" t="s">
        <v>26</v>
      </c>
      <c r="R4" s="7">
        <v>80401</v>
      </c>
      <c r="S4" s="7"/>
      <c r="T4" s="11"/>
      <c r="U4" s="13"/>
    </row>
    <row r="5" spans="1:21" ht="15.75" customHeight="1">
      <c r="A5" s="6" t="s">
        <v>27</v>
      </c>
      <c r="B5" s="7" t="s">
        <v>39</v>
      </c>
      <c r="C5" s="7" t="s">
        <v>1207</v>
      </c>
      <c r="D5" s="8" t="s">
        <v>29</v>
      </c>
      <c r="E5" s="7">
        <v>4.8</v>
      </c>
      <c r="F5" s="7">
        <v>401</v>
      </c>
      <c r="G5" s="7">
        <v>4.5999999999999996</v>
      </c>
      <c r="H5" s="7">
        <v>35</v>
      </c>
      <c r="I5" s="8" t="s">
        <v>30</v>
      </c>
      <c r="J5" s="10" t="s">
        <v>22</v>
      </c>
      <c r="K5" s="10" t="s">
        <v>31</v>
      </c>
      <c r="L5" s="10" t="s">
        <v>32</v>
      </c>
      <c r="M5" s="12" t="s">
        <v>40</v>
      </c>
      <c r="N5" s="7" t="s">
        <v>34</v>
      </c>
      <c r="O5" s="7" t="s">
        <v>35</v>
      </c>
      <c r="P5" s="7" t="s">
        <v>36</v>
      </c>
      <c r="Q5" s="7" t="s">
        <v>26</v>
      </c>
      <c r="R5" s="7">
        <v>80401</v>
      </c>
      <c r="S5" s="7"/>
      <c r="T5" s="11"/>
      <c r="U5" s="13"/>
    </row>
    <row r="6" spans="1:21" ht="15.75" customHeight="1">
      <c r="A6" s="6" t="s">
        <v>41</v>
      </c>
      <c r="B6" s="7" t="s">
        <v>42</v>
      </c>
      <c r="C6" s="7" t="s">
        <v>1207</v>
      </c>
      <c r="D6" s="8" t="s">
        <v>43</v>
      </c>
      <c r="E6" s="7">
        <v>4.9000000000000004</v>
      </c>
      <c r="F6" s="7">
        <v>374</v>
      </c>
      <c r="G6" s="9" t="s">
        <v>20</v>
      </c>
      <c r="H6" s="9" t="s">
        <v>20</v>
      </c>
      <c r="I6" s="8" t="s">
        <v>44</v>
      </c>
      <c r="J6" s="10" t="s">
        <v>45</v>
      </c>
      <c r="K6" s="10" t="s">
        <v>46</v>
      </c>
      <c r="L6" s="10"/>
      <c r="M6" s="12" t="s">
        <v>47</v>
      </c>
      <c r="N6" s="7" t="s">
        <v>48</v>
      </c>
      <c r="O6" s="7" t="s">
        <v>49</v>
      </c>
      <c r="P6" s="7" t="s">
        <v>25</v>
      </c>
      <c r="Q6" s="7" t="s">
        <v>26</v>
      </c>
      <c r="R6" s="7">
        <v>80246</v>
      </c>
      <c r="S6" s="7"/>
      <c r="T6" s="11"/>
      <c r="U6" s="13"/>
    </row>
    <row r="7" spans="1:21" ht="15.75" customHeight="1">
      <c r="A7" s="6" t="s">
        <v>41</v>
      </c>
      <c r="B7" s="7" t="s">
        <v>50</v>
      </c>
      <c r="C7" s="7" t="s">
        <v>1207</v>
      </c>
      <c r="D7" s="8" t="s">
        <v>43</v>
      </c>
      <c r="E7" s="7">
        <v>4.9000000000000004</v>
      </c>
      <c r="F7" s="7">
        <v>374</v>
      </c>
      <c r="G7" s="9" t="s">
        <v>20</v>
      </c>
      <c r="H7" s="9" t="s">
        <v>20</v>
      </c>
      <c r="I7" s="8" t="s">
        <v>44</v>
      </c>
      <c r="J7" s="10" t="s">
        <v>22</v>
      </c>
      <c r="K7" s="10" t="s">
        <v>46</v>
      </c>
      <c r="L7" s="10"/>
      <c r="M7" s="12" t="s">
        <v>51</v>
      </c>
      <c r="N7" s="7" t="s">
        <v>48</v>
      </c>
      <c r="O7" s="7" t="s">
        <v>49</v>
      </c>
      <c r="P7" s="7" t="s">
        <v>25</v>
      </c>
      <c r="Q7" s="7" t="s">
        <v>26</v>
      </c>
      <c r="R7" s="7">
        <v>80246</v>
      </c>
      <c r="S7" s="7"/>
      <c r="T7" s="11"/>
      <c r="U7" s="13"/>
    </row>
    <row r="8" spans="1:21" ht="15.75" customHeight="1">
      <c r="A8" s="6" t="s">
        <v>52</v>
      </c>
      <c r="B8" s="7" t="s">
        <v>53</v>
      </c>
      <c r="C8" s="7" t="s">
        <v>1207</v>
      </c>
      <c r="D8" s="8" t="s">
        <v>54</v>
      </c>
      <c r="E8" s="7">
        <v>5</v>
      </c>
      <c r="F8" s="7">
        <v>353</v>
      </c>
      <c r="G8" s="7">
        <v>4.5999999999999996</v>
      </c>
      <c r="H8" s="7">
        <v>12</v>
      </c>
      <c r="I8" s="8" t="s">
        <v>55</v>
      </c>
      <c r="J8" s="10" t="s">
        <v>56</v>
      </c>
      <c r="K8" s="10" t="s">
        <v>22</v>
      </c>
      <c r="L8" s="10"/>
      <c r="M8" s="12" t="s">
        <v>57</v>
      </c>
      <c r="N8" s="7" t="s">
        <v>58</v>
      </c>
      <c r="O8" s="7" t="s">
        <v>59</v>
      </c>
      <c r="P8" s="7" t="s">
        <v>60</v>
      </c>
      <c r="Q8" s="7" t="s">
        <v>26</v>
      </c>
      <c r="R8" s="7">
        <v>80111</v>
      </c>
      <c r="S8" s="7"/>
      <c r="T8" s="11"/>
      <c r="U8" s="13"/>
    </row>
    <row r="9" spans="1:21" ht="15.75" customHeight="1">
      <c r="A9" s="6" t="s">
        <v>52</v>
      </c>
      <c r="B9" s="7" t="s">
        <v>61</v>
      </c>
      <c r="C9" s="7" t="s">
        <v>1207</v>
      </c>
      <c r="D9" s="8" t="s">
        <v>54</v>
      </c>
      <c r="E9" s="7">
        <v>5</v>
      </c>
      <c r="F9" s="7">
        <v>353</v>
      </c>
      <c r="G9" s="7">
        <v>4.8</v>
      </c>
      <c r="H9" s="7">
        <v>12</v>
      </c>
      <c r="I9" s="8" t="s">
        <v>55</v>
      </c>
      <c r="J9" s="10" t="s">
        <v>56</v>
      </c>
      <c r="K9" s="10" t="s">
        <v>22</v>
      </c>
      <c r="L9" s="10"/>
      <c r="M9" s="12" t="s">
        <v>62</v>
      </c>
      <c r="N9" s="7" t="s">
        <v>58</v>
      </c>
      <c r="O9" s="7" t="s">
        <v>59</v>
      </c>
      <c r="P9" s="7" t="s">
        <v>60</v>
      </c>
      <c r="Q9" s="7" t="s">
        <v>26</v>
      </c>
      <c r="R9" s="7">
        <v>80111</v>
      </c>
      <c r="S9" s="7"/>
      <c r="T9" s="11"/>
      <c r="U9" s="7"/>
    </row>
    <row r="10" spans="1:21" ht="15.75" customHeight="1">
      <c r="A10" s="6" t="s">
        <v>63</v>
      </c>
      <c r="B10" s="7" t="s">
        <v>64</v>
      </c>
      <c r="C10" s="7" t="s">
        <v>1208</v>
      </c>
      <c r="D10" s="8" t="s">
        <v>65</v>
      </c>
      <c r="E10" s="7">
        <v>4.8</v>
      </c>
      <c r="F10" s="7">
        <v>165</v>
      </c>
      <c r="G10" s="9" t="s">
        <v>20</v>
      </c>
      <c r="H10" s="9" t="s">
        <v>20</v>
      </c>
      <c r="I10" s="8" t="s">
        <v>66</v>
      </c>
      <c r="J10" s="10" t="s">
        <v>46</v>
      </c>
      <c r="K10" s="10" t="s">
        <v>67</v>
      </c>
      <c r="L10" s="10"/>
      <c r="M10" s="12" t="s">
        <v>68</v>
      </c>
      <c r="N10" s="7" t="s">
        <v>69</v>
      </c>
      <c r="O10" s="7" t="s">
        <v>70</v>
      </c>
      <c r="P10" s="7" t="s">
        <v>25</v>
      </c>
      <c r="Q10" s="7" t="s">
        <v>26</v>
      </c>
      <c r="R10" s="7">
        <v>80246</v>
      </c>
    </row>
    <row r="11" spans="1:21" ht="15.75" customHeight="1">
      <c r="A11" s="6" t="s">
        <v>71</v>
      </c>
      <c r="B11" s="7" t="s">
        <v>72</v>
      </c>
      <c r="C11" s="7" t="s">
        <v>1208</v>
      </c>
      <c r="D11" s="8" t="s">
        <v>73</v>
      </c>
      <c r="E11" s="7">
        <v>5</v>
      </c>
      <c r="F11" s="14">
        <v>153</v>
      </c>
      <c r="G11" s="9" t="s">
        <v>20</v>
      </c>
      <c r="H11" s="9" t="s">
        <v>20</v>
      </c>
      <c r="I11" s="8" t="s">
        <v>74</v>
      </c>
      <c r="J11" s="10" t="s">
        <v>67</v>
      </c>
      <c r="K11" s="10" t="s">
        <v>31</v>
      </c>
      <c r="L11" s="10" t="s">
        <v>46</v>
      </c>
      <c r="M11" s="12" t="s">
        <v>75</v>
      </c>
      <c r="N11" s="7" t="s">
        <v>76</v>
      </c>
      <c r="O11" s="7" t="s">
        <v>77</v>
      </c>
      <c r="P11" s="7" t="s">
        <v>78</v>
      </c>
      <c r="Q11" s="7" t="s">
        <v>26</v>
      </c>
      <c r="R11" s="7">
        <v>80214</v>
      </c>
    </row>
    <row r="12" spans="1:21" ht="15.75" customHeight="1">
      <c r="A12" s="6" t="s">
        <v>79</v>
      </c>
      <c r="B12" s="7" t="s">
        <v>80</v>
      </c>
      <c r="C12" s="7" t="s">
        <v>1208</v>
      </c>
      <c r="D12" s="8" t="s">
        <v>81</v>
      </c>
      <c r="E12" s="7">
        <v>4.9000000000000004</v>
      </c>
      <c r="F12" s="7">
        <v>72</v>
      </c>
      <c r="G12" s="9" t="s">
        <v>20</v>
      </c>
      <c r="H12" s="9" t="s">
        <v>20</v>
      </c>
      <c r="I12" s="8" t="s">
        <v>82</v>
      </c>
      <c r="J12" s="10" t="s">
        <v>46</v>
      </c>
      <c r="K12" s="10" t="s">
        <v>22</v>
      </c>
      <c r="L12" s="10" t="s">
        <v>67</v>
      </c>
      <c r="M12" s="12" t="s">
        <v>83</v>
      </c>
      <c r="N12" s="7" t="s">
        <v>84</v>
      </c>
      <c r="O12" s="7" t="s">
        <v>85</v>
      </c>
      <c r="P12" s="7" t="s">
        <v>86</v>
      </c>
      <c r="Q12" s="7" t="s">
        <v>26</v>
      </c>
      <c r="R12" s="7">
        <v>80003</v>
      </c>
    </row>
    <row r="13" spans="1:21" ht="15.75" customHeight="1">
      <c r="A13" s="6" t="s">
        <v>87</v>
      </c>
      <c r="B13" s="7" t="s">
        <v>88</v>
      </c>
      <c r="C13" s="7" t="s">
        <v>1208</v>
      </c>
      <c r="D13" s="8" t="s">
        <v>89</v>
      </c>
      <c r="E13" s="7">
        <v>4.9000000000000004</v>
      </c>
      <c r="F13" s="7">
        <v>59</v>
      </c>
      <c r="G13" s="9" t="s">
        <v>20</v>
      </c>
      <c r="H13" s="9" t="s">
        <v>20</v>
      </c>
      <c r="I13" s="8" t="s">
        <v>90</v>
      </c>
      <c r="J13" s="10" t="s">
        <v>46</v>
      </c>
      <c r="K13" s="10" t="s">
        <v>22</v>
      </c>
      <c r="L13" s="10"/>
      <c r="M13" s="12" t="s">
        <v>91</v>
      </c>
      <c r="N13" s="7" t="s">
        <v>92</v>
      </c>
      <c r="O13" s="7" t="s">
        <v>93</v>
      </c>
      <c r="P13" s="7" t="s">
        <v>25</v>
      </c>
      <c r="Q13" s="7" t="s">
        <v>26</v>
      </c>
      <c r="R13" s="7">
        <v>80209</v>
      </c>
    </row>
    <row r="14" spans="1:21" ht="15.75" customHeight="1">
      <c r="A14" s="6" t="s">
        <v>94</v>
      </c>
      <c r="B14" s="7" t="s">
        <v>95</v>
      </c>
      <c r="C14" s="7" t="s">
        <v>1208</v>
      </c>
      <c r="D14" s="8" t="s">
        <v>96</v>
      </c>
      <c r="E14" s="7">
        <v>5</v>
      </c>
      <c r="F14" s="7">
        <v>27</v>
      </c>
      <c r="G14" s="9" t="s">
        <v>20</v>
      </c>
      <c r="H14" s="9" t="s">
        <v>20</v>
      </c>
      <c r="I14" s="8" t="s">
        <v>97</v>
      </c>
      <c r="J14" s="10" t="s">
        <v>46</v>
      </c>
      <c r="K14" s="10" t="s">
        <v>67</v>
      </c>
      <c r="L14" s="10" t="s">
        <v>22</v>
      </c>
      <c r="M14" s="12" t="s">
        <v>98</v>
      </c>
      <c r="N14" s="7" t="s">
        <v>99</v>
      </c>
      <c r="O14" s="7" t="s">
        <v>100</v>
      </c>
      <c r="P14" s="7" t="s">
        <v>78</v>
      </c>
      <c r="Q14" s="7" t="s">
        <v>26</v>
      </c>
      <c r="R14" s="7">
        <v>80215</v>
      </c>
    </row>
    <row r="15" spans="1:21" ht="15.75" customHeight="1">
      <c r="A15" s="6" t="s">
        <v>101</v>
      </c>
      <c r="B15" s="7" t="s">
        <v>102</v>
      </c>
      <c r="C15" s="7" t="s">
        <v>1208</v>
      </c>
      <c r="D15" s="8" t="s">
        <v>103</v>
      </c>
      <c r="E15" s="7">
        <v>5</v>
      </c>
      <c r="F15" s="7">
        <v>26</v>
      </c>
      <c r="G15" s="9" t="s">
        <v>20</v>
      </c>
      <c r="H15" s="9" t="s">
        <v>20</v>
      </c>
      <c r="I15" s="8" t="s">
        <v>104</v>
      </c>
      <c r="J15" s="10" t="s">
        <v>46</v>
      </c>
      <c r="K15" s="10" t="s">
        <v>22</v>
      </c>
      <c r="M15" s="12" t="s">
        <v>105</v>
      </c>
      <c r="N15" s="7" t="s">
        <v>106</v>
      </c>
      <c r="O15" s="7" t="s">
        <v>107</v>
      </c>
      <c r="P15" s="7" t="s">
        <v>108</v>
      </c>
      <c r="Q15" s="7" t="s">
        <v>26</v>
      </c>
      <c r="R15" s="7">
        <v>80033</v>
      </c>
    </row>
    <row r="16" spans="1:21" ht="15.75" customHeight="1">
      <c r="A16" s="6" t="s">
        <v>109</v>
      </c>
      <c r="B16" s="7" t="s">
        <v>110</v>
      </c>
      <c r="C16" s="7" t="s">
        <v>1208</v>
      </c>
      <c r="D16" s="8" t="s">
        <v>111</v>
      </c>
      <c r="E16" s="7">
        <v>5</v>
      </c>
      <c r="F16" s="7">
        <v>13</v>
      </c>
      <c r="G16" s="9" t="s">
        <v>20</v>
      </c>
      <c r="H16" s="9" t="s">
        <v>20</v>
      </c>
      <c r="I16" s="8" t="s">
        <v>112</v>
      </c>
      <c r="J16" s="10" t="s">
        <v>56</v>
      </c>
      <c r="K16" s="10" t="s">
        <v>46</v>
      </c>
      <c r="L16" s="10" t="s">
        <v>22</v>
      </c>
      <c r="M16" s="12" t="s">
        <v>113</v>
      </c>
      <c r="N16" s="7" t="s">
        <v>114</v>
      </c>
      <c r="O16" s="7" t="s">
        <v>115</v>
      </c>
      <c r="P16" s="7" t="s">
        <v>108</v>
      </c>
      <c r="Q16" s="7" t="s">
        <v>26</v>
      </c>
      <c r="R16" s="7">
        <v>80033</v>
      </c>
    </row>
    <row r="17" spans="1:20" ht="15.75" customHeight="1">
      <c r="A17" s="6" t="s">
        <v>116</v>
      </c>
      <c r="B17" s="7" t="s">
        <v>117</v>
      </c>
      <c r="C17" s="7" t="s">
        <v>1208</v>
      </c>
      <c r="D17" s="8" t="s">
        <v>118</v>
      </c>
      <c r="E17" s="7">
        <v>6</v>
      </c>
      <c r="F17" s="7">
        <v>21</v>
      </c>
      <c r="G17" s="9" t="s">
        <v>20</v>
      </c>
      <c r="H17" s="9" t="s">
        <v>20</v>
      </c>
      <c r="I17" s="8" t="s">
        <v>119</v>
      </c>
      <c r="J17" s="10" t="s">
        <v>46</v>
      </c>
      <c r="K17" s="10" t="s">
        <v>120</v>
      </c>
      <c r="L17" s="10" t="s">
        <v>120</v>
      </c>
      <c r="M17" s="15" t="s">
        <v>20</v>
      </c>
      <c r="N17" s="7" t="s">
        <v>121</v>
      </c>
      <c r="O17" s="7" t="s">
        <v>122</v>
      </c>
      <c r="P17" s="7" t="s">
        <v>78</v>
      </c>
      <c r="Q17" s="7" t="s">
        <v>26</v>
      </c>
      <c r="R17" s="7">
        <v>80214</v>
      </c>
    </row>
    <row r="18" spans="1:20" ht="15.75" customHeight="1">
      <c r="A18" s="6" t="s">
        <v>123</v>
      </c>
      <c r="B18" s="7" t="s">
        <v>124</v>
      </c>
      <c r="C18" s="7" t="s">
        <v>1209</v>
      </c>
      <c r="D18" s="16" t="s">
        <v>125</v>
      </c>
      <c r="E18" s="7">
        <v>4.9000000000000004</v>
      </c>
      <c r="F18" s="7">
        <v>866</v>
      </c>
      <c r="G18" s="13"/>
      <c r="H18" s="13"/>
      <c r="I18" s="16" t="s">
        <v>126</v>
      </c>
      <c r="J18" s="10" t="s">
        <v>22</v>
      </c>
      <c r="M18" s="9" t="s">
        <v>20</v>
      </c>
      <c r="N18" s="13"/>
      <c r="O18" s="13"/>
      <c r="P18" s="13"/>
      <c r="Q18" s="13"/>
      <c r="R18" s="13"/>
      <c r="S18" s="7"/>
      <c r="T18" s="13"/>
    </row>
    <row r="19" spans="1:20" ht="15.75" customHeight="1">
      <c r="A19" s="6" t="s">
        <v>127</v>
      </c>
      <c r="B19" s="7" t="s">
        <v>128</v>
      </c>
      <c r="C19" s="7" t="s">
        <v>1209</v>
      </c>
      <c r="D19" s="8" t="s">
        <v>129</v>
      </c>
      <c r="E19" s="7">
        <v>4.9000000000000004</v>
      </c>
      <c r="F19" s="7">
        <v>331</v>
      </c>
      <c r="G19" s="9" t="s">
        <v>20</v>
      </c>
      <c r="H19" s="9" t="s">
        <v>20</v>
      </c>
      <c r="I19" s="8" t="s">
        <v>130</v>
      </c>
      <c r="J19" s="10" t="s">
        <v>22</v>
      </c>
      <c r="M19" s="12" t="s">
        <v>131</v>
      </c>
      <c r="N19" s="7" t="s">
        <v>132</v>
      </c>
      <c r="O19" s="7" t="s">
        <v>133</v>
      </c>
      <c r="P19" s="7" t="s">
        <v>86</v>
      </c>
      <c r="Q19" s="7" t="s">
        <v>26</v>
      </c>
      <c r="R19" s="7">
        <v>80004</v>
      </c>
      <c r="S19" s="13"/>
      <c r="T19" s="13"/>
    </row>
    <row r="20" spans="1:20" ht="15.75" customHeight="1">
      <c r="A20" s="6" t="s">
        <v>134</v>
      </c>
      <c r="B20" s="7" t="s">
        <v>135</v>
      </c>
      <c r="C20" s="7" t="s">
        <v>1209</v>
      </c>
      <c r="D20" s="8" t="s">
        <v>136</v>
      </c>
      <c r="E20" s="7">
        <v>5</v>
      </c>
      <c r="F20" s="7">
        <v>262</v>
      </c>
      <c r="G20" s="9" t="s">
        <v>20</v>
      </c>
      <c r="H20" s="9" t="s">
        <v>20</v>
      </c>
      <c r="I20" s="8" t="s">
        <v>137</v>
      </c>
      <c r="J20" s="10" t="s">
        <v>22</v>
      </c>
      <c r="K20" s="10" t="s">
        <v>46</v>
      </c>
      <c r="M20" s="12" t="s">
        <v>138</v>
      </c>
      <c r="N20" s="7" t="s">
        <v>139</v>
      </c>
      <c r="O20" s="7" t="s">
        <v>140</v>
      </c>
      <c r="P20" s="7" t="s">
        <v>141</v>
      </c>
      <c r="Q20" s="7" t="s">
        <v>26</v>
      </c>
      <c r="R20" s="7">
        <v>80138</v>
      </c>
      <c r="S20" s="13"/>
      <c r="T20" s="13"/>
    </row>
    <row r="21" spans="1:20" ht="15.75" customHeight="1">
      <c r="A21" s="6" t="s">
        <v>134</v>
      </c>
      <c r="B21" s="7" t="s">
        <v>142</v>
      </c>
      <c r="C21" s="7" t="s">
        <v>1209</v>
      </c>
      <c r="D21" s="8" t="s">
        <v>136</v>
      </c>
      <c r="E21" s="7">
        <v>5</v>
      </c>
      <c r="F21" s="7">
        <v>262</v>
      </c>
      <c r="G21" s="9" t="s">
        <v>20</v>
      </c>
      <c r="H21" s="9" t="s">
        <v>20</v>
      </c>
      <c r="I21" s="8" t="s">
        <v>137</v>
      </c>
      <c r="J21" s="10" t="s">
        <v>22</v>
      </c>
      <c r="K21" s="10" t="s">
        <v>46</v>
      </c>
      <c r="M21" s="9" t="s">
        <v>20</v>
      </c>
      <c r="N21" s="7" t="s">
        <v>139</v>
      </c>
      <c r="O21" s="7" t="s">
        <v>140</v>
      </c>
      <c r="P21" s="7" t="s">
        <v>141</v>
      </c>
      <c r="Q21" s="7" t="s">
        <v>26</v>
      </c>
      <c r="R21" s="7">
        <v>80138</v>
      </c>
      <c r="S21" s="13"/>
      <c r="T21" s="13"/>
    </row>
    <row r="22" spans="1:20" ht="15.75" customHeight="1">
      <c r="A22" s="6" t="s">
        <v>143</v>
      </c>
      <c r="B22" s="7" t="s">
        <v>144</v>
      </c>
      <c r="C22" s="7" t="s">
        <v>1209</v>
      </c>
      <c r="D22" s="8" t="s">
        <v>145</v>
      </c>
      <c r="E22" s="7">
        <v>4.8</v>
      </c>
      <c r="F22" s="7">
        <v>178</v>
      </c>
      <c r="G22" s="9" t="s">
        <v>20</v>
      </c>
      <c r="H22" s="9" t="s">
        <v>20</v>
      </c>
      <c r="I22" s="8" t="s">
        <v>146</v>
      </c>
      <c r="J22" s="10" t="s">
        <v>56</v>
      </c>
      <c r="K22" s="10" t="s">
        <v>46</v>
      </c>
      <c r="M22" s="12" t="s">
        <v>147</v>
      </c>
      <c r="N22" s="7" t="s">
        <v>148</v>
      </c>
      <c r="O22" s="7" t="s">
        <v>149</v>
      </c>
      <c r="P22" s="7" t="s">
        <v>25</v>
      </c>
      <c r="Q22" s="7" t="s">
        <v>26</v>
      </c>
      <c r="R22" s="7">
        <v>80203</v>
      </c>
      <c r="S22" s="13"/>
      <c r="T22" s="13"/>
    </row>
    <row r="23" spans="1:20" ht="15.75" customHeight="1">
      <c r="A23" s="6" t="s">
        <v>143</v>
      </c>
      <c r="B23" s="7" t="s">
        <v>150</v>
      </c>
      <c r="C23" s="7" t="s">
        <v>1209</v>
      </c>
      <c r="D23" s="8" t="s">
        <v>145</v>
      </c>
      <c r="E23" s="7">
        <v>4.8</v>
      </c>
      <c r="F23" s="7">
        <v>178</v>
      </c>
      <c r="G23" s="9" t="s">
        <v>20</v>
      </c>
      <c r="H23" s="9" t="s">
        <v>20</v>
      </c>
      <c r="I23" s="8" t="s">
        <v>151</v>
      </c>
      <c r="J23" s="10" t="s">
        <v>56</v>
      </c>
      <c r="K23" s="10" t="s">
        <v>46</v>
      </c>
      <c r="M23" s="12" t="s">
        <v>152</v>
      </c>
      <c r="N23" s="7" t="s">
        <v>148</v>
      </c>
      <c r="O23" s="7" t="s">
        <v>149</v>
      </c>
      <c r="P23" s="7" t="s">
        <v>25</v>
      </c>
      <c r="Q23" s="7" t="s">
        <v>26</v>
      </c>
      <c r="R23" s="7">
        <v>80203</v>
      </c>
      <c r="S23" s="13"/>
      <c r="T23" s="13"/>
    </row>
  </sheetData>
  <hyperlinks>
    <hyperlink ref="D2" r:id="rId1" xr:uid="{00000000-0004-0000-0100-000000000000}"/>
    <hyperlink ref="I2" r:id="rId2" xr:uid="{00000000-0004-0000-0100-000001000000}"/>
    <hyperlink ref="D3" r:id="rId3" xr:uid="{00000000-0004-0000-0100-000002000000}"/>
    <hyperlink ref="I3" r:id="rId4" xr:uid="{00000000-0004-0000-0100-000003000000}"/>
    <hyperlink ref="D4" r:id="rId5" xr:uid="{00000000-0004-0000-0100-000004000000}"/>
    <hyperlink ref="I4" r:id="rId6" xr:uid="{00000000-0004-0000-0100-000005000000}"/>
    <hyperlink ref="D5" r:id="rId7" xr:uid="{00000000-0004-0000-0100-000006000000}"/>
    <hyperlink ref="I5" r:id="rId8" xr:uid="{00000000-0004-0000-0100-000007000000}"/>
    <hyperlink ref="D6" r:id="rId9" xr:uid="{00000000-0004-0000-0100-000008000000}"/>
    <hyperlink ref="I6" r:id="rId10" location="chiro-apt" xr:uid="{00000000-0004-0000-0100-000009000000}"/>
    <hyperlink ref="D7" r:id="rId11" xr:uid="{00000000-0004-0000-0100-00000A000000}"/>
    <hyperlink ref="I7" r:id="rId12" location="chiro-apt" xr:uid="{00000000-0004-0000-0100-00000B000000}"/>
    <hyperlink ref="D8" r:id="rId13" xr:uid="{00000000-0004-0000-0100-00000C000000}"/>
    <hyperlink ref="I8" r:id="rId14" xr:uid="{00000000-0004-0000-0100-00000D000000}"/>
    <hyperlink ref="D9" r:id="rId15" xr:uid="{00000000-0004-0000-0100-00000E000000}"/>
    <hyperlink ref="I9" r:id="rId16" xr:uid="{00000000-0004-0000-0100-00000F000000}"/>
    <hyperlink ref="D18" r:id="rId17" xr:uid="{00000000-0004-0000-0100-000020000000}"/>
    <hyperlink ref="I18" r:id="rId18" xr:uid="{00000000-0004-0000-0100-000021000000}"/>
    <hyperlink ref="D19" r:id="rId19" xr:uid="{00000000-0004-0000-0100-000022000000}"/>
    <hyperlink ref="I19" r:id="rId20" xr:uid="{00000000-0004-0000-0100-000023000000}"/>
    <hyperlink ref="D20" r:id="rId21" xr:uid="{00000000-0004-0000-0100-000024000000}"/>
    <hyperlink ref="I20" r:id="rId22" xr:uid="{00000000-0004-0000-0100-000025000000}"/>
    <hyperlink ref="D21" r:id="rId23" xr:uid="{00000000-0004-0000-0100-000026000000}"/>
    <hyperlink ref="I21" r:id="rId24" xr:uid="{00000000-0004-0000-0100-000027000000}"/>
    <hyperlink ref="D22" r:id="rId25" xr:uid="{00000000-0004-0000-0100-000028000000}"/>
    <hyperlink ref="I22" r:id="rId26" xr:uid="{00000000-0004-0000-0100-000029000000}"/>
    <hyperlink ref="D23" r:id="rId27" xr:uid="{00000000-0004-0000-0100-00002A000000}"/>
    <hyperlink ref="I23" r:id="rId28" location="/staff_member/3" xr:uid="{00000000-0004-0000-0100-00002B000000}"/>
    <hyperlink ref="I17" r:id="rId29" xr:uid="{00000000-0004-0000-0100-00001F000000}"/>
    <hyperlink ref="D17" r:id="rId30" xr:uid="{00000000-0004-0000-0100-00001E000000}"/>
    <hyperlink ref="I16" r:id="rId31" location="/team" xr:uid="{00000000-0004-0000-0100-00001D000000}"/>
    <hyperlink ref="D16" r:id="rId32" xr:uid="{00000000-0004-0000-0100-00001C000000}"/>
    <hyperlink ref="I15" r:id="rId33" xr:uid="{00000000-0004-0000-0100-00001B000000}"/>
    <hyperlink ref="D15" r:id="rId34" xr:uid="{00000000-0004-0000-0100-00001A000000}"/>
    <hyperlink ref="I14" r:id="rId35" xr:uid="{00000000-0004-0000-0100-000019000000}"/>
    <hyperlink ref="D14" r:id="rId36" xr:uid="{00000000-0004-0000-0100-000018000000}"/>
    <hyperlink ref="I13" r:id="rId37" xr:uid="{00000000-0004-0000-0100-000017000000}"/>
    <hyperlink ref="D13" r:id="rId38" xr:uid="{00000000-0004-0000-0100-000016000000}"/>
    <hyperlink ref="I12" r:id="rId39" xr:uid="{00000000-0004-0000-0100-000015000000}"/>
    <hyperlink ref="D12" r:id="rId40" xr:uid="{00000000-0004-0000-0100-000014000000}"/>
    <hyperlink ref="I11" r:id="rId41" xr:uid="{00000000-0004-0000-0100-000013000000}"/>
    <hyperlink ref="D11" r:id="rId42" xr:uid="{00000000-0004-0000-0100-000012000000}"/>
    <hyperlink ref="I10" r:id="rId43" xr:uid="{00000000-0004-0000-0100-000011000000}"/>
    <hyperlink ref="D10" r:id="rId44" xr:uid="{00000000-0004-0000-0100-00001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39"/>
  <sheetViews>
    <sheetView workbookViewId="0"/>
  </sheetViews>
  <sheetFormatPr baseColWidth="10" defaultColWidth="12.6640625" defaultRowHeight="15.75" customHeight="1"/>
  <cols>
    <col min="1" max="1" width="5.1640625" customWidth="1"/>
    <col min="3" max="3" width="14.33203125" customWidth="1"/>
  </cols>
  <sheetData>
    <row r="1" spans="1:12">
      <c r="A1" s="17" t="s">
        <v>153</v>
      </c>
      <c r="B1" s="17" t="s">
        <v>154</v>
      </c>
      <c r="C1" s="17" t="s">
        <v>155</v>
      </c>
      <c r="D1" s="17" t="s">
        <v>156</v>
      </c>
      <c r="E1" s="17" t="s">
        <v>157</v>
      </c>
      <c r="H1" s="17" t="s">
        <v>153</v>
      </c>
      <c r="I1" s="17" t="s">
        <v>154</v>
      </c>
      <c r="J1" s="17" t="s">
        <v>155</v>
      </c>
      <c r="K1" s="17" t="s">
        <v>156</v>
      </c>
      <c r="L1" s="17" t="s">
        <v>157</v>
      </c>
    </row>
    <row r="2" spans="1:12">
      <c r="A2" s="18">
        <v>80002</v>
      </c>
      <c r="B2" s="19" t="s">
        <v>26</v>
      </c>
      <c r="C2" s="19" t="s">
        <v>86</v>
      </c>
      <c r="D2" s="18">
        <v>39.794530000000002</v>
      </c>
      <c r="E2" s="18">
        <v>-105.098</v>
      </c>
      <c r="H2" s="20">
        <v>80101</v>
      </c>
      <c r="I2" s="21" t="s">
        <v>26</v>
      </c>
      <c r="J2" s="21" t="s">
        <v>158</v>
      </c>
      <c r="K2" s="20">
        <v>39.420259999999999</v>
      </c>
      <c r="L2" s="20">
        <v>-103.985</v>
      </c>
    </row>
    <row r="3" spans="1:12">
      <c r="A3" s="18">
        <v>80003</v>
      </c>
      <c r="B3" s="19" t="s">
        <v>26</v>
      </c>
      <c r="C3" s="19" t="s">
        <v>86</v>
      </c>
      <c r="D3" s="18">
        <v>39.828569999999999</v>
      </c>
      <c r="E3" s="18">
        <v>-105.066</v>
      </c>
      <c r="H3" s="20">
        <v>81020</v>
      </c>
      <c r="I3" s="21" t="s">
        <v>26</v>
      </c>
      <c r="J3" s="21" t="s">
        <v>159</v>
      </c>
      <c r="K3" s="20">
        <v>37.393300000000004</v>
      </c>
      <c r="L3" s="20">
        <v>-104.67700000000001</v>
      </c>
    </row>
    <row r="4" spans="1:12">
      <c r="A4" s="18">
        <v>80004</v>
      </c>
      <c r="B4" s="19" t="s">
        <v>26</v>
      </c>
      <c r="C4" s="19" t="s">
        <v>86</v>
      </c>
      <c r="D4" s="18">
        <v>39.814070000000001</v>
      </c>
      <c r="E4" s="18">
        <v>-105.11799999999999</v>
      </c>
      <c r="H4" s="20">
        <v>80720</v>
      </c>
      <c r="I4" s="21" t="s">
        <v>26</v>
      </c>
      <c r="J4" s="21" t="s">
        <v>160</v>
      </c>
      <c r="K4" s="20">
        <v>40.180320000000002</v>
      </c>
      <c r="L4" s="20">
        <v>-103.226</v>
      </c>
    </row>
    <row r="5" spans="1:12">
      <c r="A5" s="18">
        <v>80005</v>
      </c>
      <c r="B5" s="19" t="s">
        <v>26</v>
      </c>
      <c r="C5" s="19" t="s">
        <v>86</v>
      </c>
      <c r="D5" s="18">
        <v>39.842190000000002</v>
      </c>
      <c r="E5" s="18">
        <v>-105.11</v>
      </c>
      <c r="H5" s="20">
        <v>81101</v>
      </c>
      <c r="I5" s="21" t="s">
        <v>26</v>
      </c>
      <c r="J5" s="21" t="s">
        <v>161</v>
      </c>
      <c r="K5" s="20">
        <v>37.470269999999999</v>
      </c>
      <c r="L5" s="20">
        <v>-105.879</v>
      </c>
    </row>
    <row r="6" spans="1:12">
      <c r="A6" s="18">
        <v>80010</v>
      </c>
      <c r="B6" s="19" t="s">
        <v>26</v>
      </c>
      <c r="C6" s="19" t="s">
        <v>162</v>
      </c>
      <c r="D6" s="18">
        <v>39.736789999999999</v>
      </c>
      <c r="E6" s="18">
        <v>-104.86499999999999</v>
      </c>
      <c r="H6" s="20">
        <v>80510</v>
      </c>
      <c r="I6" s="21" t="s">
        <v>26</v>
      </c>
      <c r="J6" s="21" t="s">
        <v>163</v>
      </c>
      <c r="K6" s="20">
        <v>40.226779999999998</v>
      </c>
      <c r="L6" s="20">
        <v>-105.52</v>
      </c>
    </row>
    <row r="7" spans="1:12">
      <c r="A7" s="18">
        <v>80011</v>
      </c>
      <c r="B7" s="19" t="s">
        <v>26</v>
      </c>
      <c r="C7" s="19" t="s">
        <v>162</v>
      </c>
      <c r="D7" s="18">
        <v>39.737810000000003</v>
      </c>
      <c r="E7" s="18">
        <v>-104.815</v>
      </c>
      <c r="H7" s="20">
        <v>81210</v>
      </c>
      <c r="I7" s="21" t="s">
        <v>26</v>
      </c>
      <c r="J7" s="21" t="s">
        <v>164</v>
      </c>
      <c r="K7" s="20">
        <v>38.649970000000003</v>
      </c>
      <c r="L7" s="20">
        <v>-106.627</v>
      </c>
    </row>
    <row r="8" spans="1:12">
      <c r="A8" s="18">
        <v>80012</v>
      </c>
      <c r="B8" s="19" t="s">
        <v>26</v>
      </c>
      <c r="C8" s="19" t="s">
        <v>162</v>
      </c>
      <c r="D8" s="18">
        <v>39.69867</v>
      </c>
      <c r="E8" s="18">
        <v>-104.83799999999999</v>
      </c>
      <c r="H8" s="20">
        <v>80721</v>
      </c>
      <c r="I8" s="21" t="s">
        <v>26</v>
      </c>
      <c r="J8" s="21" t="s">
        <v>165</v>
      </c>
      <c r="K8" s="20">
        <v>40.682389999999998</v>
      </c>
      <c r="L8" s="20">
        <v>-102.17100000000001</v>
      </c>
    </row>
    <row r="9" spans="1:12">
      <c r="A9" s="18">
        <v>80013</v>
      </c>
      <c r="B9" s="19" t="s">
        <v>26</v>
      </c>
      <c r="C9" s="19" t="s">
        <v>162</v>
      </c>
      <c r="D9" s="18">
        <v>39.65746</v>
      </c>
      <c r="E9" s="18">
        <v>-104.785</v>
      </c>
      <c r="H9" s="20">
        <v>80801</v>
      </c>
      <c r="I9" s="21" t="s">
        <v>26</v>
      </c>
      <c r="J9" s="21" t="s">
        <v>166</v>
      </c>
      <c r="K9" s="20">
        <v>39.686529999999998</v>
      </c>
      <c r="L9" s="20">
        <v>-103.434</v>
      </c>
    </row>
    <row r="10" spans="1:12">
      <c r="A10" s="18">
        <v>80014</v>
      </c>
      <c r="B10" s="19" t="s">
        <v>26</v>
      </c>
      <c r="C10" s="19" t="s">
        <v>162</v>
      </c>
      <c r="D10" s="18">
        <v>39.666170000000001</v>
      </c>
      <c r="E10" s="18">
        <v>-104.83499999999999</v>
      </c>
      <c r="H10" s="20">
        <v>81120</v>
      </c>
      <c r="I10" s="21" t="s">
        <v>26</v>
      </c>
      <c r="J10" s="21" t="s">
        <v>167</v>
      </c>
      <c r="K10" s="20">
        <v>37.085470000000001</v>
      </c>
      <c r="L10" s="20">
        <v>-106.038</v>
      </c>
    </row>
    <row r="11" spans="1:12">
      <c r="A11" s="18">
        <v>80015</v>
      </c>
      <c r="B11" s="19" t="s">
        <v>26</v>
      </c>
      <c r="C11" s="19" t="s">
        <v>162</v>
      </c>
      <c r="D11" s="18">
        <v>39.625520000000002</v>
      </c>
      <c r="E11" s="18">
        <v>-104.78700000000001</v>
      </c>
      <c r="H11" s="20">
        <v>80802</v>
      </c>
      <c r="I11" s="21" t="s">
        <v>26</v>
      </c>
      <c r="J11" s="21" t="s">
        <v>168</v>
      </c>
      <c r="K11" s="20">
        <v>38.841720000000002</v>
      </c>
      <c r="L11" s="20">
        <v>-102.194</v>
      </c>
    </row>
    <row r="12" spans="1:12">
      <c r="A12" s="18">
        <v>80016</v>
      </c>
      <c r="B12" s="19" t="s">
        <v>26</v>
      </c>
      <c r="C12" s="19" t="s">
        <v>162</v>
      </c>
      <c r="D12" s="18">
        <v>39.61871</v>
      </c>
      <c r="E12" s="18">
        <v>-104.742</v>
      </c>
      <c r="H12" s="20">
        <v>81121</v>
      </c>
      <c r="I12" s="21" t="s">
        <v>26</v>
      </c>
      <c r="J12" s="21" t="s">
        <v>169</v>
      </c>
      <c r="K12" s="20">
        <v>37.10163</v>
      </c>
      <c r="L12" s="20">
        <v>-107.39100000000001</v>
      </c>
    </row>
    <row r="13" spans="1:12">
      <c r="A13" s="18">
        <v>80017</v>
      </c>
      <c r="B13" s="19" t="s">
        <v>26</v>
      </c>
      <c r="C13" s="19" t="s">
        <v>162</v>
      </c>
      <c r="D13" s="18">
        <v>39.694830000000003</v>
      </c>
      <c r="E13" s="18">
        <v>-104.788</v>
      </c>
      <c r="H13" s="20">
        <v>81021</v>
      </c>
      <c r="I13" s="21" t="s">
        <v>26</v>
      </c>
      <c r="J13" s="21" t="s">
        <v>170</v>
      </c>
      <c r="K13" s="20">
        <v>38.406770000000002</v>
      </c>
      <c r="L13" s="20">
        <v>-103.37</v>
      </c>
    </row>
    <row r="14" spans="1:12">
      <c r="A14" s="18">
        <v>80018</v>
      </c>
      <c r="B14" s="19" t="s">
        <v>26</v>
      </c>
      <c r="C14" s="19" t="s">
        <v>162</v>
      </c>
      <c r="D14" s="18">
        <v>39.710180000000001</v>
      </c>
      <c r="E14" s="18">
        <v>-104.70699999999999</v>
      </c>
      <c r="H14" s="20">
        <v>80804</v>
      </c>
      <c r="I14" s="21" t="s">
        <v>26</v>
      </c>
      <c r="J14" s="21" t="s">
        <v>171</v>
      </c>
      <c r="K14" s="20">
        <v>39.302529999999997</v>
      </c>
      <c r="L14" s="20">
        <v>-103.271</v>
      </c>
    </row>
    <row r="15" spans="1:12">
      <c r="A15" s="18">
        <v>80019</v>
      </c>
      <c r="B15" s="19" t="s">
        <v>26</v>
      </c>
      <c r="C15" s="19" t="s">
        <v>162</v>
      </c>
      <c r="D15" s="18">
        <v>39.765610000000002</v>
      </c>
      <c r="E15" s="18">
        <v>-104.70699999999999</v>
      </c>
      <c r="H15" s="20">
        <v>81611</v>
      </c>
      <c r="I15" s="21" t="s">
        <v>26</v>
      </c>
      <c r="J15" s="21" t="s">
        <v>172</v>
      </c>
      <c r="K15" s="20">
        <v>39.195140000000002</v>
      </c>
      <c r="L15" s="20">
        <v>-106.824</v>
      </c>
    </row>
    <row r="16" spans="1:12">
      <c r="A16" s="18">
        <v>80045</v>
      </c>
      <c r="B16" s="19" t="s">
        <v>26</v>
      </c>
      <c r="C16" s="19" t="s">
        <v>162</v>
      </c>
      <c r="D16" s="18">
        <v>39.748010000000001</v>
      </c>
      <c r="E16" s="18">
        <v>-104.83799999999999</v>
      </c>
      <c r="H16" s="20">
        <v>80722</v>
      </c>
      <c r="I16" s="21" t="s">
        <v>26</v>
      </c>
      <c r="J16" s="21" t="s">
        <v>173</v>
      </c>
      <c r="K16" s="20">
        <v>40.517429999999997</v>
      </c>
      <c r="L16" s="20">
        <v>-103.039</v>
      </c>
    </row>
    <row r="17" spans="1:12">
      <c r="A17" s="18">
        <v>80301</v>
      </c>
      <c r="B17" s="19" t="s">
        <v>26</v>
      </c>
      <c r="C17" s="19" t="s">
        <v>174</v>
      </c>
      <c r="D17" s="18">
        <v>40.049729999999997</v>
      </c>
      <c r="E17" s="18">
        <v>-105.214</v>
      </c>
      <c r="H17" s="20">
        <v>80610</v>
      </c>
      <c r="I17" s="21" t="s">
        <v>26</v>
      </c>
      <c r="J17" s="21" t="s">
        <v>175</v>
      </c>
      <c r="K17" s="20">
        <v>40.593769999999999</v>
      </c>
      <c r="L17" s="20">
        <v>-104.736</v>
      </c>
    </row>
    <row r="18" spans="1:12">
      <c r="A18" s="18">
        <v>80302</v>
      </c>
      <c r="B18" s="19" t="s">
        <v>26</v>
      </c>
      <c r="C18" s="19" t="s">
        <v>174</v>
      </c>
      <c r="D18" s="18">
        <v>40.017240000000001</v>
      </c>
      <c r="E18" s="18">
        <v>-105.285</v>
      </c>
      <c r="H18" s="20">
        <v>81410</v>
      </c>
      <c r="I18" s="21" t="s">
        <v>26</v>
      </c>
      <c r="J18" s="21" t="s">
        <v>176</v>
      </c>
      <c r="K18" s="20">
        <v>38.797539999999998</v>
      </c>
      <c r="L18" s="20">
        <v>-107.974</v>
      </c>
    </row>
    <row r="19" spans="1:12">
      <c r="A19" s="18">
        <v>80303</v>
      </c>
      <c r="B19" s="19" t="s">
        <v>26</v>
      </c>
      <c r="C19" s="19" t="s">
        <v>174</v>
      </c>
      <c r="D19" s="18">
        <v>39.991379999999999</v>
      </c>
      <c r="E19" s="18">
        <v>-105.239</v>
      </c>
      <c r="H19" s="20">
        <v>80421</v>
      </c>
      <c r="I19" s="21" t="s">
        <v>26</v>
      </c>
      <c r="J19" s="21" t="s">
        <v>177</v>
      </c>
      <c r="K19" s="20">
        <v>39.448230000000002</v>
      </c>
      <c r="L19" s="20">
        <v>-105.46899999999999</v>
      </c>
    </row>
    <row r="20" spans="1:12">
      <c r="A20" s="18">
        <v>80304</v>
      </c>
      <c r="B20" s="19" t="s">
        <v>26</v>
      </c>
      <c r="C20" s="19" t="s">
        <v>174</v>
      </c>
      <c r="D20" s="18">
        <v>40.037480000000002</v>
      </c>
      <c r="E20" s="18">
        <v>-105.277</v>
      </c>
      <c r="H20" s="20">
        <v>81621</v>
      </c>
      <c r="I20" s="21" t="s">
        <v>26</v>
      </c>
      <c r="J20" s="21" t="s">
        <v>178</v>
      </c>
      <c r="K20" s="20">
        <v>39.353470000000002</v>
      </c>
      <c r="L20" s="20">
        <v>-106.999</v>
      </c>
    </row>
    <row r="21" spans="1:12">
      <c r="A21" s="18">
        <v>80123</v>
      </c>
      <c r="B21" s="19" t="s">
        <v>26</v>
      </c>
      <c r="C21" s="19" t="s">
        <v>179</v>
      </c>
      <c r="D21" s="18">
        <v>39.596850000000003</v>
      </c>
      <c r="E21" s="18">
        <v>-105.078</v>
      </c>
      <c r="H21" s="20">
        <v>81635</v>
      </c>
      <c r="I21" s="21" t="s">
        <v>26</v>
      </c>
      <c r="J21" s="21" t="s">
        <v>180</v>
      </c>
      <c r="K21" s="20">
        <v>39.440730000000002</v>
      </c>
      <c r="L21" s="20">
        <v>-108.038</v>
      </c>
    </row>
    <row r="22" spans="1:12">
      <c r="A22" s="18">
        <v>80020</v>
      </c>
      <c r="B22" s="19" t="s">
        <v>26</v>
      </c>
      <c r="C22" s="19" t="s">
        <v>181</v>
      </c>
      <c r="D22" s="18">
        <v>39.924509999999998</v>
      </c>
      <c r="E22" s="18">
        <v>-105.06100000000001</v>
      </c>
      <c r="H22" s="20">
        <v>81122</v>
      </c>
      <c r="I22" s="21" t="s">
        <v>26</v>
      </c>
      <c r="J22" s="21" t="s">
        <v>182</v>
      </c>
      <c r="K22" s="20">
        <v>37.260330000000003</v>
      </c>
      <c r="L22" s="20">
        <v>-107.614</v>
      </c>
    </row>
    <row r="23" spans="1:12">
      <c r="A23" s="18">
        <v>80104</v>
      </c>
      <c r="B23" s="19" t="s">
        <v>26</v>
      </c>
      <c r="C23" s="19" t="s">
        <v>183</v>
      </c>
      <c r="D23" s="18">
        <v>39.392560000000003</v>
      </c>
      <c r="E23" s="18">
        <v>-104.86</v>
      </c>
      <c r="H23" s="20">
        <v>81411</v>
      </c>
      <c r="I23" s="21" t="s">
        <v>26</v>
      </c>
      <c r="J23" s="21" t="s">
        <v>184</v>
      </c>
      <c r="K23" s="20">
        <v>38.384349999999998</v>
      </c>
      <c r="L23" s="20">
        <v>-108.953</v>
      </c>
    </row>
    <row r="24" spans="1:12">
      <c r="A24" s="18">
        <v>80110</v>
      </c>
      <c r="B24" s="19" t="s">
        <v>26</v>
      </c>
      <c r="C24" s="19" t="s">
        <v>185</v>
      </c>
      <c r="D24" s="18">
        <v>39.646030000000003</v>
      </c>
      <c r="E24" s="18">
        <v>-104.99</v>
      </c>
      <c r="H24" s="20">
        <v>80512</v>
      </c>
      <c r="I24" s="21" t="s">
        <v>26</v>
      </c>
      <c r="J24" s="21" t="s">
        <v>186</v>
      </c>
      <c r="K24" s="20">
        <v>40.626530000000002</v>
      </c>
      <c r="L24" s="20">
        <v>-105.261</v>
      </c>
    </row>
    <row r="25" spans="1:12">
      <c r="A25" s="18">
        <v>80111</v>
      </c>
      <c r="B25" s="19" t="s">
        <v>26</v>
      </c>
      <c r="C25" s="19" t="s">
        <v>185</v>
      </c>
      <c r="D25" s="18">
        <v>39.610329999999998</v>
      </c>
      <c r="E25" s="18">
        <v>-104.883</v>
      </c>
      <c r="H25" s="20">
        <v>80102</v>
      </c>
      <c r="I25" s="21" t="s">
        <v>26</v>
      </c>
      <c r="J25" s="21" t="s">
        <v>187</v>
      </c>
      <c r="K25" s="20">
        <v>39.7254</v>
      </c>
      <c r="L25" s="20">
        <v>-104.42700000000001</v>
      </c>
    </row>
    <row r="26" spans="1:12">
      <c r="A26" s="18">
        <v>81036</v>
      </c>
      <c r="B26" s="19" t="s">
        <v>26</v>
      </c>
      <c r="C26" s="19" t="s">
        <v>188</v>
      </c>
      <c r="D26" s="18">
        <v>38.444139999999997</v>
      </c>
      <c r="E26" s="18">
        <v>-102.505</v>
      </c>
      <c r="H26" s="20">
        <v>80513</v>
      </c>
      <c r="I26" s="21" t="s">
        <v>26</v>
      </c>
      <c r="J26" s="21" t="s">
        <v>189</v>
      </c>
      <c r="K26" s="20">
        <v>40.299329999999998</v>
      </c>
      <c r="L26" s="20">
        <v>-105.105</v>
      </c>
    </row>
    <row r="27" spans="1:12">
      <c r="A27" s="18">
        <v>80202</v>
      </c>
      <c r="B27" s="19" t="s">
        <v>26</v>
      </c>
      <c r="C27" s="19" t="s">
        <v>25</v>
      </c>
      <c r="D27" s="18">
        <v>39.749110000000002</v>
      </c>
      <c r="E27" s="18">
        <v>-104.995</v>
      </c>
      <c r="H27" s="20">
        <v>80805</v>
      </c>
      <c r="I27" s="21" t="s">
        <v>26</v>
      </c>
      <c r="J27" s="21" t="s">
        <v>190</v>
      </c>
      <c r="K27" s="20">
        <v>39.344769999999997</v>
      </c>
      <c r="L27" s="20">
        <v>-102.428</v>
      </c>
    </row>
    <row r="28" spans="1:12">
      <c r="A28" s="18">
        <v>80203</v>
      </c>
      <c r="B28" s="19" t="s">
        <v>26</v>
      </c>
      <c r="C28" s="19" t="s">
        <v>25</v>
      </c>
      <c r="D28" s="18">
        <v>39.731290000000001</v>
      </c>
      <c r="E28" s="18">
        <v>-104.98099999999999</v>
      </c>
      <c r="H28" s="20">
        <v>81023</v>
      </c>
      <c r="I28" s="21" t="s">
        <v>26</v>
      </c>
      <c r="J28" s="21" t="s">
        <v>191</v>
      </c>
      <c r="K28" s="20">
        <v>38.083710000000004</v>
      </c>
      <c r="L28" s="20">
        <v>-104.97199999999999</v>
      </c>
    </row>
    <row r="29" spans="1:12">
      <c r="A29" s="18">
        <v>80204</v>
      </c>
      <c r="B29" s="19" t="s">
        <v>26</v>
      </c>
      <c r="C29" s="19" t="s">
        <v>25</v>
      </c>
      <c r="D29" s="18">
        <v>39.734020000000001</v>
      </c>
      <c r="E29" s="18">
        <v>-105.026</v>
      </c>
      <c r="H29" s="20">
        <v>80422</v>
      </c>
      <c r="I29" s="21" t="s">
        <v>26</v>
      </c>
      <c r="J29" s="21" t="s">
        <v>192</v>
      </c>
      <c r="K29" s="20">
        <v>39.801110000000001</v>
      </c>
      <c r="L29" s="20">
        <v>-105.504</v>
      </c>
    </row>
    <row r="30" spans="1:12">
      <c r="A30" s="18">
        <v>80205</v>
      </c>
      <c r="B30" s="19" t="s">
        <v>26</v>
      </c>
      <c r="C30" s="19" t="s">
        <v>25</v>
      </c>
      <c r="D30" s="18">
        <v>39.758989999999997</v>
      </c>
      <c r="E30" s="18">
        <v>-104.96599999999999</v>
      </c>
      <c r="H30" s="20">
        <v>81123</v>
      </c>
      <c r="I30" s="21" t="s">
        <v>26</v>
      </c>
      <c r="J30" s="21" t="s">
        <v>193</v>
      </c>
      <c r="K30" s="20">
        <v>37.431699999999999</v>
      </c>
      <c r="L30" s="20">
        <v>-105.518</v>
      </c>
    </row>
    <row r="31" spans="1:12">
      <c r="A31" s="18">
        <v>80206</v>
      </c>
      <c r="B31" s="19" t="s">
        <v>26</v>
      </c>
      <c r="C31" s="19" t="s">
        <v>25</v>
      </c>
      <c r="D31" s="18">
        <v>39.733110000000003</v>
      </c>
      <c r="E31" s="18">
        <v>-104.952</v>
      </c>
      <c r="H31" s="20">
        <v>80423</v>
      </c>
      <c r="I31" s="21" t="s">
        <v>26</v>
      </c>
      <c r="J31" s="21" t="s">
        <v>194</v>
      </c>
      <c r="K31" s="20">
        <v>39.869120000000002</v>
      </c>
      <c r="L31" s="20">
        <v>-106.676</v>
      </c>
    </row>
    <row r="32" spans="1:12">
      <c r="A32" s="18">
        <v>80207</v>
      </c>
      <c r="B32" s="19" t="s">
        <v>26</v>
      </c>
      <c r="C32" s="19" t="s">
        <v>25</v>
      </c>
      <c r="D32" s="18">
        <v>39.758429999999997</v>
      </c>
      <c r="E32" s="18">
        <v>-104.91800000000001</v>
      </c>
      <c r="H32" s="20">
        <v>81025</v>
      </c>
      <c r="I32" s="21" t="s">
        <v>26</v>
      </c>
      <c r="J32" s="21" t="s">
        <v>195</v>
      </c>
      <c r="K32" s="20">
        <v>38.264609999999998</v>
      </c>
      <c r="L32" s="20">
        <v>-104.259</v>
      </c>
    </row>
    <row r="33" spans="1:12">
      <c r="A33" s="18">
        <v>80209</v>
      </c>
      <c r="B33" s="19" t="s">
        <v>26</v>
      </c>
      <c r="C33" s="19" t="s">
        <v>25</v>
      </c>
      <c r="D33" s="18">
        <v>39.707439999999998</v>
      </c>
      <c r="E33" s="18">
        <v>-104.96899999999999</v>
      </c>
      <c r="H33" s="20">
        <v>81026</v>
      </c>
      <c r="I33" s="21" t="s">
        <v>26</v>
      </c>
      <c r="J33" s="21" t="s">
        <v>196</v>
      </c>
      <c r="K33" s="20">
        <v>38.485129999999998</v>
      </c>
      <c r="L33" s="20">
        <v>-102.782</v>
      </c>
    </row>
    <row r="34" spans="1:12">
      <c r="A34" s="18">
        <v>80210</v>
      </c>
      <c r="B34" s="19" t="s">
        <v>26</v>
      </c>
      <c r="C34" s="19" t="s">
        <v>25</v>
      </c>
      <c r="D34" s="18">
        <v>39.679000000000002</v>
      </c>
      <c r="E34" s="18">
        <v>-104.96299999999999</v>
      </c>
      <c r="H34" s="20">
        <v>81027</v>
      </c>
      <c r="I34" s="21" t="s">
        <v>26</v>
      </c>
      <c r="J34" s="21" t="s">
        <v>197</v>
      </c>
      <c r="K34" s="20">
        <v>37.051780000000001</v>
      </c>
      <c r="L34" s="20">
        <v>-103.874</v>
      </c>
    </row>
    <row r="35" spans="1:12">
      <c r="A35" s="18">
        <v>80211</v>
      </c>
      <c r="B35" s="19" t="s">
        <v>26</v>
      </c>
      <c r="C35" s="19" t="s">
        <v>25</v>
      </c>
      <c r="D35" s="18">
        <v>39.76652</v>
      </c>
      <c r="E35" s="18">
        <v>-105.02</v>
      </c>
      <c r="H35" s="20">
        <v>80611</v>
      </c>
      <c r="I35" s="21" t="s">
        <v>26</v>
      </c>
      <c r="J35" s="21" t="s">
        <v>198</v>
      </c>
      <c r="K35" s="20">
        <v>40.639189999999999</v>
      </c>
      <c r="L35" s="20">
        <v>-104.28700000000001</v>
      </c>
    </row>
    <row r="36" spans="1:12">
      <c r="A36" s="18">
        <v>80216</v>
      </c>
      <c r="B36" s="19" t="s">
        <v>26</v>
      </c>
      <c r="C36" s="19" t="s">
        <v>25</v>
      </c>
      <c r="D36" s="18">
        <v>39.783470000000001</v>
      </c>
      <c r="E36" s="18">
        <v>-104.967</v>
      </c>
      <c r="H36" s="20">
        <v>81028</v>
      </c>
      <c r="I36" s="21" t="s">
        <v>26</v>
      </c>
      <c r="J36" s="21" t="s">
        <v>199</v>
      </c>
      <c r="K36" s="20">
        <v>38.133180000000003</v>
      </c>
      <c r="L36" s="20">
        <v>-102.343</v>
      </c>
    </row>
    <row r="37" spans="1:12">
      <c r="A37" s="18">
        <v>80218</v>
      </c>
      <c r="B37" s="19" t="s">
        <v>26</v>
      </c>
      <c r="C37" s="19" t="s">
        <v>25</v>
      </c>
      <c r="D37" s="18">
        <v>39.732750000000003</v>
      </c>
      <c r="E37" s="18">
        <v>-104.97199999999999</v>
      </c>
      <c r="H37" s="20">
        <v>80723</v>
      </c>
      <c r="I37" s="21" t="s">
        <v>26</v>
      </c>
      <c r="J37" s="21" t="s">
        <v>200</v>
      </c>
      <c r="K37" s="20">
        <v>40.260260000000002</v>
      </c>
      <c r="L37" s="20">
        <v>-103.628</v>
      </c>
    </row>
    <row r="38" spans="1:12">
      <c r="A38" s="18">
        <v>80219</v>
      </c>
      <c r="B38" s="19" t="s">
        <v>26</v>
      </c>
      <c r="C38" s="19" t="s">
        <v>25</v>
      </c>
      <c r="D38" s="18">
        <v>39.695619999999998</v>
      </c>
      <c r="E38" s="18">
        <v>-105.03400000000001</v>
      </c>
      <c r="H38" s="20">
        <v>81211</v>
      </c>
      <c r="I38" s="21" t="s">
        <v>26</v>
      </c>
      <c r="J38" s="21" t="s">
        <v>201</v>
      </c>
      <c r="K38" s="20">
        <v>38.838000000000001</v>
      </c>
      <c r="L38" s="20">
        <v>-106.14700000000001</v>
      </c>
    </row>
    <row r="39" spans="1:12">
      <c r="A39" s="18">
        <v>80220</v>
      </c>
      <c r="B39" s="19" t="s">
        <v>26</v>
      </c>
      <c r="C39" s="19" t="s">
        <v>25</v>
      </c>
      <c r="D39" s="18">
        <v>39.731200000000001</v>
      </c>
      <c r="E39" s="18">
        <v>-104.913</v>
      </c>
      <c r="H39" s="20">
        <v>80807</v>
      </c>
      <c r="I39" s="21" t="s">
        <v>26</v>
      </c>
      <c r="J39" s="21" t="s">
        <v>202</v>
      </c>
      <c r="K39" s="20">
        <v>39.310650000000003</v>
      </c>
      <c r="L39" s="20">
        <v>-102.258</v>
      </c>
    </row>
    <row r="40" spans="1:12">
      <c r="A40" s="18">
        <v>80223</v>
      </c>
      <c r="B40" s="19" t="s">
        <v>26</v>
      </c>
      <c r="C40" s="19" t="s">
        <v>25</v>
      </c>
      <c r="D40" s="18">
        <v>39.700240000000001</v>
      </c>
      <c r="E40" s="18">
        <v>-105.003</v>
      </c>
      <c r="H40" s="20">
        <v>80103</v>
      </c>
      <c r="I40" s="21" t="s">
        <v>26</v>
      </c>
      <c r="J40" s="21" t="s">
        <v>203</v>
      </c>
      <c r="K40" s="20">
        <v>39.698450000000001</v>
      </c>
      <c r="L40" s="20">
        <v>-104.202</v>
      </c>
    </row>
    <row r="41" spans="1:12">
      <c r="A41" s="18">
        <v>80224</v>
      </c>
      <c r="B41" s="19" t="s">
        <v>26</v>
      </c>
      <c r="C41" s="19" t="s">
        <v>25</v>
      </c>
      <c r="D41" s="18">
        <v>39.688000000000002</v>
      </c>
      <c r="E41" s="18">
        <v>-104.911</v>
      </c>
      <c r="H41" s="20">
        <v>81044</v>
      </c>
      <c r="I41" s="21" t="s">
        <v>26</v>
      </c>
      <c r="J41" s="21" t="s">
        <v>204</v>
      </c>
      <c r="K41" s="20">
        <v>38.107349999999997</v>
      </c>
      <c r="L41" s="20">
        <v>-102.93300000000001</v>
      </c>
    </row>
    <row r="42" spans="1:12">
      <c r="A42" s="18">
        <v>80227</v>
      </c>
      <c r="B42" s="19" t="s">
        <v>26</v>
      </c>
      <c r="C42" s="19" t="s">
        <v>25</v>
      </c>
      <c r="D42" s="18">
        <v>39.66675</v>
      </c>
      <c r="E42" s="18">
        <v>-105.08499999999999</v>
      </c>
      <c r="H42" s="20">
        <v>81320</v>
      </c>
      <c r="I42" s="21" t="s">
        <v>26</v>
      </c>
      <c r="J42" s="21" t="s">
        <v>205</v>
      </c>
      <c r="K42" s="20">
        <v>37.691630000000004</v>
      </c>
      <c r="L42" s="20">
        <v>-108.57899999999999</v>
      </c>
    </row>
    <row r="43" spans="1:12">
      <c r="A43" s="18">
        <v>80231</v>
      </c>
      <c r="B43" s="19" t="s">
        <v>26</v>
      </c>
      <c r="C43" s="19" t="s">
        <v>25</v>
      </c>
      <c r="D43" s="18">
        <v>39.679319999999997</v>
      </c>
      <c r="E43" s="18">
        <v>-104.884</v>
      </c>
      <c r="H43" s="20">
        <v>80808</v>
      </c>
      <c r="I43" s="21" t="s">
        <v>26</v>
      </c>
      <c r="J43" s="21" t="s">
        <v>206</v>
      </c>
      <c r="K43" s="20">
        <v>38.964770000000001</v>
      </c>
      <c r="L43" s="20">
        <v>-104.355</v>
      </c>
    </row>
    <row r="44" spans="1:12">
      <c r="A44" s="18">
        <v>80235</v>
      </c>
      <c r="B44" s="19" t="s">
        <v>26</v>
      </c>
      <c r="C44" s="19" t="s">
        <v>25</v>
      </c>
      <c r="D44" s="18">
        <v>39.647179999999999</v>
      </c>
      <c r="E44" s="18">
        <v>-105.07899999999999</v>
      </c>
      <c r="H44" s="20">
        <v>81029</v>
      </c>
      <c r="I44" s="21" t="s">
        <v>26</v>
      </c>
      <c r="J44" s="21" t="s">
        <v>207</v>
      </c>
      <c r="K44" s="20">
        <v>37.119549999999997</v>
      </c>
      <c r="L44" s="20">
        <v>-102.54600000000001</v>
      </c>
    </row>
    <row r="45" spans="1:12">
      <c r="A45" s="18">
        <v>80236</v>
      </c>
      <c r="B45" s="19" t="s">
        <v>26</v>
      </c>
      <c r="C45" s="19" t="s">
        <v>25</v>
      </c>
      <c r="D45" s="18">
        <v>39.65354</v>
      </c>
      <c r="E45" s="18">
        <v>-105.038</v>
      </c>
      <c r="H45" s="20">
        <v>81212</v>
      </c>
      <c r="I45" s="21" t="s">
        <v>26</v>
      </c>
      <c r="J45" s="21" t="s">
        <v>208</v>
      </c>
      <c r="K45" s="20">
        <v>38.445070000000001</v>
      </c>
      <c r="L45" s="20">
        <v>-105.218</v>
      </c>
    </row>
    <row r="46" spans="1:12">
      <c r="A46" s="18">
        <v>80237</v>
      </c>
      <c r="B46" s="19" t="s">
        <v>26</v>
      </c>
      <c r="C46" s="19" t="s">
        <v>25</v>
      </c>
      <c r="D46" s="18">
        <v>39.643140000000002</v>
      </c>
      <c r="E46" s="18">
        <v>-104.899</v>
      </c>
      <c r="H46" s="20">
        <v>80612</v>
      </c>
      <c r="I46" s="21" t="s">
        <v>26</v>
      </c>
      <c r="J46" s="21" t="s">
        <v>209</v>
      </c>
      <c r="K46" s="20">
        <v>40.866549999999997</v>
      </c>
      <c r="L46" s="20">
        <v>-104.886</v>
      </c>
    </row>
    <row r="47" spans="1:12">
      <c r="A47" s="18">
        <v>80239</v>
      </c>
      <c r="B47" s="19" t="s">
        <v>26</v>
      </c>
      <c r="C47" s="19" t="s">
        <v>25</v>
      </c>
      <c r="D47" s="18">
        <v>39.787759999999999</v>
      </c>
      <c r="E47" s="18">
        <v>-104.82899999999999</v>
      </c>
      <c r="H47" s="20">
        <v>81413</v>
      </c>
      <c r="I47" s="21" t="s">
        <v>26</v>
      </c>
      <c r="J47" s="21" t="s">
        <v>210</v>
      </c>
      <c r="K47" s="20">
        <v>38.911879999999996</v>
      </c>
      <c r="L47" s="20">
        <v>-107.92700000000001</v>
      </c>
    </row>
    <row r="48" spans="1:12">
      <c r="A48" s="18">
        <v>80249</v>
      </c>
      <c r="B48" s="19" t="s">
        <v>26</v>
      </c>
      <c r="C48" s="19" t="s">
        <v>25</v>
      </c>
      <c r="D48" s="18">
        <v>39.778260000000003</v>
      </c>
      <c r="E48" s="18">
        <v>-104.756</v>
      </c>
      <c r="H48" s="20">
        <v>81125</v>
      </c>
      <c r="I48" s="21" t="s">
        <v>26</v>
      </c>
      <c r="J48" s="21" t="s">
        <v>211</v>
      </c>
      <c r="K48" s="20">
        <v>37.734299999999998</v>
      </c>
      <c r="L48" s="20">
        <v>-106.09099999999999</v>
      </c>
    </row>
    <row r="49" spans="1:12">
      <c r="A49" s="18">
        <v>80214</v>
      </c>
      <c r="B49" s="19" t="s">
        <v>26</v>
      </c>
      <c r="C49" s="19" t="s">
        <v>212</v>
      </c>
      <c r="D49" s="18">
        <v>39.746929999999999</v>
      </c>
      <c r="E49" s="18">
        <v>-105.062</v>
      </c>
      <c r="H49" s="20">
        <v>80914</v>
      </c>
      <c r="I49" s="21" t="s">
        <v>26</v>
      </c>
      <c r="J49" s="21" t="s">
        <v>213</v>
      </c>
      <c r="K49" s="20">
        <v>38.784239999999997</v>
      </c>
      <c r="L49" s="20">
        <v>-104.71899999999999</v>
      </c>
    </row>
    <row r="50" spans="1:12">
      <c r="A50" s="18">
        <v>80112</v>
      </c>
      <c r="B50" s="19" t="s">
        <v>26</v>
      </c>
      <c r="C50" s="19" t="s">
        <v>214</v>
      </c>
      <c r="D50" s="18">
        <v>39.580509999999997</v>
      </c>
      <c r="E50" s="18">
        <v>-104.901</v>
      </c>
      <c r="H50" s="20">
        <v>80810</v>
      </c>
      <c r="I50" s="21" t="s">
        <v>26</v>
      </c>
      <c r="J50" s="21" t="s">
        <v>215</v>
      </c>
      <c r="K50" s="20">
        <v>38.819760000000002</v>
      </c>
      <c r="L50" s="20">
        <v>-102.358</v>
      </c>
    </row>
    <row r="51" spans="1:12">
      <c r="A51" s="18">
        <v>80221</v>
      </c>
      <c r="B51" s="19" t="s">
        <v>26</v>
      </c>
      <c r="C51" s="19" t="s">
        <v>216</v>
      </c>
      <c r="D51" s="18">
        <v>39.840560000000004</v>
      </c>
      <c r="E51" s="18">
        <v>-105.008</v>
      </c>
      <c r="H51" s="20">
        <v>81220</v>
      </c>
      <c r="I51" s="21" t="s">
        <v>26</v>
      </c>
      <c r="J51" s="21" t="s">
        <v>217</v>
      </c>
      <c r="K51" s="20">
        <v>38.387630000000001</v>
      </c>
      <c r="L51" s="20">
        <v>-107.482</v>
      </c>
    </row>
    <row r="52" spans="1:12">
      <c r="A52" s="18">
        <v>80222</v>
      </c>
      <c r="B52" s="19" t="s">
        <v>26</v>
      </c>
      <c r="C52" s="19" t="s">
        <v>218</v>
      </c>
      <c r="D52" s="18">
        <v>39.6828</v>
      </c>
      <c r="E52" s="18">
        <v>-104.928</v>
      </c>
      <c r="H52" s="20">
        <v>80428</v>
      </c>
      <c r="I52" s="21" t="s">
        <v>26</v>
      </c>
      <c r="J52" s="21" t="s">
        <v>219</v>
      </c>
      <c r="K52" s="20">
        <v>40.726779999999998</v>
      </c>
      <c r="L52" s="20">
        <v>-106.92100000000001</v>
      </c>
    </row>
    <row r="53" spans="1:12">
      <c r="A53" s="18">
        <v>80401</v>
      </c>
      <c r="B53" s="19" t="s">
        <v>26</v>
      </c>
      <c r="C53" s="19" t="s">
        <v>36</v>
      </c>
      <c r="D53" s="18">
        <v>39.730550000000001</v>
      </c>
      <c r="E53" s="18">
        <v>-105.19199999999999</v>
      </c>
      <c r="H53" s="20">
        <v>81520</v>
      </c>
      <c r="I53" s="21" t="s">
        <v>26</v>
      </c>
      <c r="J53" s="21" t="s">
        <v>220</v>
      </c>
      <c r="K53" s="20">
        <v>39.080500000000001</v>
      </c>
      <c r="L53" s="20">
        <v>-108.45</v>
      </c>
    </row>
    <row r="54" spans="1:12">
      <c r="A54" s="18">
        <v>80403</v>
      </c>
      <c r="B54" s="19" t="s">
        <v>26</v>
      </c>
      <c r="C54" s="19" t="s">
        <v>36</v>
      </c>
      <c r="D54" s="18">
        <v>39.823219999999999</v>
      </c>
      <c r="E54" s="18">
        <v>-105.283</v>
      </c>
      <c r="H54" s="20">
        <v>80429</v>
      </c>
      <c r="I54" s="21" t="s">
        <v>26</v>
      </c>
      <c r="J54" s="21" t="s">
        <v>221</v>
      </c>
      <c r="K54" s="20">
        <v>39.2988</v>
      </c>
      <c r="L54" s="20">
        <v>-106.258</v>
      </c>
    </row>
    <row r="55" spans="1:12">
      <c r="A55" s="18">
        <v>80121</v>
      </c>
      <c r="B55" s="19" t="s">
        <v>26</v>
      </c>
      <c r="C55" s="19" t="s">
        <v>222</v>
      </c>
      <c r="D55" s="18">
        <v>39.605840000000001</v>
      </c>
      <c r="E55" s="18">
        <v>-104.95699999999999</v>
      </c>
      <c r="H55" s="20">
        <v>80430</v>
      </c>
      <c r="I55" s="21" t="s">
        <v>26</v>
      </c>
      <c r="J55" s="21" t="s">
        <v>223</v>
      </c>
      <c r="K55" s="20">
        <v>40.538249999999998</v>
      </c>
      <c r="L55" s="20">
        <v>-106.532</v>
      </c>
    </row>
    <row r="56" spans="1:12">
      <c r="A56" s="18">
        <v>80126</v>
      </c>
      <c r="B56" s="19" t="s">
        <v>26</v>
      </c>
      <c r="C56" s="19" t="s">
        <v>224</v>
      </c>
      <c r="D56" s="18">
        <v>39.551340000000003</v>
      </c>
      <c r="E56" s="18">
        <v>-104.964</v>
      </c>
      <c r="H56" s="20">
        <v>81624</v>
      </c>
      <c r="I56" s="21" t="s">
        <v>26</v>
      </c>
      <c r="J56" s="21" t="s">
        <v>225</v>
      </c>
      <c r="K56" s="20">
        <v>39.245269999999998</v>
      </c>
      <c r="L56" s="20">
        <v>-107.925</v>
      </c>
    </row>
    <row r="57" spans="1:12">
      <c r="A57" s="18">
        <v>80215</v>
      </c>
      <c r="B57" s="19" t="s">
        <v>26</v>
      </c>
      <c r="C57" s="19" t="s">
        <v>78</v>
      </c>
      <c r="D57" s="18">
        <v>39.744030000000002</v>
      </c>
      <c r="E57" s="18">
        <v>-105.102</v>
      </c>
      <c r="H57" s="20">
        <v>80903</v>
      </c>
      <c r="I57" s="21" t="s">
        <v>26</v>
      </c>
      <c r="J57" s="21" t="s">
        <v>226</v>
      </c>
      <c r="K57" s="20">
        <v>38.838830000000002</v>
      </c>
      <c r="L57" s="20">
        <v>-104.81399999999999</v>
      </c>
    </row>
    <row r="58" spans="1:12">
      <c r="A58" s="18">
        <v>80226</v>
      </c>
      <c r="B58" s="19" t="s">
        <v>26</v>
      </c>
      <c r="C58" s="19" t="s">
        <v>78</v>
      </c>
      <c r="D58" s="18">
        <v>39.71219</v>
      </c>
      <c r="E58" s="18">
        <v>-105.06699999999999</v>
      </c>
      <c r="H58" s="20">
        <v>80904</v>
      </c>
      <c r="I58" s="21" t="s">
        <v>26</v>
      </c>
      <c r="J58" s="21" t="s">
        <v>226</v>
      </c>
      <c r="K58" s="20">
        <v>38.853319999999997</v>
      </c>
      <c r="L58" s="20">
        <v>-104.86</v>
      </c>
    </row>
    <row r="59" spans="1:12">
      <c r="A59" s="18">
        <v>80228</v>
      </c>
      <c r="B59" s="19" t="s">
        <v>26</v>
      </c>
      <c r="C59" s="19" t="s">
        <v>78</v>
      </c>
      <c r="D59" s="18">
        <v>39.696899999999999</v>
      </c>
      <c r="E59" s="18">
        <v>-105.143</v>
      </c>
      <c r="H59" s="20">
        <v>80905</v>
      </c>
      <c r="I59" s="21" t="s">
        <v>26</v>
      </c>
      <c r="J59" s="21" t="s">
        <v>226</v>
      </c>
      <c r="K59" s="20">
        <v>38.837690000000002</v>
      </c>
      <c r="L59" s="20">
        <v>-104.837</v>
      </c>
    </row>
    <row r="60" spans="1:12">
      <c r="A60" s="18">
        <v>80232</v>
      </c>
      <c r="B60" s="19" t="s">
        <v>26</v>
      </c>
      <c r="C60" s="19" t="s">
        <v>78</v>
      </c>
      <c r="D60" s="18">
        <v>39.697279999999999</v>
      </c>
      <c r="E60" s="18">
        <v>-105.095</v>
      </c>
      <c r="H60" s="20">
        <v>80906</v>
      </c>
      <c r="I60" s="21" t="s">
        <v>26</v>
      </c>
      <c r="J60" s="21" t="s">
        <v>226</v>
      </c>
      <c r="K60" s="20">
        <v>38.79016</v>
      </c>
      <c r="L60" s="20">
        <v>-104.82</v>
      </c>
    </row>
    <row r="61" spans="1:12">
      <c r="A61" s="18">
        <v>80120</v>
      </c>
      <c r="B61" s="19" t="s">
        <v>26</v>
      </c>
      <c r="C61" s="19" t="s">
        <v>227</v>
      </c>
      <c r="D61" s="18">
        <v>39.599429999999998</v>
      </c>
      <c r="E61" s="18">
        <v>-105.004</v>
      </c>
      <c r="H61" s="20">
        <v>80907</v>
      </c>
      <c r="I61" s="21" t="s">
        <v>26</v>
      </c>
      <c r="J61" s="21" t="s">
        <v>226</v>
      </c>
      <c r="K61" s="20">
        <v>38.875999999999998</v>
      </c>
      <c r="L61" s="20">
        <v>-104.81699999999999</v>
      </c>
    </row>
    <row r="62" spans="1:12">
      <c r="A62" s="18">
        <v>80122</v>
      </c>
      <c r="B62" s="19" t="s">
        <v>26</v>
      </c>
      <c r="C62" s="19" t="s">
        <v>227</v>
      </c>
      <c r="D62" s="18">
        <v>39.581420000000001</v>
      </c>
      <c r="E62" s="18">
        <v>-104.956</v>
      </c>
      <c r="H62" s="20">
        <v>80908</v>
      </c>
      <c r="I62" s="21" t="s">
        <v>26</v>
      </c>
      <c r="J62" s="21" t="s">
        <v>226</v>
      </c>
      <c r="K62" s="20">
        <v>39.02375</v>
      </c>
      <c r="L62" s="20">
        <v>-104.693</v>
      </c>
    </row>
    <row r="63" spans="1:12">
      <c r="A63" s="18">
        <v>80124</v>
      </c>
      <c r="B63" s="19" t="s">
        <v>26</v>
      </c>
      <c r="C63" s="19" t="s">
        <v>227</v>
      </c>
      <c r="D63" s="18">
        <v>39.550609999999999</v>
      </c>
      <c r="E63" s="18">
        <v>-104.89700000000001</v>
      </c>
      <c r="H63" s="20">
        <v>80909</v>
      </c>
      <c r="I63" s="21" t="s">
        <v>26</v>
      </c>
      <c r="J63" s="21" t="s">
        <v>226</v>
      </c>
      <c r="K63" s="20">
        <v>38.852040000000002</v>
      </c>
      <c r="L63" s="20">
        <v>-104.773</v>
      </c>
    </row>
    <row r="64" spans="1:12">
      <c r="A64" s="18">
        <v>80125</v>
      </c>
      <c r="B64" s="19" t="s">
        <v>26</v>
      </c>
      <c r="C64" s="19" t="s">
        <v>227</v>
      </c>
      <c r="D64" s="18">
        <v>39.484470000000002</v>
      </c>
      <c r="E64" s="18">
        <v>-105.056</v>
      </c>
      <c r="H64" s="20">
        <v>80910</v>
      </c>
      <c r="I64" s="21" t="s">
        <v>26</v>
      </c>
      <c r="J64" s="21" t="s">
        <v>226</v>
      </c>
      <c r="K64" s="20">
        <v>38.815159999999999</v>
      </c>
      <c r="L64" s="20">
        <v>-104.77</v>
      </c>
    </row>
    <row r="65" spans="1:12">
      <c r="A65" s="18">
        <v>80127</v>
      </c>
      <c r="B65" s="19" t="s">
        <v>26</v>
      </c>
      <c r="C65" s="19" t="s">
        <v>227</v>
      </c>
      <c r="D65" s="18">
        <v>39.591970000000003</v>
      </c>
      <c r="E65" s="18">
        <v>-105.133</v>
      </c>
      <c r="H65" s="20">
        <v>80911</v>
      </c>
      <c r="I65" s="21" t="s">
        <v>26</v>
      </c>
      <c r="J65" s="21" t="s">
        <v>226</v>
      </c>
      <c r="K65" s="20">
        <v>38.745669999999997</v>
      </c>
      <c r="L65" s="20">
        <v>-104.72199999999999</v>
      </c>
    </row>
    <row r="66" spans="1:12">
      <c r="A66" s="18">
        <v>80501</v>
      </c>
      <c r="B66" s="19" t="s">
        <v>26</v>
      </c>
      <c r="C66" s="19" t="s">
        <v>228</v>
      </c>
      <c r="D66" s="18">
        <v>40.17792</v>
      </c>
      <c r="E66" s="18">
        <v>-105.101</v>
      </c>
      <c r="H66" s="20">
        <v>80915</v>
      </c>
      <c r="I66" s="21" t="s">
        <v>26</v>
      </c>
      <c r="J66" s="21" t="s">
        <v>226</v>
      </c>
      <c r="K66" s="20">
        <v>38.855849999999997</v>
      </c>
      <c r="L66" s="20">
        <v>-104.71299999999999</v>
      </c>
    </row>
    <row r="67" spans="1:12">
      <c r="A67" s="18">
        <v>80503</v>
      </c>
      <c r="B67" s="19" t="s">
        <v>26</v>
      </c>
      <c r="C67" s="19" t="s">
        <v>228</v>
      </c>
      <c r="D67" s="18">
        <v>40.155880000000003</v>
      </c>
      <c r="E67" s="18">
        <v>-105.16200000000001</v>
      </c>
      <c r="H67" s="20">
        <v>80916</v>
      </c>
      <c r="I67" s="21" t="s">
        <v>26</v>
      </c>
      <c r="J67" s="21" t="s">
        <v>226</v>
      </c>
      <c r="K67" s="20">
        <v>38.80762</v>
      </c>
      <c r="L67" s="20">
        <v>-104.74</v>
      </c>
    </row>
    <row r="68" spans="1:12">
      <c r="A68" s="18">
        <v>80504</v>
      </c>
      <c r="B68" s="19" t="s">
        <v>26</v>
      </c>
      <c r="C68" s="19" t="s">
        <v>228</v>
      </c>
      <c r="D68" s="18">
        <v>40.13062</v>
      </c>
      <c r="E68" s="18">
        <v>-104.95</v>
      </c>
      <c r="H68" s="20">
        <v>80917</v>
      </c>
      <c r="I68" s="21" t="s">
        <v>26</v>
      </c>
      <c r="J68" s="21" t="s">
        <v>226</v>
      </c>
      <c r="K68" s="20">
        <v>38.886029999999998</v>
      </c>
      <c r="L68" s="20">
        <v>-104.74</v>
      </c>
    </row>
    <row r="69" spans="1:12">
      <c r="A69" s="18">
        <v>80465</v>
      </c>
      <c r="B69" s="19" t="s">
        <v>26</v>
      </c>
      <c r="C69" s="19" t="s">
        <v>229</v>
      </c>
      <c r="D69" s="18">
        <v>39.612450000000003</v>
      </c>
      <c r="E69" s="18">
        <v>-105.175</v>
      </c>
      <c r="H69" s="20">
        <v>80918</v>
      </c>
      <c r="I69" s="21" t="s">
        <v>26</v>
      </c>
      <c r="J69" s="21" t="s">
        <v>226</v>
      </c>
      <c r="K69" s="20">
        <v>38.91292</v>
      </c>
      <c r="L69" s="20">
        <v>-104.773</v>
      </c>
    </row>
    <row r="70" spans="1:12">
      <c r="A70" s="18">
        <v>80233</v>
      </c>
      <c r="B70" s="19" t="s">
        <v>26</v>
      </c>
      <c r="C70" s="19" t="s">
        <v>230</v>
      </c>
      <c r="D70" s="18">
        <v>39.901220000000002</v>
      </c>
      <c r="E70" s="18">
        <v>-104.958</v>
      </c>
      <c r="H70" s="20">
        <v>80919</v>
      </c>
      <c r="I70" s="21" t="s">
        <v>26</v>
      </c>
      <c r="J70" s="21" t="s">
        <v>226</v>
      </c>
      <c r="K70" s="20">
        <v>38.9268</v>
      </c>
      <c r="L70" s="20">
        <v>-104.846</v>
      </c>
    </row>
    <row r="71" spans="1:12">
      <c r="A71" s="18">
        <v>80234</v>
      </c>
      <c r="B71" s="19" t="s">
        <v>26</v>
      </c>
      <c r="C71" s="19" t="s">
        <v>230</v>
      </c>
      <c r="D71" s="18">
        <v>39.905479999999997</v>
      </c>
      <c r="E71" s="18">
        <v>-105.004</v>
      </c>
      <c r="H71" s="20">
        <v>80920</v>
      </c>
      <c r="I71" s="21" t="s">
        <v>26</v>
      </c>
      <c r="J71" s="21" t="s">
        <v>226</v>
      </c>
      <c r="K71" s="20">
        <v>38.949730000000002</v>
      </c>
      <c r="L71" s="20">
        <v>-104.767</v>
      </c>
    </row>
    <row r="72" spans="1:12">
      <c r="A72" s="18">
        <v>80241</v>
      </c>
      <c r="B72" s="19" t="s">
        <v>26</v>
      </c>
      <c r="C72" s="19" t="s">
        <v>230</v>
      </c>
      <c r="D72" s="18">
        <v>39.927790000000002</v>
      </c>
      <c r="E72" s="18">
        <v>-104.94199999999999</v>
      </c>
      <c r="H72" s="20">
        <v>80921</v>
      </c>
      <c r="I72" s="21" t="s">
        <v>26</v>
      </c>
      <c r="J72" s="21" t="s">
        <v>226</v>
      </c>
      <c r="K72" s="20">
        <v>39.048670000000001</v>
      </c>
      <c r="L72" s="20">
        <v>-104.81399999999999</v>
      </c>
    </row>
    <row r="73" spans="1:12">
      <c r="A73" s="18">
        <v>80134</v>
      </c>
      <c r="B73" s="19" t="s">
        <v>26</v>
      </c>
      <c r="C73" s="19" t="s">
        <v>141</v>
      </c>
      <c r="D73" s="18">
        <v>39.505470000000003</v>
      </c>
      <c r="E73" s="18">
        <v>-104.735</v>
      </c>
      <c r="H73" s="20">
        <v>80922</v>
      </c>
      <c r="I73" s="21" t="s">
        <v>26</v>
      </c>
      <c r="J73" s="21" t="s">
        <v>226</v>
      </c>
      <c r="K73" s="20">
        <v>38.905029999999996</v>
      </c>
      <c r="L73" s="20">
        <v>-104.69799999999999</v>
      </c>
    </row>
    <row r="74" spans="1:12">
      <c r="A74" s="18">
        <v>80229</v>
      </c>
      <c r="B74" s="19" t="s">
        <v>26</v>
      </c>
      <c r="C74" s="19" t="s">
        <v>231</v>
      </c>
      <c r="D74" s="18">
        <v>39.860999999999997</v>
      </c>
      <c r="E74" s="18">
        <v>-104.962</v>
      </c>
      <c r="H74" s="20">
        <v>80925</v>
      </c>
      <c r="I74" s="21" t="s">
        <v>26</v>
      </c>
      <c r="J74" s="21" t="s">
        <v>226</v>
      </c>
      <c r="K74" s="20">
        <v>38.73133</v>
      </c>
      <c r="L74" s="20">
        <v>-104.66</v>
      </c>
    </row>
    <row r="75" spans="1:12">
      <c r="A75" s="18">
        <v>80021</v>
      </c>
      <c r="B75" s="19" t="s">
        <v>26</v>
      </c>
      <c r="C75" s="19" t="s">
        <v>232</v>
      </c>
      <c r="D75" s="18">
        <v>39.875999999999998</v>
      </c>
      <c r="E75" s="18">
        <v>-105.10299999999999</v>
      </c>
      <c r="H75" s="20">
        <v>80926</v>
      </c>
      <c r="I75" s="21" t="s">
        <v>26</v>
      </c>
      <c r="J75" s="21" t="s">
        <v>226</v>
      </c>
      <c r="K75" s="20">
        <v>38.698070000000001</v>
      </c>
      <c r="L75" s="20">
        <v>-104.851</v>
      </c>
    </row>
    <row r="76" spans="1:12">
      <c r="A76" s="18">
        <v>80030</v>
      </c>
      <c r="B76" s="19" t="s">
        <v>26</v>
      </c>
      <c r="C76" s="19" t="s">
        <v>232</v>
      </c>
      <c r="D76" s="18">
        <v>39.854239999999997</v>
      </c>
      <c r="E76" s="18">
        <v>-105.03700000000001</v>
      </c>
      <c r="H76" s="20">
        <v>80928</v>
      </c>
      <c r="I76" s="21" t="s">
        <v>26</v>
      </c>
      <c r="J76" s="21" t="s">
        <v>226</v>
      </c>
      <c r="K76" s="20">
        <v>38.623260000000002</v>
      </c>
      <c r="L76" s="20">
        <v>-104.45699999999999</v>
      </c>
    </row>
    <row r="77" spans="1:12">
      <c r="A77" s="18">
        <v>80033</v>
      </c>
      <c r="B77" s="19" t="s">
        <v>26</v>
      </c>
      <c r="C77" s="19" t="s">
        <v>108</v>
      </c>
      <c r="D77" s="18">
        <v>39.774039999999999</v>
      </c>
      <c r="E77" s="18">
        <v>-105.096</v>
      </c>
      <c r="H77" s="20">
        <v>80929</v>
      </c>
      <c r="I77" s="21" t="s">
        <v>26</v>
      </c>
      <c r="J77" s="21" t="s">
        <v>226</v>
      </c>
      <c r="K77" s="20">
        <v>38.796840000000003</v>
      </c>
      <c r="L77" s="20">
        <v>-104.608</v>
      </c>
    </row>
    <row r="78" spans="1:12">
      <c r="H78" s="20">
        <v>80930</v>
      </c>
      <c r="I78" s="21" t="s">
        <v>26</v>
      </c>
      <c r="J78" s="21" t="s">
        <v>226</v>
      </c>
      <c r="K78" s="20">
        <v>38.82893</v>
      </c>
      <c r="L78" s="20">
        <v>-104.527</v>
      </c>
    </row>
    <row r="79" spans="1:12">
      <c r="H79" s="20">
        <v>80022</v>
      </c>
      <c r="I79" s="21" t="s">
        <v>26</v>
      </c>
      <c r="J79" s="21" t="s">
        <v>233</v>
      </c>
      <c r="K79" s="20">
        <v>39.825879999999998</v>
      </c>
      <c r="L79" s="20">
        <v>-104.911</v>
      </c>
    </row>
    <row r="80" spans="1:12">
      <c r="H80" s="20">
        <v>80433</v>
      </c>
      <c r="I80" s="21" t="s">
        <v>26</v>
      </c>
      <c r="J80" s="21" t="s">
        <v>234</v>
      </c>
      <c r="K80" s="20">
        <v>39.519739999999999</v>
      </c>
      <c r="L80" s="20">
        <v>-105.31699999999999</v>
      </c>
    </row>
    <row r="81" spans="8:12">
      <c r="H81" s="20">
        <v>80812</v>
      </c>
      <c r="I81" s="21" t="s">
        <v>26</v>
      </c>
      <c r="J81" s="21" t="s">
        <v>235</v>
      </c>
      <c r="K81" s="20">
        <v>39.746229999999997</v>
      </c>
      <c r="L81" s="20">
        <v>-102.988</v>
      </c>
    </row>
    <row r="82" spans="8:12">
      <c r="H82" s="20">
        <v>81321</v>
      </c>
      <c r="I82" s="21" t="s">
        <v>26</v>
      </c>
      <c r="J82" s="21" t="s">
        <v>236</v>
      </c>
      <c r="K82" s="20">
        <v>37.354950000000002</v>
      </c>
      <c r="L82" s="20">
        <v>-108.584</v>
      </c>
    </row>
    <row r="83" spans="8:12">
      <c r="H83" s="20">
        <v>81625</v>
      </c>
      <c r="I83" s="21" t="s">
        <v>26</v>
      </c>
      <c r="J83" s="21" t="s">
        <v>237</v>
      </c>
      <c r="K83" s="20">
        <v>40.522350000000003</v>
      </c>
      <c r="L83" s="20">
        <v>-107.56100000000001</v>
      </c>
    </row>
    <row r="84" spans="8:12">
      <c r="H84" s="20">
        <v>81415</v>
      </c>
      <c r="I84" s="21" t="s">
        <v>26</v>
      </c>
      <c r="J84" s="21" t="s">
        <v>238</v>
      </c>
      <c r="K84" s="20">
        <v>38.69408</v>
      </c>
      <c r="L84" s="20">
        <v>-107.61499999999999</v>
      </c>
    </row>
    <row r="85" spans="8:12">
      <c r="H85" s="20">
        <v>81130</v>
      </c>
      <c r="I85" s="21" t="s">
        <v>26</v>
      </c>
      <c r="J85" s="21" t="s">
        <v>239</v>
      </c>
      <c r="K85" s="20">
        <v>37.816369999999999</v>
      </c>
      <c r="L85" s="20">
        <v>-106.928</v>
      </c>
    </row>
    <row r="86" spans="8:12">
      <c r="H86" s="20">
        <v>81224</v>
      </c>
      <c r="I86" s="21" t="s">
        <v>26</v>
      </c>
      <c r="J86" s="21" t="s">
        <v>240</v>
      </c>
      <c r="K86" s="20">
        <v>38.869079999999997</v>
      </c>
      <c r="L86" s="20">
        <v>-106.962</v>
      </c>
    </row>
    <row r="87" spans="8:12">
      <c r="H87" s="20">
        <v>80726</v>
      </c>
      <c r="I87" s="21" t="s">
        <v>26</v>
      </c>
      <c r="J87" s="21" t="s">
        <v>241</v>
      </c>
      <c r="K87" s="20">
        <v>40.874740000000003</v>
      </c>
      <c r="L87" s="20">
        <v>-102.84699999999999</v>
      </c>
    </row>
    <row r="88" spans="8:12">
      <c r="H88" s="20">
        <v>81055</v>
      </c>
      <c r="I88" s="21" t="s">
        <v>26</v>
      </c>
      <c r="J88" s="21" t="s">
        <v>242</v>
      </c>
      <c r="K88" s="20">
        <v>37.498289999999997</v>
      </c>
      <c r="L88" s="20">
        <v>-105.01300000000001</v>
      </c>
    </row>
    <row r="89" spans="8:12">
      <c r="H89" s="20">
        <v>80514</v>
      </c>
      <c r="I89" s="21" t="s">
        <v>26</v>
      </c>
      <c r="J89" s="21" t="s">
        <v>243</v>
      </c>
      <c r="K89" s="20">
        <v>40.08361</v>
      </c>
      <c r="L89" s="20">
        <v>-104.93</v>
      </c>
    </row>
    <row r="90" spans="8:12">
      <c r="H90" s="20">
        <v>81630</v>
      </c>
      <c r="I90" s="21" t="s">
        <v>26</v>
      </c>
      <c r="J90" s="21" t="s">
        <v>244</v>
      </c>
      <c r="K90" s="20">
        <v>39.31176</v>
      </c>
      <c r="L90" s="20">
        <v>-108.23</v>
      </c>
    </row>
    <row r="91" spans="8:12">
      <c r="H91" s="20">
        <v>80135</v>
      </c>
      <c r="I91" s="21" t="s">
        <v>26</v>
      </c>
      <c r="J91" s="21" t="s">
        <v>245</v>
      </c>
      <c r="K91" s="20">
        <v>39.330109999999998</v>
      </c>
      <c r="L91" s="20">
        <v>-105.008</v>
      </c>
    </row>
    <row r="92" spans="8:12">
      <c r="H92" s="20">
        <v>80105</v>
      </c>
      <c r="I92" s="21" t="s">
        <v>26</v>
      </c>
      <c r="J92" s="21" t="s">
        <v>246</v>
      </c>
      <c r="K92" s="20">
        <v>39.593119999999999</v>
      </c>
      <c r="L92" s="20">
        <v>-104.068</v>
      </c>
    </row>
    <row r="93" spans="8:12">
      <c r="H93" s="20">
        <v>81059</v>
      </c>
      <c r="I93" s="21" t="s">
        <v>26</v>
      </c>
      <c r="J93" s="21" t="s">
        <v>247</v>
      </c>
      <c r="K93" s="20">
        <v>37.478529999999999</v>
      </c>
      <c r="L93" s="20">
        <v>-104.131</v>
      </c>
    </row>
    <row r="94" spans="8:12">
      <c r="H94" s="20">
        <v>81416</v>
      </c>
      <c r="I94" s="21" t="s">
        <v>26</v>
      </c>
      <c r="J94" s="21" t="s">
        <v>248</v>
      </c>
      <c r="K94" s="20">
        <v>38.73489</v>
      </c>
      <c r="L94" s="20">
        <v>-108.06</v>
      </c>
    </row>
    <row r="95" spans="8:12">
      <c r="H95" s="20">
        <v>81054</v>
      </c>
      <c r="I95" s="21" t="s">
        <v>26</v>
      </c>
      <c r="J95" s="21" t="s">
        <v>249</v>
      </c>
      <c r="K95" s="20">
        <v>38.065510000000003</v>
      </c>
      <c r="L95" s="20">
        <v>-103.208</v>
      </c>
    </row>
    <row r="96" spans="8:12">
      <c r="H96" s="20">
        <v>81610</v>
      </c>
      <c r="I96" s="21" t="s">
        <v>26</v>
      </c>
      <c r="J96" s="21" t="s">
        <v>250</v>
      </c>
      <c r="K96" s="20">
        <v>40.256610000000002</v>
      </c>
      <c r="L96" s="20">
        <v>-108.965</v>
      </c>
    </row>
    <row r="97" spans="8:12">
      <c r="H97" s="20">
        <v>80814</v>
      </c>
      <c r="I97" s="21" t="s">
        <v>26</v>
      </c>
      <c r="J97" s="21" t="s">
        <v>251</v>
      </c>
      <c r="K97" s="20">
        <v>38.957619999999999</v>
      </c>
      <c r="L97" s="20">
        <v>-105.199</v>
      </c>
    </row>
    <row r="98" spans="8:12">
      <c r="H98" s="20">
        <v>81323</v>
      </c>
      <c r="I98" s="21" t="s">
        <v>26</v>
      </c>
      <c r="J98" s="21" t="s">
        <v>252</v>
      </c>
      <c r="K98" s="20">
        <v>37.466569999999997</v>
      </c>
      <c r="L98" s="20">
        <v>-108.47199999999999</v>
      </c>
    </row>
    <row r="99" spans="8:12">
      <c r="H99" s="20">
        <v>81324</v>
      </c>
      <c r="I99" s="21" t="s">
        <v>26</v>
      </c>
      <c r="J99" s="21" t="s">
        <v>253</v>
      </c>
      <c r="K99" s="20">
        <v>37.763199999999998</v>
      </c>
      <c r="L99" s="20">
        <v>-108.91800000000001</v>
      </c>
    </row>
    <row r="100" spans="8:12">
      <c r="H100" s="20">
        <v>80515</v>
      </c>
      <c r="I100" s="21" t="s">
        <v>26</v>
      </c>
      <c r="J100" s="21" t="s">
        <v>254</v>
      </c>
      <c r="K100" s="20">
        <v>40.443260000000002</v>
      </c>
      <c r="L100" s="20">
        <v>-105.297</v>
      </c>
    </row>
    <row r="101" spans="8:12">
      <c r="H101" s="20">
        <v>81301</v>
      </c>
      <c r="I101" s="21" t="s">
        <v>26</v>
      </c>
      <c r="J101" s="21" t="s">
        <v>255</v>
      </c>
      <c r="K101" s="20">
        <v>37.287390000000002</v>
      </c>
      <c r="L101" s="20">
        <v>-107.86199999999999</v>
      </c>
    </row>
    <row r="102" spans="8:12">
      <c r="H102" s="20">
        <v>81631</v>
      </c>
      <c r="I102" s="21" t="s">
        <v>26</v>
      </c>
      <c r="J102" s="21" t="s">
        <v>256</v>
      </c>
      <c r="K102" s="20">
        <v>39.634140000000002</v>
      </c>
      <c r="L102" s="20">
        <v>-106.759</v>
      </c>
    </row>
    <row r="103" spans="8:12">
      <c r="H103" s="20">
        <v>80615</v>
      </c>
      <c r="I103" s="21" t="s">
        <v>26</v>
      </c>
      <c r="J103" s="21" t="s">
        <v>257</v>
      </c>
      <c r="K103" s="20">
        <v>40.527270000000001</v>
      </c>
      <c r="L103" s="20">
        <v>-104.715</v>
      </c>
    </row>
    <row r="104" spans="8:12">
      <c r="H104" s="20">
        <v>81418</v>
      </c>
      <c r="I104" s="21" t="s">
        <v>26</v>
      </c>
      <c r="J104" s="21" t="s">
        <v>258</v>
      </c>
      <c r="K104" s="20">
        <v>38.84498</v>
      </c>
      <c r="L104" s="20">
        <v>-107.962</v>
      </c>
    </row>
    <row r="105" spans="8:12">
      <c r="H105" s="20">
        <v>80727</v>
      </c>
      <c r="I105" s="21" t="s">
        <v>26</v>
      </c>
      <c r="J105" s="21" t="s">
        <v>259</v>
      </c>
      <c r="K105" s="20">
        <v>40.113779999999998</v>
      </c>
      <c r="L105" s="20">
        <v>-102.483</v>
      </c>
    </row>
    <row r="106" spans="8:12">
      <c r="H106" s="20">
        <v>81325</v>
      </c>
      <c r="I106" s="21" t="s">
        <v>26</v>
      </c>
      <c r="J106" s="21" t="s">
        <v>260</v>
      </c>
      <c r="K106" s="20">
        <v>37.934449999999998</v>
      </c>
      <c r="L106" s="20">
        <v>-108.93</v>
      </c>
    </row>
    <row r="107" spans="8:12">
      <c r="H107" s="20">
        <v>80106</v>
      </c>
      <c r="I107" s="21" t="s">
        <v>26</v>
      </c>
      <c r="J107" s="21" t="s">
        <v>261</v>
      </c>
      <c r="K107" s="20">
        <v>39.096890000000002</v>
      </c>
      <c r="L107" s="20">
        <v>-104.575</v>
      </c>
    </row>
    <row r="108" spans="8:12">
      <c r="H108" s="20">
        <v>80107</v>
      </c>
      <c r="I108" s="21" t="s">
        <v>26</v>
      </c>
      <c r="J108" s="21" t="s">
        <v>262</v>
      </c>
      <c r="K108" s="20">
        <v>39.383620000000001</v>
      </c>
      <c r="L108" s="20">
        <v>-104.592</v>
      </c>
    </row>
    <row r="109" spans="8:12">
      <c r="H109" s="20">
        <v>81633</v>
      </c>
      <c r="I109" s="21" t="s">
        <v>26</v>
      </c>
      <c r="J109" s="21" t="s">
        <v>263</v>
      </c>
      <c r="K109" s="20">
        <v>40.414589999999997</v>
      </c>
      <c r="L109" s="20">
        <v>-108.42</v>
      </c>
    </row>
    <row r="110" spans="8:12">
      <c r="H110" s="20">
        <v>80516</v>
      </c>
      <c r="I110" s="21" t="s">
        <v>26</v>
      </c>
      <c r="J110" s="21" t="s">
        <v>264</v>
      </c>
      <c r="K110" s="20">
        <v>40.059750000000001</v>
      </c>
      <c r="L110" s="20">
        <v>-105.069</v>
      </c>
    </row>
    <row r="111" spans="8:12">
      <c r="H111" s="20">
        <v>80517</v>
      </c>
      <c r="I111" s="21" t="s">
        <v>26</v>
      </c>
      <c r="J111" s="21" t="s">
        <v>265</v>
      </c>
      <c r="K111" s="20">
        <v>40.365760000000002</v>
      </c>
      <c r="L111" s="20">
        <v>-105.514</v>
      </c>
    </row>
    <row r="112" spans="8:12">
      <c r="H112" s="20">
        <v>80620</v>
      </c>
      <c r="I112" s="21" t="s">
        <v>26</v>
      </c>
      <c r="J112" s="21" t="s">
        <v>266</v>
      </c>
      <c r="K112" s="20">
        <v>40.38026</v>
      </c>
      <c r="L112" s="20">
        <v>-104.697</v>
      </c>
    </row>
    <row r="113" spans="8:12">
      <c r="H113" s="20">
        <v>80439</v>
      </c>
      <c r="I113" s="21" t="s">
        <v>26</v>
      </c>
      <c r="J113" s="21" t="s">
        <v>267</v>
      </c>
      <c r="K113" s="20">
        <v>39.637410000000003</v>
      </c>
      <c r="L113" s="20">
        <v>-105.34</v>
      </c>
    </row>
    <row r="114" spans="8:12">
      <c r="H114" s="20">
        <v>80440</v>
      </c>
      <c r="I114" s="21" t="s">
        <v>26</v>
      </c>
      <c r="J114" s="21" t="s">
        <v>268</v>
      </c>
      <c r="K114" s="20">
        <v>39.225619999999999</v>
      </c>
      <c r="L114" s="20">
        <v>-105.999</v>
      </c>
    </row>
    <row r="115" spans="8:12">
      <c r="H115" s="20">
        <v>81040</v>
      </c>
      <c r="I115" s="21" t="s">
        <v>26</v>
      </c>
      <c r="J115" s="21" t="s">
        <v>269</v>
      </c>
      <c r="K115" s="20">
        <v>37.763750000000002</v>
      </c>
      <c r="L115" s="20">
        <v>-105.23699999999999</v>
      </c>
    </row>
    <row r="116" spans="8:12">
      <c r="H116" s="20">
        <v>81089</v>
      </c>
      <c r="I116" s="21" t="s">
        <v>26</v>
      </c>
      <c r="J116" s="21" t="s">
        <v>270</v>
      </c>
      <c r="K116" s="20">
        <v>37.638159999999999</v>
      </c>
      <c r="L116" s="20">
        <v>-104.804</v>
      </c>
    </row>
    <row r="117" spans="8:12">
      <c r="H117" s="20">
        <v>80815</v>
      </c>
      <c r="I117" s="21" t="s">
        <v>26</v>
      </c>
      <c r="J117" s="21" t="s">
        <v>271</v>
      </c>
      <c r="K117" s="20">
        <v>39.312649999999998</v>
      </c>
      <c r="L117" s="20">
        <v>-103.062</v>
      </c>
    </row>
    <row r="118" spans="8:12">
      <c r="H118" s="20">
        <v>80728</v>
      </c>
      <c r="I118" s="21" t="s">
        <v>26</v>
      </c>
      <c r="J118" s="21" t="s">
        <v>272</v>
      </c>
      <c r="K118" s="20">
        <v>40.63702</v>
      </c>
      <c r="L118" s="20">
        <v>-102.869</v>
      </c>
    </row>
    <row r="119" spans="8:12">
      <c r="H119" s="20">
        <v>81226</v>
      </c>
      <c r="I119" s="21" t="s">
        <v>26</v>
      </c>
      <c r="J119" s="21" t="s">
        <v>273</v>
      </c>
      <c r="K119" s="20">
        <v>38.385019999999997</v>
      </c>
      <c r="L119" s="20">
        <v>-105.123</v>
      </c>
    </row>
    <row r="120" spans="8:12">
      <c r="H120" s="20">
        <v>80816</v>
      </c>
      <c r="I120" s="21" t="s">
        <v>26</v>
      </c>
      <c r="J120" s="21" t="s">
        <v>274</v>
      </c>
      <c r="K120" s="20">
        <v>38.827669999999998</v>
      </c>
      <c r="L120" s="20">
        <v>-105.226</v>
      </c>
    </row>
    <row r="121" spans="8:12">
      <c r="H121" s="20">
        <v>80913</v>
      </c>
      <c r="I121" s="21" t="s">
        <v>26</v>
      </c>
      <c r="J121" s="21" t="s">
        <v>275</v>
      </c>
      <c r="K121" s="20">
        <v>38.741970000000002</v>
      </c>
      <c r="L121" s="20">
        <v>-104.782</v>
      </c>
    </row>
    <row r="122" spans="8:12">
      <c r="H122" s="20">
        <v>80521</v>
      </c>
      <c r="I122" s="21" t="s">
        <v>26</v>
      </c>
      <c r="J122" s="21" t="s">
        <v>276</v>
      </c>
      <c r="K122" s="20">
        <v>40.581290000000003</v>
      </c>
      <c r="L122" s="20">
        <v>-105.104</v>
      </c>
    </row>
    <row r="123" spans="8:12">
      <c r="H123" s="20">
        <v>80524</v>
      </c>
      <c r="I123" s="21" t="s">
        <v>26</v>
      </c>
      <c r="J123" s="21" t="s">
        <v>276</v>
      </c>
      <c r="K123" s="20">
        <v>40.598649999999999</v>
      </c>
      <c r="L123" s="20">
        <v>-105.05800000000001</v>
      </c>
    </row>
    <row r="124" spans="8:12">
      <c r="H124" s="20">
        <v>80525</v>
      </c>
      <c r="I124" s="21" t="s">
        <v>26</v>
      </c>
      <c r="J124" s="21" t="s">
        <v>276</v>
      </c>
      <c r="K124" s="20">
        <v>40.538350000000001</v>
      </c>
      <c r="L124" s="20">
        <v>-105.05500000000001</v>
      </c>
    </row>
    <row r="125" spans="8:12">
      <c r="H125" s="20">
        <v>80526</v>
      </c>
      <c r="I125" s="21" t="s">
        <v>26</v>
      </c>
      <c r="J125" s="21" t="s">
        <v>276</v>
      </c>
      <c r="K125" s="20">
        <v>40.547289999999997</v>
      </c>
      <c r="L125" s="20">
        <v>-105.108</v>
      </c>
    </row>
    <row r="126" spans="8:12">
      <c r="H126" s="20">
        <v>81133</v>
      </c>
      <c r="I126" s="21" t="s">
        <v>26</v>
      </c>
      <c r="J126" s="21" t="s">
        <v>277</v>
      </c>
      <c r="K126" s="20">
        <v>37.42698</v>
      </c>
      <c r="L126" s="20">
        <v>-105.405</v>
      </c>
    </row>
    <row r="127" spans="8:12">
      <c r="H127" s="20">
        <v>80701</v>
      </c>
      <c r="I127" s="21" t="s">
        <v>26</v>
      </c>
      <c r="J127" s="21" t="s">
        <v>278</v>
      </c>
      <c r="K127" s="20">
        <v>40.254080000000002</v>
      </c>
      <c r="L127" s="20">
        <v>-103.803</v>
      </c>
    </row>
    <row r="128" spans="8:12">
      <c r="H128" s="20">
        <v>80817</v>
      </c>
      <c r="I128" s="21" t="s">
        <v>26</v>
      </c>
      <c r="J128" s="21" t="s">
        <v>279</v>
      </c>
      <c r="K128" s="20">
        <v>38.699559999999998</v>
      </c>
      <c r="L128" s="20">
        <v>-104.7</v>
      </c>
    </row>
    <row r="129" spans="8:12">
      <c r="H129" s="20">
        <v>81039</v>
      </c>
      <c r="I129" s="21" t="s">
        <v>26</v>
      </c>
      <c r="J129" s="21" t="s">
        <v>280</v>
      </c>
      <c r="K129" s="20">
        <v>38.123069999999998</v>
      </c>
      <c r="L129" s="20">
        <v>-104.03</v>
      </c>
    </row>
    <row r="130" spans="8:12">
      <c r="H130" s="20">
        <v>80441</v>
      </c>
      <c r="I130" s="21" t="s">
        <v>26</v>
      </c>
      <c r="J130" s="21" t="s">
        <v>281</v>
      </c>
      <c r="K130" s="20">
        <v>39.372059999999998</v>
      </c>
      <c r="L130" s="20">
        <v>-105.248</v>
      </c>
    </row>
    <row r="131" spans="8:12">
      <c r="H131" s="20">
        <v>80116</v>
      </c>
      <c r="I131" s="21" t="s">
        <v>26</v>
      </c>
      <c r="J131" s="21" t="s">
        <v>282</v>
      </c>
      <c r="K131" s="20">
        <v>39.372839999999997</v>
      </c>
      <c r="L131" s="20">
        <v>-104.726</v>
      </c>
    </row>
    <row r="132" spans="8:12">
      <c r="H132" s="20">
        <v>81521</v>
      </c>
      <c r="I132" s="21" t="s">
        <v>26</v>
      </c>
      <c r="J132" s="21" t="s">
        <v>283</v>
      </c>
      <c r="K132" s="20">
        <v>39.16366</v>
      </c>
      <c r="L132" s="20">
        <v>-108.72199999999999</v>
      </c>
    </row>
    <row r="133" spans="8:12">
      <c r="H133" s="20">
        <v>81504</v>
      </c>
      <c r="I133" s="21" t="s">
        <v>26</v>
      </c>
      <c r="J133" s="21" t="s">
        <v>284</v>
      </c>
      <c r="K133" s="20">
        <v>39.08314</v>
      </c>
      <c r="L133" s="20">
        <v>-108.489</v>
      </c>
    </row>
    <row r="134" spans="8:12">
      <c r="H134" s="20">
        <v>80622</v>
      </c>
      <c r="I134" s="21" t="s">
        <v>26</v>
      </c>
      <c r="J134" s="21" t="s">
        <v>285</v>
      </c>
      <c r="K134" s="20">
        <v>40.515030000000003</v>
      </c>
      <c r="L134" s="20">
        <v>-104.59699999999999</v>
      </c>
    </row>
    <row r="135" spans="8:12">
      <c r="H135" s="20">
        <v>80631</v>
      </c>
      <c r="I135" s="21" t="s">
        <v>26</v>
      </c>
      <c r="J135" s="21" t="s">
        <v>286</v>
      </c>
      <c r="K135" s="20">
        <v>40.413969999999999</v>
      </c>
      <c r="L135" s="20">
        <v>-104.705</v>
      </c>
    </row>
    <row r="136" spans="8:12">
      <c r="H136" s="20">
        <v>81522</v>
      </c>
      <c r="I136" s="21" t="s">
        <v>26</v>
      </c>
      <c r="J136" s="21" t="s">
        <v>287</v>
      </c>
      <c r="K136" s="20">
        <v>38.915140000000001</v>
      </c>
      <c r="L136" s="20">
        <v>-108.791</v>
      </c>
    </row>
    <row r="137" spans="8:12">
      <c r="H137" s="20">
        <v>80818</v>
      </c>
      <c r="I137" s="21" t="s">
        <v>26</v>
      </c>
      <c r="J137" s="21" t="s">
        <v>288</v>
      </c>
      <c r="K137" s="20">
        <v>39.338329999999999</v>
      </c>
      <c r="L137" s="20">
        <v>-103.461</v>
      </c>
    </row>
    <row r="138" spans="8:12">
      <c r="H138" s="20">
        <v>80624</v>
      </c>
      <c r="I138" s="21" t="s">
        <v>26</v>
      </c>
      <c r="J138" s="21" t="s">
        <v>289</v>
      </c>
      <c r="K138" s="20">
        <v>40.469589999999997</v>
      </c>
      <c r="L138" s="20">
        <v>-104.5</v>
      </c>
    </row>
    <row r="139" spans="8:12">
      <c r="H139" s="20">
        <v>81601</v>
      </c>
      <c r="I139" s="21" t="s">
        <v>26</v>
      </c>
      <c r="J139" s="21" t="s">
        <v>290</v>
      </c>
      <c r="K139" s="20">
        <v>39.529609999999998</v>
      </c>
      <c r="L139" s="20">
        <v>-107.325</v>
      </c>
    </row>
    <row r="140" spans="8:12">
      <c r="H140" s="20">
        <v>81041</v>
      </c>
      <c r="I140" s="21" t="s">
        <v>26</v>
      </c>
      <c r="J140" s="21" t="s">
        <v>291</v>
      </c>
      <c r="K140" s="20">
        <v>38.054490000000001</v>
      </c>
      <c r="L140" s="20">
        <v>-102.327</v>
      </c>
    </row>
    <row r="141" spans="8:12">
      <c r="H141" s="20">
        <v>80446</v>
      </c>
      <c r="I141" s="21" t="s">
        <v>26</v>
      </c>
      <c r="J141" s="21" t="s">
        <v>292</v>
      </c>
      <c r="K141" s="20">
        <v>40.012830000000001</v>
      </c>
      <c r="L141" s="20">
        <v>-105.89</v>
      </c>
    </row>
    <row r="142" spans="8:12">
      <c r="H142" s="20">
        <v>81501</v>
      </c>
      <c r="I142" s="21" t="s">
        <v>26</v>
      </c>
      <c r="J142" s="21" t="s">
        <v>293</v>
      </c>
      <c r="K142" s="20">
        <v>39.078330000000001</v>
      </c>
      <c r="L142" s="20">
        <v>-108.54600000000001</v>
      </c>
    </row>
    <row r="143" spans="8:12">
      <c r="H143" s="20">
        <v>81503</v>
      </c>
      <c r="I143" s="21" t="s">
        <v>26</v>
      </c>
      <c r="J143" s="21" t="s">
        <v>293</v>
      </c>
      <c r="K143" s="20">
        <v>39.056780000000003</v>
      </c>
      <c r="L143" s="20">
        <v>-108.57599999999999</v>
      </c>
    </row>
    <row r="144" spans="8:12">
      <c r="H144" s="20">
        <v>81505</v>
      </c>
      <c r="I144" s="21" t="s">
        <v>26</v>
      </c>
      <c r="J144" s="21" t="s">
        <v>293</v>
      </c>
      <c r="K144" s="20">
        <v>39.107100000000003</v>
      </c>
      <c r="L144" s="20">
        <v>-108.59699999999999</v>
      </c>
    </row>
    <row r="145" spans="8:12">
      <c r="H145" s="20">
        <v>81506</v>
      </c>
      <c r="I145" s="21" t="s">
        <v>26</v>
      </c>
      <c r="J145" s="21" t="s">
        <v>293</v>
      </c>
      <c r="K145" s="20">
        <v>39.103209999999997</v>
      </c>
      <c r="L145" s="20">
        <v>-108.54900000000001</v>
      </c>
    </row>
    <row r="146" spans="8:12">
      <c r="H146" s="20">
        <v>80447</v>
      </c>
      <c r="I146" s="21" t="s">
        <v>26</v>
      </c>
      <c r="J146" s="21" t="s">
        <v>294</v>
      </c>
      <c r="K146" s="20">
        <v>40.228859999999997</v>
      </c>
      <c r="L146" s="20">
        <v>-105.86</v>
      </c>
    </row>
    <row r="147" spans="8:12">
      <c r="H147" s="20">
        <v>81228</v>
      </c>
      <c r="I147" s="21" t="s">
        <v>26</v>
      </c>
      <c r="J147" s="21" t="s">
        <v>295</v>
      </c>
      <c r="K147" s="20">
        <v>39.095289999999999</v>
      </c>
      <c r="L147" s="20">
        <v>-106.31100000000001</v>
      </c>
    </row>
    <row r="148" spans="8:12">
      <c r="H148" s="20">
        <v>80634</v>
      </c>
      <c r="I148" s="21" t="s">
        <v>26</v>
      </c>
      <c r="J148" s="21" t="s">
        <v>296</v>
      </c>
      <c r="K148" s="20">
        <v>40.41095</v>
      </c>
      <c r="L148" s="20">
        <v>-104.754</v>
      </c>
    </row>
    <row r="149" spans="8:12">
      <c r="H149" s="20">
        <v>80729</v>
      </c>
      <c r="I149" s="21" t="s">
        <v>26</v>
      </c>
      <c r="J149" s="21" t="s">
        <v>297</v>
      </c>
      <c r="K149" s="20">
        <v>40.871639999999999</v>
      </c>
      <c r="L149" s="20">
        <v>-104.235</v>
      </c>
    </row>
    <row r="150" spans="8:12">
      <c r="H150" s="20">
        <v>80820</v>
      </c>
      <c r="I150" s="21" t="s">
        <v>26</v>
      </c>
      <c r="J150" s="21" t="s">
        <v>298</v>
      </c>
      <c r="K150" s="20">
        <v>38.814579999999999</v>
      </c>
      <c r="L150" s="20">
        <v>-105.578</v>
      </c>
    </row>
    <row r="151" spans="8:12">
      <c r="H151" s="20">
        <v>81230</v>
      </c>
      <c r="I151" s="21" t="s">
        <v>26</v>
      </c>
      <c r="J151" s="21" t="s">
        <v>299</v>
      </c>
      <c r="K151" s="20">
        <v>38.55106</v>
      </c>
      <c r="L151" s="20">
        <v>-106.931</v>
      </c>
    </row>
    <row r="152" spans="8:12">
      <c r="H152" s="20">
        <v>81637</v>
      </c>
      <c r="I152" s="21" t="s">
        <v>26</v>
      </c>
      <c r="J152" s="21" t="s">
        <v>300</v>
      </c>
      <c r="K152" s="20">
        <v>39.661850000000001</v>
      </c>
      <c r="L152" s="20">
        <v>-106.967</v>
      </c>
    </row>
    <row r="153" spans="8:12">
      <c r="H153" s="20">
        <v>80735</v>
      </c>
      <c r="I153" s="21" t="s">
        <v>26</v>
      </c>
      <c r="J153" s="21" t="s">
        <v>301</v>
      </c>
      <c r="K153" s="20">
        <v>39.733150000000002</v>
      </c>
      <c r="L153" s="20">
        <v>-102.212</v>
      </c>
    </row>
    <row r="154" spans="8:12">
      <c r="H154" s="20">
        <v>81638</v>
      </c>
      <c r="I154" s="21" t="s">
        <v>26</v>
      </c>
      <c r="J154" s="21" t="s">
        <v>302</v>
      </c>
      <c r="K154" s="20">
        <v>40.325040000000001</v>
      </c>
      <c r="L154" s="20">
        <v>-107.584</v>
      </c>
    </row>
    <row r="155" spans="8:12">
      <c r="H155" s="20">
        <v>81043</v>
      </c>
      <c r="I155" s="21" t="s">
        <v>26</v>
      </c>
      <c r="J155" s="21" t="s">
        <v>303</v>
      </c>
      <c r="K155" s="20">
        <v>38.145290000000003</v>
      </c>
      <c r="L155" s="20">
        <v>-102.187</v>
      </c>
    </row>
    <row r="156" spans="8:12">
      <c r="H156" s="20">
        <v>81045</v>
      </c>
      <c r="I156" s="21" t="s">
        <v>26</v>
      </c>
      <c r="J156" s="21" t="s">
        <v>304</v>
      </c>
      <c r="K156" s="20">
        <v>38.447429999999997</v>
      </c>
      <c r="L156" s="20">
        <v>-103.151</v>
      </c>
    </row>
    <row r="157" spans="8:12">
      <c r="H157" s="20">
        <v>80731</v>
      </c>
      <c r="I157" s="21" t="s">
        <v>26</v>
      </c>
      <c r="J157" s="21" t="s">
        <v>305</v>
      </c>
      <c r="K157" s="20">
        <v>40.640590000000003</v>
      </c>
      <c r="L157" s="20">
        <v>-102.605</v>
      </c>
    </row>
    <row r="158" spans="8:12">
      <c r="H158" s="20">
        <v>81639</v>
      </c>
      <c r="I158" s="21" t="s">
        <v>26</v>
      </c>
      <c r="J158" s="21" t="s">
        <v>306</v>
      </c>
      <c r="K158" s="20">
        <v>40.494489999999999</v>
      </c>
      <c r="L158" s="20">
        <v>-107.25700000000001</v>
      </c>
    </row>
    <row r="159" spans="8:12">
      <c r="H159" s="20">
        <v>80640</v>
      </c>
      <c r="I159" s="21" t="s">
        <v>26</v>
      </c>
      <c r="J159" s="21" t="s">
        <v>307</v>
      </c>
      <c r="K159" s="20">
        <v>39.898299999999999</v>
      </c>
      <c r="L159" s="20">
        <v>-104.872</v>
      </c>
    </row>
    <row r="160" spans="8:12">
      <c r="H160" s="20">
        <v>81326</v>
      </c>
      <c r="I160" s="21" t="s">
        <v>26</v>
      </c>
      <c r="J160" s="21" t="s">
        <v>308</v>
      </c>
      <c r="K160" s="20">
        <v>37.165370000000003</v>
      </c>
      <c r="L160" s="20">
        <v>-108.122</v>
      </c>
    </row>
    <row r="161" spans="8:12">
      <c r="H161" s="20">
        <v>80733</v>
      </c>
      <c r="I161" s="21" t="s">
        <v>26</v>
      </c>
      <c r="J161" s="21" t="s">
        <v>309</v>
      </c>
      <c r="K161" s="20">
        <v>40.307189999999999</v>
      </c>
      <c r="L161" s="20">
        <v>-103.542</v>
      </c>
    </row>
    <row r="162" spans="8:12">
      <c r="H162" s="20">
        <v>81047</v>
      </c>
      <c r="I162" s="21" t="s">
        <v>26</v>
      </c>
      <c r="J162" s="21" t="s">
        <v>310</v>
      </c>
      <c r="K162" s="20">
        <v>38.020499999999998</v>
      </c>
      <c r="L162" s="20">
        <v>-102.14100000000001</v>
      </c>
    </row>
    <row r="163" spans="8:12">
      <c r="H163" s="20">
        <v>80734</v>
      </c>
      <c r="I163" s="21" t="s">
        <v>26</v>
      </c>
      <c r="J163" s="21" t="s">
        <v>311</v>
      </c>
      <c r="K163" s="20">
        <v>40.582540000000002</v>
      </c>
      <c r="L163" s="20">
        <v>-102.283</v>
      </c>
    </row>
    <row r="164" spans="8:12">
      <c r="H164" s="20">
        <v>81136</v>
      </c>
      <c r="I164" s="21" t="s">
        <v>26</v>
      </c>
      <c r="J164" s="21" t="s">
        <v>312</v>
      </c>
      <c r="K164" s="20">
        <v>37.723199999999999</v>
      </c>
      <c r="L164" s="20">
        <v>-105.871</v>
      </c>
    </row>
    <row r="165" spans="8:12">
      <c r="H165" s="20">
        <v>81419</v>
      </c>
      <c r="I165" s="21" t="s">
        <v>26</v>
      </c>
      <c r="J165" s="21" t="s">
        <v>313</v>
      </c>
      <c r="K165" s="20">
        <v>38.812420000000003</v>
      </c>
      <c r="L165" s="20">
        <v>-107.747</v>
      </c>
    </row>
    <row r="166" spans="8:12">
      <c r="H166" s="20">
        <v>81233</v>
      </c>
      <c r="I166" s="21" t="s">
        <v>26</v>
      </c>
      <c r="J166" s="21" t="s">
        <v>314</v>
      </c>
      <c r="K166" s="20">
        <v>38.38852</v>
      </c>
      <c r="L166" s="20">
        <v>-105.747</v>
      </c>
    </row>
    <row r="167" spans="8:12">
      <c r="H167" s="20">
        <v>80654</v>
      </c>
      <c r="I167" s="21" t="s">
        <v>26</v>
      </c>
      <c r="J167" s="21" t="s">
        <v>315</v>
      </c>
      <c r="K167" s="20">
        <v>40.205649999999999</v>
      </c>
      <c r="L167" s="20">
        <v>-104.053</v>
      </c>
    </row>
    <row r="168" spans="8:12">
      <c r="H168" s="20">
        <v>80642</v>
      </c>
      <c r="I168" s="21" t="s">
        <v>26</v>
      </c>
      <c r="J168" s="21" t="s">
        <v>316</v>
      </c>
      <c r="K168" s="20">
        <v>40.060560000000002</v>
      </c>
      <c r="L168" s="20">
        <v>-104.65300000000001</v>
      </c>
    </row>
    <row r="169" spans="8:12">
      <c r="H169" s="20">
        <v>80821</v>
      </c>
      <c r="I169" s="21" t="s">
        <v>26</v>
      </c>
      <c r="J169" s="21" t="s">
        <v>317</v>
      </c>
      <c r="K169" s="20">
        <v>39.084319999999998</v>
      </c>
      <c r="L169" s="20">
        <v>-103.499</v>
      </c>
    </row>
    <row r="170" spans="8:12">
      <c r="H170" s="20">
        <v>80452</v>
      </c>
      <c r="I170" s="21" t="s">
        <v>26</v>
      </c>
      <c r="J170" s="21" t="s">
        <v>318</v>
      </c>
      <c r="K170" s="20">
        <v>39.740189999999998</v>
      </c>
      <c r="L170" s="20">
        <v>-105.598</v>
      </c>
    </row>
    <row r="171" spans="8:12">
      <c r="H171" s="20">
        <v>81137</v>
      </c>
      <c r="I171" s="21" t="s">
        <v>26</v>
      </c>
      <c r="J171" s="21" t="s">
        <v>319</v>
      </c>
      <c r="K171" s="20">
        <v>37.12641</v>
      </c>
      <c r="L171" s="20">
        <v>-107.639</v>
      </c>
    </row>
    <row r="172" spans="8:12">
      <c r="H172" s="20">
        <v>80736</v>
      </c>
      <c r="I172" s="21" t="s">
        <v>26</v>
      </c>
      <c r="J172" s="21" t="s">
        <v>320</v>
      </c>
      <c r="K172" s="20">
        <v>40.769170000000003</v>
      </c>
      <c r="L172" s="20">
        <v>-103.09699999999999</v>
      </c>
    </row>
    <row r="173" spans="8:12">
      <c r="H173" s="20">
        <v>80455</v>
      </c>
      <c r="I173" s="21" t="s">
        <v>26</v>
      </c>
      <c r="J173" s="21" t="s">
        <v>321</v>
      </c>
      <c r="K173" s="20">
        <v>40.100560000000002</v>
      </c>
      <c r="L173" s="20">
        <v>-105.419</v>
      </c>
    </row>
    <row r="174" spans="8:12">
      <c r="H174" s="20">
        <v>81082</v>
      </c>
      <c r="I174" s="21" t="s">
        <v>26</v>
      </c>
      <c r="J174" s="21" t="s">
        <v>322</v>
      </c>
      <c r="K174" s="20">
        <v>37.17548</v>
      </c>
      <c r="L174" s="20">
        <v>-104.501</v>
      </c>
    </row>
    <row r="175" spans="8:12">
      <c r="H175" s="20">
        <v>80456</v>
      </c>
      <c r="I175" s="21" t="s">
        <v>26</v>
      </c>
      <c r="J175" s="21" t="s">
        <v>323</v>
      </c>
      <c r="K175" s="20">
        <v>39.300930000000001</v>
      </c>
      <c r="L175" s="20">
        <v>-105.786</v>
      </c>
    </row>
    <row r="176" spans="8:12">
      <c r="H176" s="20">
        <v>80822</v>
      </c>
      <c r="I176" s="21" t="s">
        <v>26</v>
      </c>
      <c r="J176" s="21" t="s">
        <v>324</v>
      </c>
      <c r="K176" s="20">
        <v>39.67277</v>
      </c>
      <c r="L176" s="20">
        <v>-102.61499999999999</v>
      </c>
    </row>
    <row r="177" spans="8:12">
      <c r="H177" s="20">
        <v>80534</v>
      </c>
      <c r="I177" s="21" t="s">
        <v>26</v>
      </c>
      <c r="J177" s="21" t="s">
        <v>325</v>
      </c>
      <c r="K177" s="20">
        <v>40.335529999999999</v>
      </c>
      <c r="L177" s="20">
        <v>-104.92400000000001</v>
      </c>
    </row>
    <row r="178" spans="8:12">
      <c r="H178" s="20">
        <v>80737</v>
      </c>
      <c r="I178" s="21" t="s">
        <v>26</v>
      </c>
      <c r="J178" s="21" t="s">
        <v>326</v>
      </c>
      <c r="K178" s="20">
        <v>40.970829999999999</v>
      </c>
      <c r="L178" s="20">
        <v>-102.258</v>
      </c>
    </row>
    <row r="179" spans="8:12">
      <c r="H179" s="20">
        <v>80823</v>
      </c>
      <c r="I179" s="21" t="s">
        <v>26</v>
      </c>
      <c r="J179" s="21" t="s">
        <v>327</v>
      </c>
      <c r="K179" s="20">
        <v>38.711939999999998</v>
      </c>
      <c r="L179" s="20">
        <v>-103.501</v>
      </c>
    </row>
    <row r="180" spans="8:12">
      <c r="H180" s="20">
        <v>80643</v>
      </c>
      <c r="I180" s="21" t="s">
        <v>26</v>
      </c>
      <c r="J180" s="21" t="s">
        <v>328</v>
      </c>
      <c r="K180" s="20">
        <v>40.095849999999999</v>
      </c>
      <c r="L180" s="20">
        <v>-104.446</v>
      </c>
    </row>
    <row r="181" spans="8:12">
      <c r="H181" s="20">
        <v>80644</v>
      </c>
      <c r="I181" s="21" t="s">
        <v>26</v>
      </c>
      <c r="J181" s="21" t="s">
        <v>329</v>
      </c>
      <c r="K181" s="20">
        <v>40.39631</v>
      </c>
      <c r="L181" s="20">
        <v>-104.529</v>
      </c>
    </row>
    <row r="182" spans="8:12">
      <c r="H182" s="20">
        <v>80435</v>
      </c>
      <c r="I182" s="21" t="s">
        <v>26</v>
      </c>
      <c r="J182" s="21" t="s">
        <v>330</v>
      </c>
      <c r="K182" s="20">
        <v>39.574829999999999</v>
      </c>
      <c r="L182" s="20">
        <v>-106.057</v>
      </c>
    </row>
    <row r="183" spans="8:12">
      <c r="H183" s="20">
        <v>80117</v>
      </c>
      <c r="I183" s="21" t="s">
        <v>26</v>
      </c>
      <c r="J183" s="21" t="s">
        <v>331</v>
      </c>
      <c r="K183" s="20">
        <v>39.323970000000003</v>
      </c>
      <c r="L183" s="20">
        <v>-104.452</v>
      </c>
    </row>
    <row r="184" spans="8:12">
      <c r="H184" s="20">
        <v>80824</v>
      </c>
      <c r="I184" s="21" t="s">
        <v>26</v>
      </c>
      <c r="J184" s="21" t="s">
        <v>332</v>
      </c>
      <c r="K184" s="20">
        <v>39.617069999999998</v>
      </c>
      <c r="L184" s="20">
        <v>-102.47799999999999</v>
      </c>
    </row>
    <row r="185" spans="8:12">
      <c r="H185" s="20">
        <v>80825</v>
      </c>
      <c r="I185" s="21" t="s">
        <v>26</v>
      </c>
      <c r="J185" s="21" t="s">
        <v>333</v>
      </c>
      <c r="K185" s="20">
        <v>38.803980000000003</v>
      </c>
      <c r="L185" s="20">
        <v>-102.82</v>
      </c>
    </row>
    <row r="186" spans="8:12">
      <c r="H186" s="20">
        <v>80459</v>
      </c>
      <c r="I186" s="21" t="s">
        <v>26</v>
      </c>
      <c r="J186" s="21" t="s">
        <v>334</v>
      </c>
      <c r="K186" s="20">
        <v>40.063220000000001</v>
      </c>
      <c r="L186" s="20">
        <v>-106.395</v>
      </c>
    </row>
    <row r="187" spans="8:12">
      <c r="H187" s="20">
        <v>81132</v>
      </c>
      <c r="I187" s="21" t="s">
        <v>26</v>
      </c>
      <c r="J187" s="21" t="s">
        <v>335</v>
      </c>
      <c r="K187" s="20">
        <v>37.671349999999997</v>
      </c>
      <c r="L187" s="20">
        <v>-106.351</v>
      </c>
    </row>
    <row r="188" spans="8:12">
      <c r="H188" s="20">
        <v>81140</v>
      </c>
      <c r="I188" s="21" t="s">
        <v>26</v>
      </c>
      <c r="J188" s="21" t="s">
        <v>336</v>
      </c>
      <c r="K188" s="20">
        <v>37.290730000000003</v>
      </c>
      <c r="L188" s="20">
        <v>-106.005</v>
      </c>
    </row>
    <row r="189" spans="8:12">
      <c r="H189" s="20">
        <v>80645</v>
      </c>
      <c r="I189" s="21" t="s">
        <v>26</v>
      </c>
      <c r="J189" s="21" t="s">
        <v>337</v>
      </c>
      <c r="K189" s="20">
        <v>40.32114</v>
      </c>
      <c r="L189" s="20">
        <v>-104.727</v>
      </c>
    </row>
    <row r="190" spans="8:12">
      <c r="H190" s="20">
        <v>80026</v>
      </c>
      <c r="I190" s="21" t="s">
        <v>26</v>
      </c>
      <c r="J190" s="21" t="s">
        <v>338</v>
      </c>
      <c r="K190" s="20">
        <v>39.997959999999999</v>
      </c>
      <c r="L190" s="20">
        <v>-105.096</v>
      </c>
    </row>
    <row r="191" spans="8:12">
      <c r="H191" s="20">
        <v>80758</v>
      </c>
      <c r="I191" s="21" t="s">
        <v>26</v>
      </c>
      <c r="J191" s="21" t="s">
        <v>339</v>
      </c>
      <c r="K191" s="20">
        <v>40.10492</v>
      </c>
      <c r="L191" s="20">
        <v>-102.23399999999999</v>
      </c>
    </row>
    <row r="192" spans="8:12">
      <c r="H192" s="20">
        <v>81235</v>
      </c>
      <c r="I192" s="21" t="s">
        <v>26</v>
      </c>
      <c r="J192" s="21" t="s">
        <v>340</v>
      </c>
      <c r="K192" s="20">
        <v>37.98677</v>
      </c>
      <c r="L192" s="20">
        <v>-107.30200000000001</v>
      </c>
    </row>
    <row r="193" spans="8:12">
      <c r="H193" s="20">
        <v>80827</v>
      </c>
      <c r="I193" s="21" t="s">
        <v>26</v>
      </c>
      <c r="J193" s="21" t="s">
        <v>341</v>
      </c>
      <c r="K193" s="20">
        <v>39.034230000000001</v>
      </c>
      <c r="L193" s="20">
        <v>-105.435</v>
      </c>
    </row>
    <row r="194" spans="8:12">
      <c r="H194" s="20">
        <v>81052</v>
      </c>
      <c r="I194" s="21" t="s">
        <v>26</v>
      </c>
      <c r="J194" s="21" t="s">
        <v>342</v>
      </c>
      <c r="K194" s="20">
        <v>38.084139999999998</v>
      </c>
      <c r="L194" s="20">
        <v>-102.619</v>
      </c>
    </row>
    <row r="195" spans="8:12">
      <c r="H195" s="20">
        <v>80535</v>
      </c>
      <c r="I195" s="21" t="s">
        <v>26</v>
      </c>
      <c r="J195" s="21" t="s">
        <v>343</v>
      </c>
      <c r="K195" s="20">
        <v>40.634680000000003</v>
      </c>
      <c r="L195" s="20">
        <v>-105.149</v>
      </c>
    </row>
    <row r="196" spans="8:12">
      <c r="H196" s="20">
        <v>80118</v>
      </c>
      <c r="I196" s="21" t="s">
        <v>26</v>
      </c>
      <c r="J196" s="21" t="s">
        <v>344</v>
      </c>
      <c r="K196" s="20">
        <v>39.201079999999997</v>
      </c>
      <c r="L196" s="20">
        <v>-104.855</v>
      </c>
    </row>
    <row r="197" spans="8:12">
      <c r="H197" s="20">
        <v>80757</v>
      </c>
      <c r="I197" s="21" t="s">
        <v>26</v>
      </c>
      <c r="J197" s="21" t="s">
        <v>345</v>
      </c>
      <c r="K197" s="20">
        <v>39.938110000000002</v>
      </c>
      <c r="L197" s="20">
        <v>-103.578</v>
      </c>
    </row>
    <row r="198" spans="8:12">
      <c r="H198" s="20">
        <v>80461</v>
      </c>
      <c r="I198" s="21" t="s">
        <v>26</v>
      </c>
      <c r="J198" s="21" t="s">
        <v>346</v>
      </c>
      <c r="K198" s="20">
        <v>39.249740000000003</v>
      </c>
      <c r="L198" s="20">
        <v>-106.30200000000001</v>
      </c>
    </row>
    <row r="199" spans="8:12">
      <c r="H199" s="20">
        <v>81327</v>
      </c>
      <c r="I199" s="21" t="s">
        <v>26</v>
      </c>
      <c r="J199" s="21" t="s">
        <v>347</v>
      </c>
      <c r="K199" s="20">
        <v>37.47101</v>
      </c>
      <c r="L199" s="20">
        <v>-108.619</v>
      </c>
    </row>
    <row r="200" spans="8:12">
      <c r="H200" s="20">
        <v>80828</v>
      </c>
      <c r="I200" s="21" t="s">
        <v>26</v>
      </c>
      <c r="J200" s="21" t="s">
        <v>348</v>
      </c>
      <c r="K200" s="20">
        <v>39.271259999999998</v>
      </c>
      <c r="L200" s="20">
        <v>-103.68600000000001</v>
      </c>
    </row>
    <row r="201" spans="8:12">
      <c r="H201" s="20">
        <v>80740</v>
      </c>
      <c r="I201" s="21" t="s">
        <v>26</v>
      </c>
      <c r="J201" s="21" t="s">
        <v>349</v>
      </c>
      <c r="K201" s="20">
        <v>39.830849999999998</v>
      </c>
      <c r="L201" s="20">
        <v>-103.31399999999999</v>
      </c>
    </row>
    <row r="202" spans="8:12">
      <c r="H202" s="20">
        <v>80601</v>
      </c>
      <c r="I202" s="21" t="s">
        <v>26</v>
      </c>
      <c r="J202" s="21" t="s">
        <v>350</v>
      </c>
      <c r="K202" s="20">
        <v>39.980550000000001</v>
      </c>
      <c r="L202" s="20">
        <v>-104.81</v>
      </c>
    </row>
    <row r="203" spans="8:12">
      <c r="H203" s="20">
        <v>81524</v>
      </c>
      <c r="I203" s="21" t="s">
        <v>26</v>
      </c>
      <c r="J203" s="21" t="s">
        <v>351</v>
      </c>
      <c r="K203" s="20">
        <v>39.227899999999998</v>
      </c>
      <c r="L203" s="20">
        <v>-108.815</v>
      </c>
    </row>
    <row r="204" spans="8:12">
      <c r="H204" s="20">
        <v>80027</v>
      </c>
      <c r="I204" s="21" t="s">
        <v>26</v>
      </c>
      <c r="J204" s="21" t="s">
        <v>352</v>
      </c>
      <c r="K204" s="20">
        <v>39.978940000000001</v>
      </c>
      <c r="L204" s="20">
        <v>-105.146</v>
      </c>
    </row>
    <row r="205" spans="8:12">
      <c r="H205" s="20">
        <v>80537</v>
      </c>
      <c r="I205" s="21" t="s">
        <v>26</v>
      </c>
      <c r="J205" s="21" t="s">
        <v>353</v>
      </c>
      <c r="K205" s="20">
        <v>40.384920000000001</v>
      </c>
      <c r="L205" s="20">
        <v>-105.092</v>
      </c>
    </row>
    <row r="206" spans="8:12">
      <c r="H206" s="20">
        <v>80538</v>
      </c>
      <c r="I206" s="21" t="s">
        <v>26</v>
      </c>
      <c r="J206" s="21" t="s">
        <v>353</v>
      </c>
      <c r="K206" s="20">
        <v>40.42624</v>
      </c>
      <c r="L206" s="20">
        <v>-105.09</v>
      </c>
    </row>
    <row r="207" spans="8:12">
      <c r="H207" s="20">
        <v>81084</v>
      </c>
      <c r="I207" s="21" t="s">
        <v>26</v>
      </c>
      <c r="J207" s="21" t="s">
        <v>354</v>
      </c>
      <c r="K207" s="20">
        <v>37.574759999999998</v>
      </c>
      <c r="L207" s="20">
        <v>-102.32</v>
      </c>
    </row>
    <row r="208" spans="8:12">
      <c r="H208" s="20">
        <v>80540</v>
      </c>
      <c r="I208" s="21" t="s">
        <v>26</v>
      </c>
      <c r="J208" s="21" t="s">
        <v>355</v>
      </c>
      <c r="K208" s="20">
        <v>40.235720000000001</v>
      </c>
      <c r="L208" s="20">
        <v>-105.32299999999999</v>
      </c>
    </row>
    <row r="209" spans="8:12">
      <c r="H209" s="20">
        <v>81525</v>
      </c>
      <c r="I209" s="21" t="s">
        <v>26</v>
      </c>
      <c r="J209" s="21" t="s">
        <v>356</v>
      </c>
      <c r="K209" s="20">
        <v>39.255369999999999</v>
      </c>
      <c r="L209" s="20">
        <v>-108.93</v>
      </c>
    </row>
    <row r="210" spans="8:12">
      <c r="H210" s="20">
        <v>81328</v>
      </c>
      <c r="I210" s="21" t="s">
        <v>26</v>
      </c>
      <c r="J210" s="21" t="s">
        <v>357</v>
      </c>
      <c r="K210" s="20">
        <v>37.34713</v>
      </c>
      <c r="L210" s="20">
        <v>-108.298</v>
      </c>
    </row>
    <row r="211" spans="8:12">
      <c r="H211" s="20">
        <v>80829</v>
      </c>
      <c r="I211" s="21" t="s">
        <v>26</v>
      </c>
      <c r="J211" s="21" t="s">
        <v>358</v>
      </c>
      <c r="K211" s="20">
        <v>38.854990000000001</v>
      </c>
      <c r="L211" s="20">
        <v>-104.90600000000001</v>
      </c>
    </row>
    <row r="212" spans="8:12">
      <c r="H212" s="20">
        <v>81058</v>
      </c>
      <c r="I212" s="21" t="s">
        <v>26</v>
      </c>
      <c r="J212" s="21" t="s">
        <v>359</v>
      </c>
      <c r="K212" s="20">
        <v>38.110860000000002</v>
      </c>
      <c r="L212" s="20">
        <v>-103.877</v>
      </c>
    </row>
    <row r="213" spans="8:12">
      <c r="H213" s="20">
        <v>81623</v>
      </c>
      <c r="I213" s="21" t="s">
        <v>26</v>
      </c>
      <c r="J213" s="21" t="s">
        <v>360</v>
      </c>
      <c r="K213" s="20">
        <v>39.385429999999999</v>
      </c>
      <c r="L213" s="20">
        <v>-107.17100000000001</v>
      </c>
    </row>
    <row r="214" spans="8:12">
      <c r="H214" s="20">
        <v>80830</v>
      </c>
      <c r="I214" s="21" t="s">
        <v>26</v>
      </c>
      <c r="J214" s="21" t="s">
        <v>361</v>
      </c>
      <c r="K214" s="20">
        <v>39.132040000000003</v>
      </c>
      <c r="L214" s="20">
        <v>-103.913</v>
      </c>
    </row>
    <row r="215" spans="8:12">
      <c r="H215" s="20">
        <v>81640</v>
      </c>
      <c r="I215" s="21" t="s">
        <v>26</v>
      </c>
      <c r="J215" s="21" t="s">
        <v>362</v>
      </c>
      <c r="K215" s="20">
        <v>40.650649999999999</v>
      </c>
      <c r="L215" s="20">
        <v>-108.27200000000001</v>
      </c>
    </row>
    <row r="216" spans="8:12">
      <c r="H216" s="20">
        <v>81057</v>
      </c>
      <c r="I216" s="21" t="s">
        <v>26</v>
      </c>
      <c r="J216" s="21" t="s">
        <v>363</v>
      </c>
      <c r="K216" s="20">
        <v>38.150480000000002</v>
      </c>
      <c r="L216" s="20">
        <v>-102.81699999999999</v>
      </c>
    </row>
    <row r="217" spans="8:12">
      <c r="H217" s="20">
        <v>80463</v>
      </c>
      <c r="I217" s="21" t="s">
        <v>26</v>
      </c>
      <c r="J217" s="21" t="s">
        <v>364</v>
      </c>
      <c r="K217" s="20">
        <v>39.913379999999997</v>
      </c>
      <c r="L217" s="20">
        <v>-106.73099999999999</v>
      </c>
    </row>
    <row r="218" spans="8:12">
      <c r="H218" s="20">
        <v>81641</v>
      </c>
      <c r="I218" s="21" t="s">
        <v>26</v>
      </c>
      <c r="J218" s="21" t="s">
        <v>365</v>
      </c>
      <c r="K218" s="20">
        <v>40.038730000000001</v>
      </c>
      <c r="L218" s="20">
        <v>-107.892</v>
      </c>
    </row>
    <row r="219" spans="8:12">
      <c r="H219" s="20">
        <v>81642</v>
      </c>
      <c r="I219" s="21" t="s">
        <v>26</v>
      </c>
      <c r="J219" s="21" t="s">
        <v>366</v>
      </c>
      <c r="K219" s="20">
        <v>39.335349999999998</v>
      </c>
      <c r="L219" s="20">
        <v>-106.678</v>
      </c>
    </row>
    <row r="220" spans="8:12">
      <c r="H220" s="20">
        <v>81643</v>
      </c>
      <c r="I220" s="21" t="s">
        <v>26</v>
      </c>
      <c r="J220" s="21" t="s">
        <v>367</v>
      </c>
      <c r="K220" s="20">
        <v>39.161160000000002</v>
      </c>
      <c r="L220" s="20">
        <v>-108.104</v>
      </c>
    </row>
    <row r="221" spans="8:12">
      <c r="H221" s="20">
        <v>81152</v>
      </c>
      <c r="I221" s="21" t="s">
        <v>26</v>
      </c>
      <c r="J221" s="21" t="s">
        <v>368</v>
      </c>
      <c r="K221" s="20">
        <v>37.05057</v>
      </c>
      <c r="L221" s="20">
        <v>-105.57599999999999</v>
      </c>
    </row>
    <row r="222" spans="8:12">
      <c r="H222" s="20">
        <v>80543</v>
      </c>
      <c r="I222" s="21" t="s">
        <v>26</v>
      </c>
      <c r="J222" s="21" t="s">
        <v>369</v>
      </c>
      <c r="K222" s="20">
        <v>40.310659999999999</v>
      </c>
      <c r="L222" s="20">
        <v>-104.876</v>
      </c>
    </row>
    <row r="223" spans="8:12">
      <c r="H223" s="20">
        <v>81143</v>
      </c>
      <c r="I223" s="21" t="s">
        <v>26</v>
      </c>
      <c r="J223" s="21" t="s">
        <v>370</v>
      </c>
      <c r="K223" s="20">
        <v>38.045200000000001</v>
      </c>
      <c r="L223" s="20">
        <v>-105.84099999999999</v>
      </c>
    </row>
    <row r="224" spans="8:12">
      <c r="H224" s="20">
        <v>81144</v>
      </c>
      <c r="I224" s="21" t="s">
        <v>26</v>
      </c>
      <c r="J224" s="21" t="s">
        <v>371</v>
      </c>
      <c r="K224" s="20">
        <v>37.573099999999997</v>
      </c>
      <c r="L224" s="20">
        <v>-106.14100000000001</v>
      </c>
    </row>
    <row r="225" spans="8:12">
      <c r="H225" s="20">
        <v>81401</v>
      </c>
      <c r="I225" s="21" t="s">
        <v>26</v>
      </c>
      <c r="J225" s="21" t="s">
        <v>372</v>
      </c>
      <c r="K225" s="20">
        <v>38.467829999999999</v>
      </c>
      <c r="L225" s="20">
        <v>-107.875</v>
      </c>
    </row>
    <row r="226" spans="8:12">
      <c r="H226" s="20">
        <v>80132</v>
      </c>
      <c r="I226" s="21" t="s">
        <v>26</v>
      </c>
      <c r="J226" s="21" t="s">
        <v>373</v>
      </c>
      <c r="K226" s="20">
        <v>39.100729999999999</v>
      </c>
      <c r="L226" s="20">
        <v>-104.854</v>
      </c>
    </row>
    <row r="227" spans="8:12">
      <c r="H227" s="20">
        <v>81146</v>
      </c>
      <c r="I227" s="21" t="s">
        <v>26</v>
      </c>
      <c r="J227" s="21" t="s">
        <v>374</v>
      </c>
      <c r="K227" s="20">
        <v>37.635800000000003</v>
      </c>
      <c r="L227" s="20">
        <v>-105.807</v>
      </c>
    </row>
    <row r="228" spans="8:12">
      <c r="H228" s="20">
        <v>80212</v>
      </c>
      <c r="I228" s="21" t="s">
        <v>26</v>
      </c>
      <c r="J228" s="21" t="s">
        <v>375</v>
      </c>
      <c r="K228" s="20">
        <v>39.772399999999998</v>
      </c>
      <c r="L228" s="20">
        <v>-105.047</v>
      </c>
    </row>
    <row r="229" spans="8:12">
      <c r="H229" s="20">
        <v>81236</v>
      </c>
      <c r="I229" s="21" t="s">
        <v>26</v>
      </c>
      <c r="J229" s="21" t="s">
        <v>376</v>
      </c>
      <c r="K229" s="20">
        <v>38.710340000000002</v>
      </c>
      <c r="L229" s="20">
        <v>-106.117</v>
      </c>
    </row>
    <row r="230" spans="8:12">
      <c r="H230" s="20">
        <v>81422</v>
      </c>
      <c r="I230" s="21" t="s">
        <v>26</v>
      </c>
      <c r="J230" s="21" t="s">
        <v>377</v>
      </c>
      <c r="K230" s="20">
        <v>38.222560000000001</v>
      </c>
      <c r="L230" s="20">
        <v>-108.57299999999999</v>
      </c>
    </row>
    <row r="231" spans="8:12">
      <c r="H231" s="20">
        <v>80466</v>
      </c>
      <c r="I231" s="21" t="s">
        <v>26</v>
      </c>
      <c r="J231" s="21" t="s">
        <v>378</v>
      </c>
      <c r="K231" s="20">
        <v>39.970260000000003</v>
      </c>
      <c r="L231" s="20">
        <v>-105.48099999999999</v>
      </c>
    </row>
    <row r="232" spans="8:12">
      <c r="H232" s="20">
        <v>81647</v>
      </c>
      <c r="I232" s="21" t="s">
        <v>26</v>
      </c>
      <c r="J232" s="21" t="s">
        <v>379</v>
      </c>
      <c r="K232" s="20">
        <v>39.570920000000001</v>
      </c>
      <c r="L232" s="20">
        <v>-107.54300000000001</v>
      </c>
    </row>
    <row r="233" spans="8:12">
      <c r="H233" s="20">
        <v>80742</v>
      </c>
      <c r="I233" s="21" t="s">
        <v>26</v>
      </c>
      <c r="J233" s="21" t="s">
        <v>380</v>
      </c>
      <c r="K233" s="20">
        <v>40.685079999999999</v>
      </c>
      <c r="L233" s="20">
        <v>-103.839</v>
      </c>
    </row>
    <row r="234" spans="8:12">
      <c r="H234" s="20">
        <v>81022</v>
      </c>
      <c r="I234" s="21" t="s">
        <v>26</v>
      </c>
      <c r="J234" s="21" t="s">
        <v>381</v>
      </c>
      <c r="K234" s="20">
        <v>38.211599999999997</v>
      </c>
      <c r="L234" s="20">
        <v>-104.36</v>
      </c>
    </row>
    <row r="235" spans="8:12">
      <c r="H235" s="20">
        <v>80809</v>
      </c>
      <c r="I235" s="21" t="s">
        <v>26</v>
      </c>
      <c r="J235" s="21" t="s">
        <v>382</v>
      </c>
      <c r="K235" s="20">
        <v>38.921309999999998</v>
      </c>
      <c r="L235" s="20">
        <v>-104.994</v>
      </c>
    </row>
    <row r="236" spans="8:12">
      <c r="H236" s="20">
        <v>81423</v>
      </c>
      <c r="I236" s="21" t="s">
        <v>26</v>
      </c>
      <c r="J236" s="21" t="s">
        <v>383</v>
      </c>
      <c r="K236" s="20">
        <v>38.110410000000002</v>
      </c>
      <c r="L236" s="20">
        <v>-108.28400000000001</v>
      </c>
    </row>
    <row r="237" spans="8:12">
      <c r="H237" s="20">
        <v>81424</v>
      </c>
      <c r="I237" s="21" t="s">
        <v>26</v>
      </c>
      <c r="J237" s="21" t="s">
        <v>384</v>
      </c>
      <c r="K237" s="20">
        <v>38.268219999999999</v>
      </c>
      <c r="L237" s="20">
        <v>-108.548</v>
      </c>
    </row>
    <row r="238" spans="8:12">
      <c r="H238" s="20">
        <v>80648</v>
      </c>
      <c r="I238" s="21" t="s">
        <v>26</v>
      </c>
      <c r="J238" s="21" t="s">
        <v>385</v>
      </c>
      <c r="K238" s="20">
        <v>40.726480000000002</v>
      </c>
      <c r="L238" s="20">
        <v>-104.785</v>
      </c>
    </row>
    <row r="239" spans="8:12">
      <c r="H239" s="20">
        <v>80467</v>
      </c>
      <c r="I239" s="21" t="s">
        <v>26</v>
      </c>
      <c r="J239" s="21" t="s">
        <v>386</v>
      </c>
      <c r="K239" s="20">
        <v>40.256729999999997</v>
      </c>
      <c r="L239" s="20">
        <v>-106.93</v>
      </c>
    </row>
    <row r="240" spans="8:12">
      <c r="H240" s="20">
        <v>81425</v>
      </c>
      <c r="I240" s="21" t="s">
        <v>26</v>
      </c>
      <c r="J240" s="21" t="s">
        <v>387</v>
      </c>
      <c r="K240" s="20">
        <v>38.597580000000001</v>
      </c>
      <c r="L240" s="20">
        <v>-107.992</v>
      </c>
    </row>
    <row r="241" spans="8:12">
      <c r="H241" s="20">
        <v>81062</v>
      </c>
      <c r="I241" s="21" t="s">
        <v>26</v>
      </c>
      <c r="J241" s="21" t="s">
        <v>388</v>
      </c>
      <c r="K241" s="20">
        <v>38.201880000000003</v>
      </c>
      <c r="L241" s="20">
        <v>-103.941</v>
      </c>
    </row>
    <row r="242" spans="8:12">
      <c r="H242" s="20">
        <v>81426</v>
      </c>
      <c r="I242" s="21" t="s">
        <v>26</v>
      </c>
      <c r="J242" s="21" t="s">
        <v>389</v>
      </c>
      <c r="K242" s="20">
        <v>37.856200000000001</v>
      </c>
      <c r="L242" s="20">
        <v>-107.852</v>
      </c>
    </row>
    <row r="243" spans="8:12">
      <c r="H243" s="20">
        <v>80649</v>
      </c>
      <c r="I243" s="21" t="s">
        <v>26</v>
      </c>
      <c r="J243" s="21" t="s">
        <v>390</v>
      </c>
      <c r="K243" s="20">
        <v>40.363950000000003</v>
      </c>
      <c r="L243" s="20">
        <v>-104.09699999999999</v>
      </c>
    </row>
    <row r="244" spans="8:12">
      <c r="H244" s="20">
        <v>81063</v>
      </c>
      <c r="I244" s="21" t="s">
        <v>26</v>
      </c>
      <c r="J244" s="21" t="s">
        <v>391</v>
      </c>
      <c r="K244" s="20">
        <v>38.20955</v>
      </c>
      <c r="L244" s="20">
        <v>-103.8</v>
      </c>
    </row>
    <row r="245" spans="8:12">
      <c r="H245" s="20">
        <v>80743</v>
      </c>
      <c r="I245" s="21" t="s">
        <v>26</v>
      </c>
      <c r="J245" s="21" t="s">
        <v>392</v>
      </c>
      <c r="K245" s="20">
        <v>40.20299</v>
      </c>
      <c r="L245" s="20">
        <v>-102.93899999999999</v>
      </c>
    </row>
    <row r="246" spans="8:12">
      <c r="H246" s="20">
        <v>81427</v>
      </c>
      <c r="I246" s="21" t="s">
        <v>26</v>
      </c>
      <c r="J246" s="21" t="s">
        <v>393</v>
      </c>
      <c r="K246" s="20">
        <v>38.025759999999998</v>
      </c>
      <c r="L246" s="20">
        <v>-107.673</v>
      </c>
    </row>
    <row r="247" spans="8:12">
      <c r="H247" s="20">
        <v>80744</v>
      </c>
      <c r="I247" s="21" t="s">
        <v>26</v>
      </c>
      <c r="J247" s="21" t="s">
        <v>394</v>
      </c>
      <c r="K247" s="20">
        <v>40.945869999999999</v>
      </c>
      <c r="L247" s="20">
        <v>-102.387</v>
      </c>
    </row>
    <row r="248" spans="8:12">
      <c r="H248" s="20">
        <v>80745</v>
      </c>
      <c r="I248" s="21" t="s">
        <v>26</v>
      </c>
      <c r="J248" s="21" t="s">
        <v>395</v>
      </c>
      <c r="K248" s="20">
        <v>40.954909999999998</v>
      </c>
      <c r="L248" s="20">
        <v>-103.358</v>
      </c>
    </row>
    <row r="249" spans="8:12">
      <c r="H249" s="20">
        <v>81147</v>
      </c>
      <c r="I249" s="21" t="s">
        <v>26</v>
      </c>
      <c r="J249" s="21" t="s">
        <v>396</v>
      </c>
      <c r="K249" s="20">
        <v>37.25235</v>
      </c>
      <c r="L249" s="20">
        <v>-107.038</v>
      </c>
    </row>
    <row r="250" spans="8:12">
      <c r="H250" s="20">
        <v>81526</v>
      </c>
      <c r="I250" s="21" t="s">
        <v>26</v>
      </c>
      <c r="J250" s="21" t="s">
        <v>397</v>
      </c>
      <c r="K250" s="20">
        <v>39.103180000000002</v>
      </c>
      <c r="L250" s="20">
        <v>-108.36799999999999</v>
      </c>
    </row>
    <row r="251" spans="8:12">
      <c r="H251" s="20">
        <v>80133</v>
      </c>
      <c r="I251" s="21" t="s">
        <v>26</v>
      </c>
      <c r="J251" s="21" t="s">
        <v>398</v>
      </c>
      <c r="K251" s="20">
        <v>39.1205</v>
      </c>
      <c r="L251" s="20">
        <v>-104.91500000000001</v>
      </c>
    </row>
    <row r="252" spans="8:12">
      <c r="H252" s="20">
        <v>81428</v>
      </c>
      <c r="I252" s="21" t="s">
        <v>26</v>
      </c>
      <c r="J252" s="21" t="s">
        <v>399</v>
      </c>
      <c r="K252" s="20">
        <v>38.864980000000003</v>
      </c>
      <c r="L252" s="20">
        <v>-107.598</v>
      </c>
    </row>
    <row r="253" spans="8:12">
      <c r="H253" s="20">
        <v>81239</v>
      </c>
      <c r="I253" s="21" t="s">
        <v>26</v>
      </c>
      <c r="J253" s="21" t="s">
        <v>400</v>
      </c>
      <c r="K253" s="20">
        <v>38.508760000000002</v>
      </c>
      <c r="L253" s="20">
        <v>-106.678</v>
      </c>
    </row>
    <row r="254" spans="8:12">
      <c r="H254" s="20">
        <v>80468</v>
      </c>
      <c r="I254" s="21" t="s">
        <v>26</v>
      </c>
      <c r="J254" s="21" t="s">
        <v>401</v>
      </c>
      <c r="K254" s="20">
        <v>40.05377</v>
      </c>
      <c r="L254" s="20">
        <v>-106.22499999999999</v>
      </c>
    </row>
    <row r="255" spans="8:12">
      <c r="H255" s="20">
        <v>80747</v>
      </c>
      <c r="I255" s="21" t="s">
        <v>26</v>
      </c>
      <c r="J255" s="21" t="s">
        <v>402</v>
      </c>
      <c r="K255" s="20">
        <v>40.951949999999997</v>
      </c>
      <c r="L255" s="20">
        <v>-103.117</v>
      </c>
    </row>
    <row r="256" spans="8:12">
      <c r="H256" s="20">
        <v>81240</v>
      </c>
      <c r="I256" s="21" t="s">
        <v>26</v>
      </c>
      <c r="J256" s="21" t="s">
        <v>403</v>
      </c>
      <c r="K256" s="20">
        <v>38.433619999999998</v>
      </c>
      <c r="L256" s="20">
        <v>-105.011</v>
      </c>
    </row>
    <row r="257" spans="8:12">
      <c r="H257" s="20">
        <v>80831</v>
      </c>
      <c r="I257" s="21" t="s">
        <v>26</v>
      </c>
      <c r="J257" s="21" t="s">
        <v>404</v>
      </c>
      <c r="K257" s="20">
        <v>38.954099999999997</v>
      </c>
      <c r="L257" s="20">
        <v>-104.547</v>
      </c>
    </row>
    <row r="258" spans="8:12">
      <c r="H258" s="20">
        <v>80650</v>
      </c>
      <c r="I258" s="21" t="s">
        <v>26</v>
      </c>
      <c r="J258" s="21" t="s">
        <v>405</v>
      </c>
      <c r="K258" s="20">
        <v>40.635910000000003</v>
      </c>
      <c r="L258" s="20">
        <v>-104.764</v>
      </c>
    </row>
    <row r="259" spans="8:12">
      <c r="H259" s="20">
        <v>80470</v>
      </c>
      <c r="I259" s="21" t="s">
        <v>26</v>
      </c>
      <c r="J259" s="21" t="s">
        <v>406</v>
      </c>
      <c r="K259" s="20">
        <v>39.466670000000001</v>
      </c>
      <c r="L259" s="20">
        <v>-105.374</v>
      </c>
    </row>
    <row r="260" spans="8:12">
      <c r="H260" s="20">
        <v>80471</v>
      </c>
      <c r="I260" s="21" t="s">
        <v>26</v>
      </c>
      <c r="J260" s="21" t="s">
        <v>407</v>
      </c>
      <c r="K260" s="20">
        <v>39.942900000000002</v>
      </c>
      <c r="L260" s="20">
        <v>-105.354</v>
      </c>
    </row>
    <row r="261" spans="8:12">
      <c r="H261" s="20">
        <v>81241</v>
      </c>
      <c r="I261" s="21" t="s">
        <v>26</v>
      </c>
      <c r="J261" s="21" t="s">
        <v>408</v>
      </c>
      <c r="K261" s="20">
        <v>38.608539999999998</v>
      </c>
      <c r="L261" s="20">
        <v>-106.517</v>
      </c>
    </row>
    <row r="262" spans="8:12">
      <c r="H262" s="20">
        <v>81430</v>
      </c>
      <c r="I262" s="21" t="s">
        <v>26</v>
      </c>
      <c r="J262" s="21" t="s">
        <v>409</v>
      </c>
      <c r="K262" s="20">
        <v>38.008760000000002</v>
      </c>
      <c r="L262" s="20">
        <v>-108.02500000000001</v>
      </c>
    </row>
    <row r="263" spans="8:12">
      <c r="H263" s="20">
        <v>80651</v>
      </c>
      <c r="I263" s="21" t="s">
        <v>26</v>
      </c>
      <c r="J263" s="21" t="s">
        <v>410</v>
      </c>
      <c r="K263" s="20">
        <v>40.213120000000004</v>
      </c>
      <c r="L263" s="20">
        <v>-104.803</v>
      </c>
    </row>
    <row r="264" spans="8:12">
      <c r="H264" s="20">
        <v>81331</v>
      </c>
      <c r="I264" s="21" t="s">
        <v>26</v>
      </c>
      <c r="J264" s="21" t="s">
        <v>411</v>
      </c>
      <c r="K264" s="20">
        <v>37.588760000000001</v>
      </c>
      <c r="L264" s="20">
        <v>-108.809</v>
      </c>
    </row>
    <row r="265" spans="8:12">
      <c r="H265" s="20">
        <v>81243</v>
      </c>
      <c r="I265" s="21" t="s">
        <v>26</v>
      </c>
      <c r="J265" s="21" t="s">
        <v>412</v>
      </c>
      <c r="K265" s="20">
        <v>38.282170000000001</v>
      </c>
      <c r="L265" s="20">
        <v>-107.108</v>
      </c>
    </row>
    <row r="266" spans="8:12">
      <c r="H266" s="20">
        <v>81001</v>
      </c>
      <c r="I266" s="21" t="s">
        <v>26</v>
      </c>
      <c r="J266" s="21" t="s">
        <v>413</v>
      </c>
      <c r="K266" s="20">
        <v>38.287880000000001</v>
      </c>
      <c r="L266" s="20">
        <v>-104.58499999999999</v>
      </c>
    </row>
    <row r="267" spans="8:12">
      <c r="H267" s="20">
        <v>81003</v>
      </c>
      <c r="I267" s="21" t="s">
        <v>26</v>
      </c>
      <c r="J267" s="21" t="s">
        <v>413</v>
      </c>
      <c r="K267" s="20">
        <v>38.284280000000003</v>
      </c>
      <c r="L267" s="20">
        <v>-104.623</v>
      </c>
    </row>
    <row r="268" spans="8:12">
      <c r="H268" s="20">
        <v>81004</v>
      </c>
      <c r="I268" s="21" t="s">
        <v>26</v>
      </c>
      <c r="J268" s="21" t="s">
        <v>413</v>
      </c>
      <c r="K268" s="20">
        <v>38.244059999999998</v>
      </c>
      <c r="L268" s="20">
        <v>-104.628</v>
      </c>
    </row>
    <row r="269" spans="8:12">
      <c r="H269" s="20">
        <v>81005</v>
      </c>
      <c r="I269" s="21" t="s">
        <v>26</v>
      </c>
      <c r="J269" s="21" t="s">
        <v>413</v>
      </c>
      <c r="K269" s="20">
        <v>38.23516</v>
      </c>
      <c r="L269" s="20">
        <v>-104.66</v>
      </c>
    </row>
    <row r="270" spans="8:12">
      <c r="H270" s="20">
        <v>81006</v>
      </c>
      <c r="I270" s="21" t="s">
        <v>26</v>
      </c>
      <c r="J270" s="21" t="s">
        <v>413</v>
      </c>
      <c r="K270" s="20">
        <v>38.24465</v>
      </c>
      <c r="L270" s="20">
        <v>-104.532</v>
      </c>
    </row>
    <row r="271" spans="8:12">
      <c r="H271" s="20">
        <v>81008</v>
      </c>
      <c r="I271" s="21" t="s">
        <v>26</v>
      </c>
      <c r="J271" s="21" t="s">
        <v>413</v>
      </c>
      <c r="K271" s="20">
        <v>38.313249999999996</v>
      </c>
      <c r="L271" s="20">
        <v>-104.628</v>
      </c>
    </row>
    <row r="272" spans="8:12">
      <c r="H272" s="20">
        <v>81007</v>
      </c>
      <c r="I272" s="21" t="s">
        <v>26</v>
      </c>
      <c r="J272" s="21" t="s">
        <v>414</v>
      </c>
      <c r="K272" s="20">
        <v>38.319980000000001</v>
      </c>
      <c r="L272" s="20">
        <v>-104.74299999999999</v>
      </c>
    </row>
    <row r="273" spans="8:12">
      <c r="H273" s="20">
        <v>80832</v>
      </c>
      <c r="I273" s="21" t="s">
        <v>26</v>
      </c>
      <c r="J273" s="21" t="s">
        <v>415</v>
      </c>
      <c r="K273" s="20">
        <v>39.073569999999997</v>
      </c>
      <c r="L273" s="20">
        <v>-104.125</v>
      </c>
    </row>
    <row r="274" spans="8:12">
      <c r="H274" s="20">
        <v>81648</v>
      </c>
      <c r="I274" s="21" t="s">
        <v>26</v>
      </c>
      <c r="J274" s="21" t="s">
        <v>416</v>
      </c>
      <c r="K274" s="20">
        <v>40.082839999999997</v>
      </c>
      <c r="L274" s="20">
        <v>-108.79900000000001</v>
      </c>
    </row>
    <row r="275" spans="8:12">
      <c r="H275" s="20">
        <v>80545</v>
      </c>
      <c r="I275" s="21" t="s">
        <v>26</v>
      </c>
      <c r="J275" s="21" t="s">
        <v>417</v>
      </c>
      <c r="K275" s="20">
        <v>40.79645</v>
      </c>
      <c r="L275" s="20">
        <v>-105.624</v>
      </c>
    </row>
    <row r="276" spans="8:12">
      <c r="H276" s="20">
        <v>81431</v>
      </c>
      <c r="I276" s="21" t="s">
        <v>26</v>
      </c>
      <c r="J276" s="21" t="s">
        <v>418</v>
      </c>
      <c r="K276" s="20">
        <v>38.186450000000001</v>
      </c>
      <c r="L276" s="20">
        <v>-108.39</v>
      </c>
    </row>
    <row r="277" spans="8:12">
      <c r="H277" s="20">
        <v>81432</v>
      </c>
      <c r="I277" s="21" t="s">
        <v>26</v>
      </c>
      <c r="J277" s="21" t="s">
        <v>419</v>
      </c>
      <c r="K277" s="20">
        <v>38.138069999999999</v>
      </c>
      <c r="L277" s="20">
        <v>-107.753</v>
      </c>
    </row>
    <row r="278" spans="8:12">
      <c r="H278" s="20">
        <v>81650</v>
      </c>
      <c r="I278" s="21" t="s">
        <v>26</v>
      </c>
      <c r="J278" s="21" t="s">
        <v>420</v>
      </c>
      <c r="K278" s="20">
        <v>39.54907</v>
      </c>
      <c r="L278" s="20">
        <v>-107.79</v>
      </c>
    </row>
    <row r="279" spans="8:12">
      <c r="H279" s="20">
        <v>81067</v>
      </c>
      <c r="I279" s="21" t="s">
        <v>26</v>
      </c>
      <c r="J279" s="21" t="s">
        <v>421</v>
      </c>
      <c r="K279" s="20">
        <v>38.049019999999999</v>
      </c>
      <c r="L279" s="20">
        <v>-103.72499999999999</v>
      </c>
    </row>
    <row r="280" spans="8:12">
      <c r="H280" s="20">
        <v>80652</v>
      </c>
      <c r="I280" s="21" t="s">
        <v>26</v>
      </c>
      <c r="J280" s="21" t="s">
        <v>422</v>
      </c>
      <c r="K280" s="20">
        <v>40.207450000000001</v>
      </c>
      <c r="L280" s="20">
        <v>-104.316</v>
      </c>
    </row>
    <row r="281" spans="8:12">
      <c r="H281" s="20">
        <v>80474</v>
      </c>
      <c r="I281" s="21" t="s">
        <v>26</v>
      </c>
      <c r="J281" s="21" t="s">
        <v>423</v>
      </c>
      <c r="K281" s="20">
        <v>39.910760000000003</v>
      </c>
      <c r="L281" s="20">
        <v>-105.473</v>
      </c>
    </row>
    <row r="282" spans="8:12">
      <c r="H282" s="20">
        <v>80833</v>
      </c>
      <c r="I282" s="21" t="s">
        <v>26</v>
      </c>
      <c r="J282" s="21" t="s">
        <v>424</v>
      </c>
      <c r="K282" s="20">
        <v>38.764249999999997</v>
      </c>
      <c r="L282" s="20">
        <v>-104.024</v>
      </c>
    </row>
    <row r="283" spans="8:12">
      <c r="H283" s="20">
        <v>81069</v>
      </c>
      <c r="I283" s="21" t="s">
        <v>26</v>
      </c>
      <c r="J283" s="21" t="s">
        <v>425</v>
      </c>
      <c r="K283" s="20">
        <v>37.937150000000003</v>
      </c>
      <c r="L283" s="20">
        <v>-104.886</v>
      </c>
    </row>
    <row r="284" spans="8:12">
      <c r="H284" s="20">
        <v>81149</v>
      </c>
      <c r="I284" s="21" t="s">
        <v>26</v>
      </c>
      <c r="J284" s="21" t="s">
        <v>426</v>
      </c>
      <c r="K284" s="20">
        <v>38.097749999999998</v>
      </c>
      <c r="L284" s="20">
        <v>-106.188</v>
      </c>
    </row>
    <row r="285" spans="8:12">
      <c r="H285" s="20">
        <v>81201</v>
      </c>
      <c r="I285" s="21" t="s">
        <v>26</v>
      </c>
      <c r="J285" s="21" t="s">
        <v>427</v>
      </c>
      <c r="K285" s="20">
        <v>38.525910000000003</v>
      </c>
      <c r="L285" s="20">
        <v>-105.998</v>
      </c>
    </row>
    <row r="286" spans="8:12">
      <c r="H286" s="20">
        <v>81150</v>
      </c>
      <c r="I286" s="21" t="s">
        <v>26</v>
      </c>
      <c r="J286" s="21" t="s">
        <v>428</v>
      </c>
      <c r="K286" s="20">
        <v>37.201349999999998</v>
      </c>
      <c r="L286" s="20">
        <v>-105.44</v>
      </c>
    </row>
    <row r="287" spans="8:12">
      <c r="H287" s="20">
        <v>81153</v>
      </c>
      <c r="I287" s="21" t="s">
        <v>26</v>
      </c>
      <c r="J287" s="21" t="s">
        <v>429</v>
      </c>
      <c r="K287" s="20">
        <v>37.134869999999999</v>
      </c>
      <c r="L287" s="20">
        <v>-105.346</v>
      </c>
    </row>
    <row r="288" spans="8:12">
      <c r="H288" s="20">
        <v>81151</v>
      </c>
      <c r="I288" s="21" t="s">
        <v>26</v>
      </c>
      <c r="J288" s="21" t="s">
        <v>430</v>
      </c>
      <c r="K288" s="20">
        <v>37.20872</v>
      </c>
      <c r="L288" s="20">
        <v>-105.929</v>
      </c>
    </row>
    <row r="289" spans="8:12">
      <c r="H289" s="20">
        <v>80749</v>
      </c>
      <c r="I289" s="21" t="s">
        <v>26</v>
      </c>
      <c r="J289" s="21" t="s">
        <v>431</v>
      </c>
      <c r="K289" s="20">
        <v>40.910319999999999</v>
      </c>
      <c r="L289" s="20">
        <v>-102.529</v>
      </c>
    </row>
    <row r="290" spans="8:12">
      <c r="H290" s="20">
        <v>80834</v>
      </c>
      <c r="I290" s="21" t="s">
        <v>26</v>
      </c>
      <c r="J290" s="21" t="s">
        <v>432</v>
      </c>
      <c r="K290" s="20">
        <v>39.318330000000003</v>
      </c>
      <c r="L290" s="20">
        <v>-102.88200000000001</v>
      </c>
    </row>
    <row r="291" spans="8:12">
      <c r="H291" s="20">
        <v>81652</v>
      </c>
      <c r="I291" s="21" t="s">
        <v>26</v>
      </c>
      <c r="J291" s="21" t="s">
        <v>433</v>
      </c>
      <c r="K291" s="20">
        <v>39.541460000000001</v>
      </c>
      <c r="L291" s="20">
        <v>-107.657</v>
      </c>
    </row>
    <row r="292" spans="8:12">
      <c r="H292" s="20">
        <v>81433</v>
      </c>
      <c r="I292" s="21" t="s">
        <v>26</v>
      </c>
      <c r="J292" s="21" t="s">
        <v>434</v>
      </c>
      <c r="K292" s="20">
        <v>37.808999999999997</v>
      </c>
      <c r="L292" s="20">
        <v>-107.667</v>
      </c>
    </row>
    <row r="293" spans="8:12">
      <c r="H293" s="20">
        <v>80835</v>
      </c>
      <c r="I293" s="21" t="s">
        <v>26</v>
      </c>
      <c r="J293" s="21" t="s">
        <v>435</v>
      </c>
      <c r="K293" s="20">
        <v>39.146459999999998</v>
      </c>
      <c r="L293" s="20">
        <v>-104.086</v>
      </c>
    </row>
    <row r="294" spans="8:12">
      <c r="H294" s="20">
        <v>81653</v>
      </c>
      <c r="I294" s="21" t="s">
        <v>26</v>
      </c>
      <c r="J294" s="21" t="s">
        <v>436</v>
      </c>
      <c r="K294" s="20">
        <v>40.947989999999997</v>
      </c>
      <c r="L294" s="20">
        <v>-107.497</v>
      </c>
    </row>
    <row r="295" spans="8:12">
      <c r="H295" s="20">
        <v>81654</v>
      </c>
      <c r="I295" s="21" t="s">
        <v>26</v>
      </c>
      <c r="J295" s="21" t="s">
        <v>437</v>
      </c>
      <c r="K295" s="20">
        <v>39.250059999999998</v>
      </c>
      <c r="L295" s="20">
        <v>-106.95099999999999</v>
      </c>
    </row>
    <row r="296" spans="8:12">
      <c r="H296" s="20">
        <v>80750</v>
      </c>
      <c r="I296" s="21" t="s">
        <v>26</v>
      </c>
      <c r="J296" s="21" t="s">
        <v>438</v>
      </c>
      <c r="K296" s="20">
        <v>40.330660000000002</v>
      </c>
      <c r="L296" s="20">
        <v>-103.59699999999999</v>
      </c>
    </row>
    <row r="297" spans="8:12">
      <c r="H297" s="20">
        <v>81434</v>
      </c>
      <c r="I297" s="21" t="s">
        <v>26</v>
      </c>
      <c r="J297" s="21" t="s">
        <v>439</v>
      </c>
      <c r="K297" s="20">
        <v>38.946800000000003</v>
      </c>
      <c r="L297" s="20">
        <v>-107.378</v>
      </c>
    </row>
    <row r="298" spans="8:12">
      <c r="H298" s="20">
        <v>81154</v>
      </c>
      <c r="I298" s="21" t="s">
        <v>26</v>
      </c>
      <c r="J298" s="21" t="s">
        <v>440</v>
      </c>
      <c r="K298" s="20">
        <v>37.67248</v>
      </c>
      <c r="L298" s="20">
        <v>-106.61199999999999</v>
      </c>
    </row>
    <row r="299" spans="8:12">
      <c r="H299" s="20">
        <v>81073</v>
      </c>
      <c r="I299" s="21" t="s">
        <v>26</v>
      </c>
      <c r="J299" s="21" t="s">
        <v>441</v>
      </c>
      <c r="K299" s="20">
        <v>37.406730000000003</v>
      </c>
      <c r="L299" s="20">
        <v>-102.617</v>
      </c>
    </row>
    <row r="300" spans="8:12">
      <c r="H300" s="20">
        <v>80487</v>
      </c>
      <c r="I300" s="21" t="s">
        <v>26</v>
      </c>
      <c r="J300" s="21" t="s">
        <v>442</v>
      </c>
      <c r="K300" s="20">
        <v>40.474119999999999</v>
      </c>
      <c r="L300" s="20">
        <v>-106.846</v>
      </c>
    </row>
    <row r="301" spans="8:12">
      <c r="H301" s="20">
        <v>80751</v>
      </c>
      <c r="I301" s="21" t="s">
        <v>26</v>
      </c>
      <c r="J301" s="21" t="s">
        <v>443</v>
      </c>
      <c r="K301" s="20">
        <v>40.63062</v>
      </c>
      <c r="L301" s="20">
        <v>-103.221</v>
      </c>
    </row>
    <row r="302" spans="8:12">
      <c r="H302" s="20">
        <v>80754</v>
      </c>
      <c r="I302" s="21" t="s">
        <v>26</v>
      </c>
      <c r="J302" s="21" t="s">
        <v>444</v>
      </c>
      <c r="K302" s="20">
        <v>40.686990000000002</v>
      </c>
      <c r="L302" s="20">
        <v>-103.639</v>
      </c>
    </row>
    <row r="303" spans="8:12">
      <c r="H303" s="20">
        <v>80136</v>
      </c>
      <c r="I303" s="21" t="s">
        <v>26</v>
      </c>
      <c r="J303" s="21" t="s">
        <v>445</v>
      </c>
      <c r="K303" s="20">
        <v>39.781359999999999</v>
      </c>
      <c r="L303" s="20">
        <v>-104.268</v>
      </c>
    </row>
    <row r="304" spans="8:12">
      <c r="H304" s="20">
        <v>80836</v>
      </c>
      <c r="I304" s="21" t="s">
        <v>26</v>
      </c>
      <c r="J304" s="21" t="s">
        <v>446</v>
      </c>
      <c r="K304" s="20">
        <v>39.308729999999997</v>
      </c>
      <c r="L304" s="20">
        <v>-102.598</v>
      </c>
    </row>
    <row r="305" spans="8:12">
      <c r="H305" s="20">
        <v>81076</v>
      </c>
      <c r="I305" s="21" t="s">
        <v>26</v>
      </c>
      <c r="J305" s="21" t="s">
        <v>447</v>
      </c>
      <c r="K305" s="20">
        <v>38.244370000000004</v>
      </c>
      <c r="L305" s="20">
        <v>-103.65600000000001</v>
      </c>
    </row>
    <row r="306" spans="8:12">
      <c r="H306" s="20">
        <v>81435</v>
      </c>
      <c r="I306" s="21" t="s">
        <v>26</v>
      </c>
      <c r="J306" s="21" t="s">
        <v>448</v>
      </c>
      <c r="K306" s="20">
        <v>37.94003</v>
      </c>
      <c r="L306" s="20">
        <v>-107.821</v>
      </c>
    </row>
    <row r="307" spans="8:12">
      <c r="H307" s="20">
        <v>81050</v>
      </c>
      <c r="I307" s="21" t="s">
        <v>26</v>
      </c>
      <c r="J307" s="21" t="s">
        <v>449</v>
      </c>
      <c r="K307" s="20">
        <v>37.991549999999997</v>
      </c>
      <c r="L307" s="20">
        <v>-103.54900000000001</v>
      </c>
    </row>
    <row r="308" spans="8:12">
      <c r="H308" s="20">
        <v>80479</v>
      </c>
      <c r="I308" s="21" t="s">
        <v>26</v>
      </c>
      <c r="J308" s="21" t="s">
        <v>450</v>
      </c>
      <c r="K308" s="20">
        <v>40.119599999999998</v>
      </c>
      <c r="L308" s="20">
        <v>-106.908</v>
      </c>
    </row>
    <row r="309" spans="8:12">
      <c r="H309" s="20">
        <v>81334</v>
      </c>
      <c r="I309" s="21" t="s">
        <v>26</v>
      </c>
      <c r="J309" s="21" t="s">
        <v>451</v>
      </c>
      <c r="K309" s="20">
        <v>37.208410000000001</v>
      </c>
      <c r="L309" s="20">
        <v>-108.72</v>
      </c>
    </row>
    <row r="310" spans="8:12">
      <c r="H310" s="20">
        <v>81071</v>
      </c>
      <c r="I310" s="21" t="s">
        <v>26</v>
      </c>
      <c r="J310" s="21" t="s">
        <v>452</v>
      </c>
      <c r="K310" s="20">
        <v>38.46217</v>
      </c>
      <c r="L310" s="20">
        <v>-102.295</v>
      </c>
    </row>
    <row r="311" spans="8:12">
      <c r="H311" s="20">
        <v>81081</v>
      </c>
      <c r="I311" s="21" t="s">
        <v>26</v>
      </c>
      <c r="J311" s="21" t="s">
        <v>453</v>
      </c>
      <c r="K311" s="20">
        <v>37.075659999999999</v>
      </c>
      <c r="L311" s="20">
        <v>-104.11799999999999</v>
      </c>
    </row>
    <row r="312" spans="8:12">
      <c r="H312" s="20">
        <v>81251</v>
      </c>
      <c r="I312" s="21" t="s">
        <v>26</v>
      </c>
      <c r="J312" s="21" t="s">
        <v>454</v>
      </c>
      <c r="K312" s="20">
        <v>39.090229999999998</v>
      </c>
      <c r="L312" s="20">
        <v>-106.435</v>
      </c>
    </row>
    <row r="313" spans="8:12">
      <c r="H313" s="20">
        <v>80840</v>
      </c>
      <c r="I313" s="21" t="s">
        <v>26</v>
      </c>
      <c r="J313" s="21" t="s">
        <v>455</v>
      </c>
      <c r="K313" s="20">
        <v>38.990450000000003</v>
      </c>
      <c r="L313" s="20">
        <v>-104.86</v>
      </c>
    </row>
    <row r="314" spans="8:12">
      <c r="H314" s="20">
        <v>81064</v>
      </c>
      <c r="I314" s="21" t="s">
        <v>26</v>
      </c>
      <c r="J314" s="21" t="s">
        <v>456</v>
      </c>
      <c r="K314" s="20">
        <v>37.355890000000002</v>
      </c>
      <c r="L314" s="20">
        <v>-102.893</v>
      </c>
    </row>
    <row r="315" spans="8:12">
      <c r="H315" s="20">
        <v>81657</v>
      </c>
      <c r="I315" s="21" t="s">
        <v>26</v>
      </c>
      <c r="J315" s="21" t="s">
        <v>457</v>
      </c>
      <c r="K315" s="20">
        <v>39.62379</v>
      </c>
      <c r="L315" s="20">
        <v>-106.46299999999999</v>
      </c>
    </row>
    <row r="316" spans="8:12">
      <c r="H316" s="20">
        <v>80755</v>
      </c>
      <c r="I316" s="21" t="s">
        <v>26</v>
      </c>
      <c r="J316" s="21" t="s">
        <v>458</v>
      </c>
      <c r="K316" s="20">
        <v>39.933129999999998</v>
      </c>
      <c r="L316" s="20">
        <v>-102.319</v>
      </c>
    </row>
    <row r="317" spans="8:12">
      <c r="H317" s="20">
        <v>81087</v>
      </c>
      <c r="I317" s="21" t="s">
        <v>26</v>
      </c>
      <c r="J317" s="21" t="s">
        <v>459</v>
      </c>
      <c r="K317" s="20">
        <v>37.373040000000003</v>
      </c>
      <c r="L317" s="20">
        <v>-102.444</v>
      </c>
    </row>
    <row r="318" spans="8:12">
      <c r="H318" s="20">
        <v>81155</v>
      </c>
      <c r="I318" s="21" t="s">
        <v>26</v>
      </c>
      <c r="J318" s="21" t="s">
        <v>460</v>
      </c>
      <c r="K318" s="20">
        <v>38.295200000000001</v>
      </c>
      <c r="L318" s="20">
        <v>-106.11</v>
      </c>
    </row>
    <row r="319" spans="8:12">
      <c r="H319" s="20">
        <v>81049</v>
      </c>
      <c r="I319" s="21" t="s">
        <v>26</v>
      </c>
      <c r="J319" s="21" t="s">
        <v>461</v>
      </c>
      <c r="K319" s="20">
        <v>37.331189999999999</v>
      </c>
      <c r="L319" s="20">
        <v>-103.358</v>
      </c>
    </row>
    <row r="320" spans="8:12">
      <c r="H320" s="20">
        <v>80536</v>
      </c>
      <c r="I320" s="21" t="s">
        <v>26</v>
      </c>
      <c r="J320" s="21" t="s">
        <v>462</v>
      </c>
      <c r="K320" s="20">
        <v>40.779879999999999</v>
      </c>
      <c r="L320" s="20">
        <v>-105.36799999999999</v>
      </c>
    </row>
    <row r="321" spans="8:12">
      <c r="H321" s="20">
        <v>80861</v>
      </c>
      <c r="I321" s="21" t="s">
        <v>26</v>
      </c>
      <c r="J321" s="21" t="s">
        <v>463</v>
      </c>
      <c r="K321" s="20">
        <v>39.323560000000001</v>
      </c>
      <c r="L321" s="20">
        <v>-102.739</v>
      </c>
    </row>
    <row r="322" spans="8:12">
      <c r="H322" s="20">
        <v>80480</v>
      </c>
      <c r="I322" s="21" t="s">
        <v>26</v>
      </c>
      <c r="J322" s="21" t="s">
        <v>464</v>
      </c>
      <c r="K322" s="20">
        <v>40.709980000000002</v>
      </c>
      <c r="L322" s="20">
        <v>-106.277</v>
      </c>
    </row>
    <row r="323" spans="8:12">
      <c r="H323" s="20">
        <v>81090</v>
      </c>
      <c r="I323" s="21" t="s">
        <v>26</v>
      </c>
      <c r="J323" s="21" t="s">
        <v>465</v>
      </c>
      <c r="K323" s="20">
        <v>37.352060000000002</v>
      </c>
      <c r="L323" s="20">
        <v>-102.254</v>
      </c>
    </row>
    <row r="324" spans="8:12">
      <c r="H324" s="20">
        <v>80481</v>
      </c>
      <c r="I324" s="21" t="s">
        <v>26</v>
      </c>
      <c r="J324" s="21" t="s">
        <v>466</v>
      </c>
      <c r="K324" s="20">
        <v>40.072569999999999</v>
      </c>
      <c r="L324" s="20">
        <v>-105.508</v>
      </c>
    </row>
    <row r="325" spans="8:12">
      <c r="H325" s="20">
        <v>80137</v>
      </c>
      <c r="I325" s="21" t="s">
        <v>26</v>
      </c>
      <c r="J325" s="21" t="s">
        <v>467</v>
      </c>
      <c r="K325" s="20">
        <v>39.762320000000003</v>
      </c>
      <c r="L325" s="20">
        <v>-104.583</v>
      </c>
    </row>
    <row r="326" spans="8:12">
      <c r="H326" s="20">
        <v>80621</v>
      </c>
      <c r="I326" s="21" t="s">
        <v>26</v>
      </c>
      <c r="J326" s="21" t="s">
        <v>468</v>
      </c>
      <c r="K326" s="20">
        <v>40.078879999999998</v>
      </c>
      <c r="L326" s="20">
        <v>-104.866</v>
      </c>
    </row>
    <row r="327" spans="8:12">
      <c r="H327" s="20">
        <v>80653</v>
      </c>
      <c r="I327" s="21" t="s">
        <v>26</v>
      </c>
      <c r="J327" s="21" t="s">
        <v>469</v>
      </c>
      <c r="K327" s="20">
        <v>40.368090000000002</v>
      </c>
      <c r="L327" s="20">
        <v>-103.968</v>
      </c>
    </row>
    <row r="328" spans="8:12">
      <c r="H328" s="20">
        <v>80549</v>
      </c>
      <c r="I328" s="21" t="s">
        <v>26</v>
      </c>
      <c r="J328" s="21" t="s">
        <v>470</v>
      </c>
      <c r="K328" s="20">
        <v>40.725529999999999</v>
      </c>
      <c r="L328" s="20">
        <v>-105.032</v>
      </c>
    </row>
    <row r="329" spans="8:12">
      <c r="H329" s="20">
        <v>81252</v>
      </c>
      <c r="I329" s="21" t="s">
        <v>26</v>
      </c>
      <c r="J329" s="21" t="s">
        <v>471</v>
      </c>
      <c r="K329" s="20">
        <v>38.123019999999997</v>
      </c>
      <c r="L329" s="20">
        <v>-105.43300000000001</v>
      </c>
    </row>
    <row r="330" spans="8:12">
      <c r="H330" s="20">
        <v>81091</v>
      </c>
      <c r="I330" s="21" t="s">
        <v>26</v>
      </c>
      <c r="J330" s="21" t="s">
        <v>472</v>
      </c>
      <c r="K330" s="20">
        <v>37.170209999999997</v>
      </c>
      <c r="L330" s="20">
        <v>-104.825</v>
      </c>
    </row>
    <row r="331" spans="8:12">
      <c r="H331" s="20">
        <v>81253</v>
      </c>
      <c r="I331" s="21" t="s">
        <v>26</v>
      </c>
      <c r="J331" s="21" t="s">
        <v>473</v>
      </c>
      <c r="K331" s="20">
        <v>38.189860000000003</v>
      </c>
      <c r="L331" s="20">
        <v>-105.10599999999999</v>
      </c>
    </row>
    <row r="332" spans="8:12">
      <c r="H332" s="20">
        <v>81527</v>
      </c>
      <c r="I332" s="21" t="s">
        <v>26</v>
      </c>
      <c r="J332" s="21" t="s">
        <v>474</v>
      </c>
      <c r="K332" s="20">
        <v>38.974420000000002</v>
      </c>
      <c r="L332" s="20">
        <v>-108.399</v>
      </c>
    </row>
    <row r="333" spans="8:12">
      <c r="H333" s="20">
        <v>81092</v>
      </c>
      <c r="I333" s="21" t="s">
        <v>26</v>
      </c>
      <c r="J333" s="21" t="s">
        <v>475</v>
      </c>
      <c r="K333" s="20">
        <v>38.15898</v>
      </c>
      <c r="L333" s="20">
        <v>-102.715</v>
      </c>
    </row>
    <row r="334" spans="8:12">
      <c r="H334" s="20">
        <v>80741</v>
      </c>
      <c r="I334" s="21" t="s">
        <v>26</v>
      </c>
      <c r="J334" s="21" t="s">
        <v>476</v>
      </c>
      <c r="K334" s="20">
        <v>40.51155</v>
      </c>
      <c r="L334" s="20">
        <v>-103.345</v>
      </c>
    </row>
    <row r="335" spans="8:12">
      <c r="H335" s="20">
        <v>80550</v>
      </c>
      <c r="I335" s="21" t="s">
        <v>26</v>
      </c>
      <c r="J335" s="21" t="s">
        <v>477</v>
      </c>
      <c r="K335" s="20">
        <v>40.48366</v>
      </c>
      <c r="L335" s="20">
        <v>-104.899</v>
      </c>
    </row>
    <row r="336" spans="8:12">
      <c r="H336" s="20">
        <v>80863</v>
      </c>
      <c r="I336" s="21" t="s">
        <v>26</v>
      </c>
      <c r="J336" s="21" t="s">
        <v>478</v>
      </c>
      <c r="K336" s="20">
        <v>38.996929999999999</v>
      </c>
      <c r="L336" s="20">
        <v>-105.062</v>
      </c>
    </row>
    <row r="337" spans="8:12">
      <c r="H337" s="20">
        <v>81335</v>
      </c>
      <c r="I337" s="21" t="s">
        <v>26</v>
      </c>
      <c r="J337" s="21" t="s">
        <v>479</v>
      </c>
      <c r="K337" s="20">
        <v>37.49953</v>
      </c>
      <c r="L337" s="20">
        <v>-108.785</v>
      </c>
    </row>
    <row r="338" spans="8:12">
      <c r="H338" s="20">
        <v>80864</v>
      </c>
      <c r="I338" s="21" t="s">
        <v>26</v>
      </c>
      <c r="J338" s="21" t="s">
        <v>480</v>
      </c>
      <c r="K338" s="20">
        <v>38.77525</v>
      </c>
      <c r="L338" s="20">
        <v>-104.218</v>
      </c>
    </row>
    <row r="339" spans="8:12">
      <c r="H339" s="20">
        <v>80759</v>
      </c>
      <c r="I339" s="21" t="s">
        <v>26</v>
      </c>
      <c r="J339" s="21" t="s">
        <v>481</v>
      </c>
      <c r="K339" s="20">
        <v>40.13006</v>
      </c>
      <c r="L339" s="20">
        <v>-102.70699999999999</v>
      </c>
    </row>
  </sheetData>
  <autoFilter ref="A1:E998" xr:uid="{00000000-0009-0000-0000-000002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6"/>
  <sheetViews>
    <sheetView workbookViewId="0"/>
  </sheetViews>
  <sheetFormatPr baseColWidth="10" defaultColWidth="12.6640625" defaultRowHeight="15.75" customHeight="1"/>
  <sheetData>
    <row r="1" spans="1:12" ht="13">
      <c r="A1" s="1" t="s">
        <v>482</v>
      </c>
      <c r="B1" s="1" t="s">
        <v>16</v>
      </c>
      <c r="C1" s="1" t="s">
        <v>483</v>
      </c>
      <c r="D1" s="1"/>
      <c r="E1" s="1" t="s">
        <v>484</v>
      </c>
      <c r="F1" s="1" t="s">
        <v>485</v>
      </c>
      <c r="H1" s="1" t="s">
        <v>486</v>
      </c>
      <c r="I1" s="1" t="s">
        <v>483</v>
      </c>
      <c r="J1" s="1" t="s">
        <v>16</v>
      </c>
      <c r="K1" s="1" t="s">
        <v>484</v>
      </c>
      <c r="L1" s="1" t="s">
        <v>485</v>
      </c>
    </row>
    <row r="2" spans="1:12" ht="15">
      <c r="A2" s="1" t="s">
        <v>487</v>
      </c>
      <c r="B2" s="1">
        <v>80465</v>
      </c>
      <c r="C2" s="1" t="s">
        <v>46</v>
      </c>
      <c r="E2" s="18">
        <v>39.612450000000003</v>
      </c>
      <c r="F2" s="18">
        <v>-105.175</v>
      </c>
      <c r="H2" s="1" t="s">
        <v>488</v>
      </c>
      <c r="I2" s="1" t="s">
        <v>46</v>
      </c>
      <c r="J2" s="1">
        <v>80209</v>
      </c>
      <c r="K2" s="18">
        <v>39.707439999999998</v>
      </c>
      <c r="L2" s="18">
        <v>-104.96899999999999</v>
      </c>
    </row>
    <row r="3" spans="1:12" ht="15">
      <c r="H3" s="1" t="s">
        <v>489</v>
      </c>
      <c r="I3" s="1" t="s">
        <v>490</v>
      </c>
      <c r="J3" s="1">
        <v>80209</v>
      </c>
      <c r="K3" s="18">
        <v>39.707439999999998</v>
      </c>
      <c r="L3" s="18">
        <v>-104.96899999999999</v>
      </c>
    </row>
    <row r="4" spans="1:12" ht="15">
      <c r="H4" s="1" t="s">
        <v>491</v>
      </c>
      <c r="I4" s="1" t="s">
        <v>46</v>
      </c>
      <c r="J4" s="1">
        <v>80219</v>
      </c>
      <c r="K4" s="18">
        <v>39.695619999999998</v>
      </c>
      <c r="L4" s="18">
        <v>-105.03400000000001</v>
      </c>
    </row>
    <row r="5" spans="1:12" ht="15">
      <c r="H5" s="1" t="s">
        <v>492</v>
      </c>
      <c r="I5" s="1" t="s">
        <v>490</v>
      </c>
      <c r="J5" s="1">
        <v>80219</v>
      </c>
      <c r="K5" s="18">
        <v>39.695619999999998</v>
      </c>
      <c r="L5" s="18">
        <v>-105.03400000000001</v>
      </c>
    </row>
    <row r="6" spans="1:12" ht="6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 ht="13">
      <c r="A7" s="1" t="s">
        <v>493</v>
      </c>
    </row>
    <row r="8" spans="1:12" ht="13">
      <c r="A8" s="1" t="s">
        <v>482</v>
      </c>
      <c r="B8" s="1" t="s">
        <v>486</v>
      </c>
      <c r="C8" s="1" t="s">
        <v>494</v>
      </c>
    </row>
    <row r="9" spans="1:12" ht="42">
      <c r="A9" s="1" t="s">
        <v>487</v>
      </c>
      <c r="B9" s="1" t="s">
        <v>488</v>
      </c>
      <c r="C9" s="23" t="s">
        <v>495</v>
      </c>
      <c r="D9" s="24">
        <v>1</v>
      </c>
    </row>
    <row r="10" spans="1:12" ht="42">
      <c r="A10" s="1" t="s">
        <v>487</v>
      </c>
      <c r="B10" s="1" t="s">
        <v>489</v>
      </c>
      <c r="C10" s="23" t="s">
        <v>496</v>
      </c>
      <c r="D10" s="25">
        <v>0</v>
      </c>
    </row>
    <row r="11" spans="1:12" ht="42">
      <c r="A11" s="1" t="s">
        <v>487</v>
      </c>
      <c r="B11" s="1" t="s">
        <v>491</v>
      </c>
      <c r="C11" s="23" t="s">
        <v>495</v>
      </c>
      <c r="D11" s="24">
        <v>1</v>
      </c>
    </row>
    <row r="12" spans="1:12" ht="42">
      <c r="A12" s="1" t="s">
        <v>487</v>
      </c>
      <c r="B12" s="1" t="s">
        <v>492</v>
      </c>
      <c r="C12" s="23" t="s">
        <v>496</v>
      </c>
      <c r="D12" s="25">
        <v>0</v>
      </c>
      <c r="E12" s="26"/>
      <c r="F12" s="26"/>
      <c r="G12" s="26"/>
      <c r="H12" s="26"/>
      <c r="I12" s="1"/>
    </row>
    <row r="14" spans="1:12" ht="13">
      <c r="A14" s="1" t="s">
        <v>497</v>
      </c>
      <c r="F14" s="166" t="s">
        <v>498</v>
      </c>
      <c r="G14" s="167"/>
      <c r="H14" s="166" t="s">
        <v>498</v>
      </c>
      <c r="I14" s="167"/>
      <c r="J14" s="1" t="s">
        <v>499</v>
      </c>
    </row>
    <row r="15" spans="1:12" ht="13">
      <c r="A15" s="1" t="s">
        <v>482</v>
      </c>
      <c r="B15" s="1" t="s">
        <v>486</v>
      </c>
      <c r="C15" s="1" t="s">
        <v>483</v>
      </c>
      <c r="D15" s="1" t="s">
        <v>500</v>
      </c>
      <c r="E15" s="1" t="s">
        <v>501</v>
      </c>
      <c r="F15" s="1" t="s">
        <v>502</v>
      </c>
      <c r="G15" s="1" t="s">
        <v>503</v>
      </c>
      <c r="H15" s="1" t="s">
        <v>504</v>
      </c>
      <c r="I15" s="1" t="s">
        <v>505</v>
      </c>
      <c r="J15" s="1" t="s">
        <v>506</v>
      </c>
      <c r="K15" s="1" t="s">
        <v>507</v>
      </c>
    </row>
    <row r="16" spans="1:12" ht="13">
      <c r="A16" s="1" t="s">
        <v>487</v>
      </c>
      <c r="B16" s="1" t="s">
        <v>488</v>
      </c>
      <c r="C16" s="1" t="s">
        <v>46</v>
      </c>
      <c r="D16" s="1">
        <v>80465</v>
      </c>
      <c r="E16" s="1">
        <v>80209</v>
      </c>
      <c r="F16" s="27">
        <f t="shared" ref="F16:G16" si="0">E2</f>
        <v>39.612450000000003</v>
      </c>
      <c r="G16" s="28">
        <f t="shared" si="0"/>
        <v>-105.175</v>
      </c>
      <c r="H16" s="29">
        <f t="shared" ref="H16:I16" si="1">K2</f>
        <v>39.707439999999998</v>
      </c>
      <c r="I16" s="30">
        <f t="shared" si="1"/>
        <v>-104.96899999999999</v>
      </c>
      <c r="J16" s="25">
        <f t="shared" ref="J16:J19" si="2">ABS(F16-H16)+ABS(G16-I16)</f>
        <v>0.30098999999999876</v>
      </c>
      <c r="K16" s="1">
        <v>0</v>
      </c>
    </row>
    <row r="17" spans="1:11" ht="13">
      <c r="A17" s="1" t="s">
        <v>487</v>
      </c>
      <c r="B17" s="1" t="s">
        <v>489</v>
      </c>
      <c r="C17" s="1" t="s">
        <v>31</v>
      </c>
      <c r="D17" s="1">
        <v>80465</v>
      </c>
      <c r="E17" s="1">
        <v>80209</v>
      </c>
      <c r="F17" s="27">
        <f t="shared" ref="F17:G17" si="3">E2</f>
        <v>39.612450000000003</v>
      </c>
      <c r="G17" s="28">
        <f t="shared" si="3"/>
        <v>-105.175</v>
      </c>
      <c r="H17" s="29">
        <f t="shared" ref="H17:I17" si="4">K3</f>
        <v>39.707439999999998</v>
      </c>
      <c r="I17" s="30">
        <f t="shared" si="4"/>
        <v>-104.96899999999999</v>
      </c>
      <c r="J17" s="25">
        <f t="shared" si="2"/>
        <v>0.30098999999999876</v>
      </c>
      <c r="K17" s="1">
        <v>0</v>
      </c>
    </row>
    <row r="18" spans="1:11" ht="13">
      <c r="A18" s="1" t="s">
        <v>487</v>
      </c>
      <c r="B18" s="1" t="s">
        <v>491</v>
      </c>
      <c r="C18" s="1" t="s">
        <v>46</v>
      </c>
      <c r="D18" s="1">
        <v>80465</v>
      </c>
      <c r="E18" s="1">
        <v>80219</v>
      </c>
      <c r="F18" s="27">
        <f t="shared" ref="F18:G18" si="5">E2</f>
        <v>39.612450000000003</v>
      </c>
      <c r="G18" s="28">
        <f t="shared" si="5"/>
        <v>-105.175</v>
      </c>
      <c r="H18" s="29">
        <f t="shared" ref="H18:I18" si="6">K4</f>
        <v>39.695619999999998</v>
      </c>
      <c r="I18" s="30">
        <f t="shared" si="6"/>
        <v>-105.03400000000001</v>
      </c>
      <c r="J18" s="24">
        <f t="shared" si="2"/>
        <v>0.22416999999998666</v>
      </c>
      <c r="K18" s="24">
        <v>1</v>
      </c>
    </row>
    <row r="19" spans="1:11" ht="13">
      <c r="A19" s="1" t="s">
        <v>487</v>
      </c>
      <c r="B19" s="1" t="s">
        <v>492</v>
      </c>
      <c r="C19" s="1" t="s">
        <v>31</v>
      </c>
      <c r="D19" s="1">
        <v>80465</v>
      </c>
      <c r="E19" s="1">
        <v>80219</v>
      </c>
      <c r="F19" s="27">
        <f t="shared" ref="F19:G19" si="7">E2</f>
        <v>39.612450000000003</v>
      </c>
      <c r="G19" s="28">
        <f t="shared" si="7"/>
        <v>-105.175</v>
      </c>
      <c r="H19" s="29">
        <f t="shared" ref="H19:I19" si="8">K5</f>
        <v>39.695619999999998</v>
      </c>
      <c r="I19" s="30">
        <f t="shared" si="8"/>
        <v>-105.03400000000001</v>
      </c>
      <c r="J19" s="24">
        <f t="shared" si="2"/>
        <v>0.22416999999998666</v>
      </c>
      <c r="K19" s="24">
        <v>1</v>
      </c>
    </row>
    <row r="21" spans="1:11" ht="13">
      <c r="A21" s="1" t="s">
        <v>508</v>
      </c>
    </row>
    <row r="22" spans="1:11" ht="13">
      <c r="A22" s="1" t="s">
        <v>486</v>
      </c>
      <c r="B22" s="1" t="s">
        <v>509</v>
      </c>
    </row>
    <row r="23" spans="1:11" ht="13">
      <c r="A23" s="1" t="s">
        <v>488</v>
      </c>
      <c r="B23" s="1">
        <f t="shared" ref="B23:B25" si="9">SUM(D9+K16)</f>
        <v>1</v>
      </c>
    </row>
    <row r="24" spans="1:11" ht="13">
      <c r="A24" s="1" t="s">
        <v>489</v>
      </c>
      <c r="B24" s="1">
        <f t="shared" si="9"/>
        <v>0</v>
      </c>
    </row>
    <row r="25" spans="1:11" ht="13">
      <c r="A25" s="24" t="s">
        <v>491</v>
      </c>
      <c r="B25" s="24">
        <f t="shared" si="9"/>
        <v>2</v>
      </c>
      <c r="C25" s="1" t="s">
        <v>510</v>
      </c>
    </row>
    <row r="26" spans="1:11" ht="13">
      <c r="A26" s="1" t="s">
        <v>492</v>
      </c>
      <c r="B26" s="1">
        <f>SUM(D12+K19)</f>
        <v>1</v>
      </c>
    </row>
  </sheetData>
  <mergeCells count="2">
    <mergeCell ref="F14:G14"/>
    <mergeCell ref="H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125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min="1" max="1" width="2" customWidth="1"/>
    <col min="2" max="2" width="25.1640625" customWidth="1"/>
    <col min="3" max="3" width="31.33203125" customWidth="1"/>
    <col min="4" max="4" width="12.6640625" customWidth="1"/>
    <col min="5" max="8" width="9.5" customWidth="1"/>
    <col min="9" max="9" width="12.6640625" customWidth="1"/>
    <col min="10" max="10" width="25.1640625" customWidth="1"/>
    <col min="11" max="11" width="12.6640625" customWidth="1"/>
    <col min="12" max="12" width="18.83203125" customWidth="1"/>
    <col min="13" max="14" width="9.5" customWidth="1"/>
    <col min="15" max="16" width="7.6640625" customWidth="1"/>
    <col min="17" max="17" width="37.6640625" customWidth="1"/>
    <col min="18" max="18" width="2" customWidth="1"/>
  </cols>
  <sheetData>
    <row r="1" spans="1:18" ht="15.75" customHeight="1">
      <c r="A1" s="31"/>
      <c r="B1" s="32">
        <f ca="1">IFERROR(__xludf.DUMMYFUNCTION("COUNTA(UNIQUE(B4:B122))"),82)</f>
        <v>82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ht="15.75" customHeight="1">
      <c r="A2" s="33"/>
      <c r="B2" s="33">
        <v>200</v>
      </c>
      <c r="C2" s="33">
        <v>250</v>
      </c>
      <c r="D2" s="33">
        <v>100</v>
      </c>
      <c r="E2" s="33">
        <v>75</v>
      </c>
      <c r="F2" s="33">
        <v>75</v>
      </c>
      <c r="G2" s="33">
        <v>75</v>
      </c>
      <c r="H2" s="33">
        <v>75</v>
      </c>
      <c r="I2" s="33">
        <v>100</v>
      </c>
      <c r="J2" s="33">
        <v>200</v>
      </c>
      <c r="K2" s="33">
        <v>100</v>
      </c>
      <c r="L2" s="33">
        <v>150</v>
      </c>
      <c r="M2" s="33">
        <v>75</v>
      </c>
      <c r="N2" s="33">
        <v>75</v>
      </c>
      <c r="O2" s="33">
        <v>60</v>
      </c>
      <c r="P2" s="33">
        <v>60</v>
      </c>
      <c r="Q2" s="33">
        <v>300</v>
      </c>
      <c r="R2" s="34"/>
    </row>
    <row r="3" spans="1:18" ht="15.75" customHeight="1">
      <c r="A3" s="35"/>
      <c r="B3" s="36" t="s">
        <v>0</v>
      </c>
      <c r="C3" s="36" t="s">
        <v>1</v>
      </c>
      <c r="D3" s="37" t="s">
        <v>2</v>
      </c>
      <c r="E3" s="36" t="s">
        <v>3</v>
      </c>
      <c r="F3" s="36" t="s">
        <v>4</v>
      </c>
      <c r="G3" s="36" t="s">
        <v>5</v>
      </c>
      <c r="H3" s="36" t="s">
        <v>6</v>
      </c>
      <c r="I3" s="36" t="s">
        <v>7</v>
      </c>
      <c r="J3" s="38" t="s">
        <v>11</v>
      </c>
      <c r="K3" s="38" t="s">
        <v>12</v>
      </c>
      <c r="L3" s="39" t="s">
        <v>13</v>
      </c>
      <c r="M3" s="38" t="s">
        <v>14</v>
      </c>
      <c r="N3" s="38" t="s">
        <v>15</v>
      </c>
      <c r="O3" s="38" t="s">
        <v>511</v>
      </c>
      <c r="P3" s="38" t="s">
        <v>512</v>
      </c>
      <c r="Q3" s="38" t="s">
        <v>513</v>
      </c>
      <c r="R3" s="40"/>
    </row>
    <row r="4" spans="1:18" ht="15.75" customHeight="1">
      <c r="A4" s="10"/>
      <c r="B4" s="41" t="s">
        <v>514</v>
      </c>
      <c r="C4" s="10" t="s">
        <v>515</v>
      </c>
      <c r="D4" s="42" t="s">
        <v>516</v>
      </c>
      <c r="E4" s="10">
        <v>5</v>
      </c>
      <c r="F4" s="10">
        <v>56</v>
      </c>
      <c r="G4" s="43" t="s">
        <v>20</v>
      </c>
      <c r="H4" s="43" t="s">
        <v>20</v>
      </c>
      <c r="I4" s="43" t="s">
        <v>20</v>
      </c>
      <c r="J4" s="43" t="s">
        <v>20</v>
      </c>
      <c r="K4" s="10" t="s">
        <v>517</v>
      </c>
      <c r="L4" s="10" t="s">
        <v>518</v>
      </c>
      <c r="M4" s="10" t="s">
        <v>60</v>
      </c>
      <c r="N4" s="10" t="s">
        <v>26</v>
      </c>
      <c r="O4" s="10" t="s">
        <v>519</v>
      </c>
      <c r="P4" s="44">
        <v>45208</v>
      </c>
      <c r="Q4" s="10" t="s">
        <v>520</v>
      </c>
      <c r="R4" s="10"/>
    </row>
    <row r="5" spans="1:18" ht="15.75" customHeight="1">
      <c r="A5" s="10"/>
      <c r="B5" s="41" t="s">
        <v>521</v>
      </c>
      <c r="C5" s="10" t="s">
        <v>522</v>
      </c>
      <c r="D5" s="42" t="s">
        <v>523</v>
      </c>
      <c r="E5" s="10">
        <v>4.9000000000000004</v>
      </c>
      <c r="F5" s="10">
        <v>262</v>
      </c>
      <c r="G5" s="43" t="s">
        <v>20</v>
      </c>
      <c r="H5" s="43" t="s">
        <v>20</v>
      </c>
      <c r="I5" s="42" t="s">
        <v>524</v>
      </c>
      <c r="J5" s="45" t="s">
        <v>525</v>
      </c>
      <c r="K5" s="10" t="s">
        <v>526</v>
      </c>
      <c r="L5" s="10" t="s">
        <v>527</v>
      </c>
      <c r="M5" s="10" t="s">
        <v>25</v>
      </c>
      <c r="N5" s="10" t="s">
        <v>26</v>
      </c>
      <c r="O5" s="10" t="s">
        <v>519</v>
      </c>
      <c r="P5" s="44">
        <v>45211</v>
      </c>
      <c r="Q5" s="10"/>
      <c r="R5" s="10"/>
    </row>
    <row r="6" spans="1:18" ht="15.75" customHeight="1">
      <c r="A6" s="10"/>
      <c r="B6" s="41" t="s">
        <v>134</v>
      </c>
      <c r="C6" s="10" t="s">
        <v>528</v>
      </c>
      <c r="D6" s="42" t="s">
        <v>136</v>
      </c>
      <c r="E6" s="10">
        <v>5</v>
      </c>
      <c r="F6" s="10">
        <v>262</v>
      </c>
      <c r="G6" s="43" t="s">
        <v>20</v>
      </c>
      <c r="H6" s="43" t="s">
        <v>20</v>
      </c>
      <c r="I6" s="42" t="s">
        <v>137</v>
      </c>
      <c r="J6" s="45" t="s">
        <v>138</v>
      </c>
      <c r="K6" s="10" t="s">
        <v>139</v>
      </c>
      <c r="L6" s="10" t="s">
        <v>140</v>
      </c>
      <c r="M6" s="10" t="s">
        <v>141</v>
      </c>
      <c r="N6" s="10" t="s">
        <v>26</v>
      </c>
      <c r="O6" s="10" t="s">
        <v>529</v>
      </c>
      <c r="P6" s="46">
        <v>45211</v>
      </c>
      <c r="Q6" s="10"/>
      <c r="R6" s="10"/>
    </row>
    <row r="7" spans="1:18" ht="15.75" customHeight="1">
      <c r="A7" s="10"/>
      <c r="B7" s="41" t="s">
        <v>134</v>
      </c>
      <c r="C7" s="10" t="s">
        <v>530</v>
      </c>
      <c r="D7" s="42" t="s">
        <v>136</v>
      </c>
      <c r="E7" s="10">
        <v>5</v>
      </c>
      <c r="F7" s="10">
        <v>262</v>
      </c>
      <c r="G7" s="43" t="s">
        <v>20</v>
      </c>
      <c r="H7" s="43" t="s">
        <v>20</v>
      </c>
      <c r="I7" s="42" t="s">
        <v>137</v>
      </c>
      <c r="J7" s="43" t="s">
        <v>20</v>
      </c>
      <c r="K7" s="10" t="s">
        <v>139</v>
      </c>
      <c r="L7" s="10" t="s">
        <v>140</v>
      </c>
      <c r="M7" s="10" t="s">
        <v>141</v>
      </c>
      <c r="N7" s="10" t="s">
        <v>26</v>
      </c>
      <c r="O7" s="10" t="s">
        <v>529</v>
      </c>
      <c r="P7" s="46">
        <v>45211</v>
      </c>
      <c r="Q7" s="10" t="s">
        <v>520</v>
      </c>
      <c r="R7" s="10"/>
    </row>
    <row r="8" spans="1:18" ht="15.75" customHeight="1">
      <c r="A8" s="10"/>
      <c r="B8" s="41" t="s">
        <v>134</v>
      </c>
      <c r="C8" s="47" t="s">
        <v>531</v>
      </c>
      <c r="D8" s="42" t="s">
        <v>136</v>
      </c>
      <c r="E8" s="10">
        <v>5</v>
      </c>
      <c r="F8" s="10">
        <v>262</v>
      </c>
      <c r="G8" s="43" t="s">
        <v>20</v>
      </c>
      <c r="H8" s="43" t="s">
        <v>20</v>
      </c>
      <c r="I8" s="42" t="s">
        <v>137</v>
      </c>
      <c r="J8" s="43" t="s">
        <v>20</v>
      </c>
      <c r="K8" s="10" t="s">
        <v>139</v>
      </c>
      <c r="L8" s="10" t="s">
        <v>140</v>
      </c>
      <c r="M8" s="10" t="s">
        <v>141</v>
      </c>
      <c r="N8" s="10" t="s">
        <v>26</v>
      </c>
      <c r="O8" s="10" t="s">
        <v>529</v>
      </c>
      <c r="P8" s="46">
        <v>45211</v>
      </c>
      <c r="Q8" s="10" t="s">
        <v>520</v>
      </c>
      <c r="R8" s="10"/>
    </row>
    <row r="9" spans="1:18" ht="15.75" customHeight="1">
      <c r="A9" s="10"/>
      <c r="B9" s="41" t="s">
        <v>143</v>
      </c>
      <c r="C9" s="10" t="s">
        <v>532</v>
      </c>
      <c r="D9" s="48" t="s">
        <v>145</v>
      </c>
      <c r="E9" s="10">
        <v>4.8</v>
      </c>
      <c r="F9" s="10">
        <v>178</v>
      </c>
      <c r="G9" s="43" t="s">
        <v>20</v>
      </c>
      <c r="H9" s="43" t="s">
        <v>20</v>
      </c>
      <c r="I9" s="42" t="s">
        <v>533</v>
      </c>
      <c r="J9" s="45" t="s">
        <v>534</v>
      </c>
      <c r="K9" s="10" t="s">
        <v>148</v>
      </c>
      <c r="L9" s="10" t="s">
        <v>149</v>
      </c>
      <c r="M9" s="10" t="s">
        <v>25</v>
      </c>
      <c r="N9" s="10" t="s">
        <v>26</v>
      </c>
      <c r="O9" s="10" t="s">
        <v>519</v>
      </c>
      <c r="P9" s="46">
        <v>45212</v>
      </c>
      <c r="Q9" s="10"/>
      <c r="R9" s="10"/>
    </row>
    <row r="10" spans="1:18" ht="15.75" customHeight="1">
      <c r="A10" s="10"/>
      <c r="B10" s="41" t="s">
        <v>143</v>
      </c>
      <c r="C10" s="10" t="s">
        <v>535</v>
      </c>
      <c r="D10" s="48" t="s">
        <v>145</v>
      </c>
      <c r="E10" s="10">
        <v>4.8</v>
      </c>
      <c r="F10" s="10">
        <v>178</v>
      </c>
      <c r="G10" s="43" t="s">
        <v>20</v>
      </c>
      <c r="H10" s="43" t="s">
        <v>20</v>
      </c>
      <c r="I10" s="42" t="s">
        <v>536</v>
      </c>
      <c r="J10" s="45" t="s">
        <v>537</v>
      </c>
      <c r="K10" s="10" t="s">
        <v>148</v>
      </c>
      <c r="L10" s="10" t="s">
        <v>149</v>
      </c>
      <c r="M10" s="10" t="s">
        <v>25</v>
      </c>
      <c r="N10" s="10" t="s">
        <v>26</v>
      </c>
      <c r="O10" s="10" t="s">
        <v>519</v>
      </c>
      <c r="P10" s="46">
        <v>45212</v>
      </c>
      <c r="Q10" s="10"/>
      <c r="R10" s="10"/>
    </row>
    <row r="11" spans="1:18" ht="15.75" customHeight="1">
      <c r="A11" s="10"/>
      <c r="B11" s="41" t="s">
        <v>538</v>
      </c>
      <c r="C11" s="10" t="s">
        <v>539</v>
      </c>
      <c r="D11" s="42" t="s">
        <v>540</v>
      </c>
      <c r="E11" s="10">
        <v>5</v>
      </c>
      <c r="F11" s="10">
        <v>33</v>
      </c>
      <c r="G11" s="43" t="s">
        <v>20</v>
      </c>
      <c r="H11" s="43" t="s">
        <v>20</v>
      </c>
      <c r="I11" s="42" t="s">
        <v>541</v>
      </c>
      <c r="J11" s="45" t="s">
        <v>542</v>
      </c>
      <c r="K11" s="10" t="s">
        <v>543</v>
      </c>
      <c r="L11" s="10" t="s">
        <v>544</v>
      </c>
      <c r="M11" s="10" t="s">
        <v>25</v>
      </c>
      <c r="N11" s="10" t="s">
        <v>26</v>
      </c>
      <c r="O11" s="10" t="s">
        <v>519</v>
      </c>
      <c r="P11" s="46">
        <v>45215</v>
      </c>
      <c r="Q11" s="10"/>
      <c r="R11" s="10"/>
    </row>
    <row r="12" spans="1:18" ht="15.75" customHeight="1">
      <c r="A12" s="10"/>
      <c r="B12" s="41" t="s">
        <v>545</v>
      </c>
      <c r="C12" s="10" t="s">
        <v>546</v>
      </c>
      <c r="D12" s="48" t="s">
        <v>547</v>
      </c>
      <c r="E12" s="10">
        <v>4.7</v>
      </c>
      <c r="F12" s="10">
        <v>120</v>
      </c>
      <c r="G12" s="43" t="s">
        <v>20</v>
      </c>
      <c r="H12" s="43" t="s">
        <v>20</v>
      </c>
      <c r="I12" s="48" t="s">
        <v>548</v>
      </c>
      <c r="J12" s="45" t="s">
        <v>549</v>
      </c>
      <c r="K12" s="10" t="s">
        <v>550</v>
      </c>
      <c r="L12" s="10" t="s">
        <v>551</v>
      </c>
      <c r="M12" s="10" t="s">
        <v>25</v>
      </c>
      <c r="N12" s="10" t="s">
        <v>26</v>
      </c>
      <c r="O12" s="10" t="s">
        <v>519</v>
      </c>
      <c r="P12" s="46">
        <v>45216</v>
      </c>
      <c r="Q12" s="10"/>
      <c r="R12" s="10"/>
    </row>
    <row r="13" spans="1:18" ht="15.75" customHeight="1">
      <c r="A13" s="10"/>
      <c r="B13" s="41" t="s">
        <v>545</v>
      </c>
      <c r="C13" s="10" t="s">
        <v>552</v>
      </c>
      <c r="D13" s="48" t="s">
        <v>547</v>
      </c>
      <c r="E13" s="10">
        <v>4.7</v>
      </c>
      <c r="F13" s="10">
        <v>120</v>
      </c>
      <c r="G13" s="43" t="s">
        <v>20</v>
      </c>
      <c r="H13" s="43" t="s">
        <v>20</v>
      </c>
      <c r="I13" s="48" t="s">
        <v>548</v>
      </c>
      <c r="J13" s="45" t="s">
        <v>553</v>
      </c>
      <c r="K13" s="10" t="s">
        <v>550</v>
      </c>
      <c r="L13" s="10" t="s">
        <v>551</v>
      </c>
      <c r="M13" s="10" t="s">
        <v>25</v>
      </c>
      <c r="N13" s="10" t="s">
        <v>26</v>
      </c>
      <c r="O13" s="10" t="s">
        <v>519</v>
      </c>
      <c r="P13" s="46">
        <v>45216</v>
      </c>
      <c r="Q13" s="10"/>
      <c r="R13" s="10"/>
    </row>
    <row r="14" spans="1:18" ht="15.75" customHeight="1">
      <c r="A14" s="10"/>
      <c r="B14" s="41" t="s">
        <v>545</v>
      </c>
      <c r="C14" s="10" t="s">
        <v>554</v>
      </c>
      <c r="D14" s="48" t="s">
        <v>547</v>
      </c>
      <c r="E14" s="10">
        <v>4.7</v>
      </c>
      <c r="F14" s="10">
        <v>120</v>
      </c>
      <c r="G14" s="43" t="s">
        <v>20</v>
      </c>
      <c r="H14" s="43" t="s">
        <v>20</v>
      </c>
      <c r="I14" s="48" t="s">
        <v>548</v>
      </c>
      <c r="J14" s="45" t="s">
        <v>555</v>
      </c>
      <c r="K14" s="10" t="s">
        <v>550</v>
      </c>
      <c r="L14" s="10" t="s">
        <v>551</v>
      </c>
      <c r="M14" s="10" t="s">
        <v>25</v>
      </c>
      <c r="N14" s="10" t="s">
        <v>26</v>
      </c>
      <c r="O14" s="10" t="s">
        <v>519</v>
      </c>
      <c r="P14" s="46">
        <v>45216</v>
      </c>
      <c r="Q14" s="10"/>
      <c r="R14" s="10"/>
    </row>
    <row r="15" spans="1:18" ht="15.75" customHeight="1">
      <c r="A15" s="10"/>
      <c r="B15" s="41" t="s">
        <v>556</v>
      </c>
      <c r="C15" s="10" t="s">
        <v>557</v>
      </c>
      <c r="D15" s="48" t="s">
        <v>558</v>
      </c>
      <c r="E15" s="10">
        <v>5</v>
      </c>
      <c r="F15" s="10">
        <v>84</v>
      </c>
      <c r="G15" s="43" t="s">
        <v>20</v>
      </c>
      <c r="H15" s="43" t="s">
        <v>20</v>
      </c>
      <c r="I15" s="48" t="s">
        <v>559</v>
      </c>
      <c r="J15" s="45" t="s">
        <v>560</v>
      </c>
      <c r="K15" s="10" t="s">
        <v>561</v>
      </c>
      <c r="L15" s="10" t="s">
        <v>562</v>
      </c>
      <c r="M15" s="10" t="s">
        <v>25</v>
      </c>
      <c r="N15" s="10" t="s">
        <v>26</v>
      </c>
      <c r="O15" s="10" t="s">
        <v>519</v>
      </c>
      <c r="P15" s="46">
        <v>45216</v>
      </c>
      <c r="Q15" s="10"/>
      <c r="R15" s="10"/>
    </row>
    <row r="16" spans="1:18" ht="15.75" customHeight="1">
      <c r="A16" s="10"/>
      <c r="B16" s="41" t="s">
        <v>563</v>
      </c>
      <c r="C16" s="10" t="s">
        <v>564</v>
      </c>
      <c r="D16" s="42" t="s">
        <v>565</v>
      </c>
      <c r="E16" s="10">
        <v>5</v>
      </c>
      <c r="F16" s="10">
        <v>32</v>
      </c>
      <c r="G16" s="43" t="s">
        <v>20</v>
      </c>
      <c r="H16" s="43" t="s">
        <v>20</v>
      </c>
      <c r="I16" s="42" t="s">
        <v>566</v>
      </c>
      <c r="J16" s="45" t="s">
        <v>567</v>
      </c>
      <c r="K16" s="10" t="s">
        <v>568</v>
      </c>
      <c r="L16" s="10" t="s">
        <v>569</v>
      </c>
      <c r="M16" s="10" t="s">
        <v>25</v>
      </c>
      <c r="N16" s="10" t="s">
        <v>26</v>
      </c>
      <c r="O16" s="10" t="s">
        <v>519</v>
      </c>
      <c r="P16" s="46">
        <v>45216</v>
      </c>
      <c r="Q16" s="10"/>
      <c r="R16" s="10"/>
    </row>
    <row r="17" spans="1:18" ht="15.75" customHeight="1">
      <c r="A17" s="10"/>
      <c r="B17" s="41" t="s">
        <v>570</v>
      </c>
      <c r="C17" s="10" t="s">
        <v>571</v>
      </c>
      <c r="D17" s="42" t="s">
        <v>572</v>
      </c>
      <c r="E17" s="10">
        <v>5</v>
      </c>
      <c r="F17" s="10">
        <v>170</v>
      </c>
      <c r="G17" s="43" t="s">
        <v>20</v>
      </c>
      <c r="H17" s="43" t="s">
        <v>20</v>
      </c>
      <c r="I17" s="42" t="s">
        <v>573</v>
      </c>
      <c r="J17" s="45" t="s">
        <v>574</v>
      </c>
      <c r="K17" s="10" t="s">
        <v>575</v>
      </c>
      <c r="L17" s="10" t="s">
        <v>576</v>
      </c>
      <c r="M17" s="10" t="s">
        <v>108</v>
      </c>
      <c r="N17" s="10" t="s">
        <v>26</v>
      </c>
      <c r="O17" s="10" t="s">
        <v>519</v>
      </c>
      <c r="P17" s="46">
        <v>45216</v>
      </c>
      <c r="Q17" s="10"/>
      <c r="R17" s="10"/>
    </row>
    <row r="18" spans="1:18" ht="15.75" customHeight="1">
      <c r="A18" s="10"/>
      <c r="B18" s="41" t="s">
        <v>577</v>
      </c>
      <c r="C18" s="10" t="s">
        <v>578</v>
      </c>
      <c r="D18" s="42" t="s">
        <v>579</v>
      </c>
      <c r="E18" s="10">
        <v>4.8</v>
      </c>
      <c r="F18" s="10">
        <v>647</v>
      </c>
      <c r="G18" s="43" t="s">
        <v>20</v>
      </c>
      <c r="H18" s="43" t="s">
        <v>20</v>
      </c>
      <c r="I18" s="42" t="s">
        <v>580</v>
      </c>
      <c r="J18" s="45" t="s">
        <v>581</v>
      </c>
      <c r="K18" s="10" t="s">
        <v>582</v>
      </c>
      <c r="L18" s="10" t="s">
        <v>583</v>
      </c>
      <c r="M18" s="10" t="s">
        <v>25</v>
      </c>
      <c r="N18" s="10" t="s">
        <v>26</v>
      </c>
      <c r="O18" s="10" t="s">
        <v>519</v>
      </c>
      <c r="P18" s="46">
        <v>45216</v>
      </c>
      <c r="Q18" s="10"/>
      <c r="R18" s="10"/>
    </row>
    <row r="19" spans="1:18" ht="15.75" customHeight="1">
      <c r="A19" s="10"/>
      <c r="B19" s="41" t="s">
        <v>577</v>
      </c>
      <c r="C19" s="10" t="s">
        <v>584</v>
      </c>
      <c r="D19" s="42" t="s">
        <v>579</v>
      </c>
      <c r="E19" s="10">
        <v>4.8</v>
      </c>
      <c r="F19" s="10">
        <v>647</v>
      </c>
      <c r="G19" s="43" t="s">
        <v>20</v>
      </c>
      <c r="H19" s="43" t="s">
        <v>20</v>
      </c>
      <c r="I19" s="42" t="s">
        <v>580</v>
      </c>
      <c r="J19" s="45" t="s">
        <v>585</v>
      </c>
      <c r="K19" s="10" t="s">
        <v>582</v>
      </c>
      <c r="L19" s="10" t="s">
        <v>583</v>
      </c>
      <c r="M19" s="10" t="s">
        <v>25</v>
      </c>
      <c r="N19" s="10" t="s">
        <v>26</v>
      </c>
      <c r="O19" s="10" t="s">
        <v>519</v>
      </c>
      <c r="P19" s="46">
        <v>45216</v>
      </c>
      <c r="Q19" s="10"/>
      <c r="R19" s="10"/>
    </row>
    <row r="20" spans="1:18" ht="15.75" customHeight="1">
      <c r="A20" s="10"/>
      <c r="B20" s="41" t="s">
        <v>577</v>
      </c>
      <c r="C20" s="10" t="s">
        <v>586</v>
      </c>
      <c r="D20" s="42" t="s">
        <v>579</v>
      </c>
      <c r="E20" s="10">
        <v>4.8</v>
      </c>
      <c r="F20" s="10">
        <v>647</v>
      </c>
      <c r="G20" s="43" t="s">
        <v>20</v>
      </c>
      <c r="H20" s="43" t="s">
        <v>20</v>
      </c>
      <c r="I20" s="42" t="s">
        <v>580</v>
      </c>
      <c r="J20" s="45" t="s">
        <v>587</v>
      </c>
      <c r="K20" s="10" t="s">
        <v>582</v>
      </c>
      <c r="L20" s="10" t="s">
        <v>583</v>
      </c>
      <c r="M20" s="10" t="s">
        <v>25</v>
      </c>
      <c r="N20" s="10" t="s">
        <v>26</v>
      </c>
      <c r="O20" s="10" t="s">
        <v>519</v>
      </c>
      <c r="P20" s="46">
        <v>45216</v>
      </c>
      <c r="Q20" s="10"/>
      <c r="R20" s="10"/>
    </row>
    <row r="21" spans="1:18" ht="15.75" customHeight="1">
      <c r="A21" s="10"/>
      <c r="B21" s="41" t="s">
        <v>588</v>
      </c>
      <c r="C21" s="10" t="s">
        <v>589</v>
      </c>
      <c r="D21" s="42" t="s">
        <v>590</v>
      </c>
      <c r="E21" s="10">
        <v>4.9000000000000004</v>
      </c>
      <c r="F21" s="10">
        <v>79</v>
      </c>
      <c r="G21" s="43" t="s">
        <v>20</v>
      </c>
      <c r="H21" s="43" t="s">
        <v>20</v>
      </c>
      <c r="I21" s="42" t="s">
        <v>591</v>
      </c>
      <c r="J21" s="45" t="s">
        <v>592</v>
      </c>
      <c r="K21" s="10" t="s">
        <v>593</v>
      </c>
      <c r="L21" s="10" t="s">
        <v>594</v>
      </c>
      <c r="M21" s="10" t="s">
        <v>595</v>
      </c>
      <c r="N21" s="10" t="s">
        <v>26</v>
      </c>
      <c r="O21" s="10" t="s">
        <v>519</v>
      </c>
      <c r="P21" s="46">
        <v>45216</v>
      </c>
      <c r="Q21" s="10"/>
      <c r="R21" s="10"/>
    </row>
    <row r="22" spans="1:18" ht="15.75" customHeight="1">
      <c r="A22" s="10"/>
      <c r="B22" s="41" t="s">
        <v>596</v>
      </c>
      <c r="C22" s="10" t="s">
        <v>597</v>
      </c>
      <c r="D22" s="42" t="s">
        <v>598</v>
      </c>
      <c r="E22" s="10">
        <v>4.8</v>
      </c>
      <c r="F22" s="10">
        <v>377</v>
      </c>
      <c r="G22" s="43" t="s">
        <v>20</v>
      </c>
      <c r="H22" s="43" t="s">
        <v>20</v>
      </c>
      <c r="I22" s="42" t="s">
        <v>599</v>
      </c>
      <c r="J22" s="45" t="s">
        <v>600</v>
      </c>
      <c r="K22" s="10" t="s">
        <v>601</v>
      </c>
      <c r="L22" s="10" t="s">
        <v>602</v>
      </c>
      <c r="M22" s="10" t="s">
        <v>25</v>
      </c>
      <c r="N22" s="10" t="s">
        <v>26</v>
      </c>
      <c r="O22" s="10" t="s">
        <v>519</v>
      </c>
      <c r="P22" s="46">
        <v>45216</v>
      </c>
      <c r="Q22" s="10"/>
      <c r="R22" s="10"/>
    </row>
    <row r="23" spans="1:18" ht="15.75" customHeight="1">
      <c r="A23" s="10"/>
      <c r="B23" s="41" t="s">
        <v>596</v>
      </c>
      <c r="C23" s="10" t="s">
        <v>603</v>
      </c>
      <c r="D23" s="42" t="s">
        <v>598</v>
      </c>
      <c r="E23" s="10">
        <v>4.8</v>
      </c>
      <c r="F23" s="10">
        <v>377</v>
      </c>
      <c r="G23" s="43" t="s">
        <v>20</v>
      </c>
      <c r="H23" s="43" t="s">
        <v>20</v>
      </c>
      <c r="I23" s="42" t="s">
        <v>604</v>
      </c>
      <c r="J23" s="43" t="s">
        <v>20</v>
      </c>
      <c r="K23" s="10" t="s">
        <v>601</v>
      </c>
      <c r="L23" s="10" t="s">
        <v>602</v>
      </c>
      <c r="M23" s="10" t="s">
        <v>25</v>
      </c>
      <c r="N23" s="10" t="s">
        <v>26</v>
      </c>
      <c r="O23" s="10" t="s">
        <v>519</v>
      </c>
      <c r="P23" s="46">
        <v>45216</v>
      </c>
      <c r="Q23" s="10"/>
      <c r="R23" s="10"/>
    </row>
    <row r="24" spans="1:18" ht="15.75" customHeight="1">
      <c r="A24" s="10"/>
      <c r="B24" s="41" t="s">
        <v>596</v>
      </c>
      <c r="C24" s="10" t="s">
        <v>605</v>
      </c>
      <c r="D24" s="42" t="s">
        <v>598</v>
      </c>
      <c r="E24" s="10">
        <v>4.8</v>
      </c>
      <c r="F24" s="10">
        <v>377</v>
      </c>
      <c r="G24" s="43" t="s">
        <v>20</v>
      </c>
      <c r="H24" s="43" t="s">
        <v>20</v>
      </c>
      <c r="I24" s="42" t="s">
        <v>604</v>
      </c>
      <c r="J24" s="43" t="s">
        <v>20</v>
      </c>
      <c r="K24" s="10" t="s">
        <v>601</v>
      </c>
      <c r="L24" s="10" t="s">
        <v>602</v>
      </c>
      <c r="M24" s="10" t="s">
        <v>25</v>
      </c>
      <c r="N24" s="10" t="s">
        <v>26</v>
      </c>
      <c r="O24" s="10" t="s">
        <v>519</v>
      </c>
      <c r="P24" s="46">
        <v>45216</v>
      </c>
      <c r="Q24" s="10"/>
      <c r="R24" s="10"/>
    </row>
    <row r="25" spans="1:18" ht="15.75" customHeight="1">
      <c r="A25" s="10"/>
      <c r="B25" s="41" t="s">
        <v>596</v>
      </c>
      <c r="C25" s="10" t="s">
        <v>606</v>
      </c>
      <c r="D25" s="42" t="s">
        <v>598</v>
      </c>
      <c r="E25" s="10">
        <v>4.8</v>
      </c>
      <c r="F25" s="10">
        <v>377</v>
      </c>
      <c r="G25" s="43" t="s">
        <v>20</v>
      </c>
      <c r="H25" s="43" t="s">
        <v>20</v>
      </c>
      <c r="I25" s="42" t="s">
        <v>604</v>
      </c>
      <c r="J25" s="43" t="s">
        <v>20</v>
      </c>
      <c r="K25" s="10" t="s">
        <v>601</v>
      </c>
      <c r="L25" s="10" t="s">
        <v>602</v>
      </c>
      <c r="M25" s="10" t="s">
        <v>25</v>
      </c>
      <c r="N25" s="10" t="s">
        <v>26</v>
      </c>
      <c r="O25" s="10" t="s">
        <v>519</v>
      </c>
      <c r="P25" s="46">
        <v>45216</v>
      </c>
      <c r="Q25" s="10"/>
      <c r="R25" s="10"/>
    </row>
    <row r="26" spans="1:18" ht="15.75" customHeight="1">
      <c r="A26" s="10"/>
      <c r="B26" s="41" t="s">
        <v>596</v>
      </c>
      <c r="C26" s="10" t="s">
        <v>607</v>
      </c>
      <c r="D26" s="42" t="s">
        <v>598</v>
      </c>
      <c r="E26" s="10">
        <v>4.8</v>
      </c>
      <c r="F26" s="10">
        <v>377</v>
      </c>
      <c r="G26" s="43" t="s">
        <v>20</v>
      </c>
      <c r="H26" s="43" t="s">
        <v>20</v>
      </c>
      <c r="I26" s="42" t="s">
        <v>604</v>
      </c>
      <c r="J26" s="43" t="s">
        <v>20</v>
      </c>
      <c r="K26" s="10" t="s">
        <v>601</v>
      </c>
      <c r="L26" s="10" t="s">
        <v>602</v>
      </c>
      <c r="M26" s="10" t="s">
        <v>25</v>
      </c>
      <c r="N26" s="10" t="s">
        <v>26</v>
      </c>
      <c r="O26" s="10" t="s">
        <v>519</v>
      </c>
      <c r="P26" s="46">
        <v>45216</v>
      </c>
      <c r="Q26" s="10"/>
      <c r="R26" s="10"/>
    </row>
    <row r="27" spans="1:18" ht="15.75" customHeight="1">
      <c r="A27" s="10"/>
      <c r="B27" s="41" t="s">
        <v>608</v>
      </c>
      <c r="C27" s="10" t="s">
        <v>609</v>
      </c>
      <c r="D27" s="42" t="s">
        <v>610</v>
      </c>
      <c r="E27" s="10">
        <v>5</v>
      </c>
      <c r="F27" s="10">
        <v>233</v>
      </c>
      <c r="G27" s="43" t="s">
        <v>20</v>
      </c>
      <c r="H27" s="43" t="s">
        <v>20</v>
      </c>
      <c r="I27" s="42" t="s">
        <v>611</v>
      </c>
      <c r="J27" s="45" t="s">
        <v>612</v>
      </c>
      <c r="K27" s="10" t="s">
        <v>613</v>
      </c>
      <c r="L27" s="10" t="s">
        <v>614</v>
      </c>
      <c r="M27" s="10" t="s">
        <v>25</v>
      </c>
      <c r="N27" s="10" t="s">
        <v>26</v>
      </c>
      <c r="O27" s="10" t="s">
        <v>519</v>
      </c>
      <c r="P27" s="46">
        <v>45216</v>
      </c>
      <c r="Q27" s="10"/>
      <c r="R27" s="10"/>
    </row>
    <row r="28" spans="1:18" ht="15.75" customHeight="1">
      <c r="A28" s="10"/>
      <c r="B28" s="41" t="s">
        <v>608</v>
      </c>
      <c r="C28" s="10" t="s">
        <v>615</v>
      </c>
      <c r="D28" s="42" t="s">
        <v>610</v>
      </c>
      <c r="E28" s="10">
        <v>5</v>
      </c>
      <c r="F28" s="10">
        <v>233</v>
      </c>
      <c r="G28" s="43" t="s">
        <v>20</v>
      </c>
      <c r="H28" s="43" t="s">
        <v>20</v>
      </c>
      <c r="I28" s="42" t="s">
        <v>611</v>
      </c>
      <c r="J28" s="43" t="s">
        <v>20</v>
      </c>
      <c r="K28" s="10" t="s">
        <v>613</v>
      </c>
      <c r="L28" s="10" t="s">
        <v>614</v>
      </c>
      <c r="M28" s="10" t="s">
        <v>25</v>
      </c>
      <c r="N28" s="10" t="s">
        <v>26</v>
      </c>
      <c r="O28" s="10" t="s">
        <v>519</v>
      </c>
      <c r="P28" s="46">
        <v>45216</v>
      </c>
      <c r="Q28" s="10"/>
      <c r="R28" s="10"/>
    </row>
    <row r="29" spans="1:18" ht="15.75" customHeight="1">
      <c r="A29" s="10"/>
      <c r="B29" s="41" t="s">
        <v>608</v>
      </c>
      <c r="C29" s="10" t="s">
        <v>616</v>
      </c>
      <c r="D29" s="42" t="s">
        <v>610</v>
      </c>
      <c r="E29" s="10">
        <v>5</v>
      </c>
      <c r="F29" s="10">
        <v>233</v>
      </c>
      <c r="G29" s="43" t="s">
        <v>20</v>
      </c>
      <c r="H29" s="43" t="s">
        <v>20</v>
      </c>
      <c r="I29" s="42" t="s">
        <v>611</v>
      </c>
      <c r="J29" s="43" t="s">
        <v>20</v>
      </c>
      <c r="K29" s="10" t="s">
        <v>613</v>
      </c>
      <c r="L29" s="10" t="s">
        <v>614</v>
      </c>
      <c r="M29" s="10" t="s">
        <v>25</v>
      </c>
      <c r="N29" s="10" t="s">
        <v>26</v>
      </c>
      <c r="O29" s="10" t="s">
        <v>519</v>
      </c>
      <c r="P29" s="46">
        <v>45216</v>
      </c>
      <c r="Q29" s="10"/>
      <c r="R29" s="10"/>
    </row>
    <row r="30" spans="1:18" ht="15.75" customHeight="1">
      <c r="A30" s="10"/>
      <c r="B30" s="41" t="s">
        <v>617</v>
      </c>
      <c r="C30" s="10" t="s">
        <v>618</v>
      </c>
      <c r="D30" s="42" t="s">
        <v>619</v>
      </c>
      <c r="E30" s="10">
        <v>5</v>
      </c>
      <c r="F30" s="10">
        <v>163</v>
      </c>
      <c r="G30" s="43" t="s">
        <v>20</v>
      </c>
      <c r="H30" s="43" t="s">
        <v>20</v>
      </c>
      <c r="I30" s="42" t="s">
        <v>620</v>
      </c>
      <c r="J30" s="45" t="s">
        <v>621</v>
      </c>
      <c r="K30" s="10" t="s">
        <v>622</v>
      </c>
      <c r="L30" s="10" t="s">
        <v>623</v>
      </c>
      <c r="M30" s="10" t="s">
        <v>162</v>
      </c>
      <c r="N30" s="10" t="s">
        <v>26</v>
      </c>
      <c r="O30" s="10" t="s">
        <v>519</v>
      </c>
      <c r="P30" s="46">
        <v>45216</v>
      </c>
      <c r="Q30" s="10"/>
      <c r="R30" s="10"/>
    </row>
    <row r="31" spans="1:18" ht="15.75" customHeight="1">
      <c r="A31" s="10"/>
      <c r="B31" s="41" t="s">
        <v>624</v>
      </c>
      <c r="C31" s="10" t="s">
        <v>625</v>
      </c>
      <c r="D31" s="42" t="s">
        <v>626</v>
      </c>
      <c r="E31" s="10">
        <v>4.9000000000000004</v>
      </c>
      <c r="F31" s="10">
        <v>21</v>
      </c>
      <c r="G31" s="43" t="s">
        <v>20</v>
      </c>
      <c r="H31" s="43" t="s">
        <v>20</v>
      </c>
      <c r="I31" s="42" t="s">
        <v>627</v>
      </c>
      <c r="J31" s="45" t="s">
        <v>628</v>
      </c>
      <c r="K31" s="10" t="s">
        <v>629</v>
      </c>
      <c r="L31" s="10" t="s">
        <v>630</v>
      </c>
      <c r="M31" s="10" t="s">
        <v>25</v>
      </c>
      <c r="N31" s="10" t="s">
        <v>26</v>
      </c>
      <c r="O31" s="10" t="s">
        <v>519</v>
      </c>
      <c r="P31" s="46">
        <v>45217</v>
      </c>
      <c r="Q31" s="10"/>
      <c r="R31" s="10"/>
    </row>
    <row r="32" spans="1:18" ht="15.75" customHeight="1">
      <c r="A32" s="10"/>
      <c r="B32" s="41" t="s">
        <v>631</v>
      </c>
      <c r="C32" s="10" t="s">
        <v>632</v>
      </c>
      <c r="D32" s="42" t="s">
        <v>633</v>
      </c>
      <c r="E32" s="10">
        <v>5</v>
      </c>
      <c r="F32" s="10">
        <v>28</v>
      </c>
      <c r="G32" s="43" t="s">
        <v>20</v>
      </c>
      <c r="H32" s="43" t="s">
        <v>20</v>
      </c>
      <c r="I32" s="48" t="s">
        <v>634</v>
      </c>
      <c r="J32" s="45" t="s">
        <v>635</v>
      </c>
      <c r="K32" s="10" t="s">
        <v>636</v>
      </c>
      <c r="L32" s="10" t="s">
        <v>637</v>
      </c>
      <c r="M32" s="10" t="s">
        <v>25</v>
      </c>
      <c r="N32" s="10" t="s">
        <v>26</v>
      </c>
      <c r="O32" s="10" t="s">
        <v>519</v>
      </c>
      <c r="P32" s="46">
        <v>45217</v>
      </c>
      <c r="Q32" s="10"/>
      <c r="R32" s="10"/>
    </row>
    <row r="33" spans="1:18" ht="15.75" customHeight="1">
      <c r="A33" s="10"/>
      <c r="B33" s="41" t="s">
        <v>631</v>
      </c>
      <c r="C33" s="10" t="s">
        <v>638</v>
      </c>
      <c r="D33" s="42" t="s">
        <v>633</v>
      </c>
      <c r="E33" s="10">
        <v>5</v>
      </c>
      <c r="F33" s="10">
        <v>28</v>
      </c>
      <c r="G33" s="43" t="s">
        <v>20</v>
      </c>
      <c r="H33" s="43" t="s">
        <v>20</v>
      </c>
      <c r="I33" s="42" t="s">
        <v>639</v>
      </c>
      <c r="J33" s="43" t="s">
        <v>20</v>
      </c>
      <c r="K33" s="10" t="s">
        <v>636</v>
      </c>
      <c r="L33" s="10" t="s">
        <v>637</v>
      </c>
      <c r="M33" s="10" t="s">
        <v>25</v>
      </c>
      <c r="N33" s="10" t="s">
        <v>26</v>
      </c>
      <c r="O33" s="10" t="s">
        <v>519</v>
      </c>
      <c r="P33" s="46">
        <v>45217</v>
      </c>
      <c r="Q33" s="10"/>
      <c r="R33" s="10"/>
    </row>
    <row r="34" spans="1:18" ht="15.75" customHeight="1">
      <c r="A34" s="10"/>
      <c r="B34" s="41" t="s">
        <v>640</v>
      </c>
      <c r="C34" s="10" t="s">
        <v>641</v>
      </c>
      <c r="D34" s="42" t="s">
        <v>642</v>
      </c>
      <c r="E34" s="10">
        <v>4.8</v>
      </c>
      <c r="F34" s="10">
        <v>6</v>
      </c>
      <c r="G34" s="43" t="s">
        <v>20</v>
      </c>
      <c r="H34" s="43" t="s">
        <v>20</v>
      </c>
      <c r="I34" s="42" t="s">
        <v>643</v>
      </c>
      <c r="J34" s="45" t="s">
        <v>644</v>
      </c>
      <c r="K34" s="10" t="s">
        <v>645</v>
      </c>
      <c r="L34" s="10" t="s">
        <v>646</v>
      </c>
      <c r="M34" s="10" t="s">
        <v>25</v>
      </c>
      <c r="N34" s="10" t="s">
        <v>26</v>
      </c>
      <c r="O34" s="10" t="s">
        <v>519</v>
      </c>
      <c r="P34" s="46">
        <v>45217</v>
      </c>
      <c r="Q34" s="10"/>
      <c r="R34" s="10"/>
    </row>
    <row r="35" spans="1:18" ht="15.75" customHeight="1">
      <c r="A35" s="10"/>
      <c r="B35" s="41" t="s">
        <v>640</v>
      </c>
      <c r="C35" s="10" t="s">
        <v>647</v>
      </c>
      <c r="D35" s="42" t="s">
        <v>642</v>
      </c>
      <c r="E35" s="10">
        <v>4.8</v>
      </c>
      <c r="F35" s="10">
        <v>6</v>
      </c>
      <c r="G35" s="43" t="s">
        <v>20</v>
      </c>
      <c r="H35" s="43" t="s">
        <v>20</v>
      </c>
      <c r="I35" s="42" t="s">
        <v>648</v>
      </c>
      <c r="J35" s="45" t="s">
        <v>649</v>
      </c>
      <c r="K35" s="10" t="s">
        <v>645</v>
      </c>
      <c r="L35" s="10" t="s">
        <v>646</v>
      </c>
      <c r="M35" s="10" t="s">
        <v>25</v>
      </c>
      <c r="N35" s="10" t="s">
        <v>26</v>
      </c>
      <c r="O35" s="10" t="s">
        <v>519</v>
      </c>
      <c r="P35" s="46">
        <v>45217</v>
      </c>
      <c r="Q35" s="10"/>
      <c r="R35" s="10"/>
    </row>
    <row r="36" spans="1:18" ht="15.75" customHeight="1">
      <c r="A36" s="10"/>
      <c r="B36" s="41" t="s">
        <v>650</v>
      </c>
      <c r="C36" s="10" t="s">
        <v>651</v>
      </c>
      <c r="D36" s="42" t="s">
        <v>652</v>
      </c>
      <c r="E36" s="10">
        <v>5</v>
      </c>
      <c r="F36" s="10">
        <v>19</v>
      </c>
      <c r="G36" s="43" t="s">
        <v>20</v>
      </c>
      <c r="H36" s="43" t="s">
        <v>20</v>
      </c>
      <c r="I36" s="42" t="s">
        <v>653</v>
      </c>
      <c r="J36" s="45" t="s">
        <v>654</v>
      </c>
      <c r="K36" s="10" t="s">
        <v>655</v>
      </c>
      <c r="L36" s="10" t="s">
        <v>656</v>
      </c>
      <c r="M36" s="10" t="s">
        <v>60</v>
      </c>
      <c r="N36" s="10" t="s">
        <v>26</v>
      </c>
      <c r="O36" s="10" t="s">
        <v>519</v>
      </c>
      <c r="P36" s="46">
        <v>45217</v>
      </c>
      <c r="Q36" s="10"/>
      <c r="R36" s="10"/>
    </row>
    <row r="37" spans="1:18" ht="15.75" customHeight="1">
      <c r="A37" s="10"/>
      <c r="B37" s="41" t="s">
        <v>657</v>
      </c>
      <c r="C37" s="10" t="s">
        <v>658</v>
      </c>
      <c r="D37" s="42" t="s">
        <v>659</v>
      </c>
      <c r="E37" s="10">
        <v>5</v>
      </c>
      <c r="F37" s="10">
        <v>9</v>
      </c>
      <c r="G37" s="43" t="s">
        <v>20</v>
      </c>
      <c r="H37" s="43" t="s">
        <v>20</v>
      </c>
      <c r="I37" s="48" t="s">
        <v>660</v>
      </c>
      <c r="J37" s="45" t="s">
        <v>661</v>
      </c>
      <c r="K37" s="10" t="s">
        <v>662</v>
      </c>
      <c r="L37" s="10" t="s">
        <v>663</v>
      </c>
      <c r="M37" s="10" t="s">
        <v>162</v>
      </c>
      <c r="N37" s="10" t="s">
        <v>26</v>
      </c>
      <c r="O37" s="10" t="s">
        <v>519</v>
      </c>
      <c r="P37" s="46">
        <v>45217</v>
      </c>
      <c r="Q37" s="10"/>
      <c r="R37" s="10"/>
    </row>
    <row r="38" spans="1:18" ht="15.75" customHeight="1">
      <c r="A38" s="10"/>
      <c r="B38" s="41" t="s">
        <v>664</v>
      </c>
      <c r="C38" s="10" t="s">
        <v>665</v>
      </c>
      <c r="D38" s="48" t="s">
        <v>666</v>
      </c>
      <c r="E38" s="10">
        <v>4.9000000000000004</v>
      </c>
      <c r="F38" s="10">
        <v>42</v>
      </c>
      <c r="G38" s="43" t="s">
        <v>20</v>
      </c>
      <c r="H38" s="43" t="s">
        <v>20</v>
      </c>
      <c r="I38" s="42" t="s">
        <v>667</v>
      </c>
      <c r="J38" s="45" t="s">
        <v>668</v>
      </c>
      <c r="K38" s="10" t="s">
        <v>669</v>
      </c>
      <c r="L38" s="10" t="s">
        <v>670</v>
      </c>
      <c r="M38" s="10" t="s">
        <v>25</v>
      </c>
      <c r="N38" s="10" t="s">
        <v>26</v>
      </c>
      <c r="O38" s="10" t="s">
        <v>519</v>
      </c>
      <c r="P38" s="46">
        <v>45217</v>
      </c>
      <c r="Q38" s="10"/>
      <c r="R38" s="10"/>
    </row>
    <row r="39" spans="1:18" ht="15.75" customHeight="1">
      <c r="A39" s="10"/>
      <c r="B39" s="41" t="s">
        <v>671</v>
      </c>
      <c r="C39" s="10" t="s">
        <v>672</v>
      </c>
      <c r="D39" s="42" t="s">
        <v>673</v>
      </c>
      <c r="E39" s="10">
        <v>4.8</v>
      </c>
      <c r="F39" s="10">
        <v>19</v>
      </c>
      <c r="G39" s="43" t="s">
        <v>20</v>
      </c>
      <c r="H39" s="43" t="s">
        <v>20</v>
      </c>
      <c r="I39" s="42" t="s">
        <v>674</v>
      </c>
      <c r="J39" s="45" t="s">
        <v>675</v>
      </c>
      <c r="K39" s="10" t="s">
        <v>676</v>
      </c>
      <c r="L39" s="10" t="s">
        <v>677</v>
      </c>
      <c r="M39" s="10" t="s">
        <v>25</v>
      </c>
      <c r="N39" s="10" t="s">
        <v>26</v>
      </c>
      <c r="O39" s="10" t="s">
        <v>519</v>
      </c>
      <c r="P39" s="46">
        <v>45217</v>
      </c>
      <c r="Q39" s="10" t="s">
        <v>678</v>
      </c>
      <c r="R39" s="10"/>
    </row>
    <row r="40" spans="1:18" ht="15.75" customHeight="1">
      <c r="A40" s="10"/>
      <c r="B40" s="41" t="s">
        <v>679</v>
      </c>
      <c r="C40" s="10" t="s">
        <v>680</v>
      </c>
      <c r="D40" s="42" t="s">
        <v>681</v>
      </c>
      <c r="E40" s="10">
        <v>5</v>
      </c>
      <c r="F40" s="10">
        <v>9</v>
      </c>
      <c r="G40" s="43" t="s">
        <v>20</v>
      </c>
      <c r="H40" s="43" t="s">
        <v>20</v>
      </c>
      <c r="I40" s="42" t="s">
        <v>682</v>
      </c>
      <c r="J40" s="45" t="s">
        <v>683</v>
      </c>
      <c r="K40" s="10" t="s">
        <v>684</v>
      </c>
      <c r="L40" s="10" t="s">
        <v>685</v>
      </c>
      <c r="M40" s="10" t="s">
        <v>25</v>
      </c>
      <c r="N40" s="10" t="s">
        <v>26</v>
      </c>
      <c r="O40" s="10" t="s">
        <v>519</v>
      </c>
      <c r="P40" s="46">
        <v>45217</v>
      </c>
      <c r="Q40" s="10"/>
      <c r="R40" s="10"/>
    </row>
    <row r="41" spans="1:18" ht="15.75" customHeight="1">
      <c r="A41" s="10"/>
      <c r="B41" s="41" t="s">
        <v>686</v>
      </c>
      <c r="C41" s="10" t="s">
        <v>687</v>
      </c>
      <c r="D41" s="42" t="s">
        <v>688</v>
      </c>
      <c r="E41" s="10">
        <v>5</v>
      </c>
      <c r="F41" s="10">
        <v>14</v>
      </c>
      <c r="G41" s="43" t="s">
        <v>20</v>
      </c>
      <c r="H41" s="43" t="s">
        <v>20</v>
      </c>
      <c r="I41" s="42" t="s">
        <v>689</v>
      </c>
      <c r="J41" s="45" t="s">
        <v>690</v>
      </c>
      <c r="K41" s="43" t="s">
        <v>20</v>
      </c>
      <c r="L41" s="10" t="s">
        <v>691</v>
      </c>
      <c r="M41" s="10" t="s">
        <v>25</v>
      </c>
      <c r="N41" s="10" t="s">
        <v>26</v>
      </c>
      <c r="O41" s="10" t="s">
        <v>519</v>
      </c>
      <c r="P41" s="46">
        <v>45217</v>
      </c>
      <c r="Q41" s="10"/>
      <c r="R41" s="10"/>
    </row>
    <row r="42" spans="1:18" ht="15.75" customHeight="1">
      <c r="A42" s="10"/>
      <c r="B42" s="41" t="s">
        <v>692</v>
      </c>
      <c r="C42" s="10" t="s">
        <v>693</v>
      </c>
      <c r="D42" s="42" t="s">
        <v>694</v>
      </c>
      <c r="E42" s="10">
        <v>5</v>
      </c>
      <c r="F42" s="10">
        <v>215</v>
      </c>
      <c r="G42" s="43" t="s">
        <v>20</v>
      </c>
      <c r="H42" s="43" t="s">
        <v>20</v>
      </c>
      <c r="I42" s="42" t="s">
        <v>695</v>
      </c>
      <c r="J42" s="45" t="s">
        <v>696</v>
      </c>
      <c r="K42" s="10" t="s">
        <v>697</v>
      </c>
      <c r="L42" s="10" t="s">
        <v>698</v>
      </c>
      <c r="M42" s="10" t="s">
        <v>25</v>
      </c>
      <c r="N42" s="10" t="s">
        <v>26</v>
      </c>
      <c r="O42" s="10" t="s">
        <v>519</v>
      </c>
      <c r="P42" s="46">
        <v>45217</v>
      </c>
      <c r="Q42" s="10"/>
      <c r="R42" s="10"/>
    </row>
    <row r="43" spans="1:18" ht="15.75" customHeight="1">
      <c r="A43" s="10"/>
      <c r="B43" s="41" t="s">
        <v>692</v>
      </c>
      <c r="C43" s="10" t="s">
        <v>699</v>
      </c>
      <c r="D43" s="42" t="s">
        <v>694</v>
      </c>
      <c r="E43" s="10">
        <v>5</v>
      </c>
      <c r="F43" s="10">
        <v>215</v>
      </c>
      <c r="G43" s="43" t="s">
        <v>20</v>
      </c>
      <c r="H43" s="43" t="s">
        <v>20</v>
      </c>
      <c r="I43" s="42" t="s">
        <v>695</v>
      </c>
      <c r="J43" s="45" t="s">
        <v>700</v>
      </c>
      <c r="K43" s="10" t="s">
        <v>697</v>
      </c>
      <c r="L43" s="10" t="s">
        <v>698</v>
      </c>
      <c r="M43" s="10" t="s">
        <v>25</v>
      </c>
      <c r="N43" s="10" t="s">
        <v>26</v>
      </c>
      <c r="O43" s="10" t="s">
        <v>519</v>
      </c>
      <c r="P43" s="46">
        <v>45217</v>
      </c>
      <c r="Q43" s="10"/>
      <c r="R43" s="10"/>
    </row>
    <row r="44" spans="1:18" ht="15.75" customHeight="1">
      <c r="A44" s="10"/>
      <c r="B44" s="41" t="s">
        <v>701</v>
      </c>
      <c r="C44" s="10" t="s">
        <v>702</v>
      </c>
      <c r="D44" s="42" t="s">
        <v>703</v>
      </c>
      <c r="E44" s="10">
        <v>5</v>
      </c>
      <c r="F44" s="10">
        <v>4</v>
      </c>
      <c r="G44" s="43" t="s">
        <v>20</v>
      </c>
      <c r="H44" s="43" t="s">
        <v>20</v>
      </c>
      <c r="I44" s="42" t="s">
        <v>704</v>
      </c>
      <c r="J44" s="45" t="s">
        <v>705</v>
      </c>
      <c r="K44" s="10" t="s">
        <v>706</v>
      </c>
      <c r="L44" s="10" t="s">
        <v>707</v>
      </c>
      <c r="M44" s="10" t="s">
        <v>25</v>
      </c>
      <c r="N44" s="10" t="s">
        <v>26</v>
      </c>
      <c r="O44" s="10" t="s">
        <v>519</v>
      </c>
      <c r="P44" s="46">
        <v>45218</v>
      </c>
      <c r="Q44" s="10"/>
      <c r="R44" s="10"/>
    </row>
    <row r="45" spans="1:18" ht="15.75" customHeight="1">
      <c r="A45" s="10"/>
      <c r="B45" s="41" t="s">
        <v>708</v>
      </c>
      <c r="C45" s="10" t="s">
        <v>709</v>
      </c>
      <c r="D45" s="42" t="s">
        <v>710</v>
      </c>
      <c r="E45" s="10">
        <v>5</v>
      </c>
      <c r="F45" s="10">
        <v>10</v>
      </c>
      <c r="G45" s="43" t="s">
        <v>20</v>
      </c>
      <c r="H45" s="43" t="s">
        <v>20</v>
      </c>
      <c r="I45" s="42" t="s">
        <v>711</v>
      </c>
      <c r="J45" s="45" t="s">
        <v>712</v>
      </c>
      <c r="K45" s="10" t="s">
        <v>713</v>
      </c>
      <c r="L45" s="10" t="s">
        <v>714</v>
      </c>
      <c r="M45" s="10" t="s">
        <v>25</v>
      </c>
      <c r="N45" s="10" t="s">
        <v>26</v>
      </c>
      <c r="O45" s="10" t="s">
        <v>519</v>
      </c>
      <c r="P45" s="46">
        <v>45218</v>
      </c>
      <c r="Q45" s="10"/>
      <c r="R45" s="10"/>
    </row>
    <row r="46" spans="1:18" ht="15.75" customHeight="1">
      <c r="A46" s="10"/>
      <c r="B46" s="41" t="s">
        <v>715</v>
      </c>
      <c r="C46" s="10" t="s">
        <v>716</v>
      </c>
      <c r="D46" s="42" t="s">
        <v>717</v>
      </c>
      <c r="E46" s="10">
        <v>5</v>
      </c>
      <c r="F46" s="10">
        <v>8</v>
      </c>
      <c r="G46" s="43" t="s">
        <v>20</v>
      </c>
      <c r="H46" s="43" t="s">
        <v>20</v>
      </c>
      <c r="I46" s="42" t="s">
        <v>718</v>
      </c>
      <c r="J46" s="45" t="s">
        <v>719</v>
      </c>
      <c r="K46" s="10" t="s">
        <v>720</v>
      </c>
      <c r="L46" s="10" t="s">
        <v>721</v>
      </c>
      <c r="M46" s="10" t="s">
        <v>25</v>
      </c>
      <c r="N46" s="10" t="s">
        <v>26</v>
      </c>
      <c r="O46" s="10" t="s">
        <v>519</v>
      </c>
      <c r="P46" s="46">
        <v>45218</v>
      </c>
      <c r="Q46" s="10"/>
      <c r="R46" s="10"/>
    </row>
    <row r="47" spans="1:18" ht="15.75" customHeight="1">
      <c r="A47" s="10"/>
      <c r="B47" s="41" t="s">
        <v>722</v>
      </c>
      <c r="C47" s="10" t="s">
        <v>723</v>
      </c>
      <c r="D47" s="42" t="s">
        <v>724</v>
      </c>
      <c r="E47" s="10">
        <v>5</v>
      </c>
      <c r="F47" s="10">
        <v>68</v>
      </c>
      <c r="G47" s="43" t="s">
        <v>20</v>
      </c>
      <c r="H47" s="43" t="s">
        <v>20</v>
      </c>
      <c r="I47" s="42" t="s">
        <v>725</v>
      </c>
      <c r="J47" s="45" t="s">
        <v>726</v>
      </c>
      <c r="K47" s="10" t="s">
        <v>727</v>
      </c>
      <c r="L47" s="10" t="s">
        <v>728</v>
      </c>
      <c r="M47" s="10" t="s">
        <v>25</v>
      </c>
      <c r="N47" s="10" t="s">
        <v>26</v>
      </c>
      <c r="O47" s="10" t="s">
        <v>519</v>
      </c>
      <c r="P47" s="46">
        <v>45218</v>
      </c>
      <c r="Q47" s="10"/>
      <c r="R47" s="10"/>
    </row>
    <row r="48" spans="1:18" ht="15.75" customHeight="1">
      <c r="A48" s="10"/>
      <c r="B48" s="41" t="s">
        <v>729</v>
      </c>
      <c r="C48" s="10" t="s">
        <v>730</v>
      </c>
      <c r="D48" s="48" t="s">
        <v>731</v>
      </c>
      <c r="E48" s="10">
        <v>5</v>
      </c>
      <c r="F48" s="10">
        <v>52</v>
      </c>
      <c r="G48" s="43" t="s">
        <v>20</v>
      </c>
      <c r="H48" s="43" t="s">
        <v>20</v>
      </c>
      <c r="I48" s="42" t="s">
        <v>732</v>
      </c>
      <c r="J48" s="45" t="s">
        <v>733</v>
      </c>
      <c r="K48" s="10" t="s">
        <v>734</v>
      </c>
      <c r="L48" s="10" t="s">
        <v>735</v>
      </c>
      <c r="M48" s="10" t="s">
        <v>25</v>
      </c>
      <c r="N48" s="10" t="s">
        <v>26</v>
      </c>
      <c r="O48" s="10" t="s">
        <v>519</v>
      </c>
      <c r="P48" s="46">
        <v>45218</v>
      </c>
      <c r="Q48" s="10"/>
      <c r="R48" s="10"/>
    </row>
    <row r="49" spans="1:18" ht="15.75" customHeight="1">
      <c r="A49" s="10"/>
      <c r="B49" s="41" t="s">
        <v>736</v>
      </c>
      <c r="C49" s="10" t="s">
        <v>737</v>
      </c>
      <c r="D49" s="42" t="s">
        <v>738</v>
      </c>
      <c r="E49" s="10">
        <v>4.9000000000000004</v>
      </c>
      <c r="F49" s="10">
        <v>91</v>
      </c>
      <c r="G49" s="43" t="s">
        <v>20</v>
      </c>
      <c r="H49" s="43" t="s">
        <v>20</v>
      </c>
      <c r="I49" s="42" t="s">
        <v>739</v>
      </c>
      <c r="J49" s="45" t="s">
        <v>740</v>
      </c>
      <c r="K49" s="10" t="s">
        <v>741</v>
      </c>
      <c r="L49" s="10" t="s">
        <v>742</v>
      </c>
      <c r="M49" s="10" t="s">
        <v>25</v>
      </c>
      <c r="N49" s="10" t="s">
        <v>26</v>
      </c>
      <c r="O49" s="10" t="s">
        <v>519</v>
      </c>
      <c r="P49" s="46">
        <v>45218</v>
      </c>
      <c r="Q49" s="10" t="s">
        <v>743</v>
      </c>
      <c r="R49" s="10"/>
    </row>
    <row r="50" spans="1:18" ht="15.75" customHeight="1">
      <c r="A50" s="10"/>
      <c r="B50" s="41" t="s">
        <v>744</v>
      </c>
      <c r="C50" s="10" t="s">
        <v>745</v>
      </c>
      <c r="D50" s="42" t="s">
        <v>746</v>
      </c>
      <c r="E50" s="10">
        <v>5</v>
      </c>
      <c r="F50" s="10">
        <v>14</v>
      </c>
      <c r="G50" s="43" t="s">
        <v>20</v>
      </c>
      <c r="H50" s="43" t="s">
        <v>20</v>
      </c>
      <c r="I50" s="42" t="s">
        <v>747</v>
      </c>
      <c r="J50" s="45" t="s">
        <v>748</v>
      </c>
      <c r="K50" s="10" t="s">
        <v>749</v>
      </c>
      <c r="L50" s="10" t="s">
        <v>750</v>
      </c>
      <c r="M50" s="10" t="s">
        <v>25</v>
      </c>
      <c r="N50" s="10" t="s">
        <v>26</v>
      </c>
      <c r="O50" s="10" t="s">
        <v>519</v>
      </c>
      <c r="P50" s="46">
        <v>45218</v>
      </c>
      <c r="Q50" s="10"/>
      <c r="R50" s="10"/>
    </row>
    <row r="51" spans="1:18" ht="13">
      <c r="A51" s="10"/>
      <c r="B51" s="41" t="s">
        <v>751</v>
      </c>
      <c r="C51" s="10" t="s">
        <v>752</v>
      </c>
      <c r="D51" s="42" t="s">
        <v>753</v>
      </c>
      <c r="E51" s="10">
        <v>4.9000000000000004</v>
      </c>
      <c r="F51" s="10">
        <v>85</v>
      </c>
      <c r="G51" s="43" t="s">
        <v>20</v>
      </c>
      <c r="H51" s="43" t="s">
        <v>20</v>
      </c>
      <c r="I51" s="42" t="s">
        <v>754</v>
      </c>
      <c r="J51" s="45" t="s">
        <v>755</v>
      </c>
      <c r="K51" s="10" t="s">
        <v>756</v>
      </c>
      <c r="L51" s="10" t="s">
        <v>757</v>
      </c>
      <c r="M51" s="10" t="s">
        <v>108</v>
      </c>
      <c r="N51" s="10" t="s">
        <v>26</v>
      </c>
      <c r="O51" s="10" t="s">
        <v>519</v>
      </c>
      <c r="P51" s="46">
        <v>45218</v>
      </c>
      <c r="Q51" s="10"/>
      <c r="R51" s="10"/>
    </row>
    <row r="52" spans="1:18" ht="13">
      <c r="A52" s="10"/>
      <c r="B52" s="41" t="s">
        <v>751</v>
      </c>
      <c r="C52" s="10" t="s">
        <v>758</v>
      </c>
      <c r="D52" s="42" t="s">
        <v>753</v>
      </c>
      <c r="E52" s="10">
        <v>4.9000000000000004</v>
      </c>
      <c r="F52" s="10">
        <v>85</v>
      </c>
      <c r="G52" s="43" t="s">
        <v>20</v>
      </c>
      <c r="H52" s="43" t="s">
        <v>20</v>
      </c>
      <c r="I52" s="42" t="s">
        <v>754</v>
      </c>
      <c r="J52" s="45" t="s">
        <v>759</v>
      </c>
      <c r="K52" s="10" t="s">
        <v>756</v>
      </c>
      <c r="L52" s="10" t="s">
        <v>757</v>
      </c>
      <c r="M52" s="10" t="s">
        <v>108</v>
      </c>
      <c r="N52" s="10" t="s">
        <v>26</v>
      </c>
      <c r="O52" s="10" t="s">
        <v>519</v>
      </c>
      <c r="P52" s="46">
        <v>45218</v>
      </c>
      <c r="Q52" s="10"/>
      <c r="R52" s="10"/>
    </row>
    <row r="53" spans="1:18" ht="13">
      <c r="A53" s="10"/>
      <c r="B53" s="41" t="s">
        <v>751</v>
      </c>
      <c r="C53" s="10" t="s">
        <v>760</v>
      </c>
      <c r="D53" s="42" t="s">
        <v>753</v>
      </c>
      <c r="E53" s="10">
        <v>4.9000000000000004</v>
      </c>
      <c r="F53" s="10">
        <v>85</v>
      </c>
      <c r="G53" s="43" t="s">
        <v>20</v>
      </c>
      <c r="H53" s="43" t="s">
        <v>20</v>
      </c>
      <c r="I53" s="42" t="s">
        <v>754</v>
      </c>
      <c r="J53" s="45" t="s">
        <v>761</v>
      </c>
      <c r="K53" s="10" t="s">
        <v>756</v>
      </c>
      <c r="L53" s="10" t="s">
        <v>757</v>
      </c>
      <c r="M53" s="10" t="s">
        <v>108</v>
      </c>
      <c r="N53" s="10" t="s">
        <v>26</v>
      </c>
      <c r="O53" s="10" t="s">
        <v>519</v>
      </c>
      <c r="P53" s="46">
        <v>45218</v>
      </c>
      <c r="Q53" s="10"/>
      <c r="R53" s="10"/>
    </row>
    <row r="54" spans="1:18" ht="13">
      <c r="A54" s="10"/>
      <c r="B54" s="41" t="s">
        <v>751</v>
      </c>
      <c r="C54" s="10" t="s">
        <v>762</v>
      </c>
      <c r="D54" s="42" t="s">
        <v>753</v>
      </c>
      <c r="E54" s="10">
        <v>4.9000000000000004</v>
      </c>
      <c r="F54" s="10">
        <v>85</v>
      </c>
      <c r="G54" s="43" t="s">
        <v>20</v>
      </c>
      <c r="H54" s="43" t="s">
        <v>20</v>
      </c>
      <c r="I54" s="42" t="s">
        <v>754</v>
      </c>
      <c r="J54" s="45" t="s">
        <v>763</v>
      </c>
      <c r="K54" s="10" t="s">
        <v>756</v>
      </c>
      <c r="L54" s="10" t="s">
        <v>757</v>
      </c>
      <c r="M54" s="10" t="s">
        <v>108</v>
      </c>
      <c r="N54" s="10" t="s">
        <v>26</v>
      </c>
      <c r="O54" s="10" t="s">
        <v>519</v>
      </c>
      <c r="P54" s="46">
        <v>45218</v>
      </c>
      <c r="Q54" s="10"/>
      <c r="R54" s="10"/>
    </row>
    <row r="55" spans="1:18" ht="13">
      <c r="A55" s="10"/>
      <c r="B55" s="41" t="s">
        <v>751</v>
      </c>
      <c r="C55" s="10" t="s">
        <v>764</v>
      </c>
      <c r="D55" s="42" t="s">
        <v>753</v>
      </c>
      <c r="E55" s="10">
        <v>4.9000000000000004</v>
      </c>
      <c r="F55" s="10">
        <v>85</v>
      </c>
      <c r="G55" s="43" t="s">
        <v>20</v>
      </c>
      <c r="H55" s="43" t="s">
        <v>20</v>
      </c>
      <c r="I55" s="42" t="s">
        <v>754</v>
      </c>
      <c r="J55" s="45" t="s">
        <v>765</v>
      </c>
      <c r="K55" s="10" t="s">
        <v>756</v>
      </c>
      <c r="L55" s="10" t="s">
        <v>757</v>
      </c>
      <c r="M55" s="10" t="s">
        <v>108</v>
      </c>
      <c r="N55" s="10" t="s">
        <v>26</v>
      </c>
      <c r="O55" s="10" t="s">
        <v>519</v>
      </c>
      <c r="P55" s="46">
        <v>45218</v>
      </c>
      <c r="Q55" s="10"/>
      <c r="R55" s="10"/>
    </row>
    <row r="56" spans="1:18" ht="13">
      <c r="A56" s="10"/>
      <c r="B56" s="41" t="s">
        <v>766</v>
      </c>
      <c r="C56" s="10" t="s">
        <v>767</v>
      </c>
      <c r="D56" s="48" t="s">
        <v>768</v>
      </c>
      <c r="E56" s="10">
        <v>4.9000000000000004</v>
      </c>
      <c r="F56" s="10">
        <v>678</v>
      </c>
      <c r="G56" s="43" t="s">
        <v>20</v>
      </c>
      <c r="H56" s="43" t="s">
        <v>20</v>
      </c>
      <c r="I56" s="42" t="s">
        <v>769</v>
      </c>
      <c r="J56" s="45" t="s">
        <v>770</v>
      </c>
      <c r="K56" s="10" t="s">
        <v>771</v>
      </c>
      <c r="L56" s="10" t="s">
        <v>772</v>
      </c>
      <c r="M56" s="10" t="s">
        <v>25</v>
      </c>
      <c r="N56" s="10" t="s">
        <v>26</v>
      </c>
      <c r="O56" s="10" t="s">
        <v>519</v>
      </c>
      <c r="P56" s="46">
        <v>45218</v>
      </c>
      <c r="Q56" s="10" t="s">
        <v>743</v>
      </c>
      <c r="R56" s="10"/>
    </row>
    <row r="57" spans="1:18" ht="13">
      <c r="A57" s="10"/>
      <c r="B57" s="41" t="s">
        <v>766</v>
      </c>
      <c r="C57" s="10" t="s">
        <v>773</v>
      </c>
      <c r="D57" s="48" t="s">
        <v>768</v>
      </c>
      <c r="E57" s="10">
        <v>4.9000000000000004</v>
      </c>
      <c r="F57" s="10">
        <v>678</v>
      </c>
      <c r="G57" s="43" t="s">
        <v>20</v>
      </c>
      <c r="H57" s="43" t="s">
        <v>20</v>
      </c>
      <c r="I57" s="42" t="s">
        <v>769</v>
      </c>
      <c r="J57" s="45" t="s">
        <v>774</v>
      </c>
      <c r="K57" s="10" t="s">
        <v>771</v>
      </c>
      <c r="L57" s="10" t="s">
        <v>772</v>
      </c>
      <c r="M57" s="10" t="s">
        <v>25</v>
      </c>
      <c r="N57" s="10" t="s">
        <v>26</v>
      </c>
      <c r="O57" s="10" t="s">
        <v>519</v>
      </c>
      <c r="P57" s="46">
        <v>45218</v>
      </c>
      <c r="Q57" s="10"/>
      <c r="R57" s="10"/>
    </row>
    <row r="58" spans="1:18" ht="13">
      <c r="A58" s="10"/>
      <c r="B58" s="41" t="s">
        <v>775</v>
      </c>
      <c r="C58" s="10" t="s">
        <v>776</v>
      </c>
      <c r="D58" s="42" t="s">
        <v>777</v>
      </c>
      <c r="E58" s="10">
        <v>4.9000000000000004</v>
      </c>
      <c r="F58" s="10">
        <v>46</v>
      </c>
      <c r="G58" s="43" t="s">
        <v>20</v>
      </c>
      <c r="H58" s="43" t="s">
        <v>20</v>
      </c>
      <c r="I58" s="42" t="s">
        <v>778</v>
      </c>
      <c r="J58" s="45" t="s">
        <v>779</v>
      </c>
      <c r="K58" s="10" t="s">
        <v>780</v>
      </c>
      <c r="L58" s="10" t="s">
        <v>781</v>
      </c>
      <c r="M58" s="10" t="s">
        <v>233</v>
      </c>
      <c r="N58" s="10" t="s">
        <v>26</v>
      </c>
      <c r="O58" s="10" t="s">
        <v>529</v>
      </c>
      <c r="P58" s="46">
        <v>45218</v>
      </c>
      <c r="Q58" s="10" t="s">
        <v>520</v>
      </c>
      <c r="R58" s="10"/>
    </row>
    <row r="59" spans="1:18" ht="13">
      <c r="A59" s="10"/>
      <c r="B59" s="41" t="s">
        <v>782</v>
      </c>
      <c r="C59" s="10" t="s">
        <v>783</v>
      </c>
      <c r="D59" s="42" t="s">
        <v>784</v>
      </c>
      <c r="E59" s="10">
        <v>5</v>
      </c>
      <c r="F59" s="10">
        <v>4</v>
      </c>
      <c r="G59" s="43" t="s">
        <v>20</v>
      </c>
      <c r="H59" s="43" t="s">
        <v>20</v>
      </c>
      <c r="I59" s="42" t="s">
        <v>785</v>
      </c>
      <c r="J59" s="45" t="s">
        <v>786</v>
      </c>
      <c r="K59" s="10" t="s">
        <v>787</v>
      </c>
      <c r="L59" s="10" t="s">
        <v>788</v>
      </c>
      <c r="M59" s="10" t="s">
        <v>233</v>
      </c>
      <c r="N59" s="10" t="s">
        <v>26</v>
      </c>
      <c r="O59" s="10" t="s">
        <v>529</v>
      </c>
      <c r="P59" s="46">
        <v>45218</v>
      </c>
      <c r="Q59" s="10" t="s">
        <v>789</v>
      </c>
      <c r="R59" s="10"/>
    </row>
    <row r="60" spans="1:18" ht="13">
      <c r="A60" s="10"/>
      <c r="B60" s="41" t="s">
        <v>790</v>
      </c>
      <c r="C60" s="10" t="s">
        <v>791</v>
      </c>
      <c r="D60" s="42" t="s">
        <v>792</v>
      </c>
      <c r="E60" s="10">
        <v>4.7</v>
      </c>
      <c r="F60" s="10">
        <v>44</v>
      </c>
      <c r="G60" s="43" t="s">
        <v>20</v>
      </c>
      <c r="H60" s="43" t="s">
        <v>20</v>
      </c>
      <c r="I60" s="42" t="s">
        <v>793</v>
      </c>
      <c r="J60" s="45" t="s">
        <v>794</v>
      </c>
      <c r="K60" s="10" t="s">
        <v>795</v>
      </c>
      <c r="L60" s="10" t="s">
        <v>796</v>
      </c>
      <c r="M60" s="10" t="s">
        <v>231</v>
      </c>
      <c r="N60" s="10" t="s">
        <v>26</v>
      </c>
      <c r="O60" s="10" t="s">
        <v>529</v>
      </c>
      <c r="P60" s="46">
        <v>45218</v>
      </c>
      <c r="Q60" s="10"/>
      <c r="R60" s="10"/>
    </row>
    <row r="61" spans="1:18" ht="13">
      <c r="A61" s="10"/>
      <c r="B61" s="41" t="s">
        <v>797</v>
      </c>
      <c r="C61" s="10" t="s">
        <v>798</v>
      </c>
      <c r="D61" s="42" t="s">
        <v>799</v>
      </c>
      <c r="E61" s="10">
        <v>5</v>
      </c>
      <c r="F61" s="10">
        <v>21</v>
      </c>
      <c r="G61" s="43" t="s">
        <v>20</v>
      </c>
      <c r="H61" s="43" t="s">
        <v>20</v>
      </c>
      <c r="I61" s="42" t="s">
        <v>800</v>
      </c>
      <c r="J61" s="45" t="s">
        <v>801</v>
      </c>
      <c r="K61" s="10" t="s">
        <v>802</v>
      </c>
      <c r="L61" s="10" t="s">
        <v>803</v>
      </c>
      <c r="M61" s="10" t="s">
        <v>231</v>
      </c>
      <c r="N61" s="10" t="s">
        <v>26</v>
      </c>
      <c r="O61" s="10" t="s">
        <v>529</v>
      </c>
      <c r="P61" s="46">
        <v>45218</v>
      </c>
      <c r="Q61" s="10"/>
      <c r="R61" s="10"/>
    </row>
    <row r="62" spans="1:18" ht="13">
      <c r="A62" s="10"/>
      <c r="B62" s="41" t="s">
        <v>804</v>
      </c>
      <c r="C62" s="10" t="s">
        <v>805</v>
      </c>
      <c r="D62" s="42" t="s">
        <v>806</v>
      </c>
      <c r="E62" s="10">
        <v>4.9000000000000004</v>
      </c>
      <c r="F62" s="10">
        <v>12</v>
      </c>
      <c r="G62" s="43" t="s">
        <v>20</v>
      </c>
      <c r="H62" s="43" t="s">
        <v>20</v>
      </c>
      <c r="I62" s="48" t="s">
        <v>807</v>
      </c>
      <c r="J62" s="45" t="s">
        <v>808</v>
      </c>
      <c r="K62" s="10" t="s">
        <v>809</v>
      </c>
      <c r="L62" s="10" t="s">
        <v>810</v>
      </c>
      <c r="M62" s="10" t="s">
        <v>25</v>
      </c>
      <c r="N62" s="10" t="s">
        <v>26</v>
      </c>
      <c r="O62" s="10" t="s">
        <v>529</v>
      </c>
      <c r="P62" s="46">
        <v>45218</v>
      </c>
      <c r="Q62" s="10" t="s">
        <v>789</v>
      </c>
      <c r="R62" s="10"/>
    </row>
    <row r="63" spans="1:18" ht="13">
      <c r="A63" s="10"/>
      <c r="B63" s="41" t="s">
        <v>811</v>
      </c>
      <c r="C63" s="10" t="s">
        <v>812</v>
      </c>
      <c r="D63" s="42" t="s">
        <v>813</v>
      </c>
      <c r="E63" s="10">
        <v>5</v>
      </c>
      <c r="F63" s="10">
        <v>20</v>
      </c>
      <c r="G63" s="43" t="s">
        <v>20</v>
      </c>
      <c r="H63" s="43" t="s">
        <v>20</v>
      </c>
      <c r="I63" s="42" t="s">
        <v>814</v>
      </c>
      <c r="J63" s="45" t="s">
        <v>815</v>
      </c>
      <c r="K63" s="10" t="s">
        <v>816</v>
      </c>
      <c r="L63" s="10" t="s">
        <v>817</v>
      </c>
      <c r="M63" s="10" t="s">
        <v>214</v>
      </c>
      <c r="N63" s="10" t="s">
        <v>26</v>
      </c>
      <c r="O63" s="10" t="s">
        <v>529</v>
      </c>
      <c r="P63" s="46">
        <v>45218</v>
      </c>
      <c r="Q63" s="10"/>
      <c r="R63" s="10"/>
    </row>
    <row r="64" spans="1:18" ht="13">
      <c r="A64" s="10"/>
      <c r="B64" s="41" t="s">
        <v>818</v>
      </c>
      <c r="C64" s="10" t="s">
        <v>819</v>
      </c>
      <c r="D64" s="42" t="s">
        <v>820</v>
      </c>
      <c r="E64" s="10">
        <v>4.9000000000000004</v>
      </c>
      <c r="F64" s="10">
        <v>24</v>
      </c>
      <c r="G64" s="43" t="s">
        <v>20</v>
      </c>
      <c r="H64" s="43" t="s">
        <v>20</v>
      </c>
      <c r="I64" s="42" t="s">
        <v>821</v>
      </c>
      <c r="J64" s="45" t="s">
        <v>822</v>
      </c>
      <c r="K64" s="10" t="s">
        <v>823</v>
      </c>
      <c r="L64" s="10" t="s">
        <v>824</v>
      </c>
      <c r="M64" s="10" t="s">
        <v>214</v>
      </c>
      <c r="N64" s="10" t="s">
        <v>26</v>
      </c>
      <c r="O64" s="10" t="s">
        <v>529</v>
      </c>
      <c r="P64" s="46">
        <v>45218</v>
      </c>
      <c r="Q64" s="10" t="s">
        <v>789</v>
      </c>
      <c r="R64" s="10"/>
    </row>
    <row r="65" spans="1:18" ht="13">
      <c r="A65" s="10"/>
      <c r="B65" s="41" t="s">
        <v>825</v>
      </c>
      <c r="C65" s="10" t="s">
        <v>826</v>
      </c>
      <c r="D65" s="42" t="s">
        <v>827</v>
      </c>
      <c r="E65" s="10">
        <v>4.7</v>
      </c>
      <c r="F65" s="10">
        <v>145</v>
      </c>
      <c r="G65" s="43" t="s">
        <v>20</v>
      </c>
      <c r="H65" s="43" t="s">
        <v>20</v>
      </c>
      <c r="I65" s="42" t="s">
        <v>828</v>
      </c>
      <c r="J65" s="45" t="s">
        <v>829</v>
      </c>
      <c r="K65" s="10" t="s">
        <v>830</v>
      </c>
      <c r="L65" s="10" t="s">
        <v>831</v>
      </c>
      <c r="M65" s="10" t="s">
        <v>25</v>
      </c>
      <c r="N65" s="10" t="s">
        <v>26</v>
      </c>
      <c r="O65" s="10" t="s">
        <v>832</v>
      </c>
      <c r="P65" s="46">
        <v>45218</v>
      </c>
      <c r="Q65" s="10" t="s">
        <v>833</v>
      </c>
      <c r="R65" s="10"/>
    </row>
    <row r="66" spans="1:18" ht="13">
      <c r="A66" s="10"/>
      <c r="B66" s="41" t="s">
        <v>834</v>
      </c>
      <c r="C66" s="10" t="s">
        <v>835</v>
      </c>
      <c r="D66" s="42" t="s">
        <v>836</v>
      </c>
      <c r="E66" s="10">
        <v>4.9000000000000004</v>
      </c>
      <c r="F66" s="10">
        <v>63</v>
      </c>
      <c r="G66" s="43" t="s">
        <v>20</v>
      </c>
      <c r="H66" s="43" t="s">
        <v>20</v>
      </c>
      <c r="I66" s="42" t="s">
        <v>837</v>
      </c>
      <c r="J66" s="45" t="s">
        <v>838</v>
      </c>
      <c r="K66" s="10" t="s">
        <v>839</v>
      </c>
      <c r="L66" s="10" t="s">
        <v>840</v>
      </c>
      <c r="M66" s="10" t="s">
        <v>25</v>
      </c>
      <c r="N66" s="10" t="s">
        <v>26</v>
      </c>
      <c r="O66" s="10" t="s">
        <v>832</v>
      </c>
      <c r="P66" s="46">
        <v>45218</v>
      </c>
      <c r="Q66" s="10" t="s">
        <v>833</v>
      </c>
      <c r="R66" s="10"/>
    </row>
    <row r="67" spans="1:18" ht="13">
      <c r="A67" s="10"/>
      <c r="B67" s="41" t="s">
        <v>841</v>
      </c>
      <c r="C67" s="10" t="s">
        <v>842</v>
      </c>
      <c r="D67" s="48" t="s">
        <v>843</v>
      </c>
      <c r="E67" s="10">
        <v>5</v>
      </c>
      <c r="F67" s="10">
        <v>54</v>
      </c>
      <c r="G67" s="43" t="s">
        <v>20</v>
      </c>
      <c r="H67" s="43" t="s">
        <v>20</v>
      </c>
      <c r="I67" s="42" t="s">
        <v>844</v>
      </c>
      <c r="J67" s="45" t="s">
        <v>845</v>
      </c>
      <c r="K67" s="10" t="s">
        <v>846</v>
      </c>
      <c r="L67" s="10" t="s">
        <v>847</v>
      </c>
      <c r="M67" s="10" t="s">
        <v>25</v>
      </c>
      <c r="N67" s="10" t="s">
        <v>26</v>
      </c>
      <c r="O67" s="10" t="s">
        <v>832</v>
      </c>
      <c r="P67" s="46">
        <v>45218</v>
      </c>
      <c r="Q67" s="10"/>
      <c r="R67" s="10"/>
    </row>
    <row r="68" spans="1:18" ht="13">
      <c r="A68" s="10"/>
      <c r="B68" s="41" t="s">
        <v>848</v>
      </c>
      <c r="C68" s="10" t="s">
        <v>849</v>
      </c>
      <c r="D68" s="42" t="s">
        <v>850</v>
      </c>
      <c r="E68" s="10">
        <v>5</v>
      </c>
      <c r="F68" s="10">
        <v>33</v>
      </c>
      <c r="G68" s="43" t="s">
        <v>20</v>
      </c>
      <c r="H68" s="43" t="s">
        <v>20</v>
      </c>
      <c r="I68" s="42" t="s">
        <v>851</v>
      </c>
      <c r="J68" s="45" t="s">
        <v>852</v>
      </c>
      <c r="K68" s="10" t="s">
        <v>853</v>
      </c>
      <c r="L68" s="10" t="s">
        <v>854</v>
      </c>
      <c r="M68" s="10" t="s">
        <v>25</v>
      </c>
      <c r="N68" s="10" t="s">
        <v>26</v>
      </c>
      <c r="O68" s="10" t="s">
        <v>832</v>
      </c>
      <c r="P68" s="46">
        <v>45218</v>
      </c>
      <c r="Q68" s="10"/>
      <c r="R68" s="10"/>
    </row>
    <row r="69" spans="1:18" ht="13">
      <c r="A69" s="10"/>
      <c r="B69" s="41" t="s">
        <v>855</v>
      </c>
      <c r="C69" s="10" t="s">
        <v>856</v>
      </c>
      <c r="D69" s="42" t="s">
        <v>857</v>
      </c>
      <c r="E69" s="10">
        <v>4.9000000000000004</v>
      </c>
      <c r="F69" s="10">
        <v>326</v>
      </c>
      <c r="G69" s="43" t="s">
        <v>20</v>
      </c>
      <c r="H69" s="43" t="s">
        <v>20</v>
      </c>
      <c r="I69" s="42" t="s">
        <v>858</v>
      </c>
      <c r="J69" s="45" t="s">
        <v>859</v>
      </c>
      <c r="K69" s="10" t="s">
        <v>860</v>
      </c>
      <c r="L69" s="10" t="s">
        <v>861</v>
      </c>
      <c r="M69" s="10" t="s">
        <v>25</v>
      </c>
      <c r="N69" s="10" t="s">
        <v>26</v>
      </c>
      <c r="O69" s="10" t="s">
        <v>832</v>
      </c>
      <c r="P69" s="46">
        <v>45218</v>
      </c>
      <c r="Q69" s="10" t="s">
        <v>833</v>
      </c>
      <c r="R69" s="10"/>
    </row>
    <row r="70" spans="1:18" ht="13">
      <c r="A70" s="10"/>
      <c r="B70" s="41" t="s">
        <v>862</v>
      </c>
      <c r="C70" s="10" t="s">
        <v>863</v>
      </c>
      <c r="D70" s="42" t="s">
        <v>864</v>
      </c>
      <c r="E70" s="10">
        <v>5</v>
      </c>
      <c r="F70" s="10">
        <v>17</v>
      </c>
      <c r="G70" s="43" t="s">
        <v>20</v>
      </c>
      <c r="H70" s="43" t="s">
        <v>20</v>
      </c>
      <c r="I70" s="42" t="s">
        <v>865</v>
      </c>
      <c r="J70" s="45" t="s">
        <v>866</v>
      </c>
      <c r="K70" s="10" t="s">
        <v>867</v>
      </c>
      <c r="L70" s="10" t="s">
        <v>868</v>
      </c>
      <c r="M70" s="10" t="s">
        <v>25</v>
      </c>
      <c r="N70" s="10" t="s">
        <v>26</v>
      </c>
      <c r="O70" s="10" t="s">
        <v>832</v>
      </c>
      <c r="P70" s="46">
        <v>45218</v>
      </c>
      <c r="Q70" s="10" t="s">
        <v>789</v>
      </c>
      <c r="R70" s="10"/>
    </row>
    <row r="71" spans="1:18" ht="13">
      <c r="A71" s="10"/>
      <c r="B71" s="41" t="s">
        <v>869</v>
      </c>
      <c r="C71" s="10" t="s">
        <v>870</v>
      </c>
      <c r="D71" s="42" t="s">
        <v>871</v>
      </c>
      <c r="E71" s="10">
        <v>5</v>
      </c>
      <c r="F71" s="10">
        <v>9</v>
      </c>
      <c r="G71" s="43" t="s">
        <v>20</v>
      </c>
      <c r="H71" s="43" t="s">
        <v>20</v>
      </c>
      <c r="I71" s="49" t="s">
        <v>872</v>
      </c>
      <c r="J71" s="45" t="s">
        <v>873</v>
      </c>
      <c r="K71" s="10" t="s">
        <v>874</v>
      </c>
      <c r="L71" s="10" t="s">
        <v>875</v>
      </c>
      <c r="M71" s="10" t="s">
        <v>25</v>
      </c>
      <c r="N71" s="10" t="s">
        <v>26</v>
      </c>
      <c r="O71" s="10" t="s">
        <v>832</v>
      </c>
      <c r="P71" s="46">
        <v>45218</v>
      </c>
      <c r="Q71" s="10" t="s">
        <v>833</v>
      </c>
      <c r="R71" s="10"/>
    </row>
    <row r="72" spans="1:18" ht="13">
      <c r="A72" s="10"/>
      <c r="B72" s="41" t="s">
        <v>876</v>
      </c>
      <c r="C72" s="10" t="s">
        <v>877</v>
      </c>
      <c r="D72" s="48" t="s">
        <v>878</v>
      </c>
      <c r="E72" s="10">
        <v>5</v>
      </c>
      <c r="F72" s="10">
        <v>11</v>
      </c>
      <c r="G72" s="43" t="s">
        <v>20</v>
      </c>
      <c r="H72" s="43" t="s">
        <v>20</v>
      </c>
      <c r="I72" s="42" t="s">
        <v>879</v>
      </c>
      <c r="J72" s="45" t="s">
        <v>880</v>
      </c>
      <c r="K72" s="10" t="s">
        <v>881</v>
      </c>
      <c r="L72" s="10" t="s">
        <v>882</v>
      </c>
      <c r="M72" s="10" t="s">
        <v>25</v>
      </c>
      <c r="N72" s="10" t="s">
        <v>26</v>
      </c>
      <c r="O72" s="10" t="s">
        <v>832</v>
      </c>
      <c r="P72" s="46">
        <v>45218</v>
      </c>
      <c r="Q72" s="10" t="s">
        <v>789</v>
      </c>
      <c r="R72" s="10"/>
    </row>
    <row r="73" spans="1:18" ht="13">
      <c r="A73" s="10"/>
      <c r="B73" s="41" t="s">
        <v>883</v>
      </c>
      <c r="C73" s="10" t="s">
        <v>884</v>
      </c>
      <c r="D73" s="42" t="s">
        <v>885</v>
      </c>
      <c r="E73" s="10">
        <v>4.5</v>
      </c>
      <c r="F73" s="10">
        <v>15</v>
      </c>
      <c r="G73" s="43" t="s">
        <v>20</v>
      </c>
      <c r="H73" s="43" t="s">
        <v>20</v>
      </c>
      <c r="I73" s="42" t="s">
        <v>886</v>
      </c>
      <c r="J73" s="45" t="s">
        <v>887</v>
      </c>
      <c r="K73" s="10" t="s">
        <v>888</v>
      </c>
      <c r="L73" s="10" t="s">
        <v>889</v>
      </c>
      <c r="M73" s="10" t="s">
        <v>25</v>
      </c>
      <c r="N73" s="10" t="s">
        <v>26</v>
      </c>
      <c r="O73" s="10" t="s">
        <v>832</v>
      </c>
      <c r="P73" s="46">
        <v>45218</v>
      </c>
      <c r="Q73" s="10"/>
      <c r="R73" s="10"/>
    </row>
    <row r="74" spans="1:18" ht="13">
      <c r="A74" s="10"/>
      <c r="B74" s="41" t="s">
        <v>890</v>
      </c>
      <c r="C74" s="10" t="s">
        <v>891</v>
      </c>
      <c r="D74" s="42" t="s">
        <v>892</v>
      </c>
      <c r="E74" s="10">
        <v>5</v>
      </c>
      <c r="F74" s="10">
        <v>14</v>
      </c>
      <c r="G74" s="43" t="s">
        <v>20</v>
      </c>
      <c r="H74" s="43" t="s">
        <v>20</v>
      </c>
      <c r="I74" s="42" t="s">
        <v>893</v>
      </c>
      <c r="J74" s="45" t="s">
        <v>894</v>
      </c>
      <c r="K74" s="10" t="s">
        <v>895</v>
      </c>
      <c r="L74" s="10" t="s">
        <v>896</v>
      </c>
      <c r="M74" s="10" t="s">
        <v>25</v>
      </c>
      <c r="N74" s="10" t="s">
        <v>26</v>
      </c>
      <c r="O74" s="10" t="s">
        <v>832</v>
      </c>
      <c r="P74" s="46">
        <v>45218</v>
      </c>
      <c r="Q74" s="10" t="s">
        <v>833</v>
      </c>
      <c r="R74" s="10"/>
    </row>
    <row r="75" spans="1:18" ht="13">
      <c r="A75" s="10"/>
      <c r="B75" s="41" t="s">
        <v>897</v>
      </c>
      <c r="C75" s="10" t="s">
        <v>898</v>
      </c>
      <c r="D75" s="42" t="s">
        <v>899</v>
      </c>
      <c r="E75" s="10">
        <v>5</v>
      </c>
      <c r="F75" s="10">
        <v>7</v>
      </c>
      <c r="G75" s="43" t="s">
        <v>20</v>
      </c>
      <c r="H75" s="43" t="s">
        <v>20</v>
      </c>
      <c r="I75" s="42" t="s">
        <v>900</v>
      </c>
      <c r="J75" s="45" t="s">
        <v>901</v>
      </c>
      <c r="K75" s="10" t="s">
        <v>902</v>
      </c>
      <c r="L75" s="10" t="s">
        <v>903</v>
      </c>
      <c r="M75" s="10" t="s">
        <v>25</v>
      </c>
      <c r="N75" s="10" t="s">
        <v>26</v>
      </c>
      <c r="O75" s="10" t="s">
        <v>832</v>
      </c>
      <c r="P75" s="46">
        <v>45218</v>
      </c>
      <c r="Q75" s="10" t="s">
        <v>833</v>
      </c>
      <c r="R75" s="10"/>
    </row>
    <row r="76" spans="1:18" ht="13">
      <c r="A76" s="10"/>
      <c r="B76" s="41" t="s">
        <v>904</v>
      </c>
      <c r="C76" s="10" t="s">
        <v>905</v>
      </c>
      <c r="D76" s="42" t="s">
        <v>906</v>
      </c>
      <c r="E76" s="10">
        <v>5</v>
      </c>
      <c r="F76" s="10">
        <v>8</v>
      </c>
      <c r="G76" s="43" t="s">
        <v>20</v>
      </c>
      <c r="H76" s="43" t="s">
        <v>20</v>
      </c>
      <c r="I76" s="42" t="s">
        <v>907</v>
      </c>
      <c r="J76" s="45" t="s">
        <v>908</v>
      </c>
      <c r="K76" s="10" t="s">
        <v>909</v>
      </c>
      <c r="L76" s="10" t="s">
        <v>910</v>
      </c>
      <c r="M76" s="10" t="s">
        <v>25</v>
      </c>
      <c r="N76" s="10" t="s">
        <v>26</v>
      </c>
      <c r="O76" s="10" t="s">
        <v>832</v>
      </c>
      <c r="P76" s="46">
        <v>45218</v>
      </c>
      <c r="Q76" s="10"/>
      <c r="R76" s="10"/>
    </row>
    <row r="77" spans="1:18" ht="13">
      <c r="A77" s="10"/>
      <c r="B77" s="41" t="s">
        <v>911</v>
      </c>
      <c r="C77" s="10" t="s">
        <v>912</v>
      </c>
      <c r="D77" s="42" t="s">
        <v>913</v>
      </c>
      <c r="E77" s="10">
        <v>5</v>
      </c>
      <c r="F77" s="10">
        <v>31</v>
      </c>
      <c r="G77" s="43" t="s">
        <v>20</v>
      </c>
      <c r="H77" s="43" t="s">
        <v>20</v>
      </c>
      <c r="I77" s="48" t="s">
        <v>914</v>
      </c>
      <c r="J77" s="45" t="s">
        <v>915</v>
      </c>
      <c r="K77" s="10" t="s">
        <v>916</v>
      </c>
      <c r="L77" s="10" t="s">
        <v>917</v>
      </c>
      <c r="M77" s="10" t="s">
        <v>86</v>
      </c>
      <c r="N77" s="10" t="s">
        <v>26</v>
      </c>
      <c r="O77" s="10" t="s">
        <v>832</v>
      </c>
      <c r="P77" s="46">
        <v>45218</v>
      </c>
      <c r="Q77" s="10"/>
      <c r="R77" s="10"/>
    </row>
    <row r="78" spans="1:18" ht="13">
      <c r="A78" s="10"/>
      <c r="B78" s="41" t="s">
        <v>918</v>
      </c>
      <c r="C78" s="10" t="s">
        <v>919</v>
      </c>
      <c r="D78" s="42" t="s">
        <v>920</v>
      </c>
      <c r="E78" s="10">
        <v>5</v>
      </c>
      <c r="F78" s="10">
        <v>2</v>
      </c>
      <c r="G78" s="43" t="s">
        <v>20</v>
      </c>
      <c r="H78" s="43" t="s">
        <v>20</v>
      </c>
      <c r="I78" s="42" t="s">
        <v>921</v>
      </c>
      <c r="J78" s="45" t="s">
        <v>922</v>
      </c>
      <c r="K78" s="10" t="s">
        <v>923</v>
      </c>
      <c r="L78" s="10" t="s">
        <v>924</v>
      </c>
      <c r="M78" s="10" t="s">
        <v>25</v>
      </c>
      <c r="N78" s="10" t="s">
        <v>26</v>
      </c>
      <c r="O78" s="10" t="s">
        <v>832</v>
      </c>
      <c r="P78" s="46">
        <v>45218</v>
      </c>
      <c r="Q78" s="10"/>
      <c r="R78" s="10"/>
    </row>
    <row r="79" spans="1:18" ht="13">
      <c r="A79" s="10"/>
      <c r="B79" s="41" t="s">
        <v>925</v>
      </c>
      <c r="C79" s="10" t="s">
        <v>926</v>
      </c>
      <c r="D79" s="42" t="s">
        <v>927</v>
      </c>
      <c r="E79" s="10">
        <v>5</v>
      </c>
      <c r="F79" s="10">
        <v>117</v>
      </c>
      <c r="G79" s="43" t="s">
        <v>20</v>
      </c>
      <c r="H79" s="43" t="s">
        <v>20</v>
      </c>
      <c r="I79" s="42" t="s">
        <v>928</v>
      </c>
      <c r="J79" s="45" t="s">
        <v>929</v>
      </c>
      <c r="K79" s="10" t="s">
        <v>930</v>
      </c>
      <c r="L79" s="10" t="s">
        <v>931</v>
      </c>
      <c r="M79" s="10" t="s">
        <v>227</v>
      </c>
      <c r="N79" s="10" t="s">
        <v>26</v>
      </c>
      <c r="O79" s="10" t="s">
        <v>832</v>
      </c>
      <c r="P79" s="46">
        <v>45218</v>
      </c>
      <c r="Q79" s="10" t="s">
        <v>833</v>
      </c>
      <c r="R79" s="10"/>
    </row>
    <row r="80" spans="1:18" ht="13">
      <c r="A80" s="10"/>
      <c r="B80" s="41" t="s">
        <v>932</v>
      </c>
      <c r="C80" s="10" t="s">
        <v>933</v>
      </c>
      <c r="D80" s="42" t="s">
        <v>934</v>
      </c>
      <c r="E80" s="10">
        <v>4.2</v>
      </c>
      <c r="F80" s="10">
        <v>386</v>
      </c>
      <c r="G80" s="43" t="s">
        <v>20</v>
      </c>
      <c r="H80" s="43" t="s">
        <v>20</v>
      </c>
      <c r="I80" s="42" t="s">
        <v>935</v>
      </c>
      <c r="J80" s="45" t="s">
        <v>936</v>
      </c>
      <c r="K80" s="10" t="s">
        <v>937</v>
      </c>
      <c r="L80" s="10" t="s">
        <v>938</v>
      </c>
      <c r="M80" s="10" t="s">
        <v>232</v>
      </c>
      <c r="N80" s="10" t="s">
        <v>26</v>
      </c>
      <c r="O80" s="10" t="s">
        <v>832</v>
      </c>
      <c r="P80" s="46">
        <v>45218</v>
      </c>
      <c r="Q80" s="10"/>
      <c r="R80" s="10"/>
    </row>
    <row r="81" spans="1:18" ht="13">
      <c r="A81" s="10"/>
      <c r="B81" s="41" t="s">
        <v>939</v>
      </c>
      <c r="C81" s="10" t="s">
        <v>940</v>
      </c>
      <c r="D81" s="48" t="s">
        <v>941</v>
      </c>
      <c r="E81" s="10">
        <v>5</v>
      </c>
      <c r="F81" s="10">
        <v>35</v>
      </c>
      <c r="G81" s="43" t="s">
        <v>20</v>
      </c>
      <c r="H81" s="43" t="s">
        <v>20</v>
      </c>
      <c r="I81" s="42" t="s">
        <v>941</v>
      </c>
      <c r="J81" s="45" t="s">
        <v>942</v>
      </c>
      <c r="K81" s="10" t="s">
        <v>943</v>
      </c>
      <c r="L81" s="10" t="s">
        <v>944</v>
      </c>
      <c r="M81" s="10" t="s">
        <v>232</v>
      </c>
      <c r="N81" s="10" t="s">
        <v>26</v>
      </c>
      <c r="O81" s="10" t="s">
        <v>832</v>
      </c>
      <c r="P81" s="46">
        <v>45218</v>
      </c>
      <c r="Q81" s="10" t="s">
        <v>833</v>
      </c>
      <c r="R81" s="10"/>
    </row>
    <row r="82" spans="1:18" ht="13">
      <c r="A82" s="10"/>
      <c r="B82" s="41" t="s">
        <v>945</v>
      </c>
      <c r="C82" s="10" t="s">
        <v>946</v>
      </c>
      <c r="D82" s="42" t="s">
        <v>947</v>
      </c>
      <c r="E82" s="10">
        <v>5</v>
      </c>
      <c r="F82" s="10">
        <v>24</v>
      </c>
      <c r="G82" s="43" t="s">
        <v>20</v>
      </c>
      <c r="H82" s="43" t="s">
        <v>20</v>
      </c>
      <c r="I82" s="48" t="s">
        <v>948</v>
      </c>
      <c r="J82" s="45" t="s">
        <v>949</v>
      </c>
      <c r="K82" s="10" t="s">
        <v>950</v>
      </c>
      <c r="L82" s="10" t="s">
        <v>951</v>
      </c>
      <c r="M82" s="10" t="s">
        <v>232</v>
      </c>
      <c r="N82" s="10" t="s">
        <v>26</v>
      </c>
      <c r="O82" s="10" t="s">
        <v>832</v>
      </c>
      <c r="P82" s="46">
        <v>45218</v>
      </c>
      <c r="Q82" s="10"/>
      <c r="R82" s="10"/>
    </row>
    <row r="83" spans="1:18" ht="13">
      <c r="A83" s="10"/>
      <c r="B83" s="41" t="s">
        <v>952</v>
      </c>
      <c r="C83" s="10" t="s">
        <v>953</v>
      </c>
      <c r="D83" s="42" t="s">
        <v>954</v>
      </c>
      <c r="E83" s="10">
        <v>4.9000000000000004</v>
      </c>
      <c r="F83" s="10">
        <v>42</v>
      </c>
      <c r="G83" s="43" t="s">
        <v>20</v>
      </c>
      <c r="H83" s="43" t="s">
        <v>20</v>
      </c>
      <c r="I83" s="48" t="s">
        <v>954</v>
      </c>
      <c r="J83" s="45" t="s">
        <v>955</v>
      </c>
      <c r="K83" s="10" t="s">
        <v>956</v>
      </c>
      <c r="L83" s="10" t="s">
        <v>957</v>
      </c>
      <c r="M83" s="10" t="s">
        <v>36</v>
      </c>
      <c r="N83" s="10" t="s">
        <v>26</v>
      </c>
      <c r="O83" s="10" t="s">
        <v>832</v>
      </c>
      <c r="P83" s="46">
        <v>45219</v>
      </c>
      <c r="Q83" s="10" t="s">
        <v>789</v>
      </c>
      <c r="R83" s="10"/>
    </row>
    <row r="84" spans="1:18" ht="13">
      <c r="A84" s="10"/>
      <c r="B84" s="41" t="s">
        <v>958</v>
      </c>
      <c r="C84" s="10" t="s">
        <v>959</v>
      </c>
      <c r="D84" s="42" t="s">
        <v>960</v>
      </c>
      <c r="E84" s="10">
        <v>4.5999999999999996</v>
      </c>
      <c r="F84" s="10">
        <v>21</v>
      </c>
      <c r="G84" s="43" t="s">
        <v>20</v>
      </c>
      <c r="H84" s="43" t="s">
        <v>20</v>
      </c>
      <c r="I84" s="42" t="s">
        <v>961</v>
      </c>
      <c r="J84" s="45" t="s">
        <v>962</v>
      </c>
      <c r="K84" s="10" t="s">
        <v>963</v>
      </c>
      <c r="L84" s="10" t="s">
        <v>964</v>
      </c>
      <c r="M84" s="10" t="s">
        <v>36</v>
      </c>
      <c r="N84" s="10" t="s">
        <v>26</v>
      </c>
      <c r="O84" s="10" t="s">
        <v>832</v>
      </c>
      <c r="P84" s="46">
        <v>45219</v>
      </c>
      <c r="Q84" s="10" t="s">
        <v>833</v>
      </c>
      <c r="R84" s="10"/>
    </row>
    <row r="85" spans="1:18" ht="13">
      <c r="A85" s="10"/>
      <c r="B85" s="41" t="s">
        <v>965</v>
      </c>
      <c r="C85" s="10" t="s">
        <v>966</v>
      </c>
      <c r="D85" s="42" t="s">
        <v>967</v>
      </c>
      <c r="E85" s="10">
        <v>5</v>
      </c>
      <c r="F85" s="10">
        <v>21</v>
      </c>
      <c r="G85" s="43" t="s">
        <v>20</v>
      </c>
      <c r="H85" s="43" t="s">
        <v>20</v>
      </c>
      <c r="I85" s="48" t="s">
        <v>968</v>
      </c>
      <c r="J85" s="45" t="s">
        <v>969</v>
      </c>
      <c r="K85" s="10" t="s">
        <v>970</v>
      </c>
      <c r="L85" s="10" t="s">
        <v>971</v>
      </c>
      <c r="M85" s="10" t="s">
        <v>36</v>
      </c>
      <c r="N85" s="10" t="s">
        <v>26</v>
      </c>
      <c r="O85" s="10" t="s">
        <v>832</v>
      </c>
      <c r="P85" s="46">
        <v>45219</v>
      </c>
      <c r="Q85" s="10" t="s">
        <v>789</v>
      </c>
      <c r="R85" s="10"/>
    </row>
    <row r="86" spans="1:18" ht="13">
      <c r="A86" s="10"/>
      <c r="B86" s="41" t="s">
        <v>972</v>
      </c>
      <c r="C86" s="10" t="s">
        <v>973</v>
      </c>
      <c r="D86" s="42" t="s">
        <v>974</v>
      </c>
      <c r="E86" s="10">
        <v>4.9000000000000004</v>
      </c>
      <c r="F86" s="10">
        <v>46</v>
      </c>
      <c r="G86" s="43" t="s">
        <v>20</v>
      </c>
      <c r="H86" s="43" t="s">
        <v>20</v>
      </c>
      <c r="I86" s="42" t="s">
        <v>975</v>
      </c>
      <c r="J86" s="45" t="s">
        <v>976</v>
      </c>
      <c r="K86" s="10" t="s">
        <v>977</v>
      </c>
      <c r="L86" s="10" t="s">
        <v>978</v>
      </c>
      <c r="M86" s="10" t="s">
        <v>36</v>
      </c>
      <c r="N86" s="10" t="s">
        <v>26</v>
      </c>
      <c r="O86" s="10" t="s">
        <v>832</v>
      </c>
      <c r="P86" s="46">
        <v>45219</v>
      </c>
      <c r="Q86" s="10" t="s">
        <v>833</v>
      </c>
      <c r="R86" s="10"/>
    </row>
    <row r="87" spans="1:18" ht="13">
      <c r="A87" s="10"/>
      <c r="B87" s="41" t="s">
        <v>979</v>
      </c>
      <c r="C87" s="10" t="s">
        <v>980</v>
      </c>
      <c r="D87" s="42" t="s">
        <v>981</v>
      </c>
      <c r="E87" s="10">
        <v>5</v>
      </c>
      <c r="F87" s="10">
        <v>33</v>
      </c>
      <c r="G87" s="43" t="s">
        <v>20</v>
      </c>
      <c r="H87" s="43" t="s">
        <v>20</v>
      </c>
      <c r="I87" s="42" t="s">
        <v>982</v>
      </c>
      <c r="J87" s="45" t="s">
        <v>983</v>
      </c>
      <c r="K87" s="10" t="s">
        <v>984</v>
      </c>
      <c r="L87" s="10" t="s">
        <v>985</v>
      </c>
      <c r="M87" s="10" t="s">
        <v>36</v>
      </c>
      <c r="N87" s="10" t="s">
        <v>26</v>
      </c>
      <c r="O87" s="10" t="s">
        <v>832</v>
      </c>
      <c r="P87" s="46">
        <v>45219</v>
      </c>
      <c r="Q87" s="10" t="s">
        <v>833</v>
      </c>
      <c r="R87" s="10"/>
    </row>
    <row r="88" spans="1:18" ht="13">
      <c r="A88" s="10"/>
      <c r="B88" s="41" t="s">
        <v>986</v>
      </c>
      <c r="C88" s="10" t="s">
        <v>987</v>
      </c>
      <c r="D88" s="42" t="s">
        <v>988</v>
      </c>
      <c r="E88" s="10">
        <v>5</v>
      </c>
      <c r="F88" s="10">
        <v>13</v>
      </c>
      <c r="G88" s="43" t="s">
        <v>20</v>
      </c>
      <c r="H88" s="43" t="s">
        <v>20</v>
      </c>
      <c r="I88" s="42" t="s">
        <v>989</v>
      </c>
      <c r="J88" s="45" t="s">
        <v>990</v>
      </c>
      <c r="K88" s="10" t="s">
        <v>991</v>
      </c>
      <c r="L88" s="10" t="s">
        <v>992</v>
      </c>
      <c r="M88" s="10" t="s">
        <v>36</v>
      </c>
      <c r="N88" s="10" t="s">
        <v>26</v>
      </c>
      <c r="O88" s="10" t="s">
        <v>832</v>
      </c>
      <c r="P88" s="46">
        <v>45219</v>
      </c>
      <c r="Q88" s="10"/>
      <c r="R88" s="10"/>
    </row>
    <row r="89" spans="1:18" ht="13">
      <c r="A89" s="10"/>
      <c r="B89" s="41" t="s">
        <v>993</v>
      </c>
      <c r="C89" s="10" t="s">
        <v>994</v>
      </c>
      <c r="D89" s="42" t="s">
        <v>995</v>
      </c>
      <c r="E89" s="10">
        <v>4.7</v>
      </c>
      <c r="F89" s="10">
        <v>12</v>
      </c>
      <c r="G89" s="43" t="s">
        <v>20</v>
      </c>
      <c r="H89" s="43" t="s">
        <v>20</v>
      </c>
      <c r="I89" s="42" t="s">
        <v>996</v>
      </c>
      <c r="J89" s="45" t="s">
        <v>997</v>
      </c>
      <c r="K89" s="10" t="s">
        <v>998</v>
      </c>
      <c r="L89" s="10" t="s">
        <v>999</v>
      </c>
      <c r="M89" s="10" t="s">
        <v>36</v>
      </c>
      <c r="N89" s="10" t="s">
        <v>26</v>
      </c>
      <c r="O89" s="10" t="s">
        <v>832</v>
      </c>
      <c r="P89" s="46">
        <v>45219</v>
      </c>
      <c r="Q89" s="10"/>
      <c r="R89" s="10"/>
    </row>
    <row r="90" spans="1:18" ht="13">
      <c r="A90" s="10"/>
      <c r="B90" s="41" t="s">
        <v>1000</v>
      </c>
      <c r="C90" s="10" t="s">
        <v>1001</v>
      </c>
      <c r="D90" s="42" t="s">
        <v>1002</v>
      </c>
      <c r="E90" s="10">
        <v>5</v>
      </c>
      <c r="F90" s="10">
        <v>17</v>
      </c>
      <c r="G90" s="43" t="s">
        <v>20</v>
      </c>
      <c r="H90" s="43" t="s">
        <v>20</v>
      </c>
      <c r="I90" s="42" t="s">
        <v>1003</v>
      </c>
      <c r="J90" s="45" t="s">
        <v>1004</v>
      </c>
      <c r="K90" s="10" t="s">
        <v>1005</v>
      </c>
      <c r="L90" s="10" t="s">
        <v>1006</v>
      </c>
      <c r="M90" s="10" t="s">
        <v>36</v>
      </c>
      <c r="N90" s="10" t="s">
        <v>26</v>
      </c>
      <c r="O90" s="10" t="s">
        <v>832</v>
      </c>
      <c r="P90" s="46">
        <v>45219</v>
      </c>
      <c r="Q90" s="10"/>
      <c r="R90" s="10"/>
    </row>
    <row r="91" spans="1:18" ht="13">
      <c r="A91" s="10"/>
      <c r="B91" s="41" t="s">
        <v>1000</v>
      </c>
      <c r="C91" s="10" t="s">
        <v>1007</v>
      </c>
      <c r="D91" s="42" t="s">
        <v>1002</v>
      </c>
      <c r="E91" s="10">
        <v>5</v>
      </c>
      <c r="F91" s="10">
        <v>17</v>
      </c>
      <c r="G91" s="43" t="s">
        <v>20</v>
      </c>
      <c r="H91" s="43" t="s">
        <v>20</v>
      </c>
      <c r="I91" s="42" t="s">
        <v>1003</v>
      </c>
      <c r="J91" s="45" t="s">
        <v>1008</v>
      </c>
      <c r="K91" s="10" t="s">
        <v>1005</v>
      </c>
      <c r="L91" s="10" t="s">
        <v>1006</v>
      </c>
      <c r="M91" s="10" t="s">
        <v>36</v>
      </c>
      <c r="N91" s="10" t="s">
        <v>26</v>
      </c>
      <c r="O91" s="10" t="s">
        <v>832</v>
      </c>
      <c r="P91" s="46">
        <v>45219</v>
      </c>
      <c r="Q91" s="10" t="s">
        <v>1009</v>
      </c>
      <c r="R91" s="10"/>
    </row>
    <row r="92" spans="1:18" ht="13">
      <c r="A92" s="10"/>
      <c r="B92" s="41" t="s">
        <v>1010</v>
      </c>
      <c r="C92" s="10" t="s">
        <v>1011</v>
      </c>
      <c r="D92" s="42" t="s">
        <v>1012</v>
      </c>
      <c r="E92" s="10">
        <v>4.7</v>
      </c>
      <c r="F92" s="10">
        <v>52</v>
      </c>
      <c r="G92" s="43" t="s">
        <v>20</v>
      </c>
      <c r="H92" s="43" t="s">
        <v>20</v>
      </c>
      <c r="I92" s="42" t="s">
        <v>1013</v>
      </c>
      <c r="J92" s="45" t="s">
        <v>1014</v>
      </c>
      <c r="K92" s="10" t="s">
        <v>1015</v>
      </c>
      <c r="L92" s="10" t="s">
        <v>1016</v>
      </c>
      <c r="M92" s="10" t="s">
        <v>36</v>
      </c>
      <c r="N92" s="10" t="s">
        <v>26</v>
      </c>
      <c r="O92" s="10" t="s">
        <v>832</v>
      </c>
      <c r="P92" s="46">
        <v>45219</v>
      </c>
      <c r="Q92" s="10" t="s">
        <v>789</v>
      </c>
      <c r="R92" s="10"/>
    </row>
    <row r="93" spans="1:18" ht="13">
      <c r="A93" s="10"/>
      <c r="B93" s="41" t="s">
        <v>1010</v>
      </c>
      <c r="C93" s="10" t="s">
        <v>1017</v>
      </c>
      <c r="D93" s="42" t="s">
        <v>1012</v>
      </c>
      <c r="E93" s="10">
        <v>4.7</v>
      </c>
      <c r="F93" s="10">
        <v>52</v>
      </c>
      <c r="G93" s="43" t="s">
        <v>20</v>
      </c>
      <c r="H93" s="43" t="s">
        <v>20</v>
      </c>
      <c r="I93" s="42" t="s">
        <v>1013</v>
      </c>
      <c r="J93" s="45" t="s">
        <v>1018</v>
      </c>
      <c r="K93" s="10" t="s">
        <v>1015</v>
      </c>
      <c r="L93" s="10" t="s">
        <v>1016</v>
      </c>
      <c r="M93" s="10" t="s">
        <v>36</v>
      </c>
      <c r="N93" s="10" t="s">
        <v>26</v>
      </c>
      <c r="O93" s="10" t="s">
        <v>832</v>
      </c>
      <c r="P93" s="46">
        <v>45219</v>
      </c>
      <c r="Q93" s="10" t="s">
        <v>789</v>
      </c>
      <c r="R93" s="10"/>
    </row>
    <row r="94" spans="1:18" ht="13">
      <c r="A94" s="10"/>
      <c r="B94" s="41" t="s">
        <v>1010</v>
      </c>
      <c r="C94" s="10" t="s">
        <v>1019</v>
      </c>
      <c r="D94" s="42" t="s">
        <v>1012</v>
      </c>
      <c r="E94" s="10">
        <v>4.7</v>
      </c>
      <c r="F94" s="10">
        <v>52</v>
      </c>
      <c r="G94" s="43" t="s">
        <v>20</v>
      </c>
      <c r="H94" s="43" t="s">
        <v>20</v>
      </c>
      <c r="I94" s="42" t="s">
        <v>1013</v>
      </c>
      <c r="J94" s="45" t="s">
        <v>1020</v>
      </c>
      <c r="K94" s="10" t="s">
        <v>1015</v>
      </c>
      <c r="L94" s="10" t="s">
        <v>1016</v>
      </c>
      <c r="M94" s="10" t="s">
        <v>36</v>
      </c>
      <c r="N94" s="10" t="s">
        <v>26</v>
      </c>
      <c r="O94" s="10" t="s">
        <v>832</v>
      </c>
      <c r="P94" s="46">
        <v>45219</v>
      </c>
      <c r="Q94" s="10" t="s">
        <v>789</v>
      </c>
      <c r="R94" s="10"/>
    </row>
    <row r="95" spans="1:18" ht="13">
      <c r="A95" s="10"/>
      <c r="B95" s="41" t="s">
        <v>1021</v>
      </c>
      <c r="C95" s="10" t="s">
        <v>1022</v>
      </c>
      <c r="D95" s="42" t="s">
        <v>1023</v>
      </c>
      <c r="E95" s="10">
        <v>5</v>
      </c>
      <c r="F95" s="10">
        <v>9</v>
      </c>
      <c r="G95" s="43" t="s">
        <v>20</v>
      </c>
      <c r="H95" s="43" t="s">
        <v>20</v>
      </c>
      <c r="I95" s="48" t="s">
        <v>1024</v>
      </c>
      <c r="J95" s="45" t="s">
        <v>1025</v>
      </c>
      <c r="K95" s="10" t="s">
        <v>1026</v>
      </c>
      <c r="L95" s="10" t="s">
        <v>1027</v>
      </c>
      <c r="M95" s="10" t="s">
        <v>36</v>
      </c>
      <c r="N95" s="10" t="s">
        <v>26</v>
      </c>
      <c r="O95" s="10" t="s">
        <v>832</v>
      </c>
      <c r="P95" s="46">
        <v>45219</v>
      </c>
      <c r="Q95" s="10"/>
      <c r="R95" s="10"/>
    </row>
    <row r="96" spans="1:18" ht="13">
      <c r="A96" s="10"/>
      <c r="B96" s="41" t="s">
        <v>1028</v>
      </c>
      <c r="C96" s="10" t="s">
        <v>1029</v>
      </c>
      <c r="D96" s="42" t="s">
        <v>1030</v>
      </c>
      <c r="E96" s="10">
        <v>5</v>
      </c>
      <c r="F96" s="10">
        <v>2</v>
      </c>
      <c r="G96" s="43" t="s">
        <v>20</v>
      </c>
      <c r="H96" s="43" t="s">
        <v>20</v>
      </c>
      <c r="I96" s="42" t="s">
        <v>1031</v>
      </c>
      <c r="J96" s="45" t="s">
        <v>1032</v>
      </c>
      <c r="K96" s="10" t="s">
        <v>1033</v>
      </c>
      <c r="L96" s="10" t="s">
        <v>1034</v>
      </c>
      <c r="M96" s="10" t="s">
        <v>229</v>
      </c>
      <c r="N96" s="10" t="s">
        <v>26</v>
      </c>
      <c r="O96" s="10" t="s">
        <v>529</v>
      </c>
      <c r="P96" s="46">
        <v>45219</v>
      </c>
      <c r="Q96" s="10"/>
      <c r="R96" s="10"/>
    </row>
    <row r="97" spans="1:18" ht="13">
      <c r="A97" s="10"/>
      <c r="B97" s="41" t="s">
        <v>1035</v>
      </c>
      <c r="C97" s="10" t="s">
        <v>1036</v>
      </c>
      <c r="D97" s="42" t="s">
        <v>1037</v>
      </c>
      <c r="E97" s="10">
        <v>5</v>
      </c>
      <c r="F97" s="10">
        <v>21</v>
      </c>
      <c r="G97" s="43" t="s">
        <v>20</v>
      </c>
      <c r="H97" s="43" t="s">
        <v>20</v>
      </c>
      <c r="I97" s="42" t="s">
        <v>1038</v>
      </c>
      <c r="J97" s="45" t="s">
        <v>1039</v>
      </c>
      <c r="K97" s="50" t="s">
        <v>1040</v>
      </c>
      <c r="L97" s="10" t="s">
        <v>1041</v>
      </c>
      <c r="M97" s="10" t="s">
        <v>25</v>
      </c>
      <c r="N97" s="10" t="s">
        <v>26</v>
      </c>
      <c r="O97" s="10" t="s">
        <v>529</v>
      </c>
      <c r="P97" s="46">
        <v>45219</v>
      </c>
      <c r="Q97" s="10" t="s">
        <v>1042</v>
      </c>
      <c r="R97" s="10"/>
    </row>
    <row r="98" spans="1:18" ht="13">
      <c r="A98" s="10"/>
      <c r="B98" s="41" t="s">
        <v>1043</v>
      </c>
      <c r="C98" s="10" t="s">
        <v>1044</v>
      </c>
      <c r="D98" s="42" t="s">
        <v>1045</v>
      </c>
      <c r="E98" s="10">
        <v>4.7</v>
      </c>
      <c r="F98" s="10">
        <v>31</v>
      </c>
      <c r="G98" s="43" t="s">
        <v>20</v>
      </c>
      <c r="H98" s="43" t="s">
        <v>20</v>
      </c>
      <c r="I98" s="42" t="s">
        <v>1046</v>
      </c>
      <c r="J98" s="45" t="s">
        <v>1047</v>
      </c>
      <c r="K98" s="10" t="s">
        <v>1048</v>
      </c>
      <c r="L98" s="10" t="s">
        <v>1049</v>
      </c>
      <c r="M98" s="10" t="s">
        <v>36</v>
      </c>
      <c r="N98" s="10" t="s">
        <v>26</v>
      </c>
      <c r="O98" s="10" t="s">
        <v>529</v>
      </c>
      <c r="P98" s="46">
        <v>45219</v>
      </c>
      <c r="Q98" s="10"/>
      <c r="R98" s="10"/>
    </row>
    <row r="99" spans="1:18" ht="13">
      <c r="A99" s="10"/>
      <c r="B99" s="41" t="s">
        <v>1050</v>
      </c>
      <c r="C99" s="10" t="s">
        <v>1051</v>
      </c>
      <c r="D99" s="42" t="s">
        <v>1052</v>
      </c>
      <c r="E99" s="10">
        <v>5</v>
      </c>
      <c r="F99" s="10">
        <v>23</v>
      </c>
      <c r="G99" s="43" t="s">
        <v>20</v>
      </c>
      <c r="H99" s="43" t="s">
        <v>20</v>
      </c>
      <c r="I99" s="42" t="s">
        <v>1053</v>
      </c>
      <c r="J99" s="45" t="s">
        <v>1054</v>
      </c>
      <c r="K99" s="10" t="s">
        <v>1055</v>
      </c>
      <c r="L99" s="10" t="s">
        <v>1056</v>
      </c>
      <c r="M99" s="10" t="s">
        <v>78</v>
      </c>
      <c r="N99" s="10" t="s">
        <v>26</v>
      </c>
      <c r="O99" s="10" t="s">
        <v>529</v>
      </c>
      <c r="P99" s="46">
        <v>45219</v>
      </c>
      <c r="Q99" s="10"/>
      <c r="R99" s="10"/>
    </row>
    <row r="100" spans="1:18" ht="13">
      <c r="A100" s="10"/>
      <c r="B100" s="41" t="s">
        <v>1057</v>
      </c>
      <c r="C100" s="10" t="s">
        <v>1058</v>
      </c>
      <c r="D100" s="42" t="s">
        <v>1059</v>
      </c>
      <c r="E100" s="10">
        <v>4.9000000000000004</v>
      </c>
      <c r="F100" s="10">
        <v>163</v>
      </c>
      <c r="G100" s="43" t="s">
        <v>20</v>
      </c>
      <c r="H100" s="43" t="s">
        <v>20</v>
      </c>
      <c r="I100" s="42" t="s">
        <v>1060</v>
      </c>
      <c r="J100" s="45" t="s">
        <v>1061</v>
      </c>
      <c r="K100" s="10" t="s">
        <v>1062</v>
      </c>
      <c r="L100" s="10" t="s">
        <v>1063</v>
      </c>
      <c r="M100" s="10" t="s">
        <v>227</v>
      </c>
      <c r="N100" s="10" t="s">
        <v>26</v>
      </c>
      <c r="O100" s="10" t="s">
        <v>529</v>
      </c>
      <c r="P100" s="46">
        <v>45219</v>
      </c>
      <c r="Q100" s="10" t="s">
        <v>1064</v>
      </c>
      <c r="R100" s="10"/>
    </row>
    <row r="101" spans="1:18" ht="13">
      <c r="A101" s="10"/>
      <c r="B101" s="41" t="s">
        <v>1065</v>
      </c>
      <c r="C101" s="10" t="s">
        <v>1066</v>
      </c>
      <c r="D101" s="42" t="s">
        <v>1067</v>
      </c>
      <c r="E101" s="10">
        <v>4.5999999999999996</v>
      </c>
      <c r="F101" s="10">
        <v>273</v>
      </c>
      <c r="G101" s="43" t="s">
        <v>20</v>
      </c>
      <c r="H101" s="43" t="s">
        <v>20</v>
      </c>
      <c r="I101" s="42" t="s">
        <v>1068</v>
      </c>
      <c r="J101" s="45" t="s">
        <v>1069</v>
      </c>
      <c r="K101" s="10" t="s">
        <v>1070</v>
      </c>
      <c r="L101" s="10" t="s">
        <v>1071</v>
      </c>
      <c r="M101" s="10" t="s">
        <v>162</v>
      </c>
      <c r="N101" s="10" t="s">
        <v>26</v>
      </c>
      <c r="O101" s="10" t="s">
        <v>529</v>
      </c>
      <c r="P101" s="46">
        <v>45219</v>
      </c>
      <c r="Q101" s="10"/>
      <c r="R101" s="10"/>
    </row>
    <row r="102" spans="1:18" ht="13">
      <c r="A102" s="10"/>
      <c r="B102" s="41" t="s">
        <v>1072</v>
      </c>
      <c r="C102" s="10" t="s">
        <v>1073</v>
      </c>
      <c r="D102" s="42" t="s">
        <v>1074</v>
      </c>
      <c r="E102" s="10">
        <v>4.9000000000000004</v>
      </c>
      <c r="F102" s="10">
        <v>216</v>
      </c>
      <c r="G102" s="43" t="s">
        <v>20</v>
      </c>
      <c r="H102" s="43" t="s">
        <v>20</v>
      </c>
      <c r="I102" s="42" t="s">
        <v>1075</v>
      </c>
      <c r="J102" s="45" t="s">
        <v>1076</v>
      </c>
      <c r="K102" s="10" t="s">
        <v>1077</v>
      </c>
      <c r="L102" s="10" t="s">
        <v>1078</v>
      </c>
      <c r="M102" s="10" t="s">
        <v>162</v>
      </c>
      <c r="N102" s="10" t="s">
        <v>26</v>
      </c>
      <c r="O102" s="10" t="s">
        <v>529</v>
      </c>
      <c r="P102" s="46">
        <v>45219</v>
      </c>
      <c r="Q102" s="10"/>
      <c r="R102" s="10"/>
    </row>
    <row r="103" spans="1:18" ht="13">
      <c r="A103" s="10"/>
      <c r="B103" s="41" t="s">
        <v>1079</v>
      </c>
      <c r="C103" s="10" t="s">
        <v>1080</v>
      </c>
      <c r="D103" s="42" t="s">
        <v>1081</v>
      </c>
      <c r="E103" s="10">
        <v>4.9000000000000004</v>
      </c>
      <c r="F103" s="10">
        <v>31</v>
      </c>
      <c r="G103" s="43" t="s">
        <v>20</v>
      </c>
      <c r="H103" s="43" t="s">
        <v>20</v>
      </c>
      <c r="I103" s="42" t="s">
        <v>1082</v>
      </c>
      <c r="J103" s="45" t="s">
        <v>1083</v>
      </c>
      <c r="K103" s="10" t="s">
        <v>1084</v>
      </c>
      <c r="L103" s="10" t="s">
        <v>1085</v>
      </c>
      <c r="M103" s="10" t="s">
        <v>162</v>
      </c>
      <c r="N103" s="10" t="s">
        <v>26</v>
      </c>
      <c r="O103" s="10" t="s">
        <v>529</v>
      </c>
      <c r="P103" s="46">
        <v>45219</v>
      </c>
      <c r="Q103" s="10"/>
      <c r="R103" s="10"/>
    </row>
    <row r="104" spans="1:18" ht="13">
      <c r="A104" s="10"/>
      <c r="B104" s="41" t="s">
        <v>1086</v>
      </c>
      <c r="C104" s="10" t="s">
        <v>1087</v>
      </c>
      <c r="D104" s="42" t="s">
        <v>1088</v>
      </c>
      <c r="E104" s="10">
        <v>4.9000000000000004</v>
      </c>
      <c r="F104" s="10">
        <v>50</v>
      </c>
      <c r="G104" s="43" t="s">
        <v>20</v>
      </c>
      <c r="H104" s="43" t="s">
        <v>20</v>
      </c>
      <c r="I104" s="42" t="s">
        <v>1089</v>
      </c>
      <c r="J104" s="45" t="s">
        <v>1090</v>
      </c>
      <c r="K104" s="10" t="s">
        <v>1091</v>
      </c>
      <c r="L104" s="10" t="s">
        <v>1092</v>
      </c>
      <c r="M104" s="10" t="s">
        <v>162</v>
      </c>
      <c r="N104" s="10" t="s">
        <v>26</v>
      </c>
      <c r="O104" s="10" t="s">
        <v>529</v>
      </c>
      <c r="P104" s="46">
        <v>45219</v>
      </c>
      <c r="Q104" s="10" t="s">
        <v>789</v>
      </c>
      <c r="R104" s="10"/>
    </row>
    <row r="105" spans="1:18" ht="13">
      <c r="A105" s="10"/>
      <c r="B105" s="41" t="s">
        <v>1093</v>
      </c>
      <c r="C105" s="10" t="s">
        <v>1094</v>
      </c>
      <c r="D105" s="42" t="s">
        <v>1095</v>
      </c>
      <c r="E105" s="10">
        <v>5</v>
      </c>
      <c r="F105" s="10">
        <v>58</v>
      </c>
      <c r="G105" s="43" t="s">
        <v>20</v>
      </c>
      <c r="H105" s="43" t="s">
        <v>20</v>
      </c>
      <c r="I105" s="42" t="s">
        <v>1095</v>
      </c>
      <c r="J105" s="45" t="s">
        <v>1096</v>
      </c>
      <c r="K105" s="10" t="s">
        <v>1097</v>
      </c>
      <c r="L105" s="10" t="s">
        <v>1098</v>
      </c>
      <c r="M105" s="10" t="s">
        <v>162</v>
      </c>
      <c r="N105" s="10" t="s">
        <v>26</v>
      </c>
      <c r="O105" s="10" t="s">
        <v>529</v>
      </c>
      <c r="P105" s="46">
        <v>45219</v>
      </c>
      <c r="Q105" s="10"/>
      <c r="R105" s="10"/>
    </row>
    <row r="106" spans="1:18" ht="13">
      <c r="A106" s="10"/>
      <c r="B106" s="41" t="s">
        <v>1099</v>
      </c>
      <c r="C106" s="10" t="s">
        <v>1100</v>
      </c>
      <c r="D106" s="42" t="s">
        <v>1101</v>
      </c>
      <c r="E106" s="10">
        <v>5</v>
      </c>
      <c r="F106" s="10">
        <v>25</v>
      </c>
      <c r="G106" s="43" t="s">
        <v>20</v>
      </c>
      <c r="H106" s="43" t="s">
        <v>20</v>
      </c>
      <c r="I106" s="42" t="s">
        <v>1102</v>
      </c>
      <c r="J106" s="45" t="s">
        <v>1103</v>
      </c>
      <c r="K106" s="10" t="s">
        <v>1104</v>
      </c>
      <c r="L106" s="10" t="s">
        <v>1105</v>
      </c>
      <c r="M106" s="10" t="s">
        <v>162</v>
      </c>
      <c r="N106" s="10" t="s">
        <v>26</v>
      </c>
      <c r="O106" s="10" t="s">
        <v>529</v>
      </c>
      <c r="P106" s="46">
        <v>45219</v>
      </c>
      <c r="Q106" s="10"/>
      <c r="R106" s="10"/>
    </row>
    <row r="107" spans="1:18" ht="13">
      <c r="A107" s="10"/>
      <c r="B107" s="41" t="s">
        <v>1106</v>
      </c>
      <c r="C107" s="10" t="s">
        <v>1107</v>
      </c>
      <c r="D107" s="42" t="s">
        <v>1108</v>
      </c>
      <c r="E107" s="10">
        <v>5</v>
      </c>
      <c r="F107" s="10">
        <v>28</v>
      </c>
      <c r="G107" s="43" t="s">
        <v>20</v>
      </c>
      <c r="H107" s="43" t="s">
        <v>20</v>
      </c>
      <c r="I107" s="42" t="s">
        <v>1109</v>
      </c>
      <c r="J107" s="45" t="s">
        <v>1110</v>
      </c>
      <c r="K107" s="10" t="s">
        <v>1111</v>
      </c>
      <c r="L107" s="10" t="s">
        <v>1112</v>
      </c>
      <c r="M107" s="10" t="s">
        <v>162</v>
      </c>
      <c r="N107" s="10" t="s">
        <v>26</v>
      </c>
      <c r="O107" s="10" t="s">
        <v>529</v>
      </c>
      <c r="P107" s="46">
        <v>45219</v>
      </c>
      <c r="Q107" s="10"/>
      <c r="R107" s="10"/>
    </row>
    <row r="108" spans="1:18" ht="13">
      <c r="A108" s="10"/>
      <c r="B108" s="41" t="s">
        <v>1113</v>
      </c>
      <c r="C108" s="10" t="s">
        <v>1114</v>
      </c>
      <c r="D108" s="42" t="s">
        <v>1115</v>
      </c>
      <c r="E108" s="10">
        <v>5</v>
      </c>
      <c r="F108" s="10">
        <v>19</v>
      </c>
      <c r="G108" s="43" t="s">
        <v>20</v>
      </c>
      <c r="H108" s="43" t="s">
        <v>20</v>
      </c>
      <c r="I108" s="42" t="s">
        <v>1116</v>
      </c>
      <c r="J108" s="45" t="s">
        <v>1117</v>
      </c>
      <c r="K108" s="10" t="s">
        <v>1118</v>
      </c>
      <c r="L108" s="10" t="s">
        <v>1119</v>
      </c>
      <c r="M108" s="10" t="s">
        <v>162</v>
      </c>
      <c r="N108" s="10" t="s">
        <v>26</v>
      </c>
      <c r="O108" s="10" t="s">
        <v>529</v>
      </c>
      <c r="P108" s="46">
        <v>45219</v>
      </c>
      <c r="Q108" s="10"/>
      <c r="R108" s="10"/>
    </row>
    <row r="109" spans="1:18" ht="13">
      <c r="A109" s="10"/>
      <c r="B109" s="41" t="s">
        <v>1120</v>
      </c>
      <c r="C109" s="10" t="s">
        <v>1121</v>
      </c>
      <c r="D109" s="42" t="s">
        <v>1122</v>
      </c>
      <c r="E109" s="10">
        <v>4.8</v>
      </c>
      <c r="F109" s="10">
        <v>16</v>
      </c>
      <c r="G109" s="43" t="s">
        <v>20</v>
      </c>
      <c r="H109" s="43" t="s">
        <v>20</v>
      </c>
      <c r="I109" s="42" t="s">
        <v>1123</v>
      </c>
      <c r="J109" s="45" t="s">
        <v>1124</v>
      </c>
      <c r="K109" s="10" t="s">
        <v>1125</v>
      </c>
      <c r="L109" s="10" t="s">
        <v>1126</v>
      </c>
      <c r="M109" s="10" t="s">
        <v>162</v>
      </c>
      <c r="N109" s="10" t="s">
        <v>26</v>
      </c>
      <c r="O109" s="10" t="s">
        <v>529</v>
      </c>
      <c r="P109" s="46">
        <v>45219</v>
      </c>
      <c r="Q109" s="10"/>
      <c r="R109" s="10"/>
    </row>
    <row r="110" spans="1:18" ht="13">
      <c r="A110" s="10"/>
      <c r="B110" s="41"/>
      <c r="C110" s="10"/>
      <c r="D110" s="10"/>
      <c r="E110" s="10"/>
      <c r="F110" s="10"/>
      <c r="G110" s="43"/>
      <c r="H110" s="43"/>
      <c r="I110" s="10"/>
      <c r="J110" s="45"/>
      <c r="K110" s="10"/>
      <c r="L110" s="10"/>
      <c r="M110" s="10"/>
      <c r="N110" s="10"/>
      <c r="O110" s="10"/>
      <c r="P110" s="46"/>
      <c r="Q110" s="10"/>
      <c r="R110" s="10"/>
    </row>
    <row r="111" spans="1:18" ht="13">
      <c r="A111" s="10"/>
      <c r="B111" s="41"/>
      <c r="C111" s="10"/>
      <c r="D111" s="10"/>
      <c r="E111" s="10"/>
      <c r="F111" s="10"/>
      <c r="G111" s="43"/>
      <c r="H111" s="43"/>
      <c r="I111" s="10"/>
      <c r="J111" s="45"/>
      <c r="K111" s="10"/>
      <c r="L111" s="10"/>
      <c r="M111" s="10"/>
      <c r="N111" s="10"/>
      <c r="O111" s="10"/>
      <c r="P111" s="10"/>
      <c r="Q111" s="10"/>
      <c r="R111" s="10"/>
    </row>
    <row r="112" spans="1:18" ht="13">
      <c r="A112" s="10"/>
      <c r="B112" s="41"/>
      <c r="C112" s="10"/>
      <c r="D112" s="10"/>
      <c r="E112" s="10"/>
      <c r="F112" s="10"/>
      <c r="G112" s="10"/>
      <c r="H112" s="10"/>
      <c r="I112" s="10"/>
      <c r="J112" s="45"/>
      <c r="K112" s="10"/>
      <c r="L112" s="10"/>
      <c r="M112" s="10"/>
      <c r="N112" s="10"/>
      <c r="O112" s="10"/>
      <c r="P112" s="10"/>
      <c r="Q112" s="10"/>
      <c r="R112" s="10"/>
    </row>
    <row r="113" spans="1:18" ht="13">
      <c r="A113" s="10"/>
      <c r="B113" s="41"/>
      <c r="C113" s="10"/>
      <c r="D113" s="10"/>
      <c r="E113" s="10"/>
      <c r="F113" s="10"/>
      <c r="G113" s="10"/>
      <c r="H113" s="10"/>
      <c r="I113" s="10"/>
      <c r="J113" s="45"/>
      <c r="K113" s="10"/>
      <c r="L113" s="10"/>
      <c r="M113" s="10"/>
      <c r="N113" s="10"/>
      <c r="O113" s="10"/>
      <c r="P113" s="10"/>
      <c r="Q113" s="10"/>
      <c r="R113" s="10"/>
    </row>
    <row r="114" spans="1:18" ht="13">
      <c r="A114" s="10"/>
      <c r="B114" s="41"/>
      <c r="C114" s="10"/>
      <c r="D114" s="10"/>
      <c r="E114" s="10"/>
      <c r="F114" s="10"/>
      <c r="G114" s="10"/>
      <c r="H114" s="10"/>
      <c r="I114" s="10"/>
      <c r="J114" s="45"/>
      <c r="K114" s="10"/>
      <c r="L114" s="10"/>
      <c r="M114" s="10"/>
      <c r="N114" s="10"/>
      <c r="O114" s="10"/>
      <c r="P114" s="10"/>
      <c r="Q114" s="10"/>
      <c r="R114" s="10"/>
    </row>
    <row r="115" spans="1:18" ht="13">
      <c r="A115" s="10"/>
      <c r="B115" s="41"/>
      <c r="C115" s="10"/>
      <c r="D115" s="10"/>
      <c r="E115" s="10"/>
      <c r="F115" s="10"/>
      <c r="G115" s="10"/>
      <c r="H115" s="10"/>
      <c r="I115" s="10"/>
      <c r="J115" s="45"/>
      <c r="K115" s="10"/>
      <c r="L115" s="10"/>
      <c r="M115" s="10"/>
      <c r="N115" s="10"/>
      <c r="O115" s="10"/>
      <c r="P115" s="10"/>
      <c r="Q115" s="10"/>
      <c r="R115" s="10"/>
    </row>
    <row r="116" spans="1:18" ht="13">
      <c r="A116" s="10"/>
      <c r="B116" s="41"/>
      <c r="C116" s="10"/>
      <c r="D116" s="10"/>
      <c r="E116" s="10"/>
      <c r="F116" s="10"/>
      <c r="G116" s="10"/>
      <c r="H116" s="10"/>
      <c r="I116" s="10"/>
      <c r="J116" s="45"/>
      <c r="K116" s="10"/>
      <c r="L116" s="10"/>
      <c r="M116" s="10"/>
      <c r="N116" s="10"/>
      <c r="O116" s="10"/>
      <c r="P116" s="10"/>
      <c r="Q116" s="10"/>
      <c r="R116" s="10"/>
    </row>
    <row r="117" spans="1:18" ht="13">
      <c r="A117" s="10"/>
      <c r="B117" s="41"/>
      <c r="C117" s="10"/>
      <c r="D117" s="10"/>
      <c r="E117" s="10"/>
      <c r="F117" s="10"/>
      <c r="G117" s="10"/>
      <c r="H117" s="10"/>
      <c r="I117" s="10"/>
      <c r="J117" s="45"/>
      <c r="K117" s="10"/>
      <c r="L117" s="10"/>
      <c r="M117" s="10"/>
      <c r="N117" s="10"/>
      <c r="O117" s="10"/>
      <c r="P117" s="10"/>
      <c r="Q117" s="10"/>
      <c r="R117" s="10"/>
    </row>
    <row r="118" spans="1:18" ht="13">
      <c r="A118" s="10"/>
      <c r="B118" s="41"/>
      <c r="C118" s="10"/>
      <c r="D118" s="10"/>
      <c r="E118" s="10"/>
      <c r="F118" s="10"/>
      <c r="G118" s="10"/>
      <c r="H118" s="10"/>
      <c r="I118" s="10"/>
      <c r="J118" s="45"/>
      <c r="K118" s="10"/>
      <c r="L118" s="10"/>
      <c r="M118" s="10"/>
      <c r="N118" s="10"/>
      <c r="O118" s="10"/>
      <c r="P118" s="10"/>
      <c r="Q118" s="10"/>
      <c r="R118" s="10"/>
    </row>
    <row r="119" spans="1:18" ht="13">
      <c r="A119" s="10"/>
      <c r="B119" s="41"/>
      <c r="C119" s="10"/>
      <c r="D119" s="10"/>
      <c r="E119" s="10"/>
      <c r="F119" s="10"/>
      <c r="G119" s="10"/>
      <c r="H119" s="10"/>
      <c r="I119" s="10"/>
      <c r="J119" s="45"/>
      <c r="K119" s="10"/>
      <c r="L119" s="10"/>
      <c r="M119" s="10"/>
      <c r="N119" s="10"/>
      <c r="O119" s="10"/>
      <c r="P119" s="10"/>
      <c r="Q119" s="10"/>
      <c r="R119" s="10"/>
    </row>
    <row r="120" spans="1:18" ht="13">
      <c r="A120" s="10"/>
      <c r="B120" s="41"/>
      <c r="C120" s="10"/>
      <c r="D120" s="10"/>
      <c r="E120" s="10"/>
      <c r="F120" s="10"/>
      <c r="G120" s="10"/>
      <c r="H120" s="10"/>
      <c r="I120" s="10"/>
      <c r="J120" s="45"/>
      <c r="K120" s="10"/>
      <c r="L120" s="10"/>
      <c r="M120" s="10"/>
      <c r="N120" s="10"/>
      <c r="O120" s="10"/>
      <c r="P120" s="10"/>
      <c r="Q120" s="10"/>
      <c r="R120" s="10"/>
    </row>
    <row r="121" spans="1:18" ht="13">
      <c r="A121" s="10"/>
      <c r="B121" s="41"/>
      <c r="C121" s="10"/>
      <c r="D121" s="10"/>
      <c r="E121" s="10"/>
      <c r="F121" s="10"/>
      <c r="G121" s="10"/>
      <c r="H121" s="10"/>
      <c r="I121" s="10"/>
      <c r="J121" s="45"/>
      <c r="K121" s="10"/>
      <c r="L121" s="10"/>
      <c r="M121" s="10"/>
      <c r="N121" s="10"/>
      <c r="O121" s="10"/>
      <c r="P121" s="10"/>
      <c r="Q121" s="10"/>
      <c r="R121" s="10"/>
    </row>
    <row r="122" spans="1:18" ht="13">
      <c r="A122" s="35"/>
      <c r="B122" s="51"/>
      <c r="C122" s="35"/>
      <c r="D122" s="35"/>
      <c r="E122" s="35"/>
      <c r="F122" s="35"/>
      <c r="G122" s="35"/>
      <c r="H122" s="35"/>
      <c r="I122" s="35"/>
      <c r="J122" s="52"/>
      <c r="K122" s="35"/>
      <c r="L122" s="35"/>
      <c r="M122" s="35"/>
      <c r="N122" s="35"/>
      <c r="O122" s="35"/>
      <c r="P122" s="35"/>
      <c r="Q122" s="35"/>
      <c r="R122" s="35"/>
    </row>
    <row r="123" spans="1:18" ht="13">
      <c r="A123" s="53"/>
      <c r="B123" s="54" t="s">
        <v>1127</v>
      </c>
      <c r="C123" s="53" t="s">
        <v>1128</v>
      </c>
      <c r="D123" s="55" t="s">
        <v>1129</v>
      </c>
      <c r="E123" s="53">
        <v>4.9000000000000004</v>
      </c>
      <c r="F123" s="53">
        <v>138</v>
      </c>
      <c r="G123" s="56" t="s">
        <v>20</v>
      </c>
      <c r="H123" s="56" t="s">
        <v>20</v>
      </c>
      <c r="I123" s="57" t="s">
        <v>1130</v>
      </c>
      <c r="J123" s="56" t="s">
        <v>20</v>
      </c>
      <c r="K123" s="53"/>
      <c r="L123" s="53"/>
      <c r="M123" s="53"/>
      <c r="N123" s="53"/>
      <c r="O123" s="53"/>
      <c r="P123" s="53"/>
      <c r="Q123" s="53" t="s">
        <v>1131</v>
      </c>
      <c r="R123" s="53"/>
    </row>
    <row r="124" spans="1:18" ht="13">
      <c r="A124" s="53"/>
      <c r="B124" s="54" t="s">
        <v>1127</v>
      </c>
      <c r="C124" s="53" t="s">
        <v>1132</v>
      </c>
      <c r="D124" s="55" t="s">
        <v>1129</v>
      </c>
      <c r="E124" s="53">
        <v>4.9000000000000004</v>
      </c>
      <c r="F124" s="53">
        <v>138</v>
      </c>
      <c r="G124" s="56" t="s">
        <v>20</v>
      </c>
      <c r="H124" s="56" t="s">
        <v>20</v>
      </c>
      <c r="I124" s="57" t="s">
        <v>1130</v>
      </c>
      <c r="J124" s="56" t="s">
        <v>20</v>
      </c>
      <c r="K124" s="53"/>
      <c r="L124" s="53"/>
      <c r="M124" s="53"/>
      <c r="N124" s="53"/>
      <c r="O124" s="53"/>
      <c r="P124" s="53"/>
      <c r="Q124" s="53" t="s">
        <v>1131</v>
      </c>
      <c r="R124" s="53"/>
    </row>
    <row r="125" spans="1:18" ht="13">
      <c r="A125" s="53"/>
      <c r="B125" s="54" t="s">
        <v>1127</v>
      </c>
      <c r="C125" s="53" t="s">
        <v>1133</v>
      </c>
      <c r="D125" s="55" t="s">
        <v>1129</v>
      </c>
      <c r="E125" s="53">
        <v>4.9000000000000004</v>
      </c>
      <c r="F125" s="53">
        <v>138</v>
      </c>
      <c r="G125" s="56" t="s">
        <v>20</v>
      </c>
      <c r="H125" s="56" t="s">
        <v>20</v>
      </c>
      <c r="I125" s="57" t="s">
        <v>1130</v>
      </c>
      <c r="J125" s="56" t="s">
        <v>20</v>
      </c>
      <c r="K125" s="53"/>
      <c r="L125" s="53"/>
      <c r="M125" s="53"/>
      <c r="N125" s="53"/>
      <c r="O125" s="53"/>
      <c r="P125" s="53"/>
      <c r="Q125" s="53" t="s">
        <v>1131</v>
      </c>
      <c r="R125" s="53"/>
    </row>
  </sheetData>
  <autoFilter ref="A3:R125" xr:uid="{00000000-0009-0000-0000-000004000000}"/>
  <hyperlinks>
    <hyperlink ref="D4" r:id="rId1" xr:uid="{00000000-0004-0000-0400-000000000000}"/>
    <hyperlink ref="D5" r:id="rId2" xr:uid="{00000000-0004-0000-0400-000001000000}"/>
    <hyperlink ref="I5" r:id="rId3" xr:uid="{00000000-0004-0000-0400-000002000000}"/>
    <hyperlink ref="D6" r:id="rId4" xr:uid="{00000000-0004-0000-0400-000003000000}"/>
    <hyperlink ref="I6" r:id="rId5" xr:uid="{00000000-0004-0000-0400-000004000000}"/>
    <hyperlink ref="D7" r:id="rId6" xr:uid="{00000000-0004-0000-0400-000005000000}"/>
    <hyperlink ref="I7" r:id="rId7" xr:uid="{00000000-0004-0000-0400-000006000000}"/>
    <hyperlink ref="D8" r:id="rId8" xr:uid="{00000000-0004-0000-0400-000007000000}"/>
    <hyperlink ref="I8" r:id="rId9" xr:uid="{00000000-0004-0000-0400-000008000000}"/>
    <hyperlink ref="D9" r:id="rId10" xr:uid="{00000000-0004-0000-0400-000009000000}"/>
    <hyperlink ref="I9" r:id="rId11" location="/staff_member/6" xr:uid="{00000000-0004-0000-0400-00000A000000}"/>
    <hyperlink ref="D10" r:id="rId12" xr:uid="{00000000-0004-0000-0400-00000B000000}"/>
    <hyperlink ref="I10" r:id="rId13" location="/staff_member/5/treatment/3" xr:uid="{00000000-0004-0000-0400-00000C000000}"/>
    <hyperlink ref="D11" r:id="rId14" xr:uid="{00000000-0004-0000-0400-00000D000000}"/>
    <hyperlink ref="I11" r:id="rId15" xr:uid="{00000000-0004-0000-0400-00000E000000}"/>
    <hyperlink ref="D12" r:id="rId16" xr:uid="{00000000-0004-0000-0400-00000F000000}"/>
    <hyperlink ref="I12" r:id="rId17" xr:uid="{00000000-0004-0000-0400-000010000000}"/>
    <hyperlink ref="D13" r:id="rId18" xr:uid="{00000000-0004-0000-0400-000011000000}"/>
    <hyperlink ref="I13" r:id="rId19" xr:uid="{00000000-0004-0000-0400-000012000000}"/>
    <hyperlink ref="D14" r:id="rId20" xr:uid="{00000000-0004-0000-0400-000013000000}"/>
    <hyperlink ref="I14" r:id="rId21" xr:uid="{00000000-0004-0000-0400-000014000000}"/>
    <hyperlink ref="D15" r:id="rId22" xr:uid="{00000000-0004-0000-0400-000015000000}"/>
    <hyperlink ref="I15" r:id="rId23" xr:uid="{00000000-0004-0000-0400-000016000000}"/>
    <hyperlink ref="D16" r:id="rId24" xr:uid="{00000000-0004-0000-0400-000017000000}"/>
    <hyperlink ref="I16" r:id="rId25" xr:uid="{00000000-0004-0000-0400-000018000000}"/>
    <hyperlink ref="D17" r:id="rId26" xr:uid="{00000000-0004-0000-0400-000019000000}"/>
    <hyperlink ref="I17" r:id="rId27" xr:uid="{00000000-0004-0000-0400-00001A000000}"/>
    <hyperlink ref="D18" r:id="rId28" xr:uid="{00000000-0004-0000-0400-00001B000000}"/>
    <hyperlink ref="I18" r:id="rId29" xr:uid="{00000000-0004-0000-0400-00001C000000}"/>
    <hyperlink ref="D19" r:id="rId30" xr:uid="{00000000-0004-0000-0400-00001D000000}"/>
    <hyperlink ref="I19" r:id="rId31" xr:uid="{00000000-0004-0000-0400-00001E000000}"/>
    <hyperlink ref="D20" r:id="rId32" xr:uid="{00000000-0004-0000-0400-00001F000000}"/>
    <hyperlink ref="I20" r:id="rId33" xr:uid="{00000000-0004-0000-0400-000020000000}"/>
    <hyperlink ref="D21" r:id="rId34" xr:uid="{00000000-0004-0000-0400-000021000000}"/>
    <hyperlink ref="I21" r:id="rId35" xr:uid="{00000000-0004-0000-0400-000022000000}"/>
    <hyperlink ref="D22" r:id="rId36" xr:uid="{00000000-0004-0000-0400-000023000000}"/>
    <hyperlink ref="I22" r:id="rId37" xr:uid="{00000000-0004-0000-0400-000024000000}"/>
    <hyperlink ref="D23" r:id="rId38" xr:uid="{00000000-0004-0000-0400-000025000000}"/>
    <hyperlink ref="I23" r:id="rId39" xr:uid="{00000000-0004-0000-0400-000026000000}"/>
    <hyperlink ref="D24" r:id="rId40" xr:uid="{00000000-0004-0000-0400-000027000000}"/>
    <hyperlink ref="I24" r:id="rId41" xr:uid="{00000000-0004-0000-0400-000028000000}"/>
    <hyperlink ref="D25" r:id="rId42" xr:uid="{00000000-0004-0000-0400-000029000000}"/>
    <hyperlink ref="I25" r:id="rId43" xr:uid="{00000000-0004-0000-0400-00002A000000}"/>
    <hyperlink ref="D26" r:id="rId44" xr:uid="{00000000-0004-0000-0400-00002B000000}"/>
    <hyperlink ref="I26" r:id="rId45" xr:uid="{00000000-0004-0000-0400-00002C000000}"/>
    <hyperlink ref="D27" r:id="rId46" xr:uid="{00000000-0004-0000-0400-00002D000000}"/>
    <hyperlink ref="I27" r:id="rId47" xr:uid="{00000000-0004-0000-0400-00002E000000}"/>
    <hyperlink ref="D28" r:id="rId48" xr:uid="{00000000-0004-0000-0400-00002F000000}"/>
    <hyperlink ref="I28" r:id="rId49" xr:uid="{00000000-0004-0000-0400-000030000000}"/>
    <hyperlink ref="D29" r:id="rId50" xr:uid="{00000000-0004-0000-0400-000031000000}"/>
    <hyperlink ref="I29" r:id="rId51" xr:uid="{00000000-0004-0000-0400-000032000000}"/>
    <hyperlink ref="D30" r:id="rId52" xr:uid="{00000000-0004-0000-0400-000033000000}"/>
    <hyperlink ref="I30" r:id="rId53" xr:uid="{00000000-0004-0000-0400-000034000000}"/>
    <hyperlink ref="D31" r:id="rId54" xr:uid="{00000000-0004-0000-0400-000035000000}"/>
    <hyperlink ref="I31" r:id="rId55" xr:uid="{00000000-0004-0000-0400-000036000000}"/>
    <hyperlink ref="D32" r:id="rId56" xr:uid="{00000000-0004-0000-0400-000037000000}"/>
    <hyperlink ref="I32" r:id="rId57" xr:uid="{00000000-0004-0000-0400-000038000000}"/>
    <hyperlink ref="D33" r:id="rId58" xr:uid="{00000000-0004-0000-0400-000039000000}"/>
    <hyperlink ref="I33" r:id="rId59" location="/staff_member/4" xr:uid="{00000000-0004-0000-0400-00003A000000}"/>
    <hyperlink ref="D34" r:id="rId60" xr:uid="{00000000-0004-0000-0400-00003B000000}"/>
    <hyperlink ref="I34" r:id="rId61" location="/staff_member/2" xr:uid="{00000000-0004-0000-0400-00003C000000}"/>
    <hyperlink ref="D35" r:id="rId62" xr:uid="{00000000-0004-0000-0400-00003D000000}"/>
    <hyperlink ref="I35" r:id="rId63" location="/staff_member/1/bio" xr:uid="{00000000-0004-0000-0400-00003E000000}"/>
    <hyperlink ref="D36" r:id="rId64" xr:uid="{00000000-0004-0000-0400-00003F000000}"/>
    <hyperlink ref="I36" r:id="rId65" xr:uid="{00000000-0004-0000-0400-000040000000}"/>
    <hyperlink ref="D37" r:id="rId66" xr:uid="{00000000-0004-0000-0400-000041000000}"/>
    <hyperlink ref="I37" r:id="rId67" xr:uid="{00000000-0004-0000-0400-000042000000}"/>
    <hyperlink ref="D38" r:id="rId68" xr:uid="{00000000-0004-0000-0400-000043000000}"/>
    <hyperlink ref="I38" r:id="rId69" xr:uid="{00000000-0004-0000-0400-000044000000}"/>
    <hyperlink ref="D39" r:id="rId70" xr:uid="{00000000-0004-0000-0400-000045000000}"/>
    <hyperlink ref="I39" r:id="rId71" xr:uid="{00000000-0004-0000-0400-000046000000}"/>
    <hyperlink ref="D40" r:id="rId72" xr:uid="{00000000-0004-0000-0400-000047000000}"/>
    <hyperlink ref="I40" r:id="rId73" xr:uid="{00000000-0004-0000-0400-000048000000}"/>
    <hyperlink ref="D41" r:id="rId74" xr:uid="{00000000-0004-0000-0400-000049000000}"/>
    <hyperlink ref="I41" r:id="rId75" xr:uid="{00000000-0004-0000-0400-00004A000000}"/>
    <hyperlink ref="D42" r:id="rId76" xr:uid="{00000000-0004-0000-0400-00004B000000}"/>
    <hyperlink ref="I42" r:id="rId77" location="/discipline/3/treatment/46%20" xr:uid="{00000000-0004-0000-0400-00004C000000}"/>
    <hyperlink ref="D43" r:id="rId78" xr:uid="{00000000-0004-0000-0400-00004D000000}"/>
    <hyperlink ref="I43" r:id="rId79" location="/discipline/3/treatment/46%20" xr:uid="{00000000-0004-0000-0400-00004E000000}"/>
    <hyperlink ref="D44" r:id="rId80" xr:uid="{00000000-0004-0000-0400-00004F000000}"/>
    <hyperlink ref="I44" r:id="rId81" xr:uid="{00000000-0004-0000-0400-000050000000}"/>
    <hyperlink ref="D45" r:id="rId82" xr:uid="{00000000-0004-0000-0400-000051000000}"/>
    <hyperlink ref="I45" r:id="rId83" xr:uid="{00000000-0004-0000-0400-000052000000}"/>
    <hyperlink ref="D46" r:id="rId84" xr:uid="{00000000-0004-0000-0400-000053000000}"/>
    <hyperlink ref="I46" r:id="rId85" xr:uid="{00000000-0004-0000-0400-000054000000}"/>
    <hyperlink ref="D47" r:id="rId86" xr:uid="{00000000-0004-0000-0400-000055000000}"/>
    <hyperlink ref="I47" r:id="rId87" xr:uid="{00000000-0004-0000-0400-000056000000}"/>
    <hyperlink ref="D48" r:id="rId88" xr:uid="{00000000-0004-0000-0400-000057000000}"/>
    <hyperlink ref="I48" r:id="rId89" xr:uid="{00000000-0004-0000-0400-000058000000}"/>
    <hyperlink ref="D49" r:id="rId90" xr:uid="{00000000-0004-0000-0400-000059000000}"/>
    <hyperlink ref="I49" r:id="rId91" xr:uid="{00000000-0004-0000-0400-00005A000000}"/>
    <hyperlink ref="D50" r:id="rId92" xr:uid="{00000000-0004-0000-0400-00005B000000}"/>
    <hyperlink ref="I50" r:id="rId93" xr:uid="{00000000-0004-0000-0400-00005C000000}"/>
    <hyperlink ref="D51" r:id="rId94" xr:uid="{00000000-0004-0000-0400-00005D000000}"/>
    <hyperlink ref="I51" r:id="rId95" xr:uid="{00000000-0004-0000-0400-00005E000000}"/>
    <hyperlink ref="D52" r:id="rId96" xr:uid="{00000000-0004-0000-0400-00005F000000}"/>
    <hyperlink ref="I52" r:id="rId97" xr:uid="{00000000-0004-0000-0400-000060000000}"/>
    <hyperlink ref="D53" r:id="rId98" xr:uid="{00000000-0004-0000-0400-000061000000}"/>
    <hyperlink ref="I53" r:id="rId99" xr:uid="{00000000-0004-0000-0400-000062000000}"/>
    <hyperlink ref="D54" r:id="rId100" xr:uid="{00000000-0004-0000-0400-000063000000}"/>
    <hyperlink ref="I54" r:id="rId101" xr:uid="{00000000-0004-0000-0400-000064000000}"/>
    <hyperlink ref="D55" r:id="rId102" xr:uid="{00000000-0004-0000-0400-000065000000}"/>
    <hyperlink ref="I55" r:id="rId103" xr:uid="{00000000-0004-0000-0400-000066000000}"/>
    <hyperlink ref="D56" r:id="rId104" xr:uid="{00000000-0004-0000-0400-000067000000}"/>
    <hyperlink ref="I56" r:id="rId105" xr:uid="{00000000-0004-0000-0400-000068000000}"/>
    <hyperlink ref="D57" r:id="rId106" xr:uid="{00000000-0004-0000-0400-000069000000}"/>
    <hyperlink ref="I57" r:id="rId107" xr:uid="{00000000-0004-0000-0400-00006A000000}"/>
    <hyperlink ref="D58" r:id="rId108" xr:uid="{00000000-0004-0000-0400-00006B000000}"/>
    <hyperlink ref="I58" r:id="rId109" xr:uid="{00000000-0004-0000-0400-00006C000000}"/>
    <hyperlink ref="D59" r:id="rId110" xr:uid="{00000000-0004-0000-0400-00006D000000}"/>
    <hyperlink ref="I59" r:id="rId111" xr:uid="{00000000-0004-0000-0400-00006E000000}"/>
    <hyperlink ref="D60" r:id="rId112" xr:uid="{00000000-0004-0000-0400-00006F000000}"/>
    <hyperlink ref="I60" r:id="rId113" xr:uid="{00000000-0004-0000-0400-000070000000}"/>
    <hyperlink ref="D61" r:id="rId114" xr:uid="{00000000-0004-0000-0400-000071000000}"/>
    <hyperlink ref="I61" r:id="rId115" xr:uid="{00000000-0004-0000-0400-000072000000}"/>
    <hyperlink ref="D62" r:id="rId116" xr:uid="{00000000-0004-0000-0400-000073000000}"/>
    <hyperlink ref="I62" r:id="rId117" xr:uid="{00000000-0004-0000-0400-000074000000}"/>
    <hyperlink ref="D63" r:id="rId118" xr:uid="{00000000-0004-0000-0400-000075000000}"/>
    <hyperlink ref="I63" r:id="rId119" xr:uid="{00000000-0004-0000-0400-000076000000}"/>
    <hyperlink ref="D64" r:id="rId120" xr:uid="{00000000-0004-0000-0400-000077000000}"/>
    <hyperlink ref="I64" r:id="rId121" xr:uid="{00000000-0004-0000-0400-000078000000}"/>
    <hyperlink ref="D65" r:id="rId122" xr:uid="{00000000-0004-0000-0400-000079000000}"/>
    <hyperlink ref="I65" r:id="rId123" xr:uid="{00000000-0004-0000-0400-00007A000000}"/>
    <hyperlink ref="D66" r:id="rId124" xr:uid="{00000000-0004-0000-0400-00007B000000}"/>
    <hyperlink ref="I66" r:id="rId125" xr:uid="{00000000-0004-0000-0400-00007C000000}"/>
    <hyperlink ref="D67" r:id="rId126" xr:uid="{00000000-0004-0000-0400-00007D000000}"/>
    <hyperlink ref="I67" r:id="rId127" xr:uid="{00000000-0004-0000-0400-00007E000000}"/>
    <hyperlink ref="D68" r:id="rId128" xr:uid="{00000000-0004-0000-0400-00007F000000}"/>
    <hyperlink ref="I68" r:id="rId129" xr:uid="{00000000-0004-0000-0400-000080000000}"/>
    <hyperlink ref="D69" r:id="rId130" xr:uid="{00000000-0004-0000-0400-000081000000}"/>
    <hyperlink ref="I69" r:id="rId131" xr:uid="{00000000-0004-0000-0400-000082000000}"/>
    <hyperlink ref="D70" r:id="rId132" xr:uid="{00000000-0004-0000-0400-000083000000}"/>
    <hyperlink ref="I70" r:id="rId133" xr:uid="{00000000-0004-0000-0400-000084000000}"/>
    <hyperlink ref="D71" r:id="rId134" xr:uid="{00000000-0004-0000-0400-000085000000}"/>
    <hyperlink ref="I71" r:id="rId135" xr:uid="{00000000-0004-0000-0400-000086000000}"/>
    <hyperlink ref="D72" r:id="rId136" xr:uid="{00000000-0004-0000-0400-000087000000}"/>
    <hyperlink ref="I72" r:id="rId137" xr:uid="{00000000-0004-0000-0400-000088000000}"/>
    <hyperlink ref="D73" r:id="rId138" xr:uid="{00000000-0004-0000-0400-000089000000}"/>
    <hyperlink ref="I73" r:id="rId139" location="services" xr:uid="{00000000-0004-0000-0400-00008A000000}"/>
    <hyperlink ref="D74" r:id="rId140" xr:uid="{00000000-0004-0000-0400-00008B000000}"/>
    <hyperlink ref="I74" r:id="rId141" xr:uid="{00000000-0004-0000-0400-00008C000000}"/>
    <hyperlink ref="D75" r:id="rId142" xr:uid="{00000000-0004-0000-0400-00008D000000}"/>
    <hyperlink ref="I75" r:id="rId143" xr:uid="{00000000-0004-0000-0400-00008E000000}"/>
    <hyperlink ref="D76" r:id="rId144" xr:uid="{00000000-0004-0000-0400-00008F000000}"/>
    <hyperlink ref="I76" r:id="rId145" xr:uid="{00000000-0004-0000-0400-000090000000}"/>
    <hyperlink ref="D77" r:id="rId146" xr:uid="{00000000-0004-0000-0400-000091000000}"/>
    <hyperlink ref="I77" r:id="rId147" xr:uid="{00000000-0004-0000-0400-000092000000}"/>
    <hyperlink ref="D78" r:id="rId148" xr:uid="{00000000-0004-0000-0400-000093000000}"/>
    <hyperlink ref="I78" r:id="rId149" location="services" xr:uid="{00000000-0004-0000-0400-000094000000}"/>
    <hyperlink ref="D79" r:id="rId150" xr:uid="{00000000-0004-0000-0400-000095000000}"/>
    <hyperlink ref="I79" r:id="rId151" xr:uid="{00000000-0004-0000-0400-000096000000}"/>
    <hyperlink ref="D80" r:id="rId152" xr:uid="{00000000-0004-0000-0400-000097000000}"/>
    <hyperlink ref="I80" r:id="rId153" xr:uid="{00000000-0004-0000-0400-000098000000}"/>
    <hyperlink ref="D81" r:id="rId154" xr:uid="{00000000-0004-0000-0400-000099000000}"/>
    <hyperlink ref="I81" r:id="rId155" xr:uid="{00000000-0004-0000-0400-00009A000000}"/>
    <hyperlink ref="D82" r:id="rId156" xr:uid="{00000000-0004-0000-0400-00009B000000}"/>
    <hyperlink ref="I82" r:id="rId157" xr:uid="{00000000-0004-0000-0400-00009C000000}"/>
    <hyperlink ref="D83" r:id="rId158" xr:uid="{00000000-0004-0000-0400-00009D000000}"/>
    <hyperlink ref="I83" r:id="rId159" xr:uid="{00000000-0004-0000-0400-00009E000000}"/>
    <hyperlink ref="D84" r:id="rId160" xr:uid="{00000000-0004-0000-0400-00009F000000}"/>
    <hyperlink ref="I84" r:id="rId161" location="services" xr:uid="{00000000-0004-0000-0400-0000A0000000}"/>
    <hyperlink ref="D85" r:id="rId162" xr:uid="{00000000-0004-0000-0400-0000A1000000}"/>
    <hyperlink ref="I85" r:id="rId163" xr:uid="{00000000-0004-0000-0400-0000A2000000}"/>
    <hyperlink ref="D86" r:id="rId164" xr:uid="{00000000-0004-0000-0400-0000A3000000}"/>
    <hyperlink ref="I86" r:id="rId165" xr:uid="{00000000-0004-0000-0400-0000A4000000}"/>
    <hyperlink ref="D87" r:id="rId166" xr:uid="{00000000-0004-0000-0400-0000A5000000}"/>
    <hyperlink ref="I87" r:id="rId167" xr:uid="{00000000-0004-0000-0400-0000A6000000}"/>
    <hyperlink ref="D88" r:id="rId168" xr:uid="{00000000-0004-0000-0400-0000A7000000}"/>
    <hyperlink ref="I88" r:id="rId169" xr:uid="{00000000-0004-0000-0400-0000A8000000}"/>
    <hyperlink ref="D89" r:id="rId170" xr:uid="{00000000-0004-0000-0400-0000A9000000}"/>
    <hyperlink ref="I89" r:id="rId171" xr:uid="{00000000-0004-0000-0400-0000AA000000}"/>
    <hyperlink ref="D90" r:id="rId172" xr:uid="{00000000-0004-0000-0400-0000AB000000}"/>
    <hyperlink ref="I90" r:id="rId173" xr:uid="{00000000-0004-0000-0400-0000AC000000}"/>
    <hyperlink ref="D91" r:id="rId174" xr:uid="{00000000-0004-0000-0400-0000AD000000}"/>
    <hyperlink ref="I91" r:id="rId175" xr:uid="{00000000-0004-0000-0400-0000AE000000}"/>
    <hyperlink ref="D92" r:id="rId176" xr:uid="{00000000-0004-0000-0400-0000AF000000}"/>
    <hyperlink ref="I92" r:id="rId177" xr:uid="{00000000-0004-0000-0400-0000B0000000}"/>
    <hyperlink ref="D93" r:id="rId178" xr:uid="{00000000-0004-0000-0400-0000B1000000}"/>
    <hyperlink ref="I93" r:id="rId179" xr:uid="{00000000-0004-0000-0400-0000B2000000}"/>
    <hyperlink ref="D94" r:id="rId180" xr:uid="{00000000-0004-0000-0400-0000B3000000}"/>
    <hyperlink ref="I94" r:id="rId181" xr:uid="{00000000-0004-0000-0400-0000B4000000}"/>
    <hyperlink ref="D95" r:id="rId182" xr:uid="{00000000-0004-0000-0400-0000B5000000}"/>
    <hyperlink ref="I95" r:id="rId183" xr:uid="{00000000-0004-0000-0400-0000B6000000}"/>
    <hyperlink ref="D96" r:id="rId184" xr:uid="{00000000-0004-0000-0400-0000B7000000}"/>
    <hyperlink ref="I96" r:id="rId185" xr:uid="{00000000-0004-0000-0400-0000B8000000}"/>
    <hyperlink ref="D97" r:id="rId186" xr:uid="{00000000-0004-0000-0400-0000B9000000}"/>
    <hyperlink ref="I97" r:id="rId187" xr:uid="{00000000-0004-0000-0400-0000BA000000}"/>
    <hyperlink ref="D98" r:id="rId188" xr:uid="{00000000-0004-0000-0400-0000BB000000}"/>
    <hyperlink ref="I98" r:id="rId189" xr:uid="{00000000-0004-0000-0400-0000BC000000}"/>
    <hyperlink ref="D99" r:id="rId190" xr:uid="{00000000-0004-0000-0400-0000BD000000}"/>
    <hyperlink ref="I99" r:id="rId191" xr:uid="{00000000-0004-0000-0400-0000BE000000}"/>
    <hyperlink ref="D100" r:id="rId192" xr:uid="{00000000-0004-0000-0400-0000BF000000}"/>
    <hyperlink ref="I100" r:id="rId193" xr:uid="{00000000-0004-0000-0400-0000C0000000}"/>
    <hyperlink ref="D101" r:id="rId194" xr:uid="{00000000-0004-0000-0400-0000C1000000}"/>
    <hyperlink ref="I101" r:id="rId195" xr:uid="{00000000-0004-0000-0400-0000C2000000}"/>
    <hyperlink ref="D102" r:id="rId196" xr:uid="{00000000-0004-0000-0400-0000C3000000}"/>
    <hyperlink ref="I102" r:id="rId197" location="services" xr:uid="{00000000-0004-0000-0400-0000C4000000}"/>
    <hyperlink ref="D103" r:id="rId198" xr:uid="{00000000-0004-0000-0400-0000C5000000}"/>
    <hyperlink ref="I103" r:id="rId199" xr:uid="{00000000-0004-0000-0400-0000C6000000}"/>
    <hyperlink ref="D104" r:id="rId200" xr:uid="{00000000-0004-0000-0400-0000C7000000}"/>
    <hyperlink ref="I104" r:id="rId201" xr:uid="{00000000-0004-0000-0400-0000C8000000}"/>
    <hyperlink ref="D105" r:id="rId202" xr:uid="{00000000-0004-0000-0400-0000C9000000}"/>
    <hyperlink ref="I105" r:id="rId203" xr:uid="{00000000-0004-0000-0400-0000CA000000}"/>
    <hyperlink ref="D106" r:id="rId204" xr:uid="{00000000-0004-0000-0400-0000CB000000}"/>
    <hyperlink ref="I106" r:id="rId205" xr:uid="{00000000-0004-0000-0400-0000CC000000}"/>
    <hyperlink ref="D107" r:id="rId206" xr:uid="{00000000-0004-0000-0400-0000CD000000}"/>
    <hyperlink ref="I107" r:id="rId207" location="services" xr:uid="{00000000-0004-0000-0400-0000CE000000}"/>
    <hyperlink ref="D108" r:id="rId208" location="contact" xr:uid="{00000000-0004-0000-0400-0000CF000000}"/>
    <hyperlink ref="I108" r:id="rId209" xr:uid="{00000000-0004-0000-0400-0000D0000000}"/>
    <hyperlink ref="D109" r:id="rId210" xr:uid="{00000000-0004-0000-0400-0000D1000000}"/>
    <hyperlink ref="I109" r:id="rId211" xr:uid="{00000000-0004-0000-0400-0000D2000000}"/>
    <hyperlink ref="D123" r:id="rId212" xr:uid="{00000000-0004-0000-0400-0000D3000000}"/>
    <hyperlink ref="I123" r:id="rId213" xr:uid="{00000000-0004-0000-0400-0000D4000000}"/>
    <hyperlink ref="D124" r:id="rId214" xr:uid="{00000000-0004-0000-0400-0000D5000000}"/>
    <hyperlink ref="I124" r:id="rId215" xr:uid="{00000000-0004-0000-0400-0000D6000000}"/>
    <hyperlink ref="D125" r:id="rId216" xr:uid="{00000000-0004-0000-0400-0000D7000000}"/>
    <hyperlink ref="I125" r:id="rId217" xr:uid="{00000000-0004-0000-0400-0000D8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69"/>
  <sheetViews>
    <sheetView workbookViewId="0"/>
  </sheetViews>
  <sheetFormatPr baseColWidth="10" defaultColWidth="12.6640625" defaultRowHeight="15.75" customHeight="1"/>
  <sheetData>
    <row r="1" spans="1:26" ht="15.75" customHeight="1">
      <c r="F1" s="1">
        <f ca="1">COUNTA(F3:F1002)</f>
        <v>50</v>
      </c>
    </row>
    <row r="2" spans="1:26" ht="15.75" customHeigh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5.75" customHeight="1">
      <c r="B3" s="1" t="s">
        <v>1134</v>
      </c>
      <c r="F3" s="1" t="str">
        <f ca="1">IFERROR(__xludf.DUMMYFUNCTION("unique(B3:B1002)"),"Alternative Physical Medicine")</f>
        <v>Alternative Physical Medicine</v>
      </c>
    </row>
    <row r="4" spans="1:26" ht="15.75" customHeight="1">
      <c r="B4" s="1" t="s">
        <v>1135</v>
      </c>
      <c r="F4" s="1" t="str">
        <f ca="1">IFERROR(__xludf.DUMMYFUNCTION("""COMPUTED_VALUE"""),"Accident Diagnostic")</f>
        <v>Accident Diagnostic</v>
      </c>
    </row>
    <row r="5" spans="1:26" ht="15.75" customHeight="1">
      <c r="B5" s="1" t="s">
        <v>1136</v>
      </c>
      <c r="F5" s="1" t="str">
        <f ca="1">IFERROR(__xludf.DUMMYFUNCTION("""COMPUTED_VALUE"""),"Integrative Health And Rehabilitation")</f>
        <v>Integrative Health And Rehabilitation</v>
      </c>
    </row>
    <row r="6" spans="1:26" ht="15.75" customHeight="1">
      <c r="B6" s="1" t="s">
        <v>27</v>
      </c>
      <c r="F6" s="1" t="str">
        <f ca="1">IFERROR(__xludf.DUMMYFUNCTION("""COMPUTED_VALUE"""),"Adio Chiropractic of Golden")</f>
        <v>Adio Chiropractic of Golden</v>
      </c>
    </row>
    <row r="7" spans="1:26" ht="15.75" customHeight="1">
      <c r="B7" s="1" t="s">
        <v>27</v>
      </c>
      <c r="F7" s="1" t="str">
        <f ca="1">IFERROR(__xludf.DUMMYFUNCTION("""COMPUTED_VALUE"""),"Revive Chiropractic")</f>
        <v>Revive Chiropractic</v>
      </c>
    </row>
    <row r="8" spans="1:26" ht="15.75" customHeight="1">
      <c r="B8" s="1" t="s">
        <v>27</v>
      </c>
      <c r="F8" s="1" t="str">
        <f ca="1">IFERROR(__xludf.DUMMYFUNCTION("""COMPUTED_VALUE"""),"Level Up Health Chiropractic")</f>
        <v>Level Up Health Chiropractic</v>
      </c>
    </row>
    <row r="9" spans="1:26" ht="15.75" customHeight="1">
      <c r="B9" s="1" t="s">
        <v>1137</v>
      </c>
      <c r="F9" s="1" t="str">
        <f ca="1">IFERROR(__xludf.DUMMYFUNCTION("""COMPUTED_VALUE"""),"Dr. Philip M. Willner")</f>
        <v>Dr. Philip M. Willner</v>
      </c>
    </row>
    <row r="10" spans="1:26" ht="15.75" customHeight="1">
      <c r="B10" s="1" t="s">
        <v>1138</v>
      </c>
      <c r="F10" s="1" t="str">
        <f ca="1">IFERROR(__xludf.DUMMYFUNCTION("""COMPUTED_VALUE"""),"Orthopedic Technologies")</f>
        <v>Orthopedic Technologies</v>
      </c>
    </row>
    <row r="11" spans="1:26" ht="15.75" customHeight="1">
      <c r="B11" s="1" t="s">
        <v>1139</v>
      </c>
      <c r="F11" s="1" t="str">
        <f ca="1">IFERROR(__xludf.DUMMYFUNCTION("""COMPUTED_VALUE"""),"Heritage Health")</f>
        <v>Heritage Health</v>
      </c>
    </row>
    <row r="12" spans="1:26" ht="15.75" customHeight="1">
      <c r="B12" s="1" t="s">
        <v>1140</v>
      </c>
      <c r="F12" s="1" t="str">
        <f ca="1">IFERROR(__xludf.DUMMYFUNCTION("""COMPUTED_VALUE"""),"Belleview Spine and Wellness")</f>
        <v>Belleview Spine and Wellness</v>
      </c>
    </row>
    <row r="13" spans="1:26" ht="15.75" customHeight="1">
      <c r="B13" s="1" t="s">
        <v>1141</v>
      </c>
      <c r="F13" s="1" t="str">
        <f ca="1">IFERROR(__xludf.DUMMYFUNCTION("""COMPUTED_VALUE"""),"Higher Health Chiropractic")</f>
        <v>Higher Health Chiropractic</v>
      </c>
    </row>
    <row r="14" spans="1:26" ht="15.75" customHeight="1">
      <c r="B14" s="1" t="s">
        <v>1142</v>
      </c>
      <c r="F14" s="1" t="str">
        <f ca="1">IFERROR(__xludf.DUMMYFUNCTION("""COMPUTED_VALUE"""),"Campbell Chiropractic")</f>
        <v>Campbell Chiropractic</v>
      </c>
    </row>
    <row r="15" spans="1:26" ht="15.75" customHeight="1">
      <c r="B15" s="1" t="s">
        <v>1143</v>
      </c>
      <c r="F15" s="1" t="str">
        <f ca="1">IFERROR(__xludf.DUMMYFUNCTION("""COMPUTED_VALUE"""),"Eastridge Chiropractic Co.")</f>
        <v>Eastridge Chiropractic Co.</v>
      </c>
    </row>
    <row r="16" spans="1:26" ht="15.75" customHeight="1">
      <c r="B16" s="1" t="s">
        <v>52</v>
      </c>
      <c r="F16" s="1" t="str">
        <f ca="1">IFERROR(__xludf.DUMMYFUNCTION("""COMPUTED_VALUE"""),"Vital Energy Chiropractic PC")</f>
        <v>Vital Energy Chiropractic PC</v>
      </c>
    </row>
    <row r="17" spans="2:6" ht="15.75" customHeight="1">
      <c r="B17" s="1" t="s">
        <v>52</v>
      </c>
      <c r="F17" s="1" t="str">
        <f ca="1">IFERROR(__xludf.DUMMYFUNCTION("""COMPUTED_VALUE"""),"Anodyne Pain and Wellness Solutions - CO")</f>
        <v>Anodyne Pain and Wellness Solutions - CO</v>
      </c>
    </row>
    <row r="18" spans="2:6" ht="15.75" customHeight="1">
      <c r="B18" s="1" t="s">
        <v>1144</v>
      </c>
      <c r="F18" s="1" t="str">
        <f ca="1">IFERROR(__xludf.DUMMYFUNCTION("""COMPUTED_VALUE"""),"Colorado Boulevard Chiropractic at Willow Creek")</f>
        <v>Colorado Boulevard Chiropractic at Willow Creek</v>
      </c>
    </row>
    <row r="19" spans="2:6" ht="15.75" customHeight="1">
      <c r="B19" s="1" t="s">
        <v>1144</v>
      </c>
      <c r="F19" s="1" t="str">
        <f ca="1">IFERROR(__xludf.DUMMYFUNCTION("""COMPUTED_VALUE"""),"A Better Back Clinic")</f>
        <v>A Better Back Clinic</v>
      </c>
    </row>
    <row r="20" spans="2:6" ht="15.75" customHeight="1">
      <c r="B20" s="1" t="s">
        <v>1145</v>
      </c>
      <c r="F20" s="1" t="str">
        <f ca="1">IFERROR(__xludf.DUMMYFUNCTION("""COMPUTED_VALUE"""),"Untamed Wellness")</f>
        <v>Untamed Wellness</v>
      </c>
    </row>
    <row r="21" spans="2:6" ht="15.75" customHeight="1">
      <c r="B21" s="1" t="s">
        <v>1146</v>
      </c>
      <c r="F21" s="1" t="str">
        <f ca="1">IFERROR(__xludf.DUMMYFUNCTION("""COMPUTED_VALUE"""),"Axis Health and Wellness")</f>
        <v>Axis Health and Wellness</v>
      </c>
    </row>
    <row r="22" spans="2:6" ht="15.75" customHeight="1">
      <c r="B22" s="1" t="s">
        <v>514</v>
      </c>
      <c r="F22" s="1" t="str">
        <f ca="1">IFERROR(__xludf.DUMMYFUNCTION("""COMPUTED_VALUE"""),"Westminster Spine + Injury + Laser Center")</f>
        <v>Westminster Spine + Injury + Laser Center</v>
      </c>
    </row>
    <row r="23" spans="2:6" ht="15.75" customHeight="1">
      <c r="B23" s="1" t="s">
        <v>1147</v>
      </c>
      <c r="F23" s="1" t="str">
        <f ca="1">IFERROR(__xludf.DUMMYFUNCTION("""COMPUTED_VALUE"""),"Chiropractic Solutions Of Denver")</f>
        <v>Chiropractic Solutions Of Denver</v>
      </c>
    </row>
    <row r="24" spans="2:6" ht="15.75" customHeight="1">
      <c r="B24" s="1" t="s">
        <v>1148</v>
      </c>
      <c r="F24" s="1" t="str">
        <f ca="1">IFERROR(__xludf.DUMMYFUNCTION("""COMPUTED_VALUE"""),"Denver South Chiropractic &amp; Rehab")</f>
        <v>Denver South Chiropractic &amp; Rehab</v>
      </c>
    </row>
    <row r="25" spans="2:6" ht="15.75" customHeight="1">
      <c r="B25" s="1" t="s">
        <v>1149</v>
      </c>
      <c r="F25" s="1" t="str">
        <f ca="1">IFERROR(__xludf.DUMMYFUNCTION("""COMPUTED_VALUE"""),"Care Chiropractic")</f>
        <v>Care Chiropractic</v>
      </c>
    </row>
    <row r="26" spans="2:6" ht="15.75" customHeight="1">
      <c r="B26" s="1" t="s">
        <v>1150</v>
      </c>
      <c r="F26" s="1" t="str">
        <f ca="1">IFERROR(__xludf.DUMMYFUNCTION("""COMPUTED_VALUE"""),"Elevation Chiropractic and Wellness - Denver")</f>
        <v>Elevation Chiropractic and Wellness - Denver</v>
      </c>
    </row>
    <row r="27" spans="2:6" ht="15.75" customHeight="1">
      <c r="B27" s="1" t="s">
        <v>1151</v>
      </c>
      <c r="F27" s="1" t="str">
        <f ca="1">IFERROR(__xludf.DUMMYFUNCTION("""COMPUTED_VALUE"""),"Denver Spine &amp; Performance")</f>
        <v>Denver Spine &amp; Performance</v>
      </c>
    </row>
    <row r="28" spans="2:6" ht="15.75" customHeight="1">
      <c r="B28" s="1" t="s">
        <v>1151</v>
      </c>
      <c r="F28" s="1" t="str">
        <f ca="1">IFERROR(__xludf.DUMMYFUNCTION("""COMPUTED_VALUE"""),"LoHi Chiropractic")</f>
        <v>LoHi Chiropractic</v>
      </c>
    </row>
    <row r="29" spans="2:6" ht="15.75" customHeight="1">
      <c r="B29" s="1" t="s">
        <v>1152</v>
      </c>
      <c r="F29" s="1" t="str">
        <f ca="1">IFERROR(__xludf.DUMMYFUNCTION("""COMPUTED_VALUE"""),"True Form Chiropractic - Denver")</f>
        <v>True Form Chiropractic - Denver</v>
      </c>
    </row>
    <row r="30" spans="2:6" ht="15.75" customHeight="1">
      <c r="B30" s="1" t="s">
        <v>17</v>
      </c>
      <c r="F30" s="1" t="str">
        <f ca="1">IFERROR(__xludf.DUMMYFUNCTION("""COMPUTED_VALUE"""),"Denver Chiropractic Center")</f>
        <v>Denver Chiropractic Center</v>
      </c>
    </row>
    <row r="31" spans="2:6" ht="15.75" customHeight="1">
      <c r="B31" s="1" t="s">
        <v>41</v>
      </c>
      <c r="F31" s="1" t="str">
        <f ca="1">IFERROR(__xludf.DUMMYFUNCTION("""COMPUTED_VALUE"""),"Nikau Chiropractic")</f>
        <v>Nikau Chiropractic</v>
      </c>
    </row>
    <row r="32" spans="2:6" ht="15.75" customHeight="1">
      <c r="B32" s="1" t="s">
        <v>41</v>
      </c>
      <c r="F32" s="1" t="str">
        <f ca="1">IFERROR(__xludf.DUMMYFUNCTION("""COMPUTED_VALUE"""),"Glendale Chiropractic")</f>
        <v>Glendale Chiropractic</v>
      </c>
    </row>
    <row r="33" spans="2:6" ht="15.75" customHeight="1">
      <c r="B33" s="1" t="s">
        <v>1153</v>
      </c>
      <c r="F33" s="1" t="str">
        <f ca="1">IFERROR(__xludf.DUMMYFUNCTION("""COMPUTED_VALUE"""),"Monarch Family Chiropractic")</f>
        <v>Monarch Family Chiropractic</v>
      </c>
    </row>
    <row r="34" spans="2:6" ht="15.75" customHeight="1">
      <c r="B34" s="1" t="s">
        <v>1154</v>
      </c>
      <c r="F34" s="1" t="str">
        <f ca="1">IFERROR(__xludf.DUMMYFUNCTION("""COMPUTED_VALUE"""),"Washington Park Chiropractic")</f>
        <v>Washington Park Chiropractic</v>
      </c>
    </row>
    <row r="35" spans="2:6" ht="15.75" customHeight="1">
      <c r="B35" s="1" t="s">
        <v>1155</v>
      </c>
      <c r="F35" s="1" t="str">
        <f ca="1">IFERROR(__xludf.DUMMYFUNCTION("""COMPUTED_VALUE"""),"Reinhardt Chiropractic")</f>
        <v>Reinhardt Chiropractic</v>
      </c>
    </row>
    <row r="36" spans="2:6" ht="15.75" customHeight="1">
      <c r="B36" s="1" t="s">
        <v>1156</v>
      </c>
      <c r="F36" s="1" t="str">
        <f ca="1">IFERROR(__xludf.DUMMYFUNCTION("""COMPUTED_VALUE"""),"Complete Wellness Chiropractic P.C.")</f>
        <v>Complete Wellness Chiropractic P.C.</v>
      </c>
    </row>
    <row r="37" spans="2:6" ht="15.75" customHeight="1">
      <c r="B37" s="1" t="s">
        <v>1157</v>
      </c>
      <c r="F37" s="1" t="str">
        <f ca="1">IFERROR(__xludf.DUMMYFUNCTION("""COMPUTED_VALUE"""),"Pinto Chiropractic Center")</f>
        <v>Pinto Chiropractic Center</v>
      </c>
    </row>
    <row r="38" spans="2:6" ht="15.75" customHeight="1">
      <c r="B38" s="1" t="s">
        <v>1158</v>
      </c>
      <c r="F38" s="1" t="str">
        <f ca="1">IFERROR(__xludf.DUMMYFUNCTION("""COMPUTED_VALUE"""),"Atlas Chiropractic of Denver")</f>
        <v>Atlas Chiropractic of Denver</v>
      </c>
    </row>
    <row r="39" spans="2:6" ht="15.75" customHeight="1">
      <c r="B39" s="1" t="s">
        <v>1159</v>
      </c>
      <c r="F39" s="1" t="str">
        <f ca="1">IFERROR(__xludf.DUMMYFUNCTION("""COMPUTED_VALUE"""),"The Source Chiropractic Denver")</f>
        <v>The Source Chiropractic Denver</v>
      </c>
    </row>
    <row r="40" spans="2:6" ht="15.75" customHeight="1">
      <c r="B40" s="1" t="s">
        <v>1160</v>
      </c>
      <c r="F40" s="1" t="str">
        <f ca="1">IFERROR(__xludf.DUMMYFUNCTION("""COMPUTED_VALUE"""),"Motion Chiropractic and Acupuncture")</f>
        <v>Motion Chiropractic and Acupuncture</v>
      </c>
    </row>
    <row r="41" spans="2:6" ht="15.75" customHeight="1">
      <c r="B41" s="1" t="s">
        <v>1160</v>
      </c>
      <c r="F41" s="1" t="str">
        <f ca="1">IFERROR(__xludf.DUMMYFUNCTION("""COMPUTED_VALUE"""),"Denver Upper Cervical Chiropractic, PLLC")</f>
        <v>Denver Upper Cervical Chiropractic, PLLC</v>
      </c>
    </row>
    <row r="42" spans="2:6" ht="15.75" customHeight="1">
      <c r="B42" s="1" t="s">
        <v>1161</v>
      </c>
      <c r="F42" s="1" t="str">
        <f ca="1">IFERROR(__xludf.DUMMYFUNCTION("""COMPUTED_VALUE"""),"Alpha Back")</f>
        <v>Alpha Back</v>
      </c>
    </row>
    <row r="43" spans="2:6" ht="15.75" customHeight="1">
      <c r="B43" s="1" t="s">
        <v>1162</v>
      </c>
      <c r="F43" s="1" t="str">
        <f ca="1">IFERROR(__xludf.DUMMYFUNCTION("""COMPUTED_VALUE"""),"Maximize Life Chiropractic")</f>
        <v>Maximize Life Chiropractic</v>
      </c>
    </row>
    <row r="44" spans="2:6" ht="15.75" customHeight="1">
      <c r="B44" s="1" t="s">
        <v>1163</v>
      </c>
      <c r="F44" s="1" t="str">
        <f ca="1">IFERROR(__xludf.DUMMYFUNCTION("""COMPUTED_VALUE"""),"Denver Sports Recovery")</f>
        <v>Denver Sports Recovery</v>
      </c>
    </row>
    <row r="45" spans="2:6" ht="15.75" customHeight="1">
      <c r="B45" s="1" t="s">
        <v>1164</v>
      </c>
      <c r="F45" s="1" t="str">
        <f ca="1">IFERROR(__xludf.DUMMYFUNCTION("""COMPUTED_VALUE"""),"Accelerate Health")</f>
        <v>Accelerate Health</v>
      </c>
    </row>
    <row r="46" spans="2:6" ht="15.75" customHeight="1">
      <c r="B46" s="1" t="s">
        <v>1164</v>
      </c>
      <c r="F46" s="1" t="str">
        <f ca="1">IFERROR(__xludf.DUMMYFUNCTION("""COMPUTED_VALUE"""),"Delta S Performance")</f>
        <v>Delta S Performance</v>
      </c>
    </row>
    <row r="47" spans="2:6" ht="13">
      <c r="B47" s="1" t="s">
        <v>1165</v>
      </c>
      <c r="F47" s="1" t="str">
        <f ca="1">IFERROR(__xludf.DUMMYFUNCTION("""COMPUTED_VALUE"""),"Regen Revolution - Chiropractic Care &amp; Stem Cell Therapy")</f>
        <v>Regen Revolution - Chiropractic Care &amp; Stem Cell Therapy</v>
      </c>
    </row>
    <row r="48" spans="2:6" ht="13">
      <c r="B48" s="1" t="s">
        <v>1165</v>
      </c>
      <c r="F48" s="1" t="str">
        <f ca="1">IFERROR(__xludf.DUMMYFUNCTION("""COMPUTED_VALUE"""),"Chiropractor Downtown Denver")</f>
        <v>Chiropractor Downtown Denver</v>
      </c>
    </row>
    <row r="49" spans="2:6" ht="13">
      <c r="B49" s="1" t="s">
        <v>1165</v>
      </c>
      <c r="F49" s="1" t="str">
        <f ca="1">IFERROR(__xludf.DUMMYFUNCTION("""COMPUTED_VALUE"""),"Lifetime Wellness &amp; Chiropractic")</f>
        <v>Lifetime Wellness &amp; Chiropractic</v>
      </c>
    </row>
    <row r="50" spans="2:6" ht="13">
      <c r="B50" s="1" t="s">
        <v>1166</v>
      </c>
      <c r="F50" s="1" t="str">
        <f ca="1">IFERROR(__xludf.DUMMYFUNCTION("""COMPUTED_VALUE"""),"Eric A. Smith Chiropractic")</f>
        <v>Eric A. Smith Chiropractic</v>
      </c>
    </row>
    <row r="51" spans="2:6" ht="13">
      <c r="B51" s="1" t="s">
        <v>1167</v>
      </c>
      <c r="F51" s="1" t="str">
        <f ca="1">IFERROR(__xludf.DUMMYFUNCTION("""COMPUTED_VALUE"""),"Life Springs Family Chiropractic")</f>
        <v>Life Springs Family Chiropractic</v>
      </c>
    </row>
    <row r="52" spans="2:6" ht="13">
      <c r="B52" s="1" t="s">
        <v>1168</v>
      </c>
      <c r="F52" s="1" t="str">
        <f ca="1">IFERROR(__xludf.DUMMYFUNCTION("""COMPUTED_VALUE"""),"Advanced Chiropractic Clinic")</f>
        <v>Advanced Chiropractic Clinic</v>
      </c>
    </row>
    <row r="53" spans="2:6" ht="13">
      <c r="B53" s="1" t="s">
        <v>1169</v>
      </c>
      <c r="F53" s="1"/>
    </row>
    <row r="54" spans="2:6" ht="13">
      <c r="B54" s="1" t="s">
        <v>521</v>
      </c>
    </row>
    <row r="55" spans="2:6" ht="13">
      <c r="B55" s="1" t="s">
        <v>521</v>
      </c>
    </row>
    <row r="56" spans="2:6" ht="13">
      <c r="B56" s="1" t="s">
        <v>1170</v>
      </c>
    </row>
    <row r="57" spans="2:6" ht="13">
      <c r="B57" s="1" t="s">
        <v>1170</v>
      </c>
    </row>
    <row r="58" spans="2:6" ht="13">
      <c r="B58" s="1" t="s">
        <v>1170</v>
      </c>
    </row>
    <row r="59" spans="2:6" ht="13">
      <c r="B59" s="1" t="s">
        <v>1171</v>
      </c>
    </row>
    <row r="60" spans="2:6" ht="13">
      <c r="B60" s="1" t="s">
        <v>1171</v>
      </c>
    </row>
    <row r="61" spans="2:6" ht="13">
      <c r="B61" s="1" t="s">
        <v>1172</v>
      </c>
    </row>
    <row r="62" spans="2:6" ht="13">
      <c r="B62" s="1" t="s">
        <v>1173</v>
      </c>
    </row>
    <row r="63" spans="2:6" ht="13">
      <c r="B63" s="1" t="s">
        <v>1174</v>
      </c>
    </row>
    <row r="64" spans="2:6" ht="13">
      <c r="B64" s="1" t="s">
        <v>1175</v>
      </c>
    </row>
    <row r="65" spans="2:2" ht="13">
      <c r="B65" s="1" t="s">
        <v>1176</v>
      </c>
    </row>
    <row r="66" spans="2:2" ht="13">
      <c r="B66" s="1" t="s">
        <v>134</v>
      </c>
    </row>
    <row r="67" spans="2:2" ht="13">
      <c r="B67" s="1" t="s">
        <v>134</v>
      </c>
    </row>
    <row r="68" spans="2:2" ht="13">
      <c r="B68" s="1" t="s">
        <v>134</v>
      </c>
    </row>
    <row r="69" spans="2:2" ht="13">
      <c r="B69" s="1" t="s"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0E7DC"/>
    <outlinePr summaryBelow="0" summaryRight="0"/>
  </sheetPr>
  <dimension ref="A1:AE160"/>
  <sheetViews>
    <sheetView showGridLines="0" workbookViewId="0">
      <pane ySplit="7" topLeftCell="A8" activePane="bottomLeft" state="frozen"/>
      <selection pane="bottomLeft" activeCell="B9" sqref="B9"/>
    </sheetView>
  </sheetViews>
  <sheetFormatPr baseColWidth="10" defaultColWidth="12.6640625" defaultRowHeight="15.75" customHeight="1"/>
  <cols>
    <col min="1" max="1" width="1.33203125" customWidth="1"/>
    <col min="2" max="2" width="25.1640625" customWidth="1"/>
    <col min="3" max="4" width="10.1640625" customWidth="1"/>
    <col min="5" max="6" width="18.83203125" customWidth="1"/>
    <col min="7" max="9" width="12.6640625" customWidth="1"/>
    <col min="10" max="10" width="10.1640625" customWidth="1"/>
    <col min="11" max="11" width="12.6640625" customWidth="1"/>
    <col min="12" max="12" width="10.1640625" customWidth="1"/>
    <col min="13" max="13" width="7.6640625" customWidth="1"/>
    <col min="14" max="14" width="15.1640625" customWidth="1"/>
    <col min="15" max="15" width="7.6640625" customWidth="1"/>
    <col min="16" max="16" width="1.33203125" customWidth="1"/>
    <col min="17" max="20" width="7.6640625" customWidth="1"/>
    <col min="21" max="21" width="25.1640625" customWidth="1"/>
    <col min="22" max="24" width="7.6640625" customWidth="1"/>
    <col min="25" max="25" width="1.33203125" customWidth="1"/>
    <col min="26" max="27" width="7.6640625" customWidth="1"/>
    <col min="28" max="28" width="12.6640625" customWidth="1"/>
    <col min="29" max="29" width="7.6640625" customWidth="1"/>
    <col min="30" max="30" width="15.1640625" customWidth="1"/>
    <col min="31" max="31" width="37.6640625" customWidth="1"/>
  </cols>
  <sheetData>
    <row r="1" spans="1:31" ht="15.75" customHeight="1">
      <c r="A1" s="59"/>
      <c r="B1" s="60"/>
      <c r="C1" s="61" t="s">
        <v>1177</v>
      </c>
      <c r="D1" s="62"/>
      <c r="E1" s="63"/>
      <c r="F1" s="63"/>
      <c r="G1" s="63"/>
      <c r="H1" s="63"/>
      <c r="I1" s="63"/>
      <c r="J1" s="63"/>
      <c r="K1" s="64"/>
      <c r="L1" s="64"/>
      <c r="M1" s="64"/>
      <c r="N1" s="62"/>
      <c r="O1" s="65"/>
      <c r="P1" s="66"/>
      <c r="Q1" s="65"/>
      <c r="R1" s="65"/>
      <c r="S1" s="67"/>
      <c r="T1" s="67"/>
      <c r="U1" s="68"/>
      <c r="V1" s="69"/>
      <c r="W1" s="70"/>
      <c r="X1" s="71"/>
      <c r="Y1" s="66"/>
      <c r="Z1" s="72"/>
      <c r="AA1" s="72"/>
      <c r="AB1" s="72"/>
      <c r="AC1" s="73"/>
      <c r="AD1" s="74"/>
      <c r="AE1" s="75"/>
    </row>
    <row r="2" spans="1:31" ht="15.75" customHeight="1">
      <c r="A2" s="76"/>
      <c r="B2" s="60"/>
      <c r="C2" s="77" t="s">
        <v>1178</v>
      </c>
      <c r="D2" s="78"/>
      <c r="E2" s="63"/>
      <c r="F2" s="63"/>
      <c r="G2" s="63"/>
      <c r="H2" s="63"/>
      <c r="I2" s="63"/>
      <c r="J2" s="63"/>
      <c r="K2" s="64"/>
      <c r="L2" s="64"/>
      <c r="M2" s="64"/>
      <c r="N2" s="62"/>
      <c r="O2" s="65"/>
      <c r="P2" s="66"/>
      <c r="Q2" s="65"/>
      <c r="R2" s="65"/>
      <c r="S2" s="67"/>
      <c r="T2" s="67"/>
      <c r="U2" s="68"/>
      <c r="V2" s="69"/>
      <c r="W2" s="70"/>
      <c r="X2" s="71"/>
      <c r="Y2" s="66"/>
      <c r="Z2" s="72"/>
      <c r="AA2" s="72"/>
      <c r="AB2" s="72"/>
      <c r="AC2" s="73"/>
      <c r="AD2" s="74"/>
      <c r="AE2" s="75"/>
    </row>
    <row r="3" spans="1:31" ht="15.75" customHeight="1">
      <c r="A3" s="76"/>
      <c r="B3" s="79" t="s">
        <v>1179</v>
      </c>
      <c r="C3" s="80" t="s">
        <v>1180</v>
      </c>
      <c r="D3" s="81"/>
      <c r="E3" s="63"/>
      <c r="F3" s="63"/>
      <c r="G3" s="63"/>
      <c r="H3" s="63"/>
      <c r="I3" s="63"/>
      <c r="J3" s="63"/>
      <c r="K3" s="64"/>
      <c r="L3" s="64"/>
      <c r="M3" s="64"/>
      <c r="N3" s="62"/>
      <c r="O3" s="65"/>
      <c r="P3" s="66"/>
      <c r="Q3" s="65"/>
      <c r="R3" s="65"/>
      <c r="S3" s="67"/>
      <c r="T3" s="67"/>
      <c r="U3" s="68"/>
      <c r="V3" s="69"/>
      <c r="W3" s="70"/>
      <c r="X3" s="71"/>
      <c r="Y3" s="66"/>
      <c r="Z3" s="72"/>
      <c r="AA3" s="72"/>
      <c r="AB3" s="72"/>
      <c r="AC3" s="73"/>
      <c r="AD3" s="74"/>
      <c r="AE3" s="75"/>
    </row>
    <row r="4" spans="1:31" ht="15.75" customHeight="1">
      <c r="A4" s="76"/>
      <c r="B4" s="60"/>
      <c r="C4" s="82" t="s">
        <v>1181</v>
      </c>
      <c r="D4" s="83"/>
      <c r="E4" s="63"/>
      <c r="F4" s="63"/>
      <c r="G4" s="63"/>
      <c r="H4" s="63"/>
      <c r="I4" s="63"/>
      <c r="J4" s="63"/>
      <c r="K4" s="64"/>
      <c r="L4" s="64"/>
      <c r="M4" s="64"/>
      <c r="N4" s="62"/>
      <c r="O4" s="65"/>
      <c r="P4" s="66"/>
      <c r="Q4" s="65"/>
      <c r="R4" s="65"/>
      <c r="S4" s="67"/>
      <c r="T4" s="67"/>
      <c r="U4" s="68"/>
      <c r="V4" s="69"/>
      <c r="W4" s="70"/>
      <c r="X4" s="71"/>
      <c r="Y4" s="66"/>
      <c r="Z4" s="72"/>
      <c r="AA4" s="72"/>
      <c r="AB4" s="72"/>
      <c r="AC4" s="73"/>
      <c r="AD4" s="74"/>
      <c r="AE4" s="75"/>
    </row>
    <row r="5" spans="1:31" ht="15.75" customHeight="1">
      <c r="A5" s="76"/>
      <c r="B5" s="60"/>
      <c r="C5" s="84"/>
      <c r="D5" s="65"/>
      <c r="E5" s="63"/>
      <c r="F5" s="63"/>
      <c r="G5" s="63"/>
      <c r="H5" s="63"/>
      <c r="I5" s="63"/>
      <c r="J5" s="63"/>
      <c r="K5" s="64"/>
      <c r="L5" s="64"/>
      <c r="M5" s="64"/>
      <c r="N5" s="62"/>
      <c r="O5" s="65"/>
      <c r="P5" s="66"/>
      <c r="Q5" s="65"/>
      <c r="R5" s="65"/>
      <c r="S5" s="67"/>
      <c r="T5" s="67"/>
      <c r="U5" s="68"/>
      <c r="V5" s="69"/>
      <c r="W5" s="70"/>
      <c r="X5" s="71"/>
      <c r="Y5" s="66"/>
      <c r="Z5" s="72"/>
      <c r="AA5" s="72"/>
      <c r="AB5" s="72"/>
      <c r="AC5" s="73"/>
      <c r="AD5" s="74"/>
      <c r="AE5" s="75"/>
    </row>
    <row r="6" spans="1:31" ht="13">
      <c r="A6" s="85"/>
      <c r="B6" s="86">
        <v>200</v>
      </c>
      <c r="C6" s="87">
        <v>80</v>
      </c>
      <c r="D6" s="87">
        <v>80</v>
      </c>
      <c r="E6" s="87">
        <v>150</v>
      </c>
      <c r="F6" s="87">
        <v>150</v>
      </c>
      <c r="G6" s="87">
        <v>100</v>
      </c>
      <c r="H6" s="87">
        <v>100</v>
      </c>
      <c r="I6" s="87">
        <v>100</v>
      </c>
      <c r="J6" s="87">
        <v>80</v>
      </c>
      <c r="K6" s="87">
        <v>100</v>
      </c>
      <c r="L6" s="87">
        <v>80</v>
      </c>
      <c r="M6" s="87">
        <v>60</v>
      </c>
      <c r="N6" s="87">
        <v>120</v>
      </c>
      <c r="O6" s="87">
        <v>60</v>
      </c>
      <c r="P6" s="88"/>
      <c r="Q6" s="87">
        <v>60</v>
      </c>
      <c r="R6" s="87">
        <v>60</v>
      </c>
      <c r="S6" s="87">
        <v>60</v>
      </c>
      <c r="T6" s="87">
        <v>60</v>
      </c>
      <c r="U6" s="87">
        <v>200</v>
      </c>
      <c r="V6" s="87">
        <v>60</v>
      </c>
      <c r="W6" s="87">
        <v>60</v>
      </c>
      <c r="X6" s="87">
        <v>60</v>
      </c>
      <c r="Y6" s="89"/>
      <c r="Z6" s="88">
        <v>60</v>
      </c>
      <c r="AA6" s="88">
        <v>60</v>
      </c>
      <c r="AB6" s="88">
        <v>100</v>
      </c>
      <c r="AC6" s="87">
        <v>60</v>
      </c>
      <c r="AD6" s="88">
        <v>120</v>
      </c>
      <c r="AE6" s="90">
        <v>300</v>
      </c>
    </row>
    <row r="7" spans="1:31" ht="24">
      <c r="A7" s="91"/>
      <c r="B7" s="92" t="s">
        <v>1182</v>
      </c>
      <c r="C7" s="92" t="s">
        <v>1183</v>
      </c>
      <c r="D7" s="93" t="s">
        <v>1184</v>
      </c>
      <c r="E7" s="92" t="s">
        <v>1185</v>
      </c>
      <c r="F7" s="94" t="s">
        <v>1186</v>
      </c>
      <c r="G7" s="94" t="s">
        <v>1187</v>
      </c>
      <c r="H7" s="94" t="s">
        <v>1188</v>
      </c>
      <c r="I7" s="94" t="s">
        <v>1189</v>
      </c>
      <c r="J7" s="94" t="s">
        <v>12</v>
      </c>
      <c r="K7" s="95" t="s">
        <v>13</v>
      </c>
      <c r="L7" s="92" t="s">
        <v>14</v>
      </c>
      <c r="M7" s="94" t="s">
        <v>15</v>
      </c>
      <c r="N7" s="96" t="s">
        <v>1190</v>
      </c>
      <c r="O7" s="97" t="s">
        <v>1191</v>
      </c>
      <c r="P7" s="98" t="s">
        <v>1192</v>
      </c>
      <c r="Q7" s="99" t="s">
        <v>1193</v>
      </c>
      <c r="R7" s="99" t="s">
        <v>1194</v>
      </c>
      <c r="S7" s="99" t="s">
        <v>511</v>
      </c>
      <c r="T7" s="99" t="s">
        <v>512</v>
      </c>
      <c r="U7" s="95" t="s">
        <v>513</v>
      </c>
      <c r="V7" s="100" t="s">
        <v>1195</v>
      </c>
      <c r="W7" s="100" t="s">
        <v>1196</v>
      </c>
      <c r="X7" s="100" t="s">
        <v>1197</v>
      </c>
      <c r="Y7" s="101"/>
      <c r="Z7" s="102" t="s">
        <v>1198</v>
      </c>
      <c r="AA7" s="102" t="s">
        <v>1199</v>
      </c>
      <c r="AB7" s="103" t="s">
        <v>1200</v>
      </c>
      <c r="AC7" s="104" t="s">
        <v>1201</v>
      </c>
      <c r="AD7" s="105" t="s">
        <v>1202</v>
      </c>
      <c r="AE7" s="106" t="s">
        <v>1203</v>
      </c>
    </row>
    <row r="8" spans="1:31" ht="13">
      <c r="A8" s="107"/>
      <c r="B8" s="108"/>
      <c r="C8" s="108"/>
      <c r="D8" s="109"/>
      <c r="E8" s="110"/>
      <c r="F8" s="109"/>
      <c r="G8" s="109"/>
      <c r="H8" s="109"/>
      <c r="I8" s="111"/>
      <c r="J8" s="109"/>
      <c r="K8" s="109"/>
      <c r="L8" s="109"/>
      <c r="M8" s="109"/>
      <c r="N8" s="109"/>
      <c r="O8" s="112"/>
      <c r="P8" s="113"/>
      <c r="Q8" s="114"/>
      <c r="R8" s="115"/>
      <c r="S8" s="115"/>
      <c r="T8" s="116"/>
      <c r="U8" s="109"/>
      <c r="V8" s="117"/>
      <c r="W8" s="117"/>
      <c r="X8" s="118"/>
      <c r="Y8" s="119"/>
      <c r="Z8" s="114"/>
      <c r="AA8" s="115"/>
      <c r="AB8" s="120" t="s">
        <v>1204</v>
      </c>
      <c r="AC8" s="121"/>
      <c r="AD8" s="120" t="s">
        <v>1205</v>
      </c>
      <c r="AE8" s="122"/>
    </row>
    <row r="9" spans="1:31" ht="13">
      <c r="A9" s="107"/>
      <c r="B9" s="108"/>
      <c r="C9" s="108"/>
      <c r="D9" s="109"/>
      <c r="E9" s="110"/>
      <c r="F9" s="109"/>
      <c r="G9" s="109"/>
      <c r="H9" s="109"/>
      <c r="I9" s="111"/>
      <c r="J9" s="109"/>
      <c r="K9" s="109"/>
      <c r="L9" s="109"/>
      <c r="M9" s="109"/>
      <c r="N9" s="109"/>
      <c r="O9" s="112"/>
      <c r="P9" s="113"/>
      <c r="Q9" s="114"/>
      <c r="R9" s="115"/>
      <c r="S9" s="115"/>
      <c r="T9" s="116"/>
      <c r="U9" s="109"/>
      <c r="V9" s="117"/>
      <c r="W9" s="117"/>
      <c r="X9" s="118"/>
      <c r="Y9" s="119"/>
      <c r="Z9" s="114"/>
      <c r="AA9" s="115"/>
      <c r="AB9" s="120" t="s">
        <v>1204</v>
      </c>
      <c r="AC9" s="121"/>
      <c r="AD9" s="120" t="s">
        <v>1205</v>
      </c>
      <c r="AE9" s="122"/>
    </row>
    <row r="10" spans="1:31" ht="13">
      <c r="A10" s="107"/>
      <c r="B10" s="108"/>
      <c r="C10" s="108"/>
      <c r="D10" s="109"/>
      <c r="E10" s="110"/>
      <c r="F10" s="109"/>
      <c r="G10" s="109"/>
      <c r="H10" s="123"/>
      <c r="I10" s="111"/>
      <c r="J10" s="109"/>
      <c r="K10" s="109"/>
      <c r="L10" s="109"/>
      <c r="M10" s="109"/>
      <c r="N10" s="109"/>
      <c r="O10" s="112"/>
      <c r="P10" s="113"/>
      <c r="Q10" s="114"/>
      <c r="R10" s="115"/>
      <c r="S10" s="115"/>
      <c r="T10" s="116"/>
      <c r="U10" s="109"/>
      <c r="V10" s="117"/>
      <c r="W10" s="117"/>
      <c r="X10" s="118"/>
      <c r="Y10" s="119"/>
      <c r="Z10" s="114"/>
      <c r="AA10" s="115"/>
      <c r="AB10" s="120" t="s">
        <v>1204</v>
      </c>
      <c r="AC10" s="121"/>
      <c r="AD10" s="120" t="s">
        <v>1205</v>
      </c>
      <c r="AE10" s="122"/>
    </row>
    <row r="11" spans="1:31" ht="13">
      <c r="A11" s="107"/>
      <c r="B11" s="108"/>
      <c r="C11" s="108"/>
      <c r="D11" s="109"/>
      <c r="E11" s="110"/>
      <c r="F11" s="109"/>
      <c r="G11" s="124"/>
      <c r="H11" s="111"/>
      <c r="I11" s="111"/>
      <c r="J11" s="109"/>
      <c r="K11" s="109"/>
      <c r="L11" s="109"/>
      <c r="M11" s="109"/>
      <c r="N11" s="109"/>
      <c r="O11" s="112"/>
      <c r="P11" s="113"/>
      <c r="Q11" s="114"/>
      <c r="R11" s="115"/>
      <c r="S11" s="115"/>
      <c r="T11" s="116"/>
      <c r="U11" s="109"/>
      <c r="V11" s="117"/>
      <c r="W11" s="117"/>
      <c r="X11" s="118"/>
      <c r="Y11" s="119"/>
      <c r="Z11" s="114"/>
      <c r="AA11" s="115"/>
      <c r="AB11" s="120" t="s">
        <v>1204</v>
      </c>
      <c r="AC11" s="121"/>
      <c r="AD11" s="120" t="s">
        <v>1205</v>
      </c>
      <c r="AE11" s="122"/>
    </row>
    <row r="12" spans="1:31" ht="13">
      <c r="A12" s="107"/>
      <c r="B12" s="108"/>
      <c r="C12" s="108"/>
      <c r="D12" s="109"/>
      <c r="E12" s="110"/>
      <c r="F12" s="109"/>
      <c r="G12" s="123"/>
      <c r="H12" s="111"/>
      <c r="I12" s="111"/>
      <c r="J12" s="109"/>
      <c r="K12" s="109"/>
      <c r="L12" s="109"/>
      <c r="M12" s="109"/>
      <c r="N12" s="109"/>
      <c r="O12" s="112"/>
      <c r="P12" s="113"/>
      <c r="Q12" s="114"/>
      <c r="R12" s="115"/>
      <c r="S12" s="115"/>
      <c r="T12" s="116"/>
      <c r="U12" s="109"/>
      <c r="V12" s="117"/>
      <c r="W12" s="117"/>
      <c r="X12" s="118"/>
      <c r="Y12" s="119"/>
      <c r="Z12" s="114"/>
      <c r="AA12" s="115"/>
      <c r="AB12" s="120" t="s">
        <v>1204</v>
      </c>
      <c r="AC12" s="121"/>
      <c r="AD12" s="120" t="s">
        <v>1205</v>
      </c>
      <c r="AE12" s="122"/>
    </row>
    <row r="13" spans="1:31" ht="13">
      <c r="A13" s="107"/>
      <c r="B13" s="108"/>
      <c r="C13" s="108"/>
      <c r="D13" s="109"/>
      <c r="E13" s="110"/>
      <c r="F13" s="109"/>
      <c r="G13" s="123"/>
      <c r="H13" s="111"/>
      <c r="I13" s="111"/>
      <c r="J13" s="109"/>
      <c r="K13" s="109"/>
      <c r="L13" s="109"/>
      <c r="M13" s="109"/>
      <c r="N13" s="109"/>
      <c r="O13" s="112"/>
      <c r="P13" s="113"/>
      <c r="Q13" s="114"/>
      <c r="R13" s="115"/>
      <c r="S13" s="115"/>
      <c r="T13" s="116"/>
      <c r="U13" s="109"/>
      <c r="V13" s="117"/>
      <c r="W13" s="117"/>
      <c r="X13" s="118"/>
      <c r="Y13" s="119"/>
      <c r="Z13" s="114"/>
      <c r="AA13" s="115"/>
      <c r="AB13" s="120" t="s">
        <v>1204</v>
      </c>
      <c r="AC13" s="121"/>
      <c r="AD13" s="120" t="s">
        <v>1205</v>
      </c>
      <c r="AE13" s="122"/>
    </row>
    <row r="14" spans="1:31" ht="13">
      <c r="A14" s="107"/>
      <c r="B14" s="108"/>
      <c r="C14" s="108"/>
      <c r="D14" s="109"/>
      <c r="E14" s="110"/>
      <c r="F14" s="109"/>
      <c r="G14" s="123"/>
      <c r="H14" s="111"/>
      <c r="I14" s="111"/>
      <c r="J14" s="109"/>
      <c r="K14" s="109"/>
      <c r="L14" s="109"/>
      <c r="M14" s="109"/>
      <c r="N14" s="109"/>
      <c r="O14" s="112"/>
      <c r="P14" s="113"/>
      <c r="Q14" s="114"/>
      <c r="R14" s="115"/>
      <c r="S14" s="115"/>
      <c r="T14" s="116"/>
      <c r="U14" s="109"/>
      <c r="V14" s="117"/>
      <c r="W14" s="117"/>
      <c r="X14" s="118"/>
      <c r="Y14" s="119"/>
      <c r="Z14" s="114"/>
      <c r="AA14" s="115"/>
      <c r="AB14" s="120" t="s">
        <v>1204</v>
      </c>
      <c r="AC14" s="121"/>
      <c r="AD14" s="120" t="s">
        <v>1205</v>
      </c>
      <c r="AE14" s="122"/>
    </row>
    <row r="15" spans="1:31" ht="13">
      <c r="A15" s="125"/>
      <c r="B15" s="108"/>
      <c r="C15" s="108"/>
      <c r="D15" s="109"/>
      <c r="E15" s="110"/>
      <c r="F15" s="109"/>
      <c r="G15" s="123"/>
      <c r="H15" s="111"/>
      <c r="I15" s="111"/>
      <c r="J15" s="109"/>
      <c r="K15" s="109"/>
      <c r="L15" s="109"/>
      <c r="M15" s="109"/>
      <c r="N15" s="109"/>
      <c r="O15" s="112"/>
      <c r="P15" s="113"/>
      <c r="Q15" s="114"/>
      <c r="R15" s="115"/>
      <c r="S15" s="115"/>
      <c r="T15" s="116"/>
      <c r="U15" s="109"/>
      <c r="V15" s="117"/>
      <c r="W15" s="117"/>
      <c r="X15" s="118"/>
      <c r="Y15" s="119"/>
      <c r="Z15" s="114"/>
      <c r="AA15" s="115"/>
      <c r="AB15" s="120" t="s">
        <v>1204</v>
      </c>
      <c r="AC15" s="121"/>
      <c r="AD15" s="120" t="s">
        <v>1205</v>
      </c>
      <c r="AE15" s="122"/>
    </row>
    <row r="16" spans="1:31" ht="13">
      <c r="A16" s="107"/>
      <c r="B16" s="108"/>
      <c r="C16" s="108"/>
      <c r="D16" s="109"/>
      <c r="E16" s="110"/>
      <c r="F16" s="109"/>
      <c r="G16" s="123"/>
      <c r="H16" s="111"/>
      <c r="I16" s="111"/>
      <c r="J16" s="109"/>
      <c r="K16" s="109"/>
      <c r="L16" s="109"/>
      <c r="M16" s="109"/>
      <c r="N16" s="109"/>
      <c r="O16" s="112"/>
      <c r="P16" s="113"/>
      <c r="Q16" s="114"/>
      <c r="R16" s="115"/>
      <c r="S16" s="115"/>
      <c r="T16" s="116"/>
      <c r="U16" s="109"/>
      <c r="V16" s="117"/>
      <c r="W16" s="117"/>
      <c r="X16" s="118"/>
      <c r="Y16" s="119"/>
      <c r="Z16" s="114"/>
      <c r="AA16" s="115"/>
      <c r="AB16" s="120" t="s">
        <v>1204</v>
      </c>
      <c r="AC16" s="121"/>
      <c r="AD16" s="120" t="s">
        <v>1205</v>
      </c>
      <c r="AE16" s="122"/>
    </row>
    <row r="17" spans="1:31" ht="13">
      <c r="A17" s="107"/>
      <c r="B17" s="108"/>
      <c r="C17" s="108"/>
      <c r="D17" s="109"/>
      <c r="E17" s="110"/>
      <c r="F17" s="109"/>
      <c r="G17" s="123"/>
      <c r="H17" s="111"/>
      <c r="I17" s="111"/>
      <c r="J17" s="109"/>
      <c r="K17" s="109"/>
      <c r="L17" s="109"/>
      <c r="M17" s="109"/>
      <c r="N17" s="109"/>
      <c r="O17" s="112"/>
      <c r="P17" s="113"/>
      <c r="Q17" s="114"/>
      <c r="R17" s="115"/>
      <c r="S17" s="115"/>
      <c r="T17" s="116"/>
      <c r="U17" s="109"/>
      <c r="V17" s="117"/>
      <c r="W17" s="117"/>
      <c r="X17" s="118"/>
      <c r="Y17" s="119"/>
      <c r="Z17" s="114"/>
      <c r="AA17" s="115"/>
      <c r="AB17" s="120" t="s">
        <v>1204</v>
      </c>
      <c r="AC17" s="121"/>
      <c r="AD17" s="120" t="s">
        <v>1205</v>
      </c>
      <c r="AE17" s="122"/>
    </row>
    <row r="18" spans="1:31" ht="13">
      <c r="A18" s="107"/>
      <c r="B18" s="108"/>
      <c r="C18" s="108"/>
      <c r="D18" s="109"/>
      <c r="E18" s="110"/>
      <c r="F18" s="109"/>
      <c r="G18" s="123"/>
      <c r="H18" s="111"/>
      <c r="I18" s="111"/>
      <c r="J18" s="109"/>
      <c r="K18" s="109"/>
      <c r="L18" s="109"/>
      <c r="M18" s="109"/>
      <c r="N18" s="109"/>
      <c r="O18" s="112"/>
      <c r="P18" s="113"/>
      <c r="Q18" s="114"/>
      <c r="R18" s="115"/>
      <c r="S18" s="115"/>
      <c r="T18" s="116"/>
      <c r="U18" s="109"/>
      <c r="V18" s="117"/>
      <c r="W18" s="117"/>
      <c r="X18" s="118"/>
      <c r="Y18" s="119"/>
      <c r="Z18" s="114"/>
      <c r="AA18" s="115"/>
      <c r="AB18" s="120" t="s">
        <v>1204</v>
      </c>
      <c r="AC18" s="121"/>
      <c r="AD18" s="120" t="s">
        <v>1205</v>
      </c>
      <c r="AE18" s="122"/>
    </row>
    <row r="19" spans="1:31" ht="13">
      <c r="A19" s="107"/>
      <c r="B19" s="108"/>
      <c r="C19" s="108"/>
      <c r="D19" s="109"/>
      <c r="E19" s="110"/>
      <c r="F19" s="109"/>
      <c r="G19" s="111"/>
      <c r="H19" s="111"/>
      <c r="I19" s="111"/>
      <c r="J19" s="109"/>
      <c r="K19" s="109"/>
      <c r="L19" s="109"/>
      <c r="M19" s="109"/>
      <c r="N19" s="109"/>
      <c r="O19" s="112"/>
      <c r="P19" s="113"/>
      <c r="Q19" s="114"/>
      <c r="R19" s="115"/>
      <c r="S19" s="115"/>
      <c r="T19" s="116"/>
      <c r="U19" s="109"/>
      <c r="V19" s="117"/>
      <c r="W19" s="117"/>
      <c r="X19" s="118"/>
      <c r="Y19" s="119"/>
      <c r="Z19" s="114"/>
      <c r="AA19" s="115"/>
      <c r="AB19" s="120" t="s">
        <v>1204</v>
      </c>
      <c r="AC19" s="121"/>
      <c r="AD19" s="120" t="s">
        <v>1205</v>
      </c>
      <c r="AE19" s="122"/>
    </row>
    <row r="20" spans="1:31" ht="13">
      <c r="A20" s="107"/>
      <c r="B20" s="108"/>
      <c r="C20" s="108"/>
      <c r="D20" s="109"/>
      <c r="E20" s="110"/>
      <c r="F20" s="109"/>
      <c r="G20" s="109"/>
      <c r="H20" s="111"/>
      <c r="I20" s="111"/>
      <c r="J20" s="109"/>
      <c r="K20" s="109"/>
      <c r="L20" s="109"/>
      <c r="M20" s="109"/>
      <c r="N20" s="109"/>
      <c r="O20" s="112"/>
      <c r="P20" s="113"/>
      <c r="Q20" s="114"/>
      <c r="R20" s="115"/>
      <c r="S20" s="115"/>
      <c r="T20" s="116"/>
      <c r="U20" s="109"/>
      <c r="V20" s="117"/>
      <c r="W20" s="117"/>
      <c r="X20" s="118"/>
      <c r="Y20" s="119"/>
      <c r="Z20" s="114"/>
      <c r="AA20" s="115"/>
      <c r="AB20" s="120" t="s">
        <v>1204</v>
      </c>
      <c r="AC20" s="121"/>
      <c r="AD20" s="120" t="s">
        <v>1205</v>
      </c>
      <c r="AE20" s="122"/>
    </row>
    <row r="21" spans="1:31" ht="13">
      <c r="A21" s="107"/>
      <c r="B21" s="108"/>
      <c r="C21" s="108"/>
      <c r="D21" s="109"/>
      <c r="E21" s="110"/>
      <c r="F21" s="109"/>
      <c r="G21" s="111"/>
      <c r="H21" s="111"/>
      <c r="I21" s="111"/>
      <c r="J21" s="109"/>
      <c r="K21" s="109"/>
      <c r="L21" s="109"/>
      <c r="M21" s="109"/>
      <c r="N21" s="109"/>
      <c r="O21" s="112"/>
      <c r="P21" s="113"/>
      <c r="Q21" s="114"/>
      <c r="R21" s="115"/>
      <c r="S21" s="115"/>
      <c r="T21" s="116"/>
      <c r="U21" s="109"/>
      <c r="V21" s="117"/>
      <c r="W21" s="117"/>
      <c r="X21" s="118"/>
      <c r="Y21" s="119"/>
      <c r="Z21" s="114"/>
      <c r="AA21" s="115"/>
      <c r="AB21" s="120" t="s">
        <v>1204</v>
      </c>
      <c r="AC21" s="121"/>
      <c r="AD21" s="120" t="s">
        <v>1205</v>
      </c>
      <c r="AE21" s="122"/>
    </row>
    <row r="22" spans="1:31" ht="13">
      <c r="A22" s="107"/>
      <c r="B22" s="108"/>
      <c r="C22" s="108"/>
      <c r="D22" s="109"/>
      <c r="E22" s="110"/>
      <c r="F22" s="109"/>
      <c r="G22" s="111"/>
      <c r="H22" s="111"/>
      <c r="I22" s="111"/>
      <c r="J22" s="109"/>
      <c r="K22" s="109"/>
      <c r="L22" s="109"/>
      <c r="M22" s="109"/>
      <c r="N22" s="109"/>
      <c r="O22" s="112"/>
      <c r="P22" s="113"/>
      <c r="Q22" s="114"/>
      <c r="R22" s="115"/>
      <c r="S22" s="115"/>
      <c r="T22" s="116"/>
      <c r="U22" s="109"/>
      <c r="V22" s="117"/>
      <c r="W22" s="117"/>
      <c r="X22" s="118"/>
      <c r="Y22" s="119"/>
      <c r="Z22" s="114"/>
      <c r="AA22" s="115"/>
      <c r="AB22" s="120" t="s">
        <v>1204</v>
      </c>
      <c r="AC22" s="121"/>
      <c r="AD22" s="120" t="s">
        <v>1205</v>
      </c>
      <c r="AE22" s="122"/>
    </row>
    <row r="23" spans="1:31" ht="13">
      <c r="A23" s="107"/>
      <c r="B23" s="108"/>
      <c r="C23" s="108"/>
      <c r="D23" s="109"/>
      <c r="E23" s="110"/>
      <c r="F23" s="109"/>
      <c r="G23" s="111"/>
      <c r="H23" s="111"/>
      <c r="I23" s="111"/>
      <c r="J23" s="109"/>
      <c r="K23" s="109"/>
      <c r="L23" s="109"/>
      <c r="M23" s="109"/>
      <c r="N23" s="109"/>
      <c r="O23" s="112"/>
      <c r="P23" s="113"/>
      <c r="Q23" s="114"/>
      <c r="R23" s="115"/>
      <c r="S23" s="115"/>
      <c r="T23" s="116"/>
      <c r="U23" s="109"/>
      <c r="V23" s="117"/>
      <c r="W23" s="117"/>
      <c r="X23" s="118"/>
      <c r="Y23" s="119"/>
      <c r="Z23" s="114"/>
      <c r="AA23" s="115"/>
      <c r="AB23" s="120" t="s">
        <v>1204</v>
      </c>
      <c r="AC23" s="121"/>
      <c r="AD23" s="120" t="s">
        <v>1205</v>
      </c>
      <c r="AE23" s="122"/>
    </row>
    <row r="24" spans="1:31" ht="13">
      <c r="A24" s="107"/>
      <c r="B24" s="108"/>
      <c r="C24" s="108"/>
      <c r="D24" s="109"/>
      <c r="E24" s="110"/>
      <c r="F24" s="109"/>
      <c r="G24" s="111"/>
      <c r="H24" s="111"/>
      <c r="I24" s="109"/>
      <c r="J24" s="109"/>
      <c r="K24" s="109"/>
      <c r="L24" s="109"/>
      <c r="M24" s="109"/>
      <c r="N24" s="109"/>
      <c r="O24" s="112"/>
      <c r="P24" s="113"/>
      <c r="Q24" s="114"/>
      <c r="R24" s="115"/>
      <c r="S24" s="115"/>
      <c r="T24" s="116"/>
      <c r="U24" s="109"/>
      <c r="V24" s="117"/>
      <c r="W24" s="117"/>
      <c r="X24" s="118"/>
      <c r="Y24" s="119"/>
      <c r="Z24" s="114"/>
      <c r="AA24" s="115"/>
      <c r="AB24" s="120" t="s">
        <v>1204</v>
      </c>
      <c r="AC24" s="121"/>
      <c r="AD24" s="120" t="s">
        <v>1205</v>
      </c>
      <c r="AE24" s="122"/>
    </row>
    <row r="25" spans="1:31" ht="13">
      <c r="A25" s="107"/>
      <c r="B25" s="108"/>
      <c r="C25" s="108"/>
      <c r="D25" s="109"/>
      <c r="E25" s="110"/>
      <c r="F25" s="109"/>
      <c r="G25" s="111"/>
      <c r="H25" s="111"/>
      <c r="I25" s="111"/>
      <c r="J25" s="109"/>
      <c r="K25" s="109"/>
      <c r="L25" s="109"/>
      <c r="M25" s="109"/>
      <c r="N25" s="109"/>
      <c r="O25" s="112"/>
      <c r="P25" s="113"/>
      <c r="Q25" s="114"/>
      <c r="R25" s="115"/>
      <c r="S25" s="115"/>
      <c r="T25" s="116"/>
      <c r="U25" s="109"/>
      <c r="V25" s="117"/>
      <c r="W25" s="117"/>
      <c r="X25" s="118"/>
      <c r="Y25" s="119"/>
      <c r="Z25" s="114"/>
      <c r="AA25" s="115"/>
      <c r="AB25" s="120" t="s">
        <v>1204</v>
      </c>
      <c r="AC25" s="121"/>
      <c r="AD25" s="120" t="s">
        <v>1205</v>
      </c>
      <c r="AE25" s="122"/>
    </row>
    <row r="26" spans="1:31" ht="13">
      <c r="A26" s="107"/>
      <c r="B26" s="108"/>
      <c r="C26" s="108"/>
      <c r="D26" s="109"/>
      <c r="E26" s="110"/>
      <c r="F26" s="109"/>
      <c r="G26" s="109"/>
      <c r="H26" s="111"/>
      <c r="I26" s="111"/>
      <c r="J26" s="109"/>
      <c r="K26" s="109"/>
      <c r="L26" s="109"/>
      <c r="M26" s="109"/>
      <c r="N26" s="109"/>
      <c r="O26" s="112"/>
      <c r="P26" s="113"/>
      <c r="Q26" s="114"/>
      <c r="R26" s="115"/>
      <c r="S26" s="115"/>
      <c r="T26" s="116"/>
      <c r="U26" s="109"/>
      <c r="V26" s="117"/>
      <c r="W26" s="117"/>
      <c r="X26" s="118"/>
      <c r="Y26" s="119"/>
      <c r="Z26" s="114"/>
      <c r="AA26" s="115"/>
      <c r="AB26" s="120" t="s">
        <v>1204</v>
      </c>
      <c r="AC26" s="121"/>
      <c r="AD26" s="120" t="s">
        <v>1205</v>
      </c>
      <c r="AE26" s="122"/>
    </row>
    <row r="27" spans="1:31" ht="13">
      <c r="A27" s="107"/>
      <c r="B27" s="108"/>
      <c r="C27" s="108"/>
      <c r="D27" s="109"/>
      <c r="E27" s="110"/>
      <c r="F27" s="109"/>
      <c r="G27" s="111"/>
      <c r="H27" s="111"/>
      <c r="I27" s="111"/>
      <c r="J27" s="109"/>
      <c r="K27" s="109"/>
      <c r="L27" s="109"/>
      <c r="M27" s="109"/>
      <c r="N27" s="109"/>
      <c r="O27" s="112"/>
      <c r="P27" s="113"/>
      <c r="Q27" s="114"/>
      <c r="R27" s="115"/>
      <c r="S27" s="115"/>
      <c r="T27" s="116"/>
      <c r="U27" s="109"/>
      <c r="V27" s="117"/>
      <c r="W27" s="117"/>
      <c r="X27" s="118"/>
      <c r="Y27" s="119"/>
      <c r="Z27" s="114"/>
      <c r="AA27" s="115"/>
      <c r="AB27" s="120" t="s">
        <v>1204</v>
      </c>
      <c r="AC27" s="121"/>
      <c r="AD27" s="120" t="s">
        <v>1205</v>
      </c>
      <c r="AE27" s="122"/>
    </row>
    <row r="28" spans="1:31" ht="13">
      <c r="A28" s="107"/>
      <c r="B28" s="108"/>
      <c r="C28" s="108"/>
      <c r="D28" s="109"/>
      <c r="E28" s="110"/>
      <c r="F28" s="109"/>
      <c r="G28" s="111"/>
      <c r="H28" s="111"/>
      <c r="I28" s="111"/>
      <c r="J28" s="109"/>
      <c r="K28" s="109"/>
      <c r="L28" s="109"/>
      <c r="M28" s="109"/>
      <c r="N28" s="109"/>
      <c r="O28" s="112"/>
      <c r="P28" s="113"/>
      <c r="Q28" s="114"/>
      <c r="R28" s="115"/>
      <c r="S28" s="115"/>
      <c r="T28" s="116"/>
      <c r="U28" s="109"/>
      <c r="V28" s="117"/>
      <c r="W28" s="117"/>
      <c r="X28" s="118"/>
      <c r="Y28" s="119"/>
      <c r="Z28" s="114"/>
      <c r="AA28" s="115"/>
      <c r="AB28" s="120" t="s">
        <v>1204</v>
      </c>
      <c r="AC28" s="121"/>
      <c r="AD28" s="120" t="s">
        <v>1205</v>
      </c>
      <c r="AE28" s="122"/>
    </row>
    <row r="29" spans="1:31" ht="13">
      <c r="A29" s="107"/>
      <c r="B29" s="108"/>
      <c r="C29" s="108"/>
      <c r="D29" s="109"/>
      <c r="E29" s="110"/>
      <c r="F29" s="109"/>
      <c r="G29" s="111"/>
      <c r="H29" s="111"/>
      <c r="I29" s="111"/>
      <c r="J29" s="109"/>
      <c r="K29" s="109"/>
      <c r="L29" s="109"/>
      <c r="M29" s="109"/>
      <c r="N29" s="109"/>
      <c r="O29" s="112"/>
      <c r="P29" s="113"/>
      <c r="Q29" s="114"/>
      <c r="R29" s="115"/>
      <c r="S29" s="115"/>
      <c r="T29" s="116"/>
      <c r="U29" s="109"/>
      <c r="V29" s="117"/>
      <c r="W29" s="117"/>
      <c r="X29" s="118"/>
      <c r="Y29" s="119"/>
      <c r="Z29" s="114"/>
      <c r="AA29" s="115"/>
      <c r="AB29" s="120" t="s">
        <v>1204</v>
      </c>
      <c r="AC29" s="121"/>
      <c r="AD29" s="120" t="s">
        <v>1205</v>
      </c>
      <c r="AE29" s="122"/>
    </row>
    <row r="30" spans="1:31" ht="13">
      <c r="A30" s="107"/>
      <c r="B30" s="108"/>
      <c r="C30" s="108"/>
      <c r="D30" s="109"/>
      <c r="E30" s="110"/>
      <c r="F30" s="109"/>
      <c r="G30" s="111"/>
      <c r="H30" s="111"/>
      <c r="I30" s="111"/>
      <c r="J30" s="109"/>
      <c r="K30" s="109"/>
      <c r="L30" s="109"/>
      <c r="M30" s="109"/>
      <c r="N30" s="109"/>
      <c r="O30" s="112"/>
      <c r="P30" s="113"/>
      <c r="Q30" s="114"/>
      <c r="R30" s="115"/>
      <c r="S30" s="115"/>
      <c r="T30" s="116"/>
      <c r="U30" s="109"/>
      <c r="V30" s="117"/>
      <c r="W30" s="117"/>
      <c r="X30" s="118"/>
      <c r="Y30" s="119"/>
      <c r="Z30" s="114"/>
      <c r="AA30" s="115"/>
      <c r="AB30" s="120" t="s">
        <v>1204</v>
      </c>
      <c r="AC30" s="121"/>
      <c r="AD30" s="120" t="s">
        <v>1205</v>
      </c>
      <c r="AE30" s="122"/>
    </row>
    <row r="31" spans="1:31" ht="13">
      <c r="A31" s="107"/>
      <c r="B31" s="108"/>
      <c r="C31" s="108"/>
      <c r="D31" s="109"/>
      <c r="E31" s="110"/>
      <c r="F31" s="109"/>
      <c r="G31" s="111"/>
      <c r="H31" s="111"/>
      <c r="I31" s="111"/>
      <c r="J31" s="109"/>
      <c r="K31" s="109"/>
      <c r="L31" s="109"/>
      <c r="M31" s="109"/>
      <c r="N31" s="109"/>
      <c r="O31" s="112"/>
      <c r="P31" s="113"/>
      <c r="Q31" s="114"/>
      <c r="R31" s="115"/>
      <c r="S31" s="115"/>
      <c r="T31" s="116"/>
      <c r="U31" s="109"/>
      <c r="V31" s="117"/>
      <c r="W31" s="117"/>
      <c r="X31" s="118"/>
      <c r="Y31" s="119"/>
      <c r="Z31" s="114"/>
      <c r="AA31" s="115"/>
      <c r="AB31" s="120" t="s">
        <v>1204</v>
      </c>
      <c r="AC31" s="121"/>
      <c r="AD31" s="120" t="s">
        <v>1205</v>
      </c>
      <c r="AE31" s="122"/>
    </row>
    <row r="32" spans="1:31" ht="13">
      <c r="A32" s="107"/>
      <c r="B32" s="108"/>
      <c r="C32" s="108"/>
      <c r="D32" s="109"/>
      <c r="E32" s="110"/>
      <c r="F32" s="109"/>
      <c r="G32" s="111"/>
      <c r="H32" s="111"/>
      <c r="I32" s="111"/>
      <c r="J32" s="109"/>
      <c r="K32" s="109"/>
      <c r="L32" s="109"/>
      <c r="M32" s="109"/>
      <c r="N32" s="109"/>
      <c r="O32" s="112"/>
      <c r="P32" s="113"/>
      <c r="Q32" s="114"/>
      <c r="R32" s="115"/>
      <c r="S32" s="115"/>
      <c r="T32" s="116"/>
      <c r="U32" s="109"/>
      <c r="V32" s="117"/>
      <c r="W32" s="117"/>
      <c r="X32" s="118"/>
      <c r="Y32" s="119"/>
      <c r="Z32" s="114"/>
      <c r="AA32" s="115"/>
      <c r="AB32" s="120" t="s">
        <v>1204</v>
      </c>
      <c r="AC32" s="121"/>
      <c r="AD32" s="120" t="s">
        <v>1205</v>
      </c>
      <c r="AE32" s="122"/>
    </row>
    <row r="33" spans="1:31" ht="13">
      <c r="A33" s="107"/>
      <c r="B33" s="108"/>
      <c r="C33" s="108"/>
      <c r="D33" s="109"/>
      <c r="E33" s="110"/>
      <c r="F33" s="109"/>
      <c r="G33" s="109"/>
      <c r="H33" s="111"/>
      <c r="I33" s="111"/>
      <c r="J33" s="109"/>
      <c r="K33" s="109"/>
      <c r="L33" s="109"/>
      <c r="M33" s="109"/>
      <c r="N33" s="109"/>
      <c r="O33" s="112"/>
      <c r="P33" s="113"/>
      <c r="Q33" s="114"/>
      <c r="R33" s="115"/>
      <c r="S33" s="115"/>
      <c r="T33" s="116"/>
      <c r="U33" s="109"/>
      <c r="V33" s="117"/>
      <c r="W33" s="117"/>
      <c r="X33" s="118"/>
      <c r="Y33" s="119"/>
      <c r="Z33" s="114"/>
      <c r="AA33" s="115"/>
      <c r="AB33" s="120" t="s">
        <v>1204</v>
      </c>
      <c r="AC33" s="121"/>
      <c r="AD33" s="120" t="s">
        <v>1205</v>
      </c>
      <c r="AE33" s="122"/>
    </row>
    <row r="34" spans="1:31" ht="13">
      <c r="A34" s="107"/>
      <c r="B34" s="108"/>
      <c r="C34" s="108"/>
      <c r="D34" s="109"/>
      <c r="E34" s="110"/>
      <c r="F34" s="109"/>
      <c r="G34" s="111"/>
      <c r="H34" s="111"/>
      <c r="I34" s="109"/>
      <c r="J34" s="109"/>
      <c r="K34" s="109"/>
      <c r="L34" s="109"/>
      <c r="M34" s="109"/>
      <c r="N34" s="109"/>
      <c r="O34" s="112"/>
      <c r="P34" s="113"/>
      <c r="Q34" s="114"/>
      <c r="R34" s="115"/>
      <c r="S34" s="115"/>
      <c r="T34" s="116"/>
      <c r="U34" s="109"/>
      <c r="V34" s="117"/>
      <c r="W34" s="117"/>
      <c r="X34" s="118"/>
      <c r="Y34" s="119"/>
      <c r="Z34" s="114"/>
      <c r="AA34" s="115"/>
      <c r="AB34" s="120" t="s">
        <v>1204</v>
      </c>
      <c r="AC34" s="121"/>
      <c r="AD34" s="120" t="s">
        <v>1205</v>
      </c>
      <c r="AE34" s="122"/>
    </row>
    <row r="35" spans="1:31" ht="13">
      <c r="A35" s="107"/>
      <c r="B35" s="108"/>
      <c r="C35" s="108"/>
      <c r="D35" s="109"/>
      <c r="E35" s="110"/>
      <c r="F35" s="109"/>
      <c r="G35" s="111"/>
      <c r="H35" s="111"/>
      <c r="I35" s="111"/>
      <c r="J35" s="109"/>
      <c r="K35" s="109"/>
      <c r="L35" s="109"/>
      <c r="M35" s="109"/>
      <c r="N35" s="109"/>
      <c r="O35" s="112"/>
      <c r="P35" s="113"/>
      <c r="Q35" s="114"/>
      <c r="R35" s="115"/>
      <c r="S35" s="115"/>
      <c r="T35" s="116"/>
      <c r="U35" s="109"/>
      <c r="V35" s="117"/>
      <c r="W35" s="117"/>
      <c r="X35" s="118"/>
      <c r="Y35" s="119"/>
      <c r="Z35" s="114"/>
      <c r="AA35" s="115"/>
      <c r="AB35" s="120" t="s">
        <v>1204</v>
      </c>
      <c r="AC35" s="121"/>
      <c r="AD35" s="120" t="s">
        <v>1205</v>
      </c>
      <c r="AE35" s="122"/>
    </row>
    <row r="36" spans="1:31" ht="13">
      <c r="A36" s="107"/>
      <c r="B36" s="108"/>
      <c r="C36" s="108"/>
      <c r="D36" s="109"/>
      <c r="E36" s="110"/>
      <c r="F36" s="109"/>
      <c r="G36" s="111"/>
      <c r="H36" s="111"/>
      <c r="I36" s="111"/>
      <c r="J36" s="109"/>
      <c r="K36" s="109"/>
      <c r="L36" s="109"/>
      <c r="M36" s="109"/>
      <c r="N36" s="109"/>
      <c r="O36" s="112"/>
      <c r="P36" s="113"/>
      <c r="Q36" s="114"/>
      <c r="R36" s="115"/>
      <c r="S36" s="115"/>
      <c r="T36" s="116"/>
      <c r="U36" s="109"/>
      <c r="V36" s="117"/>
      <c r="W36" s="117"/>
      <c r="X36" s="118"/>
      <c r="Y36" s="119"/>
      <c r="Z36" s="114"/>
      <c r="AA36" s="115"/>
      <c r="AB36" s="120" t="s">
        <v>1204</v>
      </c>
      <c r="AC36" s="121"/>
      <c r="AD36" s="120" t="s">
        <v>1205</v>
      </c>
      <c r="AE36" s="122"/>
    </row>
    <row r="37" spans="1:31" ht="13">
      <c r="A37" s="107"/>
      <c r="B37" s="108"/>
      <c r="C37" s="108"/>
      <c r="D37" s="109"/>
      <c r="E37" s="110"/>
      <c r="F37" s="109"/>
      <c r="G37" s="111"/>
      <c r="H37" s="111"/>
      <c r="I37" s="111"/>
      <c r="J37" s="109"/>
      <c r="K37" s="109"/>
      <c r="L37" s="109"/>
      <c r="M37" s="109"/>
      <c r="N37" s="109"/>
      <c r="O37" s="112"/>
      <c r="P37" s="113"/>
      <c r="Q37" s="114"/>
      <c r="R37" s="115"/>
      <c r="S37" s="115"/>
      <c r="T37" s="116"/>
      <c r="U37" s="109"/>
      <c r="V37" s="117"/>
      <c r="W37" s="117"/>
      <c r="X37" s="118"/>
      <c r="Y37" s="119"/>
      <c r="Z37" s="114"/>
      <c r="AA37" s="115"/>
      <c r="AB37" s="120" t="s">
        <v>1204</v>
      </c>
      <c r="AC37" s="121"/>
      <c r="AD37" s="120" t="s">
        <v>1205</v>
      </c>
      <c r="AE37" s="122"/>
    </row>
    <row r="38" spans="1:31" ht="13">
      <c r="A38" s="107"/>
      <c r="B38" s="108"/>
      <c r="C38" s="108"/>
      <c r="D38" s="109"/>
      <c r="E38" s="110"/>
      <c r="F38" s="109"/>
      <c r="G38" s="111"/>
      <c r="H38" s="111"/>
      <c r="I38" s="111"/>
      <c r="J38" s="109"/>
      <c r="K38" s="109"/>
      <c r="L38" s="109"/>
      <c r="M38" s="109"/>
      <c r="N38" s="109"/>
      <c r="O38" s="112"/>
      <c r="P38" s="113"/>
      <c r="Q38" s="114"/>
      <c r="R38" s="115"/>
      <c r="S38" s="115"/>
      <c r="T38" s="116"/>
      <c r="U38" s="109"/>
      <c r="V38" s="117"/>
      <c r="W38" s="117"/>
      <c r="X38" s="118"/>
      <c r="Y38" s="119"/>
      <c r="Z38" s="114"/>
      <c r="AA38" s="115"/>
      <c r="AB38" s="120" t="s">
        <v>1204</v>
      </c>
      <c r="AC38" s="121"/>
      <c r="AD38" s="120" t="s">
        <v>1205</v>
      </c>
      <c r="AE38" s="122"/>
    </row>
    <row r="39" spans="1:31" ht="13">
      <c r="A39" s="107"/>
      <c r="B39" s="108"/>
      <c r="C39" s="108"/>
      <c r="D39" s="109"/>
      <c r="E39" s="110"/>
      <c r="F39" s="109"/>
      <c r="G39" s="111"/>
      <c r="H39" s="111"/>
      <c r="I39" s="111"/>
      <c r="J39" s="109"/>
      <c r="K39" s="109"/>
      <c r="L39" s="109"/>
      <c r="M39" s="109"/>
      <c r="N39" s="109"/>
      <c r="O39" s="112"/>
      <c r="P39" s="113"/>
      <c r="Q39" s="114"/>
      <c r="R39" s="115"/>
      <c r="S39" s="115"/>
      <c r="T39" s="116"/>
      <c r="U39" s="109"/>
      <c r="V39" s="117"/>
      <c r="W39" s="117"/>
      <c r="X39" s="118"/>
      <c r="Y39" s="119"/>
      <c r="Z39" s="114"/>
      <c r="AA39" s="115"/>
      <c r="AB39" s="120" t="s">
        <v>1204</v>
      </c>
      <c r="AC39" s="121"/>
      <c r="AD39" s="120" t="s">
        <v>1205</v>
      </c>
      <c r="AE39" s="122"/>
    </row>
    <row r="40" spans="1:31" ht="13">
      <c r="A40" s="107"/>
      <c r="B40" s="108"/>
      <c r="C40" s="108"/>
      <c r="D40" s="109"/>
      <c r="E40" s="110"/>
      <c r="F40" s="109"/>
      <c r="G40" s="111"/>
      <c r="H40" s="111"/>
      <c r="I40" s="111"/>
      <c r="J40" s="109"/>
      <c r="K40" s="109"/>
      <c r="L40" s="109"/>
      <c r="M40" s="109"/>
      <c r="N40" s="109"/>
      <c r="O40" s="112"/>
      <c r="P40" s="113"/>
      <c r="Q40" s="114"/>
      <c r="R40" s="115"/>
      <c r="S40" s="115"/>
      <c r="T40" s="116"/>
      <c r="U40" s="109"/>
      <c r="V40" s="117"/>
      <c r="W40" s="117"/>
      <c r="X40" s="118"/>
      <c r="Y40" s="119"/>
      <c r="Z40" s="114"/>
      <c r="AA40" s="115"/>
      <c r="AB40" s="120" t="s">
        <v>1204</v>
      </c>
      <c r="AC40" s="121"/>
      <c r="AD40" s="120" t="s">
        <v>1205</v>
      </c>
      <c r="AE40" s="122"/>
    </row>
    <row r="41" spans="1:31" ht="13">
      <c r="A41" s="107"/>
      <c r="B41" s="108"/>
      <c r="C41" s="108"/>
      <c r="D41" s="109"/>
      <c r="E41" s="110"/>
      <c r="F41" s="109"/>
      <c r="G41" s="111"/>
      <c r="H41" s="111"/>
      <c r="I41" s="111"/>
      <c r="J41" s="109"/>
      <c r="K41" s="109"/>
      <c r="L41" s="109"/>
      <c r="M41" s="109"/>
      <c r="N41" s="109"/>
      <c r="O41" s="112"/>
      <c r="P41" s="113"/>
      <c r="Q41" s="114"/>
      <c r="R41" s="115"/>
      <c r="S41" s="115"/>
      <c r="T41" s="116"/>
      <c r="U41" s="109"/>
      <c r="V41" s="117"/>
      <c r="W41" s="117"/>
      <c r="X41" s="118"/>
      <c r="Y41" s="119"/>
      <c r="Z41" s="114"/>
      <c r="AA41" s="115"/>
      <c r="AB41" s="120" t="s">
        <v>1204</v>
      </c>
      <c r="AC41" s="121"/>
      <c r="AD41" s="120" t="s">
        <v>1205</v>
      </c>
      <c r="AE41" s="122"/>
    </row>
    <row r="42" spans="1:31" ht="13">
      <c r="A42" s="107"/>
      <c r="B42" s="108"/>
      <c r="C42" s="108"/>
      <c r="D42" s="109"/>
      <c r="E42" s="110"/>
      <c r="F42" s="109"/>
      <c r="G42" s="111"/>
      <c r="H42" s="111"/>
      <c r="I42" s="111"/>
      <c r="J42" s="109"/>
      <c r="K42" s="109"/>
      <c r="L42" s="109"/>
      <c r="M42" s="109"/>
      <c r="N42" s="109"/>
      <c r="O42" s="112"/>
      <c r="P42" s="113"/>
      <c r="Q42" s="114"/>
      <c r="R42" s="115"/>
      <c r="S42" s="115"/>
      <c r="T42" s="116"/>
      <c r="U42" s="109"/>
      <c r="V42" s="117"/>
      <c r="W42" s="117"/>
      <c r="X42" s="118"/>
      <c r="Y42" s="119"/>
      <c r="Z42" s="114"/>
      <c r="AA42" s="115"/>
      <c r="AB42" s="120" t="s">
        <v>1204</v>
      </c>
      <c r="AC42" s="121"/>
      <c r="AD42" s="120" t="s">
        <v>1205</v>
      </c>
      <c r="AE42" s="122"/>
    </row>
    <row r="43" spans="1:31" ht="13">
      <c r="A43" s="107"/>
      <c r="B43" s="108"/>
      <c r="C43" s="108"/>
      <c r="D43" s="109"/>
      <c r="E43" s="110"/>
      <c r="F43" s="109"/>
      <c r="G43" s="111"/>
      <c r="H43" s="111"/>
      <c r="I43" s="111"/>
      <c r="J43" s="109"/>
      <c r="K43" s="109"/>
      <c r="L43" s="109"/>
      <c r="M43" s="109"/>
      <c r="N43" s="109"/>
      <c r="O43" s="112"/>
      <c r="P43" s="113"/>
      <c r="Q43" s="114"/>
      <c r="R43" s="115"/>
      <c r="S43" s="115"/>
      <c r="T43" s="116"/>
      <c r="U43" s="109"/>
      <c r="V43" s="117"/>
      <c r="W43" s="117"/>
      <c r="X43" s="118"/>
      <c r="Y43" s="119"/>
      <c r="Z43" s="114"/>
      <c r="AA43" s="115"/>
      <c r="AB43" s="120" t="s">
        <v>1204</v>
      </c>
      <c r="AC43" s="121"/>
      <c r="AD43" s="120" t="s">
        <v>1205</v>
      </c>
      <c r="AE43" s="122"/>
    </row>
    <row r="44" spans="1:31" ht="13">
      <c r="A44" s="107"/>
      <c r="B44" s="108"/>
      <c r="C44" s="108"/>
      <c r="D44" s="109"/>
      <c r="E44" s="110"/>
      <c r="F44" s="109"/>
      <c r="G44" s="111"/>
      <c r="H44" s="111"/>
      <c r="I44" s="111"/>
      <c r="J44" s="109"/>
      <c r="K44" s="109"/>
      <c r="L44" s="109"/>
      <c r="M44" s="109"/>
      <c r="N44" s="109"/>
      <c r="O44" s="112"/>
      <c r="P44" s="113"/>
      <c r="Q44" s="114"/>
      <c r="R44" s="115"/>
      <c r="S44" s="115"/>
      <c r="T44" s="116"/>
      <c r="U44" s="109"/>
      <c r="V44" s="117"/>
      <c r="W44" s="117"/>
      <c r="X44" s="118"/>
      <c r="Y44" s="119"/>
      <c r="Z44" s="114"/>
      <c r="AA44" s="115"/>
      <c r="AB44" s="120" t="s">
        <v>1204</v>
      </c>
      <c r="AC44" s="121"/>
      <c r="AD44" s="120" t="s">
        <v>1205</v>
      </c>
      <c r="AE44" s="122"/>
    </row>
    <row r="45" spans="1:31" ht="13">
      <c r="A45" s="126"/>
      <c r="B45" s="127"/>
      <c r="C45" s="127"/>
      <c r="D45" s="128"/>
      <c r="E45" s="129"/>
      <c r="F45" s="128"/>
      <c r="G45" s="130"/>
      <c r="H45" s="130"/>
      <c r="I45" s="130"/>
      <c r="J45" s="128"/>
      <c r="K45" s="128"/>
      <c r="L45" s="128"/>
      <c r="M45" s="128"/>
      <c r="N45" s="128"/>
      <c r="O45" s="131"/>
      <c r="P45" s="113"/>
      <c r="Q45" s="132"/>
      <c r="R45" s="120"/>
      <c r="S45" s="120"/>
      <c r="T45" s="133"/>
      <c r="U45" s="128"/>
      <c r="V45" s="121"/>
      <c r="W45" s="117"/>
      <c r="X45" s="118"/>
      <c r="Y45" s="119"/>
      <c r="Z45" s="114"/>
      <c r="AA45" s="115"/>
      <c r="AB45" s="120" t="s">
        <v>1204</v>
      </c>
      <c r="AC45" s="121"/>
      <c r="AD45" s="120" t="s">
        <v>1205</v>
      </c>
      <c r="AE45" s="134"/>
    </row>
    <row r="46" spans="1:31" ht="13">
      <c r="A46" s="107"/>
      <c r="B46" s="108"/>
      <c r="C46" s="108"/>
      <c r="D46" s="109"/>
      <c r="E46" s="110"/>
      <c r="F46" s="109"/>
      <c r="G46" s="111"/>
      <c r="H46" s="111"/>
      <c r="I46" s="111"/>
      <c r="J46" s="109"/>
      <c r="K46" s="109"/>
      <c r="L46" s="109"/>
      <c r="M46" s="109"/>
      <c r="N46" s="109"/>
      <c r="O46" s="112"/>
      <c r="P46" s="113"/>
      <c r="Q46" s="114"/>
      <c r="R46" s="115"/>
      <c r="S46" s="115"/>
      <c r="T46" s="116"/>
      <c r="U46" s="109"/>
      <c r="V46" s="117"/>
      <c r="W46" s="117"/>
      <c r="X46" s="118"/>
      <c r="Y46" s="119"/>
      <c r="Z46" s="114"/>
      <c r="AA46" s="115"/>
      <c r="AB46" s="120" t="s">
        <v>1204</v>
      </c>
      <c r="AC46" s="121"/>
      <c r="AD46" s="120" t="s">
        <v>1205</v>
      </c>
      <c r="AE46" s="122"/>
    </row>
    <row r="47" spans="1:31" ht="13">
      <c r="A47" s="107"/>
      <c r="B47" s="108"/>
      <c r="C47" s="108"/>
      <c r="D47" s="109"/>
      <c r="E47" s="110"/>
      <c r="F47" s="109"/>
      <c r="G47" s="109"/>
      <c r="H47" s="111"/>
      <c r="I47" s="109"/>
      <c r="J47" s="109"/>
      <c r="K47" s="109"/>
      <c r="L47" s="109"/>
      <c r="M47" s="109"/>
      <c r="N47" s="109"/>
      <c r="O47" s="112"/>
      <c r="P47" s="113"/>
      <c r="Q47" s="114"/>
      <c r="R47" s="115"/>
      <c r="S47" s="115"/>
      <c r="T47" s="116"/>
      <c r="U47" s="109"/>
      <c r="V47" s="117"/>
      <c r="W47" s="117"/>
      <c r="X47" s="118"/>
      <c r="Y47" s="119"/>
      <c r="Z47" s="114"/>
      <c r="AA47" s="115"/>
      <c r="AB47" s="120" t="s">
        <v>1204</v>
      </c>
      <c r="AC47" s="121"/>
      <c r="AD47" s="120" t="s">
        <v>1205</v>
      </c>
      <c r="AE47" s="122"/>
    </row>
    <row r="48" spans="1:31" ht="13">
      <c r="A48" s="107"/>
      <c r="B48" s="108"/>
      <c r="C48" s="108"/>
      <c r="D48" s="109"/>
      <c r="E48" s="110"/>
      <c r="F48" s="109"/>
      <c r="G48" s="109"/>
      <c r="H48" s="111"/>
      <c r="I48" s="109"/>
      <c r="J48" s="109"/>
      <c r="K48" s="109"/>
      <c r="L48" s="109"/>
      <c r="M48" s="109"/>
      <c r="N48" s="109"/>
      <c r="O48" s="112"/>
      <c r="P48" s="113"/>
      <c r="Q48" s="114"/>
      <c r="R48" s="115"/>
      <c r="S48" s="115"/>
      <c r="T48" s="116"/>
      <c r="U48" s="109"/>
      <c r="V48" s="117"/>
      <c r="W48" s="117"/>
      <c r="X48" s="118"/>
      <c r="Y48" s="119"/>
      <c r="Z48" s="114"/>
      <c r="AA48" s="115"/>
      <c r="AB48" s="120" t="s">
        <v>1204</v>
      </c>
      <c r="AC48" s="121"/>
      <c r="AD48" s="120" t="s">
        <v>1205</v>
      </c>
      <c r="AE48" s="122"/>
    </row>
    <row r="49" spans="1:31" ht="13">
      <c r="A49" s="107"/>
      <c r="B49" s="108"/>
      <c r="C49" s="108"/>
      <c r="D49" s="109"/>
      <c r="E49" s="110"/>
      <c r="F49" s="109"/>
      <c r="G49" s="111"/>
      <c r="H49" s="111"/>
      <c r="I49" s="111"/>
      <c r="J49" s="109"/>
      <c r="K49" s="109"/>
      <c r="L49" s="109"/>
      <c r="M49" s="109"/>
      <c r="N49" s="109"/>
      <c r="O49" s="112"/>
      <c r="P49" s="113"/>
      <c r="Q49" s="114"/>
      <c r="R49" s="115"/>
      <c r="S49" s="115"/>
      <c r="T49" s="116"/>
      <c r="U49" s="109"/>
      <c r="V49" s="117"/>
      <c r="W49" s="117"/>
      <c r="X49" s="118"/>
      <c r="Y49" s="119"/>
      <c r="Z49" s="114"/>
      <c r="AA49" s="115"/>
      <c r="AB49" s="120" t="s">
        <v>1204</v>
      </c>
      <c r="AC49" s="121"/>
      <c r="AD49" s="120" t="s">
        <v>1205</v>
      </c>
      <c r="AE49" s="122"/>
    </row>
    <row r="50" spans="1:31" ht="13">
      <c r="A50" s="107"/>
      <c r="B50" s="108"/>
      <c r="C50" s="108"/>
      <c r="D50" s="109"/>
      <c r="E50" s="110"/>
      <c r="F50" s="109"/>
      <c r="G50" s="111"/>
      <c r="H50" s="111"/>
      <c r="I50" s="111"/>
      <c r="J50" s="109"/>
      <c r="K50" s="109"/>
      <c r="L50" s="109"/>
      <c r="M50" s="109"/>
      <c r="N50" s="109"/>
      <c r="O50" s="112"/>
      <c r="P50" s="113"/>
      <c r="Q50" s="114"/>
      <c r="R50" s="115"/>
      <c r="S50" s="115"/>
      <c r="T50" s="116"/>
      <c r="U50" s="109"/>
      <c r="V50" s="117"/>
      <c r="W50" s="117"/>
      <c r="X50" s="118"/>
      <c r="Y50" s="119"/>
      <c r="Z50" s="114"/>
      <c r="AA50" s="115"/>
      <c r="AB50" s="120" t="s">
        <v>1204</v>
      </c>
      <c r="AC50" s="121"/>
      <c r="AD50" s="120" t="s">
        <v>1205</v>
      </c>
      <c r="AE50" s="122"/>
    </row>
    <row r="51" spans="1:31" ht="13">
      <c r="A51" s="107"/>
      <c r="B51" s="108"/>
      <c r="C51" s="108"/>
      <c r="D51" s="109"/>
      <c r="E51" s="110"/>
      <c r="F51" s="109"/>
      <c r="G51" s="111"/>
      <c r="H51" s="111"/>
      <c r="I51" s="111"/>
      <c r="J51" s="109"/>
      <c r="K51" s="109"/>
      <c r="L51" s="109"/>
      <c r="M51" s="109"/>
      <c r="N51" s="109"/>
      <c r="O51" s="112"/>
      <c r="P51" s="113"/>
      <c r="Q51" s="114"/>
      <c r="R51" s="115"/>
      <c r="S51" s="115"/>
      <c r="T51" s="116"/>
      <c r="U51" s="109"/>
      <c r="V51" s="117"/>
      <c r="W51" s="117"/>
      <c r="X51" s="118"/>
      <c r="Y51" s="119"/>
      <c r="Z51" s="114"/>
      <c r="AA51" s="115"/>
      <c r="AB51" s="120" t="s">
        <v>1204</v>
      </c>
      <c r="AC51" s="121"/>
      <c r="AD51" s="120" t="s">
        <v>1205</v>
      </c>
      <c r="AE51" s="122"/>
    </row>
    <row r="52" spans="1:31" ht="13">
      <c r="A52" s="107"/>
      <c r="B52" s="108"/>
      <c r="C52" s="108"/>
      <c r="D52" s="109"/>
      <c r="E52" s="110"/>
      <c r="F52" s="109"/>
      <c r="G52" s="111"/>
      <c r="H52" s="111"/>
      <c r="I52" s="111"/>
      <c r="J52" s="109"/>
      <c r="K52" s="109"/>
      <c r="L52" s="109"/>
      <c r="M52" s="109"/>
      <c r="N52" s="109"/>
      <c r="O52" s="112"/>
      <c r="P52" s="113"/>
      <c r="Q52" s="114"/>
      <c r="R52" s="115"/>
      <c r="S52" s="115"/>
      <c r="T52" s="116"/>
      <c r="U52" s="109"/>
      <c r="V52" s="117"/>
      <c r="W52" s="117"/>
      <c r="X52" s="118"/>
      <c r="Y52" s="119"/>
      <c r="Z52" s="114"/>
      <c r="AA52" s="115"/>
      <c r="AB52" s="120" t="s">
        <v>1204</v>
      </c>
      <c r="AC52" s="121"/>
      <c r="AD52" s="120" t="s">
        <v>1205</v>
      </c>
      <c r="AE52" s="122"/>
    </row>
    <row r="53" spans="1:31" ht="13">
      <c r="A53" s="107"/>
      <c r="B53" s="135"/>
      <c r="C53" s="135"/>
      <c r="D53" s="136"/>
      <c r="E53" s="137"/>
      <c r="F53" s="109"/>
      <c r="G53" s="136"/>
      <c r="H53" s="136"/>
      <c r="I53" s="136"/>
      <c r="J53" s="136"/>
      <c r="K53" s="136"/>
      <c r="L53" s="109"/>
      <c r="M53" s="109"/>
      <c r="N53" s="109"/>
      <c r="O53" s="112"/>
      <c r="P53" s="58"/>
      <c r="Q53" s="114"/>
      <c r="R53" s="115"/>
      <c r="S53" s="115"/>
      <c r="T53" s="116"/>
      <c r="U53" s="138"/>
      <c r="V53" s="117"/>
      <c r="W53" s="117"/>
      <c r="X53" s="118"/>
      <c r="Y53" s="139"/>
      <c r="Z53" s="114"/>
      <c r="AA53" s="115"/>
      <c r="AB53" s="120" t="s">
        <v>1204</v>
      </c>
      <c r="AC53" s="121"/>
      <c r="AD53" s="120" t="s">
        <v>1205</v>
      </c>
      <c r="AE53" s="140"/>
    </row>
    <row r="54" spans="1:31" ht="13">
      <c r="A54" s="107"/>
      <c r="B54" s="108"/>
      <c r="C54" s="108"/>
      <c r="D54" s="109"/>
      <c r="E54" s="110"/>
      <c r="F54" s="109"/>
      <c r="G54" s="111"/>
      <c r="H54" s="111"/>
      <c r="I54" s="111"/>
      <c r="J54" s="109"/>
      <c r="K54" s="109"/>
      <c r="L54" s="109"/>
      <c r="M54" s="109"/>
      <c r="N54" s="109"/>
      <c r="O54" s="112"/>
      <c r="P54" s="113"/>
      <c r="Q54" s="114"/>
      <c r="R54" s="115"/>
      <c r="S54" s="115"/>
      <c r="T54" s="116"/>
      <c r="U54" s="109"/>
      <c r="V54" s="117"/>
      <c r="W54" s="117"/>
      <c r="X54" s="118"/>
      <c r="Y54" s="119"/>
      <c r="Z54" s="114"/>
      <c r="AA54" s="115"/>
      <c r="AB54" s="120" t="s">
        <v>1204</v>
      </c>
      <c r="AC54" s="121"/>
      <c r="AD54" s="120" t="s">
        <v>1205</v>
      </c>
      <c r="AE54" s="122"/>
    </row>
    <row r="55" spans="1:31" ht="13">
      <c r="A55" s="107"/>
      <c r="B55" s="108"/>
      <c r="C55" s="108"/>
      <c r="D55" s="109"/>
      <c r="E55" s="110"/>
      <c r="F55" s="109"/>
      <c r="G55" s="109"/>
      <c r="H55" s="111"/>
      <c r="I55" s="111"/>
      <c r="J55" s="109"/>
      <c r="K55" s="109"/>
      <c r="L55" s="109"/>
      <c r="M55" s="109"/>
      <c r="N55" s="109"/>
      <c r="O55" s="141"/>
      <c r="P55" s="113"/>
      <c r="Q55" s="114"/>
      <c r="R55" s="115"/>
      <c r="S55" s="115"/>
      <c r="T55" s="116"/>
      <c r="U55" s="109"/>
      <c r="V55" s="117"/>
      <c r="W55" s="117"/>
      <c r="X55" s="118"/>
      <c r="Y55" s="119"/>
      <c r="Z55" s="114"/>
      <c r="AA55" s="115"/>
      <c r="AB55" s="120" t="s">
        <v>1204</v>
      </c>
      <c r="AC55" s="121"/>
      <c r="AD55" s="120" t="s">
        <v>1205</v>
      </c>
      <c r="AE55" s="122"/>
    </row>
    <row r="56" spans="1:31" ht="13">
      <c r="A56" s="107"/>
      <c r="B56" s="108"/>
      <c r="C56" s="108"/>
      <c r="D56" s="109"/>
      <c r="E56" s="110"/>
      <c r="F56" s="109"/>
      <c r="G56" s="111"/>
      <c r="H56" s="109"/>
      <c r="I56" s="109"/>
      <c r="J56" s="109"/>
      <c r="K56" s="109"/>
      <c r="L56" s="109"/>
      <c r="M56" s="109"/>
      <c r="N56" s="109"/>
      <c r="O56" s="112"/>
      <c r="P56" s="113"/>
      <c r="Q56" s="114"/>
      <c r="R56" s="115"/>
      <c r="S56" s="115"/>
      <c r="T56" s="116"/>
      <c r="U56" s="109"/>
      <c r="V56" s="117"/>
      <c r="W56" s="117"/>
      <c r="X56" s="118"/>
      <c r="Y56" s="119"/>
      <c r="Z56" s="114"/>
      <c r="AA56" s="115"/>
      <c r="AB56" s="120" t="s">
        <v>1204</v>
      </c>
      <c r="AC56" s="121"/>
      <c r="AD56" s="120" t="s">
        <v>1205</v>
      </c>
      <c r="AE56" s="122"/>
    </row>
    <row r="57" spans="1:31" ht="13">
      <c r="A57" s="107"/>
      <c r="B57" s="108"/>
      <c r="C57" s="108"/>
      <c r="D57" s="109"/>
      <c r="E57" s="110"/>
      <c r="F57" s="109"/>
      <c r="G57" s="111"/>
      <c r="H57" s="109"/>
      <c r="I57" s="109"/>
      <c r="J57" s="109"/>
      <c r="K57" s="109"/>
      <c r="L57" s="109"/>
      <c r="M57" s="109"/>
      <c r="N57" s="109"/>
      <c r="O57" s="112"/>
      <c r="P57" s="113"/>
      <c r="Q57" s="114"/>
      <c r="R57" s="115"/>
      <c r="S57" s="115"/>
      <c r="T57" s="116"/>
      <c r="U57" s="109"/>
      <c r="V57" s="117"/>
      <c r="W57" s="117"/>
      <c r="X57" s="118"/>
      <c r="Y57" s="119"/>
      <c r="Z57" s="114"/>
      <c r="AA57" s="115"/>
      <c r="AB57" s="120" t="s">
        <v>1204</v>
      </c>
      <c r="AC57" s="121"/>
      <c r="AD57" s="120" t="s">
        <v>1205</v>
      </c>
      <c r="AE57" s="122"/>
    </row>
    <row r="58" spans="1:31" ht="13">
      <c r="A58" s="107"/>
      <c r="B58" s="108"/>
      <c r="C58" s="108"/>
      <c r="D58" s="109"/>
      <c r="E58" s="110"/>
      <c r="F58" s="109"/>
      <c r="G58" s="111"/>
      <c r="H58" s="109"/>
      <c r="I58" s="109"/>
      <c r="J58" s="109"/>
      <c r="K58" s="109"/>
      <c r="L58" s="109"/>
      <c r="M58" s="109"/>
      <c r="N58" s="109"/>
      <c r="O58" s="112"/>
      <c r="P58" s="113"/>
      <c r="Q58" s="114"/>
      <c r="R58" s="115"/>
      <c r="S58" s="115"/>
      <c r="T58" s="116"/>
      <c r="U58" s="109"/>
      <c r="V58" s="117"/>
      <c r="W58" s="117"/>
      <c r="X58" s="118"/>
      <c r="Y58" s="119"/>
      <c r="Z58" s="114"/>
      <c r="AA58" s="115"/>
      <c r="AB58" s="120" t="s">
        <v>1204</v>
      </c>
      <c r="AC58" s="121"/>
      <c r="AD58" s="120" t="s">
        <v>1205</v>
      </c>
      <c r="AE58" s="122"/>
    </row>
    <row r="59" spans="1:31" ht="13">
      <c r="A59" s="107"/>
      <c r="B59" s="108"/>
      <c r="C59" s="108"/>
      <c r="D59" s="109"/>
      <c r="E59" s="110"/>
      <c r="F59" s="109"/>
      <c r="G59" s="111"/>
      <c r="H59" s="109"/>
      <c r="I59" s="109"/>
      <c r="J59" s="109"/>
      <c r="K59" s="109"/>
      <c r="L59" s="109"/>
      <c r="M59" s="109"/>
      <c r="N59" s="109"/>
      <c r="O59" s="112"/>
      <c r="P59" s="113"/>
      <c r="Q59" s="114"/>
      <c r="R59" s="115"/>
      <c r="S59" s="115"/>
      <c r="T59" s="116"/>
      <c r="U59" s="109"/>
      <c r="V59" s="117"/>
      <c r="W59" s="117"/>
      <c r="X59" s="118"/>
      <c r="Y59" s="119"/>
      <c r="Z59" s="114"/>
      <c r="AA59" s="115"/>
      <c r="AB59" s="120" t="s">
        <v>1204</v>
      </c>
      <c r="AC59" s="121"/>
      <c r="AD59" s="120" t="s">
        <v>1205</v>
      </c>
      <c r="AE59" s="122"/>
    </row>
    <row r="60" spans="1:31" ht="13">
      <c r="A60" s="107"/>
      <c r="B60" s="108"/>
      <c r="C60" s="108"/>
      <c r="D60" s="109"/>
      <c r="E60" s="110"/>
      <c r="F60" s="109"/>
      <c r="G60" s="111"/>
      <c r="H60" s="109"/>
      <c r="I60" s="109"/>
      <c r="J60" s="109"/>
      <c r="K60" s="109"/>
      <c r="L60" s="109"/>
      <c r="M60" s="109"/>
      <c r="N60" s="109"/>
      <c r="O60" s="112"/>
      <c r="P60" s="113"/>
      <c r="Q60" s="114"/>
      <c r="R60" s="115"/>
      <c r="S60" s="115"/>
      <c r="T60" s="116"/>
      <c r="U60" s="109"/>
      <c r="V60" s="117"/>
      <c r="W60" s="117"/>
      <c r="X60" s="118"/>
      <c r="Y60" s="119"/>
      <c r="Z60" s="114"/>
      <c r="AA60" s="115"/>
      <c r="AB60" s="120" t="s">
        <v>1204</v>
      </c>
      <c r="AC60" s="121"/>
      <c r="AD60" s="120" t="s">
        <v>1205</v>
      </c>
      <c r="AE60" s="122"/>
    </row>
    <row r="61" spans="1:31" ht="13">
      <c r="A61" s="107"/>
      <c r="B61" s="108"/>
      <c r="C61" s="108"/>
      <c r="D61" s="109"/>
      <c r="E61" s="110"/>
      <c r="F61" s="109"/>
      <c r="G61" s="111"/>
      <c r="H61" s="109"/>
      <c r="I61" s="109"/>
      <c r="J61" s="109"/>
      <c r="K61" s="109"/>
      <c r="L61" s="109"/>
      <c r="M61" s="109"/>
      <c r="N61" s="109"/>
      <c r="O61" s="112"/>
      <c r="P61" s="113"/>
      <c r="Q61" s="114"/>
      <c r="R61" s="115"/>
      <c r="S61" s="115"/>
      <c r="T61" s="116"/>
      <c r="U61" s="109"/>
      <c r="V61" s="117"/>
      <c r="W61" s="117"/>
      <c r="X61" s="118"/>
      <c r="Y61" s="119"/>
      <c r="Z61" s="114"/>
      <c r="AA61" s="115"/>
      <c r="AB61" s="120" t="s">
        <v>1204</v>
      </c>
      <c r="AC61" s="121"/>
      <c r="AD61" s="120" t="s">
        <v>1205</v>
      </c>
      <c r="AE61" s="122"/>
    </row>
    <row r="62" spans="1:31" ht="13">
      <c r="A62" s="107"/>
      <c r="B62" s="108"/>
      <c r="C62" s="108"/>
      <c r="D62" s="109"/>
      <c r="E62" s="110"/>
      <c r="F62" s="109"/>
      <c r="G62" s="111"/>
      <c r="H62" s="109"/>
      <c r="I62" s="109"/>
      <c r="J62" s="109"/>
      <c r="K62" s="109"/>
      <c r="L62" s="109"/>
      <c r="M62" s="109"/>
      <c r="N62" s="109"/>
      <c r="O62" s="112"/>
      <c r="P62" s="113"/>
      <c r="Q62" s="114"/>
      <c r="R62" s="115"/>
      <c r="S62" s="115"/>
      <c r="T62" s="116"/>
      <c r="U62" s="109"/>
      <c r="V62" s="117"/>
      <c r="W62" s="117"/>
      <c r="X62" s="118"/>
      <c r="Y62" s="119"/>
      <c r="Z62" s="114"/>
      <c r="AA62" s="115"/>
      <c r="AB62" s="120" t="s">
        <v>1204</v>
      </c>
      <c r="AC62" s="121"/>
      <c r="AD62" s="120" t="s">
        <v>1205</v>
      </c>
      <c r="AE62" s="122"/>
    </row>
    <row r="63" spans="1:31" ht="13">
      <c r="A63" s="107"/>
      <c r="B63" s="108"/>
      <c r="C63" s="108"/>
      <c r="D63" s="109"/>
      <c r="E63" s="110"/>
      <c r="F63" s="109"/>
      <c r="G63" s="111"/>
      <c r="H63" s="109"/>
      <c r="I63" s="109"/>
      <c r="J63" s="109"/>
      <c r="K63" s="109"/>
      <c r="L63" s="109"/>
      <c r="M63" s="109"/>
      <c r="N63" s="109"/>
      <c r="O63" s="112"/>
      <c r="P63" s="113"/>
      <c r="Q63" s="114"/>
      <c r="R63" s="115"/>
      <c r="S63" s="115"/>
      <c r="T63" s="116"/>
      <c r="U63" s="109"/>
      <c r="V63" s="117"/>
      <c r="W63" s="117"/>
      <c r="X63" s="118"/>
      <c r="Y63" s="119"/>
      <c r="Z63" s="114"/>
      <c r="AA63" s="115"/>
      <c r="AB63" s="120" t="s">
        <v>1204</v>
      </c>
      <c r="AC63" s="121"/>
      <c r="AD63" s="120" t="s">
        <v>1205</v>
      </c>
      <c r="AE63" s="122"/>
    </row>
    <row r="64" spans="1:31" ht="13">
      <c r="A64" s="107"/>
      <c r="B64" s="108"/>
      <c r="C64" s="108"/>
      <c r="D64" s="109"/>
      <c r="E64" s="110"/>
      <c r="F64" s="109"/>
      <c r="G64" s="111"/>
      <c r="H64" s="109"/>
      <c r="I64" s="109"/>
      <c r="J64" s="109"/>
      <c r="K64" s="109"/>
      <c r="L64" s="109"/>
      <c r="M64" s="109"/>
      <c r="N64" s="109"/>
      <c r="O64" s="112"/>
      <c r="P64" s="113"/>
      <c r="Q64" s="114"/>
      <c r="R64" s="115"/>
      <c r="S64" s="115"/>
      <c r="T64" s="116"/>
      <c r="U64" s="109"/>
      <c r="V64" s="117"/>
      <c r="W64" s="117"/>
      <c r="X64" s="118"/>
      <c r="Y64" s="119"/>
      <c r="Z64" s="114"/>
      <c r="AA64" s="115"/>
      <c r="AB64" s="120" t="s">
        <v>1204</v>
      </c>
      <c r="AC64" s="121"/>
      <c r="AD64" s="120" t="s">
        <v>1205</v>
      </c>
      <c r="AE64" s="122"/>
    </row>
    <row r="65" spans="1:31" ht="13">
      <c r="A65" s="107"/>
      <c r="B65" s="108"/>
      <c r="C65" s="108"/>
      <c r="D65" s="109"/>
      <c r="E65" s="110"/>
      <c r="F65" s="109"/>
      <c r="G65" s="111"/>
      <c r="H65" s="109"/>
      <c r="I65" s="109"/>
      <c r="J65" s="109"/>
      <c r="K65" s="109"/>
      <c r="L65" s="109"/>
      <c r="M65" s="109"/>
      <c r="N65" s="109"/>
      <c r="O65" s="112"/>
      <c r="P65" s="113"/>
      <c r="Q65" s="114"/>
      <c r="R65" s="115"/>
      <c r="S65" s="115"/>
      <c r="T65" s="116"/>
      <c r="U65" s="109"/>
      <c r="V65" s="117"/>
      <c r="W65" s="117"/>
      <c r="X65" s="118"/>
      <c r="Y65" s="119"/>
      <c r="Z65" s="114"/>
      <c r="AA65" s="115"/>
      <c r="AB65" s="120" t="s">
        <v>1204</v>
      </c>
      <c r="AC65" s="121"/>
      <c r="AD65" s="120" t="s">
        <v>1205</v>
      </c>
      <c r="AE65" s="122"/>
    </row>
    <row r="66" spans="1:31" ht="13">
      <c r="A66" s="107"/>
      <c r="B66" s="108"/>
      <c r="C66" s="108"/>
      <c r="D66" s="109"/>
      <c r="E66" s="110"/>
      <c r="F66" s="109"/>
      <c r="G66" s="109"/>
      <c r="H66" s="109"/>
      <c r="I66" s="109"/>
      <c r="J66" s="109"/>
      <c r="K66" s="109"/>
      <c r="L66" s="109"/>
      <c r="M66" s="109"/>
      <c r="N66" s="109"/>
      <c r="O66" s="112"/>
      <c r="P66" s="113"/>
      <c r="Q66" s="114"/>
      <c r="R66" s="115"/>
      <c r="S66" s="115"/>
      <c r="T66" s="116"/>
      <c r="U66" s="109"/>
      <c r="V66" s="117"/>
      <c r="W66" s="117"/>
      <c r="X66" s="118"/>
      <c r="Y66" s="119"/>
      <c r="Z66" s="114"/>
      <c r="AA66" s="115"/>
      <c r="AB66" s="120" t="s">
        <v>1204</v>
      </c>
      <c r="AC66" s="121"/>
      <c r="AD66" s="120" t="s">
        <v>1205</v>
      </c>
      <c r="AE66" s="122"/>
    </row>
    <row r="67" spans="1:31" ht="13">
      <c r="A67" s="107"/>
      <c r="B67" s="108"/>
      <c r="C67" s="108"/>
      <c r="D67" s="109"/>
      <c r="E67" s="110"/>
      <c r="F67" s="109"/>
      <c r="G67" s="109"/>
      <c r="H67" s="109"/>
      <c r="I67" s="109"/>
      <c r="J67" s="109"/>
      <c r="K67" s="109"/>
      <c r="L67" s="109"/>
      <c r="M67" s="109"/>
      <c r="N67" s="109"/>
      <c r="O67" s="112"/>
      <c r="P67" s="113"/>
      <c r="Q67" s="114"/>
      <c r="R67" s="115"/>
      <c r="S67" s="115"/>
      <c r="T67" s="116"/>
      <c r="U67" s="109"/>
      <c r="V67" s="117"/>
      <c r="W67" s="117"/>
      <c r="X67" s="118"/>
      <c r="Y67" s="119"/>
      <c r="Z67" s="114"/>
      <c r="AA67" s="115"/>
      <c r="AB67" s="120" t="s">
        <v>1204</v>
      </c>
      <c r="AC67" s="121"/>
      <c r="AD67" s="120" t="s">
        <v>1205</v>
      </c>
      <c r="AE67" s="122"/>
    </row>
    <row r="68" spans="1:31" ht="13">
      <c r="A68" s="126"/>
      <c r="B68" s="127"/>
      <c r="C68" s="127"/>
      <c r="D68" s="128"/>
      <c r="E68" s="129"/>
      <c r="F68" s="128"/>
      <c r="G68" s="130"/>
      <c r="H68" s="128"/>
      <c r="I68" s="128"/>
      <c r="J68" s="128"/>
      <c r="K68" s="128"/>
      <c r="L68" s="128"/>
      <c r="M68" s="128"/>
      <c r="N68" s="128"/>
      <c r="O68" s="131"/>
      <c r="P68" s="113"/>
      <c r="Q68" s="132"/>
      <c r="R68" s="120"/>
      <c r="S68" s="120"/>
      <c r="T68" s="133"/>
      <c r="U68" s="128"/>
      <c r="V68" s="121"/>
      <c r="W68" s="121"/>
      <c r="X68" s="118"/>
      <c r="Y68" s="119"/>
      <c r="Z68" s="114"/>
      <c r="AA68" s="115"/>
      <c r="AB68" s="120" t="s">
        <v>1204</v>
      </c>
      <c r="AC68" s="121"/>
      <c r="AD68" s="120" t="s">
        <v>1205</v>
      </c>
      <c r="AE68" s="134"/>
    </row>
    <row r="69" spans="1:31" ht="18.75" customHeight="1">
      <c r="A69" s="126"/>
      <c r="B69" s="127"/>
      <c r="C69" s="127"/>
      <c r="D69" s="128"/>
      <c r="E69" s="129"/>
      <c r="F69" s="128"/>
      <c r="G69" s="130"/>
      <c r="H69" s="128"/>
      <c r="I69" s="128"/>
      <c r="J69" s="128"/>
      <c r="K69" s="128"/>
      <c r="L69" s="128"/>
      <c r="M69" s="128"/>
      <c r="N69" s="128"/>
      <c r="O69" s="131"/>
      <c r="P69" s="113"/>
      <c r="Q69" s="132"/>
      <c r="R69" s="120"/>
      <c r="S69" s="120"/>
      <c r="T69" s="133"/>
      <c r="U69" s="128"/>
      <c r="V69" s="121"/>
      <c r="W69" s="121"/>
      <c r="X69" s="142"/>
      <c r="Y69" s="119"/>
      <c r="Z69" s="114"/>
      <c r="AA69" s="115"/>
      <c r="AB69" s="120" t="s">
        <v>1204</v>
      </c>
      <c r="AC69" s="121"/>
      <c r="AD69" s="120" t="s">
        <v>1205</v>
      </c>
      <c r="AE69" s="134"/>
    </row>
    <row r="70" spans="1:31" ht="13">
      <c r="A70" s="126"/>
      <c r="B70" s="127"/>
      <c r="C70" s="127"/>
      <c r="D70" s="128"/>
      <c r="E70" s="129"/>
      <c r="F70" s="128"/>
      <c r="G70" s="130"/>
      <c r="H70" s="128"/>
      <c r="I70" s="128"/>
      <c r="J70" s="128"/>
      <c r="K70" s="128"/>
      <c r="L70" s="128"/>
      <c r="M70" s="128"/>
      <c r="N70" s="128"/>
      <c r="O70" s="131"/>
      <c r="P70" s="113"/>
      <c r="Q70" s="132"/>
      <c r="R70" s="120"/>
      <c r="S70" s="120"/>
      <c r="T70" s="133"/>
      <c r="U70" s="128"/>
      <c r="V70" s="121"/>
      <c r="W70" s="121"/>
      <c r="X70" s="142"/>
      <c r="Y70" s="119"/>
      <c r="Z70" s="114"/>
      <c r="AA70" s="115"/>
      <c r="AB70" s="120" t="s">
        <v>1204</v>
      </c>
      <c r="AC70" s="121"/>
      <c r="AD70" s="120" t="s">
        <v>1205</v>
      </c>
      <c r="AE70" s="134"/>
    </row>
    <row r="71" spans="1:31" ht="13">
      <c r="A71" s="126"/>
      <c r="B71" s="127"/>
      <c r="C71" s="127"/>
      <c r="D71" s="128"/>
      <c r="E71" s="129"/>
      <c r="F71" s="128"/>
      <c r="G71" s="130"/>
      <c r="H71" s="128"/>
      <c r="I71" s="128"/>
      <c r="J71" s="128"/>
      <c r="K71" s="128"/>
      <c r="L71" s="128"/>
      <c r="M71" s="128"/>
      <c r="N71" s="128"/>
      <c r="O71" s="131"/>
      <c r="P71" s="113"/>
      <c r="Q71" s="132"/>
      <c r="R71" s="120"/>
      <c r="S71" s="120"/>
      <c r="T71" s="133"/>
      <c r="U71" s="128"/>
      <c r="V71" s="121"/>
      <c r="W71" s="121"/>
      <c r="X71" s="142"/>
      <c r="Y71" s="119"/>
      <c r="Z71" s="114"/>
      <c r="AA71" s="115"/>
      <c r="AB71" s="120" t="s">
        <v>1204</v>
      </c>
      <c r="AC71" s="121"/>
      <c r="AD71" s="120" t="s">
        <v>1205</v>
      </c>
      <c r="AE71" s="134"/>
    </row>
    <row r="72" spans="1:31" ht="13">
      <c r="A72" s="126"/>
      <c r="B72" s="127"/>
      <c r="C72" s="127"/>
      <c r="D72" s="128"/>
      <c r="E72" s="129"/>
      <c r="F72" s="128"/>
      <c r="G72" s="130"/>
      <c r="H72" s="128"/>
      <c r="I72" s="128"/>
      <c r="J72" s="128"/>
      <c r="K72" s="128"/>
      <c r="L72" s="128"/>
      <c r="M72" s="128"/>
      <c r="N72" s="128"/>
      <c r="O72" s="131"/>
      <c r="P72" s="113"/>
      <c r="Q72" s="132"/>
      <c r="R72" s="120"/>
      <c r="S72" s="120"/>
      <c r="T72" s="133"/>
      <c r="U72" s="128"/>
      <c r="V72" s="121"/>
      <c r="W72" s="121"/>
      <c r="X72" s="142"/>
      <c r="Y72" s="119"/>
      <c r="Z72" s="132"/>
      <c r="AA72" s="120"/>
      <c r="AB72" s="120" t="s">
        <v>1204</v>
      </c>
      <c r="AC72" s="121"/>
      <c r="AD72" s="120" t="s">
        <v>1205</v>
      </c>
      <c r="AE72" s="134"/>
    </row>
    <row r="73" spans="1:31" ht="13">
      <c r="A73" s="126"/>
      <c r="B73" s="127"/>
      <c r="C73" s="127"/>
      <c r="D73" s="128"/>
      <c r="E73" s="129"/>
      <c r="F73" s="128"/>
      <c r="G73" s="130"/>
      <c r="H73" s="128"/>
      <c r="I73" s="128"/>
      <c r="J73" s="128"/>
      <c r="K73" s="128"/>
      <c r="L73" s="128"/>
      <c r="M73" s="128"/>
      <c r="N73" s="128"/>
      <c r="O73" s="131"/>
      <c r="P73" s="113"/>
      <c r="Q73" s="132"/>
      <c r="R73" s="120"/>
      <c r="S73" s="120"/>
      <c r="T73" s="133"/>
      <c r="U73" s="128"/>
      <c r="V73" s="121"/>
      <c r="W73" s="121"/>
      <c r="X73" s="142"/>
      <c r="Y73" s="119"/>
      <c r="Z73" s="132"/>
      <c r="AA73" s="120"/>
      <c r="AB73" s="120" t="s">
        <v>1204</v>
      </c>
      <c r="AC73" s="121"/>
      <c r="AD73" s="120" t="s">
        <v>1205</v>
      </c>
      <c r="AE73" s="134"/>
    </row>
    <row r="74" spans="1:31" ht="13">
      <c r="A74" s="126"/>
      <c r="B74" s="127"/>
      <c r="C74" s="127"/>
      <c r="D74" s="128"/>
      <c r="E74" s="129"/>
      <c r="F74" s="128"/>
      <c r="G74" s="130"/>
      <c r="H74" s="128"/>
      <c r="I74" s="128"/>
      <c r="J74" s="128"/>
      <c r="K74" s="128"/>
      <c r="L74" s="128"/>
      <c r="M74" s="128"/>
      <c r="N74" s="128"/>
      <c r="O74" s="131"/>
      <c r="P74" s="113"/>
      <c r="Q74" s="132"/>
      <c r="R74" s="120"/>
      <c r="S74" s="120"/>
      <c r="T74" s="133"/>
      <c r="U74" s="128"/>
      <c r="V74" s="121"/>
      <c r="W74" s="121"/>
      <c r="X74" s="142"/>
      <c r="Y74" s="119"/>
      <c r="Z74" s="132"/>
      <c r="AA74" s="120"/>
      <c r="AB74" s="120" t="s">
        <v>1204</v>
      </c>
      <c r="AC74" s="121"/>
      <c r="AD74" s="120" t="s">
        <v>1205</v>
      </c>
      <c r="AE74" s="134"/>
    </row>
    <row r="75" spans="1:31" ht="13">
      <c r="A75" s="126"/>
      <c r="B75" s="127"/>
      <c r="C75" s="127"/>
      <c r="D75" s="128"/>
      <c r="E75" s="129"/>
      <c r="F75" s="128"/>
      <c r="G75" s="130"/>
      <c r="H75" s="128"/>
      <c r="I75" s="128"/>
      <c r="J75" s="128"/>
      <c r="K75" s="128"/>
      <c r="L75" s="128"/>
      <c r="M75" s="128"/>
      <c r="N75" s="128"/>
      <c r="O75" s="131"/>
      <c r="P75" s="113"/>
      <c r="Q75" s="132"/>
      <c r="R75" s="120"/>
      <c r="S75" s="120"/>
      <c r="T75" s="133"/>
      <c r="U75" s="128"/>
      <c r="V75" s="121"/>
      <c r="W75" s="121"/>
      <c r="X75" s="142"/>
      <c r="Y75" s="119"/>
      <c r="Z75" s="132"/>
      <c r="AA75" s="120"/>
      <c r="AB75" s="120" t="s">
        <v>1204</v>
      </c>
      <c r="AC75" s="121"/>
      <c r="AD75" s="120" t="s">
        <v>1205</v>
      </c>
      <c r="AE75" s="134"/>
    </row>
    <row r="76" spans="1:31" ht="13">
      <c r="A76" s="126"/>
      <c r="B76" s="127"/>
      <c r="C76" s="127"/>
      <c r="D76" s="128"/>
      <c r="E76" s="129"/>
      <c r="F76" s="128"/>
      <c r="G76" s="130"/>
      <c r="H76" s="128"/>
      <c r="I76" s="128"/>
      <c r="J76" s="128"/>
      <c r="K76" s="128"/>
      <c r="L76" s="128"/>
      <c r="M76" s="128"/>
      <c r="N76" s="128"/>
      <c r="O76" s="131"/>
      <c r="P76" s="113"/>
      <c r="Q76" s="132"/>
      <c r="R76" s="120"/>
      <c r="S76" s="120"/>
      <c r="T76" s="133"/>
      <c r="U76" s="128"/>
      <c r="V76" s="121"/>
      <c r="W76" s="121"/>
      <c r="X76" s="142"/>
      <c r="Y76" s="119"/>
      <c r="Z76" s="132"/>
      <c r="AA76" s="120"/>
      <c r="AB76" s="120" t="s">
        <v>1204</v>
      </c>
      <c r="AC76" s="121"/>
      <c r="AD76" s="120" t="s">
        <v>1205</v>
      </c>
      <c r="AE76" s="134"/>
    </row>
    <row r="77" spans="1:31" ht="13">
      <c r="A77" s="126"/>
      <c r="B77" s="127"/>
      <c r="C77" s="127"/>
      <c r="D77" s="128"/>
      <c r="E77" s="129"/>
      <c r="F77" s="128"/>
      <c r="G77" s="130"/>
      <c r="H77" s="128"/>
      <c r="I77" s="128"/>
      <c r="J77" s="128"/>
      <c r="K77" s="128"/>
      <c r="L77" s="128"/>
      <c r="M77" s="128"/>
      <c r="N77" s="128"/>
      <c r="O77" s="131"/>
      <c r="P77" s="113"/>
      <c r="Q77" s="132"/>
      <c r="R77" s="120"/>
      <c r="S77" s="120"/>
      <c r="T77" s="133"/>
      <c r="U77" s="128"/>
      <c r="V77" s="121"/>
      <c r="W77" s="121"/>
      <c r="X77" s="142"/>
      <c r="Y77" s="119"/>
      <c r="Z77" s="132"/>
      <c r="AA77" s="120"/>
      <c r="AB77" s="120" t="s">
        <v>1204</v>
      </c>
      <c r="AC77" s="121"/>
      <c r="AD77" s="120" t="s">
        <v>1205</v>
      </c>
      <c r="AE77" s="134"/>
    </row>
    <row r="78" spans="1:31" ht="13">
      <c r="A78" s="126"/>
      <c r="B78" s="127"/>
      <c r="C78" s="127"/>
      <c r="D78" s="128"/>
      <c r="E78" s="129"/>
      <c r="F78" s="128"/>
      <c r="G78" s="130"/>
      <c r="H78" s="128"/>
      <c r="I78" s="128"/>
      <c r="J78" s="128"/>
      <c r="K78" s="128"/>
      <c r="L78" s="128"/>
      <c r="M78" s="128"/>
      <c r="N78" s="128"/>
      <c r="O78" s="131"/>
      <c r="P78" s="113"/>
      <c r="Q78" s="132"/>
      <c r="R78" s="120"/>
      <c r="S78" s="120"/>
      <c r="T78" s="133"/>
      <c r="U78" s="128"/>
      <c r="V78" s="121"/>
      <c r="W78" s="121"/>
      <c r="X78" s="142"/>
      <c r="Y78" s="119"/>
      <c r="Z78" s="132"/>
      <c r="AA78" s="120"/>
      <c r="AB78" s="120" t="s">
        <v>1204</v>
      </c>
      <c r="AC78" s="121"/>
      <c r="AD78" s="120" t="s">
        <v>1205</v>
      </c>
      <c r="AE78" s="134"/>
    </row>
    <row r="79" spans="1:31" ht="13">
      <c r="A79" s="126"/>
      <c r="B79" s="127"/>
      <c r="C79" s="127"/>
      <c r="D79" s="128"/>
      <c r="E79" s="129"/>
      <c r="F79" s="128"/>
      <c r="G79" s="130"/>
      <c r="H79" s="128"/>
      <c r="I79" s="128"/>
      <c r="J79" s="128"/>
      <c r="K79" s="128"/>
      <c r="L79" s="128"/>
      <c r="M79" s="128"/>
      <c r="N79" s="128"/>
      <c r="O79" s="131"/>
      <c r="P79" s="113"/>
      <c r="Q79" s="132"/>
      <c r="R79" s="120"/>
      <c r="S79" s="120"/>
      <c r="T79" s="133"/>
      <c r="U79" s="128"/>
      <c r="V79" s="121"/>
      <c r="W79" s="121"/>
      <c r="X79" s="142"/>
      <c r="Y79" s="119"/>
      <c r="Z79" s="132"/>
      <c r="AA79" s="120"/>
      <c r="AB79" s="120" t="s">
        <v>1204</v>
      </c>
      <c r="AC79" s="121"/>
      <c r="AD79" s="120" t="s">
        <v>1205</v>
      </c>
      <c r="AE79" s="134"/>
    </row>
    <row r="80" spans="1:31" ht="13">
      <c r="A80" s="126"/>
      <c r="B80" s="127"/>
      <c r="C80" s="127"/>
      <c r="D80" s="128"/>
      <c r="E80" s="129"/>
      <c r="F80" s="128"/>
      <c r="G80" s="130"/>
      <c r="H80" s="128"/>
      <c r="I80" s="128"/>
      <c r="J80" s="128"/>
      <c r="K80" s="128"/>
      <c r="L80" s="128"/>
      <c r="M80" s="128"/>
      <c r="N80" s="128"/>
      <c r="O80" s="131"/>
      <c r="P80" s="113"/>
      <c r="Q80" s="132"/>
      <c r="R80" s="120"/>
      <c r="S80" s="120"/>
      <c r="T80" s="133"/>
      <c r="U80" s="128"/>
      <c r="V80" s="121"/>
      <c r="W80" s="121"/>
      <c r="X80" s="142"/>
      <c r="Y80" s="119"/>
      <c r="Z80" s="132"/>
      <c r="AA80" s="120"/>
      <c r="AB80" s="120" t="s">
        <v>1204</v>
      </c>
      <c r="AC80" s="121"/>
      <c r="AD80" s="120" t="s">
        <v>1205</v>
      </c>
      <c r="AE80" s="134"/>
    </row>
    <row r="81" spans="1:31" ht="13">
      <c r="A81" s="126"/>
      <c r="B81" s="127"/>
      <c r="C81" s="127"/>
      <c r="D81" s="128"/>
      <c r="E81" s="129"/>
      <c r="F81" s="128"/>
      <c r="G81" s="130"/>
      <c r="H81" s="128"/>
      <c r="I81" s="128"/>
      <c r="J81" s="128"/>
      <c r="K81" s="128"/>
      <c r="L81" s="128"/>
      <c r="M81" s="128"/>
      <c r="N81" s="128"/>
      <c r="O81" s="131"/>
      <c r="P81" s="113"/>
      <c r="Q81" s="132"/>
      <c r="R81" s="120"/>
      <c r="S81" s="120"/>
      <c r="T81" s="133"/>
      <c r="U81" s="128"/>
      <c r="V81" s="121"/>
      <c r="W81" s="121"/>
      <c r="X81" s="142"/>
      <c r="Y81" s="119"/>
      <c r="Z81" s="132"/>
      <c r="AA81" s="120"/>
      <c r="AB81" s="120" t="s">
        <v>1204</v>
      </c>
      <c r="AC81" s="121"/>
      <c r="AD81" s="120" t="s">
        <v>1205</v>
      </c>
      <c r="AE81" s="134"/>
    </row>
    <row r="82" spans="1:31" ht="13">
      <c r="A82" s="126"/>
      <c r="B82" s="127"/>
      <c r="C82" s="127"/>
      <c r="D82" s="128"/>
      <c r="E82" s="129"/>
      <c r="F82" s="128"/>
      <c r="G82" s="130"/>
      <c r="H82" s="128"/>
      <c r="I82" s="128"/>
      <c r="J82" s="128"/>
      <c r="K82" s="128"/>
      <c r="L82" s="128"/>
      <c r="M82" s="128"/>
      <c r="N82" s="128"/>
      <c r="O82" s="131"/>
      <c r="P82" s="113"/>
      <c r="Q82" s="132"/>
      <c r="R82" s="120"/>
      <c r="S82" s="120"/>
      <c r="T82" s="133"/>
      <c r="U82" s="128"/>
      <c r="V82" s="121"/>
      <c r="W82" s="121"/>
      <c r="X82" s="142"/>
      <c r="Y82" s="119"/>
      <c r="Z82" s="132"/>
      <c r="AA82" s="120"/>
      <c r="AB82" s="120" t="s">
        <v>1204</v>
      </c>
      <c r="AC82" s="121"/>
      <c r="AD82" s="120" t="s">
        <v>1205</v>
      </c>
      <c r="AE82" s="134"/>
    </row>
    <row r="83" spans="1:31" ht="13">
      <c r="A83" s="126"/>
      <c r="B83" s="127"/>
      <c r="C83" s="127"/>
      <c r="D83" s="128"/>
      <c r="E83" s="129"/>
      <c r="F83" s="128"/>
      <c r="G83" s="128"/>
      <c r="H83" s="128"/>
      <c r="I83" s="128"/>
      <c r="J83" s="128"/>
      <c r="K83" s="128"/>
      <c r="L83" s="128"/>
      <c r="M83" s="128"/>
      <c r="N83" s="128"/>
      <c r="O83" s="131"/>
      <c r="P83" s="113"/>
      <c r="Q83" s="132"/>
      <c r="R83" s="120"/>
      <c r="S83" s="120"/>
      <c r="T83" s="133"/>
      <c r="U83" s="128"/>
      <c r="V83" s="121"/>
      <c r="W83" s="121"/>
      <c r="X83" s="142"/>
      <c r="Y83" s="119"/>
      <c r="Z83" s="132"/>
      <c r="AA83" s="120"/>
      <c r="AB83" s="120" t="s">
        <v>1204</v>
      </c>
      <c r="AC83" s="121"/>
      <c r="AD83" s="120" t="s">
        <v>1205</v>
      </c>
      <c r="AE83" s="134"/>
    </row>
    <row r="84" spans="1:31" ht="13">
      <c r="A84" s="126"/>
      <c r="B84" s="127"/>
      <c r="C84" s="127"/>
      <c r="D84" s="128"/>
      <c r="E84" s="129"/>
      <c r="F84" s="128"/>
      <c r="G84" s="128"/>
      <c r="H84" s="128"/>
      <c r="I84" s="128"/>
      <c r="J84" s="128"/>
      <c r="K84" s="128"/>
      <c r="L84" s="128"/>
      <c r="M84" s="128"/>
      <c r="N84" s="128"/>
      <c r="O84" s="131"/>
      <c r="P84" s="113"/>
      <c r="Q84" s="132"/>
      <c r="R84" s="120"/>
      <c r="S84" s="120"/>
      <c r="T84" s="133"/>
      <c r="U84" s="128"/>
      <c r="V84" s="121"/>
      <c r="W84" s="121"/>
      <c r="X84" s="142"/>
      <c r="Y84" s="119"/>
      <c r="Z84" s="132"/>
      <c r="AA84" s="120"/>
      <c r="AB84" s="120" t="s">
        <v>1204</v>
      </c>
      <c r="AC84" s="121"/>
      <c r="AD84" s="120" t="s">
        <v>1205</v>
      </c>
      <c r="AE84" s="134"/>
    </row>
    <row r="85" spans="1:31" ht="13">
      <c r="A85" s="126"/>
      <c r="B85" s="127"/>
      <c r="C85" s="127"/>
      <c r="D85" s="128"/>
      <c r="E85" s="129"/>
      <c r="F85" s="128"/>
      <c r="G85" s="128"/>
      <c r="H85" s="128"/>
      <c r="I85" s="128"/>
      <c r="J85" s="128"/>
      <c r="K85" s="128"/>
      <c r="L85" s="128"/>
      <c r="M85" s="128"/>
      <c r="N85" s="128"/>
      <c r="O85" s="131"/>
      <c r="P85" s="113"/>
      <c r="Q85" s="132"/>
      <c r="R85" s="120"/>
      <c r="S85" s="120"/>
      <c r="T85" s="133"/>
      <c r="U85" s="128"/>
      <c r="V85" s="121"/>
      <c r="W85" s="121"/>
      <c r="X85" s="142"/>
      <c r="Y85" s="119"/>
      <c r="Z85" s="132"/>
      <c r="AA85" s="120"/>
      <c r="AB85" s="120" t="s">
        <v>1204</v>
      </c>
      <c r="AC85" s="121"/>
      <c r="AD85" s="120" t="s">
        <v>1205</v>
      </c>
      <c r="AE85" s="134"/>
    </row>
    <row r="86" spans="1:31" ht="13">
      <c r="A86" s="126"/>
      <c r="B86" s="127"/>
      <c r="C86" s="127"/>
      <c r="D86" s="128"/>
      <c r="E86" s="129"/>
      <c r="F86" s="128"/>
      <c r="G86" s="128"/>
      <c r="H86" s="128"/>
      <c r="I86" s="128"/>
      <c r="J86" s="128"/>
      <c r="K86" s="128"/>
      <c r="L86" s="128"/>
      <c r="M86" s="128"/>
      <c r="N86" s="128"/>
      <c r="O86" s="131"/>
      <c r="P86" s="113"/>
      <c r="Q86" s="132"/>
      <c r="R86" s="120"/>
      <c r="S86" s="120"/>
      <c r="T86" s="133"/>
      <c r="U86" s="128"/>
      <c r="V86" s="121"/>
      <c r="W86" s="121"/>
      <c r="X86" s="142"/>
      <c r="Y86" s="119"/>
      <c r="Z86" s="132"/>
      <c r="AA86" s="120"/>
      <c r="AB86" s="120" t="s">
        <v>1204</v>
      </c>
      <c r="AC86" s="121"/>
      <c r="AD86" s="120" t="s">
        <v>1205</v>
      </c>
      <c r="AE86" s="134"/>
    </row>
    <row r="87" spans="1:31" ht="13">
      <c r="A87" s="126"/>
      <c r="B87" s="127"/>
      <c r="C87" s="127"/>
      <c r="D87" s="128"/>
      <c r="E87" s="129"/>
      <c r="F87" s="128"/>
      <c r="G87" s="128"/>
      <c r="H87" s="128"/>
      <c r="I87" s="128"/>
      <c r="J87" s="128"/>
      <c r="K87" s="128"/>
      <c r="L87" s="128"/>
      <c r="M87" s="128"/>
      <c r="N87" s="128"/>
      <c r="O87" s="131"/>
      <c r="P87" s="113"/>
      <c r="Q87" s="132"/>
      <c r="R87" s="120"/>
      <c r="S87" s="120"/>
      <c r="T87" s="133"/>
      <c r="U87" s="128"/>
      <c r="V87" s="121"/>
      <c r="W87" s="121"/>
      <c r="X87" s="142"/>
      <c r="Y87" s="119"/>
      <c r="Z87" s="132"/>
      <c r="AA87" s="120"/>
      <c r="AB87" s="120" t="s">
        <v>1204</v>
      </c>
      <c r="AC87" s="121"/>
      <c r="AD87" s="120" t="s">
        <v>1205</v>
      </c>
      <c r="AE87" s="134"/>
    </row>
    <row r="88" spans="1:31" ht="13">
      <c r="A88" s="126"/>
      <c r="B88" s="127"/>
      <c r="C88" s="127"/>
      <c r="D88" s="128"/>
      <c r="E88" s="129"/>
      <c r="F88" s="128"/>
      <c r="G88" s="128"/>
      <c r="H88" s="128"/>
      <c r="I88" s="128"/>
      <c r="J88" s="128"/>
      <c r="K88" s="128"/>
      <c r="L88" s="128"/>
      <c r="M88" s="128"/>
      <c r="N88" s="128"/>
      <c r="O88" s="131"/>
      <c r="P88" s="113"/>
      <c r="Q88" s="132"/>
      <c r="R88" s="120"/>
      <c r="S88" s="120"/>
      <c r="T88" s="133"/>
      <c r="U88" s="128"/>
      <c r="V88" s="121"/>
      <c r="W88" s="121"/>
      <c r="X88" s="142"/>
      <c r="Y88" s="119"/>
      <c r="Z88" s="132"/>
      <c r="AA88" s="120"/>
      <c r="AB88" s="120" t="s">
        <v>1204</v>
      </c>
      <c r="AC88" s="121"/>
      <c r="AD88" s="120" t="s">
        <v>1205</v>
      </c>
      <c r="AE88" s="134"/>
    </row>
    <row r="89" spans="1:31" ht="13">
      <c r="A89" s="126"/>
      <c r="B89" s="127"/>
      <c r="C89" s="127"/>
      <c r="D89" s="128"/>
      <c r="E89" s="129"/>
      <c r="F89" s="128"/>
      <c r="G89" s="128"/>
      <c r="H89" s="128"/>
      <c r="I89" s="128"/>
      <c r="J89" s="128"/>
      <c r="K89" s="128"/>
      <c r="L89" s="128"/>
      <c r="M89" s="143"/>
      <c r="N89" s="128"/>
      <c r="O89" s="131"/>
      <c r="P89" s="113"/>
      <c r="Q89" s="132"/>
      <c r="R89" s="120"/>
      <c r="S89" s="120"/>
      <c r="T89" s="133"/>
      <c r="U89" s="128"/>
      <c r="V89" s="121"/>
      <c r="W89" s="121"/>
      <c r="X89" s="142"/>
      <c r="Y89" s="119"/>
      <c r="Z89" s="132"/>
      <c r="AA89" s="120"/>
      <c r="AB89" s="120" t="s">
        <v>1204</v>
      </c>
      <c r="AC89" s="121"/>
      <c r="AD89" s="120" t="s">
        <v>1205</v>
      </c>
      <c r="AE89" s="134"/>
    </row>
    <row r="90" spans="1:31" ht="13">
      <c r="A90" s="126"/>
      <c r="B90" s="127"/>
      <c r="C90" s="127"/>
      <c r="D90" s="128"/>
      <c r="E90" s="129"/>
      <c r="F90" s="128"/>
      <c r="G90" s="128"/>
      <c r="H90" s="128"/>
      <c r="I90" s="128"/>
      <c r="J90" s="128"/>
      <c r="K90" s="128"/>
      <c r="L90" s="128"/>
      <c r="M90" s="128"/>
      <c r="N90" s="128"/>
      <c r="O90" s="131"/>
      <c r="P90" s="113"/>
      <c r="Q90" s="132"/>
      <c r="R90" s="120"/>
      <c r="S90" s="120"/>
      <c r="T90" s="133"/>
      <c r="U90" s="128"/>
      <c r="V90" s="121"/>
      <c r="W90" s="121"/>
      <c r="X90" s="142"/>
      <c r="Y90" s="119"/>
      <c r="Z90" s="132"/>
      <c r="AA90" s="120"/>
      <c r="AB90" s="120" t="s">
        <v>1204</v>
      </c>
      <c r="AC90" s="121"/>
      <c r="AD90" s="120" t="s">
        <v>1205</v>
      </c>
      <c r="AE90" s="134"/>
    </row>
    <row r="91" spans="1:31" ht="13">
      <c r="A91" s="126"/>
      <c r="B91" s="127"/>
      <c r="C91" s="127"/>
      <c r="D91" s="128"/>
      <c r="E91" s="129"/>
      <c r="F91" s="128"/>
      <c r="G91" s="128"/>
      <c r="H91" s="128"/>
      <c r="I91" s="128"/>
      <c r="J91" s="128"/>
      <c r="K91" s="128"/>
      <c r="L91" s="128"/>
      <c r="M91" s="128"/>
      <c r="N91" s="128"/>
      <c r="O91" s="131"/>
      <c r="P91" s="113"/>
      <c r="Q91" s="132"/>
      <c r="R91" s="120"/>
      <c r="S91" s="120"/>
      <c r="T91" s="133"/>
      <c r="U91" s="128"/>
      <c r="V91" s="121"/>
      <c r="W91" s="121"/>
      <c r="X91" s="142"/>
      <c r="Y91" s="119"/>
      <c r="Z91" s="132"/>
      <c r="AA91" s="120"/>
      <c r="AB91" s="120" t="s">
        <v>1204</v>
      </c>
      <c r="AC91" s="121"/>
      <c r="AD91" s="120" t="s">
        <v>1205</v>
      </c>
      <c r="AE91" s="134"/>
    </row>
    <row r="92" spans="1:31" ht="13">
      <c r="A92" s="126"/>
      <c r="B92" s="127"/>
      <c r="C92" s="127"/>
      <c r="D92" s="128"/>
      <c r="E92" s="129"/>
      <c r="F92" s="128"/>
      <c r="G92" s="128"/>
      <c r="H92" s="128"/>
      <c r="I92" s="128"/>
      <c r="J92" s="128"/>
      <c r="K92" s="128"/>
      <c r="L92" s="128"/>
      <c r="M92" s="128"/>
      <c r="N92" s="128"/>
      <c r="O92" s="131"/>
      <c r="P92" s="113"/>
      <c r="Q92" s="132"/>
      <c r="R92" s="120"/>
      <c r="S92" s="120"/>
      <c r="T92" s="133"/>
      <c r="U92" s="128"/>
      <c r="V92" s="121"/>
      <c r="W92" s="121"/>
      <c r="X92" s="142"/>
      <c r="Y92" s="119"/>
      <c r="Z92" s="132"/>
      <c r="AA92" s="120"/>
      <c r="AB92" s="120" t="s">
        <v>1204</v>
      </c>
      <c r="AC92" s="121"/>
      <c r="AD92" s="120" t="s">
        <v>1205</v>
      </c>
      <c r="AE92" s="134"/>
    </row>
    <row r="93" spans="1:31" ht="13">
      <c r="A93" s="126"/>
      <c r="B93" s="127"/>
      <c r="C93" s="127"/>
      <c r="D93" s="128"/>
      <c r="E93" s="129"/>
      <c r="F93" s="128"/>
      <c r="G93" s="128"/>
      <c r="H93" s="128"/>
      <c r="I93" s="128"/>
      <c r="J93" s="128"/>
      <c r="K93" s="128"/>
      <c r="L93" s="128"/>
      <c r="M93" s="128"/>
      <c r="N93" s="128"/>
      <c r="O93" s="131"/>
      <c r="P93" s="113"/>
      <c r="Q93" s="132"/>
      <c r="R93" s="120"/>
      <c r="S93" s="120"/>
      <c r="T93" s="133"/>
      <c r="U93" s="128"/>
      <c r="V93" s="121"/>
      <c r="W93" s="121"/>
      <c r="X93" s="142"/>
      <c r="Y93" s="119"/>
      <c r="Z93" s="132"/>
      <c r="AA93" s="120"/>
      <c r="AB93" s="120" t="s">
        <v>1204</v>
      </c>
      <c r="AC93" s="121"/>
      <c r="AD93" s="120" t="s">
        <v>1205</v>
      </c>
      <c r="AE93" s="134"/>
    </row>
    <row r="94" spans="1:31" ht="13">
      <c r="A94" s="126"/>
      <c r="B94" s="127"/>
      <c r="C94" s="127"/>
      <c r="D94" s="128"/>
      <c r="E94" s="129"/>
      <c r="F94" s="128"/>
      <c r="G94" s="128"/>
      <c r="H94" s="128"/>
      <c r="I94" s="128"/>
      <c r="J94" s="128"/>
      <c r="K94" s="128"/>
      <c r="L94" s="128"/>
      <c r="M94" s="128"/>
      <c r="N94" s="128"/>
      <c r="O94" s="131"/>
      <c r="P94" s="113"/>
      <c r="Q94" s="132"/>
      <c r="R94" s="120"/>
      <c r="S94" s="120"/>
      <c r="T94" s="133"/>
      <c r="U94" s="128"/>
      <c r="V94" s="121"/>
      <c r="W94" s="121"/>
      <c r="X94" s="142"/>
      <c r="Y94" s="119"/>
      <c r="Z94" s="132"/>
      <c r="AA94" s="120"/>
      <c r="AB94" s="120" t="s">
        <v>1204</v>
      </c>
      <c r="AC94" s="121"/>
      <c r="AD94" s="120" t="s">
        <v>1205</v>
      </c>
      <c r="AE94" s="134"/>
    </row>
    <row r="95" spans="1:31" ht="13">
      <c r="A95" s="126"/>
      <c r="B95" s="127"/>
      <c r="C95" s="127"/>
      <c r="D95" s="128"/>
      <c r="E95" s="129"/>
      <c r="F95" s="128"/>
      <c r="G95" s="128"/>
      <c r="H95" s="128"/>
      <c r="I95" s="128"/>
      <c r="J95" s="128"/>
      <c r="K95" s="128"/>
      <c r="L95" s="128"/>
      <c r="M95" s="128"/>
      <c r="N95" s="128"/>
      <c r="O95" s="131"/>
      <c r="P95" s="113"/>
      <c r="Q95" s="132"/>
      <c r="R95" s="120"/>
      <c r="S95" s="120"/>
      <c r="T95" s="133"/>
      <c r="U95" s="128"/>
      <c r="V95" s="121"/>
      <c r="W95" s="121"/>
      <c r="X95" s="142"/>
      <c r="Y95" s="119"/>
      <c r="Z95" s="132"/>
      <c r="AA95" s="120"/>
      <c r="AB95" s="120" t="s">
        <v>1204</v>
      </c>
      <c r="AC95" s="121"/>
      <c r="AD95" s="120" t="s">
        <v>1205</v>
      </c>
      <c r="AE95" s="134"/>
    </row>
    <row r="96" spans="1:31" ht="13">
      <c r="A96" s="126"/>
      <c r="B96" s="127"/>
      <c r="C96" s="127"/>
      <c r="D96" s="128"/>
      <c r="E96" s="129"/>
      <c r="F96" s="128"/>
      <c r="G96" s="128"/>
      <c r="H96" s="128"/>
      <c r="I96" s="128"/>
      <c r="J96" s="128"/>
      <c r="K96" s="128"/>
      <c r="L96" s="128"/>
      <c r="M96" s="128"/>
      <c r="N96" s="128"/>
      <c r="O96" s="131"/>
      <c r="P96" s="113"/>
      <c r="Q96" s="132"/>
      <c r="R96" s="120"/>
      <c r="S96" s="120"/>
      <c r="T96" s="133"/>
      <c r="U96" s="128"/>
      <c r="V96" s="121"/>
      <c r="W96" s="121"/>
      <c r="X96" s="142"/>
      <c r="Y96" s="119"/>
      <c r="Z96" s="132"/>
      <c r="AA96" s="120"/>
      <c r="AB96" s="120" t="s">
        <v>1204</v>
      </c>
      <c r="AC96" s="121"/>
      <c r="AD96" s="120" t="s">
        <v>1205</v>
      </c>
      <c r="AE96" s="134"/>
    </row>
    <row r="97" spans="1:31" ht="13">
      <c r="A97" s="126"/>
      <c r="B97" s="127"/>
      <c r="C97" s="127"/>
      <c r="D97" s="128"/>
      <c r="E97" s="129"/>
      <c r="F97" s="128"/>
      <c r="G97" s="128"/>
      <c r="H97" s="128"/>
      <c r="I97" s="128"/>
      <c r="J97" s="128"/>
      <c r="K97" s="128"/>
      <c r="L97" s="128"/>
      <c r="M97" s="128"/>
      <c r="N97" s="128"/>
      <c r="O97" s="131"/>
      <c r="P97" s="113"/>
      <c r="Q97" s="132"/>
      <c r="R97" s="120"/>
      <c r="S97" s="120"/>
      <c r="T97" s="133"/>
      <c r="U97" s="128"/>
      <c r="V97" s="121"/>
      <c r="W97" s="121"/>
      <c r="X97" s="142"/>
      <c r="Y97" s="119"/>
      <c r="Z97" s="132"/>
      <c r="AA97" s="120"/>
      <c r="AB97" s="120" t="s">
        <v>1204</v>
      </c>
      <c r="AC97" s="121"/>
      <c r="AD97" s="120" t="s">
        <v>1205</v>
      </c>
      <c r="AE97" s="134"/>
    </row>
    <row r="98" spans="1:31" ht="13">
      <c r="A98" s="126"/>
      <c r="B98" s="127"/>
      <c r="C98" s="127"/>
      <c r="D98" s="128"/>
      <c r="E98" s="129"/>
      <c r="F98" s="128"/>
      <c r="G98" s="128"/>
      <c r="H98" s="128"/>
      <c r="I98" s="128"/>
      <c r="J98" s="128"/>
      <c r="K98" s="128"/>
      <c r="L98" s="128"/>
      <c r="M98" s="128"/>
      <c r="N98" s="128"/>
      <c r="O98" s="131"/>
      <c r="P98" s="113"/>
      <c r="Q98" s="132"/>
      <c r="R98" s="120"/>
      <c r="S98" s="120"/>
      <c r="T98" s="133"/>
      <c r="U98" s="128"/>
      <c r="V98" s="121"/>
      <c r="W98" s="121"/>
      <c r="X98" s="142"/>
      <c r="Y98" s="119"/>
      <c r="Z98" s="132"/>
      <c r="AA98" s="120"/>
      <c r="AB98" s="120" t="s">
        <v>1204</v>
      </c>
      <c r="AC98" s="121"/>
      <c r="AD98" s="120" t="s">
        <v>1205</v>
      </c>
      <c r="AE98" s="134"/>
    </row>
    <row r="99" spans="1:31" ht="13">
      <c r="A99" s="126"/>
      <c r="B99" s="127"/>
      <c r="C99" s="127"/>
      <c r="D99" s="128"/>
      <c r="E99" s="129"/>
      <c r="F99" s="128"/>
      <c r="G99" s="128"/>
      <c r="H99" s="128"/>
      <c r="I99" s="128"/>
      <c r="J99" s="128"/>
      <c r="K99" s="128"/>
      <c r="L99" s="128"/>
      <c r="M99" s="128"/>
      <c r="N99" s="128"/>
      <c r="O99" s="131"/>
      <c r="P99" s="113"/>
      <c r="Q99" s="132"/>
      <c r="R99" s="120"/>
      <c r="S99" s="120"/>
      <c r="T99" s="133"/>
      <c r="U99" s="128"/>
      <c r="V99" s="121"/>
      <c r="W99" s="121"/>
      <c r="X99" s="142"/>
      <c r="Y99" s="119"/>
      <c r="Z99" s="132"/>
      <c r="AA99" s="120"/>
      <c r="AB99" s="120" t="s">
        <v>1204</v>
      </c>
      <c r="AC99" s="121"/>
      <c r="AD99" s="120" t="s">
        <v>1205</v>
      </c>
      <c r="AE99" s="134"/>
    </row>
    <row r="100" spans="1:31" ht="13">
      <c r="A100" s="126"/>
      <c r="B100" s="127"/>
      <c r="C100" s="127"/>
      <c r="D100" s="128"/>
      <c r="E100" s="129"/>
      <c r="F100" s="128"/>
      <c r="G100" s="128"/>
      <c r="H100" s="128"/>
      <c r="I100" s="128"/>
      <c r="J100" s="128"/>
      <c r="K100" s="128"/>
      <c r="L100" s="128"/>
      <c r="M100" s="128"/>
      <c r="N100" s="128"/>
      <c r="O100" s="131"/>
      <c r="P100" s="113"/>
      <c r="Q100" s="132"/>
      <c r="R100" s="120"/>
      <c r="S100" s="120"/>
      <c r="T100" s="133"/>
      <c r="U100" s="128"/>
      <c r="V100" s="121"/>
      <c r="W100" s="121"/>
      <c r="X100" s="142"/>
      <c r="Y100" s="119"/>
      <c r="Z100" s="132"/>
      <c r="AA100" s="120"/>
      <c r="AB100" s="120" t="s">
        <v>1204</v>
      </c>
      <c r="AC100" s="121"/>
      <c r="AD100" s="120" t="s">
        <v>1205</v>
      </c>
      <c r="AE100" s="134"/>
    </row>
    <row r="101" spans="1:31" ht="13">
      <c r="A101" s="126"/>
      <c r="B101" s="127"/>
      <c r="C101" s="127"/>
      <c r="D101" s="128"/>
      <c r="E101" s="129"/>
      <c r="F101" s="128"/>
      <c r="G101" s="128"/>
      <c r="H101" s="128"/>
      <c r="I101" s="128"/>
      <c r="J101" s="128"/>
      <c r="K101" s="128"/>
      <c r="L101" s="128"/>
      <c r="M101" s="128"/>
      <c r="N101" s="128"/>
      <c r="O101" s="131"/>
      <c r="P101" s="113"/>
      <c r="Q101" s="132"/>
      <c r="R101" s="120"/>
      <c r="S101" s="120"/>
      <c r="T101" s="133"/>
      <c r="U101" s="128"/>
      <c r="V101" s="121"/>
      <c r="W101" s="121"/>
      <c r="X101" s="142"/>
      <c r="Y101" s="119"/>
      <c r="Z101" s="132"/>
      <c r="AA101" s="120"/>
      <c r="AB101" s="120" t="s">
        <v>1204</v>
      </c>
      <c r="AC101" s="121"/>
      <c r="AD101" s="120" t="s">
        <v>1205</v>
      </c>
      <c r="AE101" s="134"/>
    </row>
    <row r="102" spans="1:31" ht="13">
      <c r="A102" s="126"/>
      <c r="B102" s="127"/>
      <c r="C102" s="127"/>
      <c r="D102" s="128"/>
      <c r="E102" s="129"/>
      <c r="F102" s="128"/>
      <c r="G102" s="128"/>
      <c r="H102" s="128"/>
      <c r="I102" s="128"/>
      <c r="J102" s="128"/>
      <c r="K102" s="128"/>
      <c r="L102" s="128"/>
      <c r="M102" s="128"/>
      <c r="N102" s="128"/>
      <c r="O102" s="131"/>
      <c r="P102" s="113"/>
      <c r="Q102" s="132"/>
      <c r="R102" s="120"/>
      <c r="S102" s="120"/>
      <c r="T102" s="133"/>
      <c r="U102" s="128"/>
      <c r="V102" s="121"/>
      <c r="W102" s="121"/>
      <c r="X102" s="142"/>
      <c r="Y102" s="119"/>
      <c r="Z102" s="132"/>
      <c r="AA102" s="120"/>
      <c r="AB102" s="120" t="s">
        <v>1204</v>
      </c>
      <c r="AC102" s="121"/>
      <c r="AD102" s="120" t="s">
        <v>1205</v>
      </c>
      <c r="AE102" s="134"/>
    </row>
    <row r="103" spans="1:31" ht="13">
      <c r="A103" s="126"/>
      <c r="B103" s="127"/>
      <c r="C103" s="127"/>
      <c r="D103" s="128"/>
      <c r="E103" s="129"/>
      <c r="F103" s="128"/>
      <c r="G103" s="128"/>
      <c r="H103" s="128"/>
      <c r="I103" s="128"/>
      <c r="J103" s="128"/>
      <c r="K103" s="128"/>
      <c r="L103" s="128"/>
      <c r="M103" s="128"/>
      <c r="N103" s="128"/>
      <c r="O103" s="131"/>
      <c r="P103" s="113"/>
      <c r="Q103" s="132"/>
      <c r="R103" s="120"/>
      <c r="S103" s="120"/>
      <c r="T103" s="133"/>
      <c r="U103" s="128"/>
      <c r="V103" s="121"/>
      <c r="W103" s="121"/>
      <c r="X103" s="142"/>
      <c r="Y103" s="119"/>
      <c r="Z103" s="132"/>
      <c r="AA103" s="120"/>
      <c r="AB103" s="120" t="s">
        <v>1204</v>
      </c>
      <c r="AC103" s="121"/>
      <c r="AD103" s="120" t="s">
        <v>1205</v>
      </c>
      <c r="AE103" s="134"/>
    </row>
    <row r="104" spans="1:31" ht="13">
      <c r="A104" s="126"/>
      <c r="B104" s="127"/>
      <c r="C104" s="127"/>
      <c r="D104" s="128"/>
      <c r="E104" s="129"/>
      <c r="F104" s="128"/>
      <c r="G104" s="128"/>
      <c r="H104" s="128"/>
      <c r="I104" s="128"/>
      <c r="J104" s="128"/>
      <c r="K104" s="128"/>
      <c r="L104" s="128"/>
      <c r="M104" s="128"/>
      <c r="N104" s="128"/>
      <c r="O104" s="131"/>
      <c r="P104" s="113"/>
      <c r="Q104" s="132"/>
      <c r="R104" s="120"/>
      <c r="S104" s="120"/>
      <c r="T104" s="133"/>
      <c r="U104" s="128"/>
      <c r="V104" s="121"/>
      <c r="W104" s="121"/>
      <c r="X104" s="142"/>
      <c r="Y104" s="119"/>
      <c r="Z104" s="132"/>
      <c r="AA104" s="120"/>
      <c r="AB104" s="120" t="s">
        <v>1204</v>
      </c>
      <c r="AC104" s="121"/>
      <c r="AD104" s="120" t="s">
        <v>1205</v>
      </c>
      <c r="AE104" s="134"/>
    </row>
    <row r="105" spans="1:31" ht="13">
      <c r="A105" s="126"/>
      <c r="B105" s="127"/>
      <c r="C105" s="127"/>
      <c r="D105" s="128"/>
      <c r="E105" s="129"/>
      <c r="F105" s="128"/>
      <c r="G105" s="128"/>
      <c r="H105" s="128"/>
      <c r="I105" s="128"/>
      <c r="J105" s="128"/>
      <c r="K105" s="128"/>
      <c r="L105" s="128"/>
      <c r="M105" s="128"/>
      <c r="N105" s="128"/>
      <c r="O105" s="131"/>
      <c r="P105" s="113"/>
      <c r="Q105" s="132"/>
      <c r="R105" s="120"/>
      <c r="S105" s="120"/>
      <c r="T105" s="133"/>
      <c r="U105" s="128"/>
      <c r="V105" s="121"/>
      <c r="W105" s="121"/>
      <c r="X105" s="142"/>
      <c r="Y105" s="119"/>
      <c r="Z105" s="132"/>
      <c r="AA105" s="120"/>
      <c r="AB105" s="120" t="s">
        <v>1204</v>
      </c>
      <c r="AC105" s="121"/>
      <c r="AD105" s="120" t="s">
        <v>1205</v>
      </c>
      <c r="AE105" s="134"/>
    </row>
    <row r="106" spans="1:31" ht="13">
      <c r="A106" s="126"/>
      <c r="B106" s="127"/>
      <c r="C106" s="127"/>
      <c r="D106" s="128"/>
      <c r="E106" s="129"/>
      <c r="F106" s="128"/>
      <c r="G106" s="130"/>
      <c r="H106" s="130"/>
      <c r="I106" s="130"/>
      <c r="J106" s="128"/>
      <c r="K106" s="128"/>
      <c r="L106" s="128"/>
      <c r="M106" s="128"/>
      <c r="N106" s="128"/>
      <c r="O106" s="131"/>
      <c r="P106" s="113"/>
      <c r="Q106" s="132"/>
      <c r="R106" s="120"/>
      <c r="S106" s="120"/>
      <c r="T106" s="133"/>
      <c r="U106" s="128"/>
      <c r="V106" s="121"/>
      <c r="W106" s="121"/>
      <c r="X106" s="142"/>
      <c r="Y106" s="119"/>
      <c r="Z106" s="132"/>
      <c r="AA106" s="120"/>
      <c r="AB106" s="120" t="s">
        <v>1204</v>
      </c>
      <c r="AC106" s="121"/>
      <c r="AD106" s="120" t="s">
        <v>1205</v>
      </c>
      <c r="AE106" s="134"/>
    </row>
    <row r="107" spans="1:31" ht="13">
      <c r="A107" s="126"/>
      <c r="B107" s="127"/>
      <c r="C107" s="127"/>
      <c r="D107" s="128"/>
      <c r="E107" s="129"/>
      <c r="F107" s="128"/>
      <c r="G107" s="128"/>
      <c r="H107" s="128"/>
      <c r="I107" s="128"/>
      <c r="J107" s="128"/>
      <c r="K107" s="128"/>
      <c r="L107" s="128"/>
      <c r="M107" s="128"/>
      <c r="N107" s="128"/>
      <c r="O107" s="131"/>
      <c r="P107" s="113"/>
      <c r="Q107" s="132"/>
      <c r="R107" s="120"/>
      <c r="S107" s="120"/>
      <c r="T107" s="133"/>
      <c r="U107" s="128"/>
      <c r="V107" s="121"/>
      <c r="W107" s="121"/>
      <c r="X107" s="142"/>
      <c r="Y107" s="119"/>
      <c r="Z107" s="132"/>
      <c r="AA107" s="120"/>
      <c r="AB107" s="120" t="s">
        <v>1204</v>
      </c>
      <c r="AC107" s="121"/>
      <c r="AD107" s="120" t="s">
        <v>1205</v>
      </c>
      <c r="AE107" s="134"/>
    </row>
    <row r="108" spans="1:31" ht="13">
      <c r="A108" s="126"/>
      <c r="B108" s="127"/>
      <c r="C108" s="127"/>
      <c r="D108" s="128"/>
      <c r="E108" s="129"/>
      <c r="F108" s="128"/>
      <c r="G108" s="128"/>
      <c r="H108" s="128"/>
      <c r="I108" s="128"/>
      <c r="J108" s="128"/>
      <c r="K108" s="128"/>
      <c r="L108" s="128"/>
      <c r="M108" s="128"/>
      <c r="N108" s="128"/>
      <c r="O108" s="131"/>
      <c r="P108" s="113"/>
      <c r="Q108" s="132"/>
      <c r="R108" s="120"/>
      <c r="S108" s="120"/>
      <c r="T108" s="133"/>
      <c r="U108" s="128"/>
      <c r="V108" s="121"/>
      <c r="W108" s="121"/>
      <c r="X108" s="142"/>
      <c r="Y108" s="119"/>
      <c r="Z108" s="132"/>
      <c r="AA108" s="120"/>
      <c r="AB108" s="120" t="s">
        <v>1204</v>
      </c>
      <c r="AC108" s="121"/>
      <c r="AD108" s="120" t="s">
        <v>1205</v>
      </c>
      <c r="AE108" s="134"/>
    </row>
    <row r="109" spans="1:31" ht="13">
      <c r="A109" s="126"/>
      <c r="B109" s="127"/>
      <c r="C109" s="127"/>
      <c r="D109" s="128"/>
      <c r="E109" s="129"/>
      <c r="F109" s="128"/>
      <c r="G109" s="128"/>
      <c r="H109" s="128"/>
      <c r="I109" s="128"/>
      <c r="J109" s="128"/>
      <c r="K109" s="128"/>
      <c r="L109" s="128"/>
      <c r="M109" s="128"/>
      <c r="N109" s="128"/>
      <c r="O109" s="131"/>
      <c r="P109" s="113"/>
      <c r="Q109" s="132"/>
      <c r="R109" s="120"/>
      <c r="S109" s="120"/>
      <c r="T109" s="133"/>
      <c r="U109" s="128"/>
      <c r="V109" s="121"/>
      <c r="W109" s="121"/>
      <c r="X109" s="142"/>
      <c r="Y109" s="119"/>
      <c r="Z109" s="132"/>
      <c r="AA109" s="120"/>
      <c r="AB109" s="120" t="s">
        <v>1204</v>
      </c>
      <c r="AC109" s="121"/>
      <c r="AD109" s="120" t="s">
        <v>1205</v>
      </c>
      <c r="AE109" s="134"/>
    </row>
    <row r="110" spans="1:31" ht="13">
      <c r="A110" s="126"/>
      <c r="B110" s="127"/>
      <c r="C110" s="127"/>
      <c r="D110" s="128"/>
      <c r="E110" s="129"/>
      <c r="F110" s="128"/>
      <c r="G110" s="128"/>
      <c r="H110" s="128"/>
      <c r="I110" s="128"/>
      <c r="J110" s="128"/>
      <c r="K110" s="128"/>
      <c r="L110" s="128"/>
      <c r="M110" s="128"/>
      <c r="N110" s="128"/>
      <c r="O110" s="131"/>
      <c r="P110" s="113"/>
      <c r="Q110" s="132"/>
      <c r="R110" s="120"/>
      <c r="S110" s="120"/>
      <c r="T110" s="133"/>
      <c r="U110" s="128"/>
      <c r="V110" s="121"/>
      <c r="W110" s="121"/>
      <c r="X110" s="142"/>
      <c r="Y110" s="119"/>
      <c r="Z110" s="132"/>
      <c r="AA110" s="120"/>
      <c r="AB110" s="120" t="s">
        <v>1204</v>
      </c>
      <c r="AC110" s="121"/>
      <c r="AD110" s="120" t="s">
        <v>1205</v>
      </c>
      <c r="AE110" s="134"/>
    </row>
    <row r="111" spans="1:31" ht="13">
      <c r="A111" s="126"/>
      <c r="B111" s="127"/>
      <c r="C111" s="127"/>
      <c r="D111" s="128"/>
      <c r="E111" s="129"/>
      <c r="F111" s="128"/>
      <c r="G111" s="128"/>
      <c r="H111" s="128"/>
      <c r="I111" s="128"/>
      <c r="J111" s="128"/>
      <c r="K111" s="128"/>
      <c r="L111" s="128"/>
      <c r="M111" s="128"/>
      <c r="N111" s="128"/>
      <c r="O111" s="131"/>
      <c r="P111" s="113"/>
      <c r="Q111" s="132"/>
      <c r="R111" s="120"/>
      <c r="S111" s="120"/>
      <c r="T111" s="133"/>
      <c r="U111" s="128"/>
      <c r="V111" s="121"/>
      <c r="W111" s="121"/>
      <c r="X111" s="142"/>
      <c r="Y111" s="119"/>
      <c r="Z111" s="132"/>
      <c r="AA111" s="120"/>
      <c r="AB111" s="120" t="s">
        <v>1204</v>
      </c>
      <c r="AC111" s="121"/>
      <c r="AD111" s="120" t="s">
        <v>1205</v>
      </c>
      <c r="AE111" s="134"/>
    </row>
    <row r="112" spans="1:31" ht="13">
      <c r="A112" s="126"/>
      <c r="B112" s="127"/>
      <c r="C112" s="127"/>
      <c r="D112" s="128"/>
      <c r="E112" s="129"/>
      <c r="F112" s="128"/>
      <c r="G112" s="128"/>
      <c r="H112" s="128"/>
      <c r="I112" s="128"/>
      <c r="J112" s="128"/>
      <c r="K112" s="128"/>
      <c r="L112" s="128"/>
      <c r="M112" s="128"/>
      <c r="N112" s="128"/>
      <c r="O112" s="131"/>
      <c r="P112" s="113"/>
      <c r="Q112" s="132"/>
      <c r="R112" s="120"/>
      <c r="S112" s="120"/>
      <c r="T112" s="133"/>
      <c r="U112" s="128"/>
      <c r="V112" s="121"/>
      <c r="W112" s="121"/>
      <c r="X112" s="142"/>
      <c r="Y112" s="119"/>
      <c r="Z112" s="132"/>
      <c r="AA112" s="120"/>
      <c r="AB112" s="120" t="s">
        <v>1204</v>
      </c>
      <c r="AC112" s="121"/>
      <c r="AD112" s="120" t="s">
        <v>1205</v>
      </c>
      <c r="AE112" s="134"/>
    </row>
    <row r="113" spans="1:31" ht="13">
      <c r="A113" s="126"/>
      <c r="B113" s="127"/>
      <c r="C113" s="127"/>
      <c r="D113" s="128"/>
      <c r="E113" s="129"/>
      <c r="F113" s="128"/>
      <c r="G113" s="128"/>
      <c r="H113" s="128"/>
      <c r="I113" s="128"/>
      <c r="J113" s="128"/>
      <c r="K113" s="128"/>
      <c r="L113" s="128"/>
      <c r="M113" s="128"/>
      <c r="N113" s="128"/>
      <c r="O113" s="131"/>
      <c r="P113" s="113"/>
      <c r="Q113" s="132"/>
      <c r="R113" s="120"/>
      <c r="S113" s="120"/>
      <c r="T113" s="133"/>
      <c r="U113" s="128"/>
      <c r="V113" s="121"/>
      <c r="W113" s="121"/>
      <c r="X113" s="142"/>
      <c r="Y113" s="119"/>
      <c r="Z113" s="132"/>
      <c r="AA113" s="120"/>
      <c r="AB113" s="120" t="s">
        <v>1204</v>
      </c>
      <c r="AC113" s="121"/>
      <c r="AD113" s="120" t="s">
        <v>1205</v>
      </c>
      <c r="AE113" s="134"/>
    </row>
    <row r="114" spans="1:31" ht="13">
      <c r="A114" s="126"/>
      <c r="B114" s="127"/>
      <c r="C114" s="127"/>
      <c r="D114" s="128"/>
      <c r="E114" s="129"/>
      <c r="F114" s="128"/>
      <c r="G114" s="128"/>
      <c r="H114" s="128"/>
      <c r="I114" s="128"/>
      <c r="J114" s="128"/>
      <c r="K114" s="128"/>
      <c r="L114" s="128"/>
      <c r="M114" s="128"/>
      <c r="N114" s="128"/>
      <c r="O114" s="131"/>
      <c r="P114" s="113"/>
      <c r="Q114" s="132"/>
      <c r="R114" s="120"/>
      <c r="S114" s="120"/>
      <c r="T114" s="133"/>
      <c r="U114" s="128"/>
      <c r="V114" s="121"/>
      <c r="W114" s="121"/>
      <c r="X114" s="142"/>
      <c r="Y114" s="119"/>
      <c r="Z114" s="132"/>
      <c r="AA114" s="120"/>
      <c r="AB114" s="120" t="s">
        <v>1204</v>
      </c>
      <c r="AC114" s="121"/>
      <c r="AD114" s="120" t="s">
        <v>1205</v>
      </c>
      <c r="AE114" s="134"/>
    </row>
    <row r="115" spans="1:31" ht="13">
      <c r="A115" s="126"/>
      <c r="B115" s="127"/>
      <c r="C115" s="127"/>
      <c r="D115" s="128"/>
      <c r="E115" s="129"/>
      <c r="F115" s="128"/>
      <c r="G115" s="128"/>
      <c r="H115" s="128"/>
      <c r="I115" s="128"/>
      <c r="J115" s="128"/>
      <c r="K115" s="128"/>
      <c r="L115" s="128"/>
      <c r="M115" s="128"/>
      <c r="N115" s="128"/>
      <c r="O115" s="131"/>
      <c r="P115" s="113"/>
      <c r="Q115" s="132"/>
      <c r="R115" s="120"/>
      <c r="S115" s="120"/>
      <c r="T115" s="133"/>
      <c r="U115" s="128"/>
      <c r="V115" s="121"/>
      <c r="W115" s="121"/>
      <c r="X115" s="142"/>
      <c r="Y115" s="119"/>
      <c r="Z115" s="132"/>
      <c r="AA115" s="120"/>
      <c r="AB115" s="120" t="s">
        <v>1204</v>
      </c>
      <c r="AC115" s="121"/>
      <c r="AD115" s="120" t="s">
        <v>1205</v>
      </c>
      <c r="AE115" s="134"/>
    </row>
    <row r="116" spans="1:31" ht="13">
      <c r="A116" s="126"/>
      <c r="B116" s="127"/>
      <c r="C116" s="127"/>
      <c r="D116" s="128"/>
      <c r="E116" s="129"/>
      <c r="F116" s="128"/>
      <c r="G116" s="128"/>
      <c r="H116" s="128"/>
      <c r="I116" s="128"/>
      <c r="J116" s="128"/>
      <c r="K116" s="128"/>
      <c r="L116" s="128"/>
      <c r="M116" s="128"/>
      <c r="N116" s="128"/>
      <c r="O116" s="131"/>
      <c r="P116" s="113"/>
      <c r="Q116" s="132"/>
      <c r="R116" s="120"/>
      <c r="S116" s="120"/>
      <c r="T116" s="133"/>
      <c r="U116" s="128"/>
      <c r="V116" s="121"/>
      <c r="W116" s="121"/>
      <c r="X116" s="142"/>
      <c r="Y116" s="119"/>
      <c r="Z116" s="132"/>
      <c r="AA116" s="120"/>
      <c r="AB116" s="120" t="s">
        <v>1204</v>
      </c>
      <c r="AC116" s="121"/>
      <c r="AD116" s="120" t="s">
        <v>1205</v>
      </c>
      <c r="AE116" s="134"/>
    </row>
    <row r="117" spans="1:31" ht="13">
      <c r="A117" s="126"/>
      <c r="B117" s="127"/>
      <c r="C117" s="127"/>
      <c r="D117" s="128"/>
      <c r="E117" s="129"/>
      <c r="F117" s="128"/>
      <c r="G117" s="128"/>
      <c r="H117" s="128"/>
      <c r="I117" s="128"/>
      <c r="J117" s="128"/>
      <c r="K117" s="128"/>
      <c r="L117" s="128"/>
      <c r="M117" s="128"/>
      <c r="N117" s="128"/>
      <c r="O117" s="131"/>
      <c r="P117" s="113"/>
      <c r="Q117" s="132"/>
      <c r="R117" s="120"/>
      <c r="S117" s="120"/>
      <c r="T117" s="133"/>
      <c r="U117" s="128"/>
      <c r="V117" s="121"/>
      <c r="W117" s="121"/>
      <c r="X117" s="142"/>
      <c r="Y117" s="119"/>
      <c r="Z117" s="132"/>
      <c r="AA117" s="120"/>
      <c r="AB117" s="120" t="s">
        <v>1204</v>
      </c>
      <c r="AC117" s="121"/>
      <c r="AD117" s="120" t="s">
        <v>1205</v>
      </c>
      <c r="AE117" s="134"/>
    </row>
    <row r="118" spans="1:31" ht="13">
      <c r="A118" s="126"/>
      <c r="B118" s="127"/>
      <c r="C118" s="127"/>
      <c r="D118" s="128"/>
      <c r="E118" s="129"/>
      <c r="F118" s="128"/>
      <c r="G118" s="128"/>
      <c r="H118" s="128"/>
      <c r="I118" s="128"/>
      <c r="J118" s="128"/>
      <c r="K118" s="128"/>
      <c r="L118" s="128"/>
      <c r="M118" s="128"/>
      <c r="N118" s="128"/>
      <c r="O118" s="131"/>
      <c r="P118" s="113"/>
      <c r="Q118" s="132"/>
      <c r="R118" s="120"/>
      <c r="S118" s="120"/>
      <c r="T118" s="133"/>
      <c r="U118" s="128"/>
      <c r="V118" s="121"/>
      <c r="W118" s="121"/>
      <c r="X118" s="142"/>
      <c r="Y118" s="119"/>
      <c r="Z118" s="132"/>
      <c r="AA118" s="120"/>
      <c r="AB118" s="120" t="s">
        <v>1204</v>
      </c>
      <c r="AC118" s="121"/>
      <c r="AD118" s="120" t="s">
        <v>1205</v>
      </c>
      <c r="AE118" s="134"/>
    </row>
    <row r="119" spans="1:31" ht="13">
      <c r="A119" s="126"/>
      <c r="B119" s="127"/>
      <c r="C119" s="127"/>
      <c r="D119" s="128"/>
      <c r="E119" s="129"/>
      <c r="F119" s="128"/>
      <c r="G119" s="128"/>
      <c r="H119" s="128"/>
      <c r="I119" s="128"/>
      <c r="J119" s="128"/>
      <c r="K119" s="128"/>
      <c r="L119" s="128"/>
      <c r="M119" s="128"/>
      <c r="N119" s="128"/>
      <c r="O119" s="131"/>
      <c r="P119" s="113"/>
      <c r="Q119" s="132"/>
      <c r="R119" s="120"/>
      <c r="S119" s="120"/>
      <c r="T119" s="133"/>
      <c r="U119" s="128"/>
      <c r="V119" s="121"/>
      <c r="W119" s="121"/>
      <c r="X119" s="142"/>
      <c r="Y119" s="119"/>
      <c r="Z119" s="132"/>
      <c r="AA119" s="120"/>
      <c r="AB119" s="120" t="s">
        <v>1204</v>
      </c>
      <c r="AC119" s="121"/>
      <c r="AD119" s="120" t="s">
        <v>1205</v>
      </c>
      <c r="AE119" s="134"/>
    </row>
    <row r="120" spans="1:31" ht="13">
      <c r="A120" s="126"/>
      <c r="B120" s="127"/>
      <c r="C120" s="127"/>
      <c r="D120" s="128"/>
      <c r="E120" s="129"/>
      <c r="F120" s="128"/>
      <c r="G120" s="128"/>
      <c r="H120" s="128"/>
      <c r="I120" s="128"/>
      <c r="J120" s="128"/>
      <c r="K120" s="128"/>
      <c r="L120" s="128"/>
      <c r="M120" s="128"/>
      <c r="N120" s="128"/>
      <c r="O120" s="131"/>
      <c r="P120" s="113"/>
      <c r="Q120" s="132"/>
      <c r="R120" s="120"/>
      <c r="S120" s="120"/>
      <c r="T120" s="133"/>
      <c r="U120" s="128"/>
      <c r="V120" s="121"/>
      <c r="W120" s="121"/>
      <c r="X120" s="142"/>
      <c r="Y120" s="119"/>
      <c r="Z120" s="132"/>
      <c r="AA120" s="120"/>
      <c r="AB120" s="120" t="s">
        <v>1204</v>
      </c>
      <c r="AC120" s="121"/>
      <c r="AD120" s="120" t="s">
        <v>1205</v>
      </c>
      <c r="AE120" s="134"/>
    </row>
    <row r="121" spans="1:31" ht="13">
      <c r="A121" s="126"/>
      <c r="B121" s="127"/>
      <c r="C121" s="127"/>
      <c r="D121" s="128"/>
      <c r="E121" s="129"/>
      <c r="F121" s="128"/>
      <c r="G121" s="128"/>
      <c r="H121" s="128"/>
      <c r="I121" s="128"/>
      <c r="J121" s="128"/>
      <c r="K121" s="128"/>
      <c r="L121" s="128"/>
      <c r="M121" s="128"/>
      <c r="N121" s="128"/>
      <c r="O121" s="131"/>
      <c r="P121" s="113"/>
      <c r="Q121" s="132"/>
      <c r="R121" s="120"/>
      <c r="S121" s="120"/>
      <c r="T121" s="133"/>
      <c r="U121" s="128"/>
      <c r="V121" s="121"/>
      <c r="W121" s="121"/>
      <c r="X121" s="142"/>
      <c r="Y121" s="119"/>
      <c r="Z121" s="132"/>
      <c r="AA121" s="120"/>
      <c r="AB121" s="120" t="s">
        <v>1204</v>
      </c>
      <c r="AC121" s="121"/>
      <c r="AD121" s="120" t="s">
        <v>1205</v>
      </c>
      <c r="AE121" s="134"/>
    </row>
    <row r="122" spans="1:31" ht="13">
      <c r="A122" s="126"/>
      <c r="B122" s="127"/>
      <c r="C122" s="127"/>
      <c r="D122" s="128"/>
      <c r="E122" s="129"/>
      <c r="F122" s="128"/>
      <c r="G122" s="128"/>
      <c r="H122" s="128"/>
      <c r="I122" s="128"/>
      <c r="J122" s="128"/>
      <c r="K122" s="128"/>
      <c r="L122" s="128"/>
      <c r="M122" s="128"/>
      <c r="N122" s="128"/>
      <c r="O122" s="131"/>
      <c r="P122" s="113"/>
      <c r="Q122" s="132"/>
      <c r="R122" s="120"/>
      <c r="S122" s="120"/>
      <c r="T122" s="133"/>
      <c r="U122" s="128"/>
      <c r="V122" s="121"/>
      <c r="W122" s="121"/>
      <c r="X122" s="142"/>
      <c r="Y122" s="119"/>
      <c r="Z122" s="132"/>
      <c r="AA122" s="120"/>
      <c r="AB122" s="120" t="s">
        <v>1204</v>
      </c>
      <c r="AC122" s="121"/>
      <c r="AD122" s="120" t="s">
        <v>1205</v>
      </c>
      <c r="AE122" s="134"/>
    </row>
    <row r="123" spans="1:31" ht="13">
      <c r="A123" s="126"/>
      <c r="B123" s="127"/>
      <c r="C123" s="127"/>
      <c r="D123" s="128"/>
      <c r="E123" s="129"/>
      <c r="F123" s="128"/>
      <c r="G123" s="128"/>
      <c r="H123" s="128"/>
      <c r="I123" s="128"/>
      <c r="J123" s="128"/>
      <c r="K123" s="128"/>
      <c r="L123" s="128"/>
      <c r="M123" s="128"/>
      <c r="N123" s="128"/>
      <c r="O123" s="131"/>
      <c r="P123" s="113"/>
      <c r="Q123" s="132"/>
      <c r="R123" s="120"/>
      <c r="S123" s="120"/>
      <c r="T123" s="133"/>
      <c r="U123" s="128"/>
      <c r="V123" s="121"/>
      <c r="W123" s="121"/>
      <c r="X123" s="142"/>
      <c r="Y123" s="119"/>
      <c r="Z123" s="132"/>
      <c r="AA123" s="120"/>
      <c r="AB123" s="120" t="s">
        <v>1204</v>
      </c>
      <c r="AC123" s="121"/>
      <c r="AD123" s="120" t="s">
        <v>1205</v>
      </c>
      <c r="AE123" s="134"/>
    </row>
    <row r="124" spans="1:31" ht="13">
      <c r="A124" s="126"/>
      <c r="B124" s="127"/>
      <c r="C124" s="127"/>
      <c r="D124" s="128"/>
      <c r="E124" s="129"/>
      <c r="F124" s="128"/>
      <c r="G124" s="128"/>
      <c r="H124" s="128"/>
      <c r="I124" s="128"/>
      <c r="J124" s="128"/>
      <c r="K124" s="128"/>
      <c r="L124" s="128"/>
      <c r="M124" s="128"/>
      <c r="N124" s="128"/>
      <c r="O124" s="131"/>
      <c r="P124" s="113"/>
      <c r="Q124" s="132"/>
      <c r="R124" s="120"/>
      <c r="S124" s="120"/>
      <c r="T124" s="133"/>
      <c r="U124" s="128"/>
      <c r="V124" s="121"/>
      <c r="W124" s="121"/>
      <c r="X124" s="142"/>
      <c r="Y124" s="119"/>
      <c r="Z124" s="132"/>
      <c r="AA124" s="120"/>
      <c r="AB124" s="120" t="s">
        <v>1204</v>
      </c>
      <c r="AC124" s="121"/>
      <c r="AD124" s="120" t="s">
        <v>1205</v>
      </c>
      <c r="AE124" s="134"/>
    </row>
    <row r="125" spans="1:31" ht="13">
      <c r="A125" s="126"/>
      <c r="B125" s="127"/>
      <c r="C125" s="127"/>
      <c r="D125" s="128"/>
      <c r="E125" s="129"/>
      <c r="F125" s="128"/>
      <c r="G125" s="128"/>
      <c r="H125" s="128"/>
      <c r="I125" s="128"/>
      <c r="J125" s="128"/>
      <c r="K125" s="128"/>
      <c r="L125" s="128"/>
      <c r="M125" s="128"/>
      <c r="N125" s="128"/>
      <c r="O125" s="131"/>
      <c r="P125" s="113"/>
      <c r="Q125" s="132"/>
      <c r="R125" s="120"/>
      <c r="S125" s="120"/>
      <c r="T125" s="133"/>
      <c r="U125" s="128"/>
      <c r="V125" s="121"/>
      <c r="W125" s="121"/>
      <c r="X125" s="142"/>
      <c r="Y125" s="119"/>
      <c r="Z125" s="132"/>
      <c r="AA125" s="120"/>
      <c r="AB125" s="120" t="s">
        <v>1204</v>
      </c>
      <c r="AC125" s="121"/>
      <c r="AD125" s="120" t="s">
        <v>1205</v>
      </c>
      <c r="AE125" s="134"/>
    </row>
    <row r="126" spans="1:31" ht="13">
      <c r="A126" s="126"/>
      <c r="B126" s="127"/>
      <c r="C126" s="127"/>
      <c r="D126" s="128"/>
      <c r="E126" s="129"/>
      <c r="F126" s="128"/>
      <c r="G126" s="128"/>
      <c r="H126" s="128"/>
      <c r="I126" s="128"/>
      <c r="J126" s="128"/>
      <c r="K126" s="128"/>
      <c r="L126" s="128"/>
      <c r="M126" s="128"/>
      <c r="N126" s="128"/>
      <c r="O126" s="131"/>
      <c r="P126" s="113"/>
      <c r="Q126" s="132"/>
      <c r="R126" s="120"/>
      <c r="S126" s="120"/>
      <c r="T126" s="133"/>
      <c r="U126" s="128"/>
      <c r="V126" s="121"/>
      <c r="W126" s="121"/>
      <c r="X126" s="142"/>
      <c r="Y126" s="119"/>
      <c r="Z126" s="132"/>
      <c r="AA126" s="120"/>
      <c r="AB126" s="120" t="s">
        <v>1204</v>
      </c>
      <c r="AC126" s="121"/>
      <c r="AD126" s="120" t="s">
        <v>1205</v>
      </c>
      <c r="AE126" s="134"/>
    </row>
    <row r="127" spans="1:31" ht="13">
      <c r="A127" s="126"/>
      <c r="B127" s="127"/>
      <c r="C127" s="127"/>
      <c r="D127" s="128"/>
      <c r="E127" s="129"/>
      <c r="F127" s="128"/>
      <c r="G127" s="128"/>
      <c r="H127" s="128"/>
      <c r="I127" s="128"/>
      <c r="J127" s="128"/>
      <c r="K127" s="128"/>
      <c r="L127" s="128"/>
      <c r="M127" s="128"/>
      <c r="N127" s="128"/>
      <c r="O127" s="131"/>
      <c r="P127" s="113"/>
      <c r="Q127" s="132"/>
      <c r="R127" s="120"/>
      <c r="S127" s="120"/>
      <c r="T127" s="133"/>
      <c r="U127" s="128"/>
      <c r="V127" s="121"/>
      <c r="W127" s="121"/>
      <c r="X127" s="142"/>
      <c r="Y127" s="119"/>
      <c r="Z127" s="132"/>
      <c r="AA127" s="120"/>
      <c r="AB127" s="120" t="s">
        <v>1204</v>
      </c>
      <c r="AC127" s="121"/>
      <c r="AD127" s="120" t="s">
        <v>1205</v>
      </c>
      <c r="AE127" s="134"/>
    </row>
    <row r="128" spans="1:31" ht="13">
      <c r="A128" s="126"/>
      <c r="B128" s="127"/>
      <c r="C128" s="127"/>
      <c r="D128" s="128"/>
      <c r="E128" s="129"/>
      <c r="F128" s="128"/>
      <c r="G128" s="128"/>
      <c r="H128" s="128"/>
      <c r="I128" s="128"/>
      <c r="J128" s="128"/>
      <c r="K128" s="128"/>
      <c r="L128" s="128"/>
      <c r="M128" s="128"/>
      <c r="N128" s="128"/>
      <c r="O128" s="131"/>
      <c r="P128" s="113"/>
      <c r="Q128" s="132"/>
      <c r="R128" s="120"/>
      <c r="S128" s="120"/>
      <c r="T128" s="133"/>
      <c r="U128" s="128"/>
      <c r="V128" s="121"/>
      <c r="W128" s="121"/>
      <c r="X128" s="142"/>
      <c r="Y128" s="119"/>
      <c r="Z128" s="132"/>
      <c r="AA128" s="120"/>
      <c r="AB128" s="120" t="s">
        <v>1204</v>
      </c>
      <c r="AC128" s="121"/>
      <c r="AD128" s="120" t="s">
        <v>1205</v>
      </c>
      <c r="AE128" s="134"/>
    </row>
    <row r="129" spans="1:31" ht="13">
      <c r="A129" s="126"/>
      <c r="B129" s="127"/>
      <c r="C129" s="127"/>
      <c r="D129" s="128"/>
      <c r="E129" s="129"/>
      <c r="F129" s="128"/>
      <c r="G129" s="128"/>
      <c r="H129" s="128"/>
      <c r="I129" s="128"/>
      <c r="J129" s="128"/>
      <c r="K129" s="128"/>
      <c r="L129" s="128"/>
      <c r="M129" s="128"/>
      <c r="N129" s="128"/>
      <c r="O129" s="131"/>
      <c r="P129" s="113"/>
      <c r="Q129" s="132"/>
      <c r="R129" s="120"/>
      <c r="S129" s="120"/>
      <c r="T129" s="133"/>
      <c r="U129" s="128"/>
      <c r="V129" s="121"/>
      <c r="W129" s="121"/>
      <c r="X129" s="142"/>
      <c r="Y129" s="119"/>
      <c r="Z129" s="132"/>
      <c r="AA129" s="120"/>
      <c r="AB129" s="120" t="s">
        <v>1204</v>
      </c>
      <c r="AC129" s="121"/>
      <c r="AD129" s="120" t="s">
        <v>1205</v>
      </c>
      <c r="AE129" s="134"/>
    </row>
    <row r="130" spans="1:31" ht="13">
      <c r="A130" s="126"/>
      <c r="B130" s="127"/>
      <c r="C130" s="127"/>
      <c r="D130" s="128"/>
      <c r="E130" s="129"/>
      <c r="F130" s="128"/>
      <c r="G130" s="128"/>
      <c r="H130" s="128"/>
      <c r="I130" s="128"/>
      <c r="J130" s="128"/>
      <c r="K130" s="128"/>
      <c r="L130" s="128"/>
      <c r="M130" s="128"/>
      <c r="N130" s="128"/>
      <c r="O130" s="131"/>
      <c r="P130" s="113"/>
      <c r="Q130" s="132"/>
      <c r="R130" s="120"/>
      <c r="S130" s="120"/>
      <c r="T130" s="133"/>
      <c r="U130" s="128"/>
      <c r="V130" s="121"/>
      <c r="W130" s="121"/>
      <c r="X130" s="142"/>
      <c r="Y130" s="119"/>
      <c r="Z130" s="132"/>
      <c r="AA130" s="120"/>
      <c r="AB130" s="120" t="s">
        <v>1204</v>
      </c>
      <c r="AC130" s="121"/>
      <c r="AD130" s="120" t="s">
        <v>1205</v>
      </c>
      <c r="AE130" s="134"/>
    </row>
    <row r="131" spans="1:31" ht="13">
      <c r="A131" s="126"/>
      <c r="B131" s="127"/>
      <c r="C131" s="127"/>
      <c r="D131" s="128"/>
      <c r="E131" s="129"/>
      <c r="F131" s="128"/>
      <c r="G131" s="128"/>
      <c r="H131" s="128"/>
      <c r="I131" s="128"/>
      <c r="J131" s="128"/>
      <c r="K131" s="128"/>
      <c r="L131" s="128"/>
      <c r="M131" s="128"/>
      <c r="N131" s="128"/>
      <c r="O131" s="131"/>
      <c r="P131" s="113"/>
      <c r="Q131" s="132"/>
      <c r="R131" s="120"/>
      <c r="S131" s="120"/>
      <c r="T131" s="133"/>
      <c r="U131" s="128"/>
      <c r="V131" s="121"/>
      <c r="W131" s="121"/>
      <c r="X131" s="142"/>
      <c r="Y131" s="119"/>
      <c r="Z131" s="132"/>
      <c r="AA131" s="120"/>
      <c r="AB131" s="120" t="s">
        <v>1204</v>
      </c>
      <c r="AC131" s="121"/>
      <c r="AD131" s="120" t="s">
        <v>1205</v>
      </c>
      <c r="AE131" s="134"/>
    </row>
    <row r="132" spans="1:31" ht="13">
      <c r="A132" s="126"/>
      <c r="B132" s="127"/>
      <c r="C132" s="127"/>
      <c r="D132" s="128"/>
      <c r="E132" s="129"/>
      <c r="F132" s="128"/>
      <c r="G132" s="128"/>
      <c r="H132" s="128"/>
      <c r="I132" s="128"/>
      <c r="J132" s="128"/>
      <c r="K132" s="128"/>
      <c r="L132" s="128"/>
      <c r="M132" s="128"/>
      <c r="N132" s="128"/>
      <c r="O132" s="131"/>
      <c r="P132" s="113"/>
      <c r="Q132" s="132"/>
      <c r="R132" s="120"/>
      <c r="S132" s="120"/>
      <c r="T132" s="133"/>
      <c r="U132" s="128"/>
      <c r="V132" s="121"/>
      <c r="W132" s="121"/>
      <c r="X132" s="142"/>
      <c r="Y132" s="119"/>
      <c r="Z132" s="132"/>
      <c r="AA132" s="120"/>
      <c r="AB132" s="120" t="s">
        <v>1204</v>
      </c>
      <c r="AC132" s="121"/>
      <c r="AD132" s="120" t="s">
        <v>1205</v>
      </c>
      <c r="AE132" s="134"/>
    </row>
    <row r="133" spans="1:31" ht="13">
      <c r="A133" s="126"/>
      <c r="B133" s="127"/>
      <c r="C133" s="127"/>
      <c r="D133" s="128"/>
      <c r="E133" s="129"/>
      <c r="F133" s="128"/>
      <c r="G133" s="128"/>
      <c r="H133" s="128"/>
      <c r="I133" s="128"/>
      <c r="J133" s="128"/>
      <c r="K133" s="128"/>
      <c r="L133" s="128"/>
      <c r="M133" s="128"/>
      <c r="N133" s="128"/>
      <c r="O133" s="131"/>
      <c r="P133" s="113"/>
      <c r="Q133" s="132"/>
      <c r="R133" s="120"/>
      <c r="S133" s="120"/>
      <c r="T133" s="133"/>
      <c r="U133" s="128"/>
      <c r="V133" s="121"/>
      <c r="W133" s="121"/>
      <c r="X133" s="142"/>
      <c r="Y133" s="119"/>
      <c r="Z133" s="132"/>
      <c r="AA133" s="120"/>
      <c r="AB133" s="120" t="s">
        <v>1204</v>
      </c>
      <c r="AC133" s="121"/>
      <c r="AD133" s="120" t="s">
        <v>1205</v>
      </c>
      <c r="AE133" s="134"/>
    </row>
    <row r="134" spans="1:31" ht="13">
      <c r="A134" s="126"/>
      <c r="B134" s="127"/>
      <c r="C134" s="127"/>
      <c r="D134" s="128"/>
      <c r="E134" s="129"/>
      <c r="F134" s="128"/>
      <c r="G134" s="128"/>
      <c r="H134" s="128"/>
      <c r="I134" s="128"/>
      <c r="J134" s="128"/>
      <c r="K134" s="128"/>
      <c r="L134" s="128"/>
      <c r="M134" s="128"/>
      <c r="N134" s="128"/>
      <c r="O134" s="131"/>
      <c r="P134" s="113"/>
      <c r="Q134" s="132"/>
      <c r="R134" s="120"/>
      <c r="S134" s="120"/>
      <c r="T134" s="133"/>
      <c r="U134" s="128"/>
      <c r="V134" s="121"/>
      <c r="W134" s="121"/>
      <c r="X134" s="142"/>
      <c r="Y134" s="119"/>
      <c r="Z134" s="132"/>
      <c r="AA134" s="120"/>
      <c r="AB134" s="120" t="s">
        <v>1204</v>
      </c>
      <c r="AC134" s="121"/>
      <c r="AD134" s="120" t="s">
        <v>1205</v>
      </c>
      <c r="AE134" s="134"/>
    </row>
    <row r="135" spans="1:31" ht="13">
      <c r="A135" s="126"/>
      <c r="B135" s="127"/>
      <c r="C135" s="127"/>
      <c r="D135" s="128"/>
      <c r="E135" s="129"/>
      <c r="F135" s="128"/>
      <c r="G135" s="128"/>
      <c r="H135" s="128"/>
      <c r="I135" s="128"/>
      <c r="J135" s="128"/>
      <c r="K135" s="128"/>
      <c r="L135" s="128"/>
      <c r="M135" s="128"/>
      <c r="N135" s="128"/>
      <c r="O135" s="131"/>
      <c r="P135" s="113"/>
      <c r="Q135" s="132"/>
      <c r="R135" s="120"/>
      <c r="S135" s="120"/>
      <c r="T135" s="133"/>
      <c r="U135" s="128"/>
      <c r="V135" s="121"/>
      <c r="W135" s="121"/>
      <c r="X135" s="142"/>
      <c r="Y135" s="119"/>
      <c r="Z135" s="132"/>
      <c r="AA135" s="120"/>
      <c r="AB135" s="120" t="s">
        <v>1204</v>
      </c>
      <c r="AC135" s="121"/>
      <c r="AD135" s="120" t="s">
        <v>1205</v>
      </c>
      <c r="AE135" s="134"/>
    </row>
    <row r="136" spans="1:31" ht="13">
      <c r="A136" s="126"/>
      <c r="B136" s="127"/>
      <c r="C136" s="127"/>
      <c r="D136" s="128"/>
      <c r="E136" s="129"/>
      <c r="F136" s="128"/>
      <c r="G136" s="128"/>
      <c r="H136" s="128"/>
      <c r="I136" s="128"/>
      <c r="J136" s="128"/>
      <c r="K136" s="128"/>
      <c r="L136" s="128"/>
      <c r="M136" s="128"/>
      <c r="N136" s="128"/>
      <c r="O136" s="131"/>
      <c r="P136" s="113"/>
      <c r="Q136" s="132"/>
      <c r="R136" s="120"/>
      <c r="S136" s="120"/>
      <c r="T136" s="133"/>
      <c r="U136" s="128"/>
      <c r="V136" s="121"/>
      <c r="W136" s="121"/>
      <c r="X136" s="142"/>
      <c r="Y136" s="119"/>
      <c r="Z136" s="132"/>
      <c r="AA136" s="120"/>
      <c r="AB136" s="120" t="s">
        <v>1204</v>
      </c>
      <c r="AC136" s="121"/>
      <c r="AD136" s="120" t="s">
        <v>1205</v>
      </c>
      <c r="AE136" s="134"/>
    </row>
    <row r="137" spans="1:31" ht="13">
      <c r="A137" s="126"/>
      <c r="B137" s="127"/>
      <c r="C137" s="127"/>
      <c r="D137" s="128"/>
      <c r="E137" s="129"/>
      <c r="F137" s="128"/>
      <c r="G137" s="128"/>
      <c r="H137" s="128"/>
      <c r="I137" s="128"/>
      <c r="J137" s="128"/>
      <c r="K137" s="128"/>
      <c r="L137" s="128"/>
      <c r="M137" s="128"/>
      <c r="N137" s="128"/>
      <c r="O137" s="131"/>
      <c r="P137" s="113"/>
      <c r="Q137" s="132"/>
      <c r="R137" s="120"/>
      <c r="S137" s="120"/>
      <c r="T137" s="133"/>
      <c r="U137" s="128"/>
      <c r="V137" s="121"/>
      <c r="W137" s="121"/>
      <c r="X137" s="142"/>
      <c r="Y137" s="119"/>
      <c r="Z137" s="132"/>
      <c r="AA137" s="120"/>
      <c r="AB137" s="120" t="s">
        <v>1204</v>
      </c>
      <c r="AC137" s="121"/>
      <c r="AD137" s="120" t="s">
        <v>1205</v>
      </c>
      <c r="AE137" s="134"/>
    </row>
    <row r="138" spans="1:31" ht="13">
      <c r="A138" s="126"/>
      <c r="B138" s="127"/>
      <c r="C138" s="127"/>
      <c r="D138" s="128"/>
      <c r="E138" s="129"/>
      <c r="F138" s="128"/>
      <c r="G138" s="128"/>
      <c r="H138" s="128"/>
      <c r="I138" s="128"/>
      <c r="J138" s="128"/>
      <c r="K138" s="128"/>
      <c r="L138" s="128"/>
      <c r="M138" s="128"/>
      <c r="N138" s="128"/>
      <c r="O138" s="131"/>
      <c r="P138" s="113"/>
      <c r="Q138" s="132"/>
      <c r="R138" s="120"/>
      <c r="S138" s="120"/>
      <c r="T138" s="133"/>
      <c r="U138" s="128"/>
      <c r="V138" s="121"/>
      <c r="W138" s="121"/>
      <c r="X138" s="142"/>
      <c r="Y138" s="119"/>
      <c r="Z138" s="132"/>
      <c r="AA138" s="120"/>
      <c r="AB138" s="120" t="s">
        <v>1204</v>
      </c>
      <c r="AC138" s="121"/>
      <c r="AD138" s="120" t="s">
        <v>1205</v>
      </c>
      <c r="AE138" s="134"/>
    </row>
    <row r="139" spans="1:31" ht="13">
      <c r="A139" s="126"/>
      <c r="B139" s="127"/>
      <c r="C139" s="127"/>
      <c r="D139" s="128"/>
      <c r="E139" s="129"/>
      <c r="F139" s="128"/>
      <c r="G139" s="128"/>
      <c r="H139" s="128"/>
      <c r="I139" s="128"/>
      <c r="J139" s="128"/>
      <c r="K139" s="128"/>
      <c r="L139" s="128"/>
      <c r="M139" s="128"/>
      <c r="N139" s="128"/>
      <c r="O139" s="131"/>
      <c r="P139" s="113"/>
      <c r="Q139" s="132"/>
      <c r="R139" s="120"/>
      <c r="S139" s="120"/>
      <c r="T139" s="133"/>
      <c r="U139" s="128"/>
      <c r="V139" s="121"/>
      <c r="W139" s="121"/>
      <c r="X139" s="142"/>
      <c r="Y139" s="119"/>
      <c r="Z139" s="132"/>
      <c r="AA139" s="120"/>
      <c r="AB139" s="120" t="s">
        <v>1204</v>
      </c>
      <c r="AC139" s="121"/>
      <c r="AD139" s="120" t="s">
        <v>1205</v>
      </c>
      <c r="AE139" s="134"/>
    </row>
    <row r="140" spans="1:31" ht="13">
      <c r="A140" s="126"/>
      <c r="B140" s="127"/>
      <c r="C140" s="127"/>
      <c r="D140" s="128"/>
      <c r="E140" s="129"/>
      <c r="F140" s="128"/>
      <c r="G140" s="128"/>
      <c r="H140" s="128"/>
      <c r="I140" s="128"/>
      <c r="J140" s="128"/>
      <c r="K140" s="128"/>
      <c r="L140" s="128"/>
      <c r="M140" s="128"/>
      <c r="N140" s="128"/>
      <c r="O140" s="131"/>
      <c r="P140" s="113"/>
      <c r="Q140" s="132"/>
      <c r="R140" s="120"/>
      <c r="S140" s="120"/>
      <c r="T140" s="133"/>
      <c r="U140" s="128"/>
      <c r="V140" s="121"/>
      <c r="W140" s="121"/>
      <c r="X140" s="142"/>
      <c r="Y140" s="119"/>
      <c r="Z140" s="132"/>
      <c r="AA140" s="120"/>
      <c r="AB140" s="120" t="s">
        <v>1204</v>
      </c>
      <c r="AC140" s="121"/>
      <c r="AD140" s="120" t="s">
        <v>1205</v>
      </c>
      <c r="AE140" s="134"/>
    </row>
    <row r="141" spans="1:31" ht="13">
      <c r="A141" s="126"/>
      <c r="B141" s="127"/>
      <c r="C141" s="127"/>
      <c r="D141" s="128"/>
      <c r="E141" s="129"/>
      <c r="F141" s="128"/>
      <c r="G141" s="128"/>
      <c r="H141" s="128"/>
      <c r="I141" s="128"/>
      <c r="J141" s="128"/>
      <c r="K141" s="128"/>
      <c r="L141" s="128"/>
      <c r="M141" s="128"/>
      <c r="N141" s="128"/>
      <c r="O141" s="131"/>
      <c r="P141" s="113"/>
      <c r="Q141" s="132"/>
      <c r="R141" s="120"/>
      <c r="S141" s="120"/>
      <c r="T141" s="133"/>
      <c r="U141" s="128"/>
      <c r="V141" s="121"/>
      <c r="W141" s="121"/>
      <c r="X141" s="142"/>
      <c r="Y141" s="119"/>
      <c r="Z141" s="132"/>
      <c r="AA141" s="120"/>
      <c r="AB141" s="120" t="s">
        <v>1204</v>
      </c>
      <c r="AC141" s="121"/>
      <c r="AD141" s="120" t="s">
        <v>1205</v>
      </c>
      <c r="AE141" s="134"/>
    </row>
    <row r="142" spans="1:31" ht="13">
      <c r="A142" s="126"/>
      <c r="B142" s="127"/>
      <c r="C142" s="127"/>
      <c r="D142" s="128"/>
      <c r="E142" s="129"/>
      <c r="F142" s="128"/>
      <c r="G142" s="128"/>
      <c r="H142" s="128"/>
      <c r="I142" s="128"/>
      <c r="J142" s="128"/>
      <c r="K142" s="128"/>
      <c r="L142" s="128"/>
      <c r="M142" s="128"/>
      <c r="N142" s="128"/>
      <c r="O142" s="131"/>
      <c r="P142" s="113"/>
      <c r="Q142" s="132"/>
      <c r="R142" s="120"/>
      <c r="S142" s="120"/>
      <c r="T142" s="133"/>
      <c r="U142" s="128"/>
      <c r="V142" s="121"/>
      <c r="W142" s="121"/>
      <c r="X142" s="142"/>
      <c r="Y142" s="119"/>
      <c r="Z142" s="132"/>
      <c r="AA142" s="120"/>
      <c r="AB142" s="120" t="s">
        <v>1204</v>
      </c>
      <c r="AC142" s="121"/>
      <c r="AD142" s="120" t="s">
        <v>1205</v>
      </c>
      <c r="AE142" s="134"/>
    </row>
    <row r="143" spans="1:31" ht="13">
      <c r="A143" s="126"/>
      <c r="B143" s="127"/>
      <c r="C143" s="127"/>
      <c r="D143" s="128"/>
      <c r="E143" s="129"/>
      <c r="F143" s="128"/>
      <c r="G143" s="128"/>
      <c r="H143" s="128"/>
      <c r="I143" s="128"/>
      <c r="J143" s="128"/>
      <c r="K143" s="128"/>
      <c r="L143" s="128"/>
      <c r="M143" s="128"/>
      <c r="N143" s="128"/>
      <c r="O143" s="131"/>
      <c r="P143" s="113"/>
      <c r="Q143" s="132"/>
      <c r="R143" s="120"/>
      <c r="S143" s="120"/>
      <c r="T143" s="133"/>
      <c r="U143" s="128"/>
      <c r="V143" s="121"/>
      <c r="W143" s="121"/>
      <c r="X143" s="142"/>
      <c r="Y143" s="119"/>
      <c r="Z143" s="132"/>
      <c r="AA143" s="120"/>
      <c r="AB143" s="120" t="s">
        <v>1204</v>
      </c>
      <c r="AC143" s="121"/>
      <c r="AD143" s="120" t="s">
        <v>1205</v>
      </c>
      <c r="AE143" s="134"/>
    </row>
    <row r="144" spans="1:31" ht="13">
      <c r="A144" s="126"/>
      <c r="B144" s="127"/>
      <c r="C144" s="127"/>
      <c r="D144" s="128"/>
      <c r="E144" s="129"/>
      <c r="F144" s="128"/>
      <c r="G144" s="128"/>
      <c r="H144" s="128"/>
      <c r="I144" s="128"/>
      <c r="J144" s="128"/>
      <c r="K144" s="128"/>
      <c r="L144" s="128"/>
      <c r="M144" s="128"/>
      <c r="N144" s="128"/>
      <c r="O144" s="131"/>
      <c r="P144" s="113"/>
      <c r="Q144" s="132"/>
      <c r="R144" s="120"/>
      <c r="S144" s="120"/>
      <c r="T144" s="133"/>
      <c r="U144" s="128"/>
      <c r="V144" s="121"/>
      <c r="W144" s="121"/>
      <c r="X144" s="142"/>
      <c r="Y144" s="119"/>
      <c r="Z144" s="132"/>
      <c r="AA144" s="120"/>
      <c r="AB144" s="120" t="s">
        <v>1204</v>
      </c>
      <c r="AC144" s="121"/>
      <c r="AD144" s="120" t="s">
        <v>1205</v>
      </c>
      <c r="AE144" s="134"/>
    </row>
    <row r="145" spans="1:31" ht="13">
      <c r="A145" s="126"/>
      <c r="B145" s="127"/>
      <c r="C145" s="127"/>
      <c r="D145" s="128"/>
      <c r="E145" s="129"/>
      <c r="F145" s="128"/>
      <c r="G145" s="128"/>
      <c r="H145" s="128"/>
      <c r="I145" s="128"/>
      <c r="J145" s="128"/>
      <c r="K145" s="128"/>
      <c r="L145" s="128"/>
      <c r="M145" s="128"/>
      <c r="N145" s="128"/>
      <c r="O145" s="131"/>
      <c r="P145" s="113"/>
      <c r="Q145" s="132"/>
      <c r="R145" s="120"/>
      <c r="S145" s="120"/>
      <c r="T145" s="133"/>
      <c r="U145" s="128"/>
      <c r="V145" s="121"/>
      <c r="W145" s="121"/>
      <c r="X145" s="142"/>
      <c r="Y145" s="119"/>
      <c r="Z145" s="132"/>
      <c r="AA145" s="120"/>
      <c r="AB145" s="120" t="s">
        <v>1204</v>
      </c>
      <c r="AC145" s="121"/>
      <c r="AD145" s="120" t="s">
        <v>1205</v>
      </c>
      <c r="AE145" s="134"/>
    </row>
    <row r="146" spans="1:31" ht="13">
      <c r="A146" s="126"/>
      <c r="B146" s="127"/>
      <c r="C146" s="127"/>
      <c r="D146" s="128"/>
      <c r="E146" s="129"/>
      <c r="F146" s="128"/>
      <c r="G146" s="128"/>
      <c r="H146" s="128"/>
      <c r="I146" s="128"/>
      <c r="J146" s="128"/>
      <c r="K146" s="128"/>
      <c r="L146" s="128"/>
      <c r="M146" s="128"/>
      <c r="N146" s="128"/>
      <c r="O146" s="131"/>
      <c r="P146" s="113"/>
      <c r="Q146" s="132"/>
      <c r="R146" s="120"/>
      <c r="S146" s="120"/>
      <c r="T146" s="133"/>
      <c r="U146" s="128"/>
      <c r="V146" s="121"/>
      <c r="W146" s="121"/>
      <c r="X146" s="142"/>
      <c r="Y146" s="119"/>
      <c r="Z146" s="132"/>
      <c r="AA146" s="120"/>
      <c r="AB146" s="120" t="s">
        <v>1204</v>
      </c>
      <c r="AC146" s="121"/>
      <c r="AD146" s="120" t="s">
        <v>1205</v>
      </c>
      <c r="AE146" s="134"/>
    </row>
    <row r="147" spans="1:31" ht="13">
      <c r="A147" s="126"/>
      <c r="B147" s="144"/>
      <c r="C147" s="144"/>
      <c r="D147" s="145"/>
      <c r="E147" s="146"/>
      <c r="F147" s="145"/>
      <c r="G147" s="147"/>
      <c r="H147" s="147"/>
      <c r="I147" s="147"/>
      <c r="J147" s="145"/>
      <c r="K147" s="145"/>
      <c r="L147" s="145"/>
      <c r="M147" s="145"/>
      <c r="N147" s="145"/>
      <c r="O147" s="148"/>
      <c r="P147" s="149"/>
      <c r="Q147" s="150"/>
      <c r="R147" s="150"/>
      <c r="S147" s="150"/>
      <c r="T147" s="151"/>
      <c r="U147" s="152"/>
      <c r="V147" s="121"/>
      <c r="W147" s="153"/>
      <c r="X147" s="154"/>
      <c r="Y147" s="155"/>
      <c r="Z147" s="132"/>
      <c r="AA147" s="120"/>
      <c r="AB147" s="120" t="s">
        <v>1204</v>
      </c>
      <c r="AC147" s="121"/>
      <c r="AD147" s="120" t="s">
        <v>1205</v>
      </c>
      <c r="AE147" s="152"/>
    </row>
    <row r="148" spans="1:31" ht="13">
      <c r="A148" s="126"/>
      <c r="B148" s="156"/>
      <c r="C148" s="156"/>
      <c r="D148" s="157"/>
      <c r="E148" s="158"/>
      <c r="F148" s="157"/>
      <c r="G148" s="159"/>
      <c r="H148" s="159"/>
      <c r="I148" s="159"/>
      <c r="J148" s="157"/>
      <c r="K148" s="157"/>
      <c r="L148" s="157"/>
      <c r="M148" s="157"/>
      <c r="N148" s="157"/>
      <c r="O148" s="160"/>
      <c r="P148" s="149"/>
      <c r="Q148" s="161"/>
      <c r="R148" s="161"/>
      <c r="S148" s="161"/>
      <c r="T148" s="151"/>
      <c r="U148" s="162"/>
      <c r="V148" s="121"/>
      <c r="W148" s="163"/>
      <c r="X148" s="164"/>
      <c r="Y148" s="155"/>
      <c r="Z148" s="132"/>
      <c r="AA148" s="120"/>
      <c r="AB148" s="120" t="s">
        <v>1204</v>
      </c>
      <c r="AC148" s="121"/>
      <c r="AD148" s="120" t="s">
        <v>1205</v>
      </c>
      <c r="AE148" s="162"/>
    </row>
    <row r="149" spans="1:31" ht="13">
      <c r="A149" s="126"/>
      <c r="B149" s="156"/>
      <c r="C149" s="156"/>
      <c r="D149" s="157"/>
      <c r="E149" s="158"/>
      <c r="F149" s="157"/>
      <c r="G149" s="159"/>
      <c r="H149" s="165"/>
      <c r="I149" s="159"/>
      <c r="J149" s="157"/>
      <c r="K149" s="157"/>
      <c r="L149" s="157"/>
      <c r="M149" s="157"/>
      <c r="N149" s="157"/>
      <c r="O149" s="160"/>
      <c r="P149" s="149"/>
      <c r="Q149" s="161"/>
      <c r="R149" s="161"/>
      <c r="S149" s="161"/>
      <c r="T149" s="151"/>
      <c r="U149" s="162"/>
      <c r="V149" s="121"/>
      <c r="W149" s="163"/>
      <c r="X149" s="164"/>
      <c r="Y149" s="155"/>
      <c r="Z149" s="132"/>
      <c r="AA149" s="120"/>
      <c r="AB149" s="120" t="s">
        <v>1204</v>
      </c>
      <c r="AC149" s="121"/>
      <c r="AD149" s="120" t="s">
        <v>1205</v>
      </c>
      <c r="AE149" s="162"/>
    </row>
    <row r="150" spans="1:31" ht="13">
      <c r="A150" s="126"/>
      <c r="B150" s="156"/>
      <c r="C150" s="156"/>
      <c r="D150" s="157"/>
      <c r="E150" s="158"/>
      <c r="F150" s="157"/>
      <c r="G150" s="159"/>
      <c r="H150" s="165"/>
      <c r="I150" s="159"/>
      <c r="J150" s="157"/>
      <c r="K150" s="157"/>
      <c r="L150" s="157"/>
      <c r="M150" s="157"/>
      <c r="N150" s="157"/>
      <c r="O150" s="160"/>
      <c r="P150" s="149"/>
      <c r="Q150" s="161"/>
      <c r="R150" s="161"/>
      <c r="S150" s="161"/>
      <c r="T150" s="151"/>
      <c r="U150" s="162"/>
      <c r="V150" s="121"/>
      <c r="W150" s="163"/>
      <c r="X150" s="164"/>
      <c r="Y150" s="155"/>
      <c r="Z150" s="132"/>
      <c r="AA150" s="120"/>
      <c r="AB150" s="120" t="s">
        <v>1204</v>
      </c>
      <c r="AC150" s="121"/>
      <c r="AD150" s="120" t="s">
        <v>1205</v>
      </c>
      <c r="AE150" s="162"/>
    </row>
    <row r="151" spans="1:31" ht="13">
      <c r="A151" s="126"/>
      <c r="B151" s="156"/>
      <c r="C151" s="156"/>
      <c r="D151" s="157"/>
      <c r="E151" s="158"/>
      <c r="F151" s="157"/>
      <c r="G151" s="165"/>
      <c r="H151" s="159"/>
      <c r="I151" s="159"/>
      <c r="J151" s="157"/>
      <c r="K151" s="157"/>
      <c r="L151" s="157"/>
      <c r="M151" s="157"/>
      <c r="N151" s="157"/>
      <c r="O151" s="160"/>
      <c r="P151" s="149"/>
      <c r="Q151" s="161"/>
      <c r="R151" s="161"/>
      <c r="S151" s="161"/>
      <c r="T151" s="151"/>
      <c r="U151" s="162"/>
      <c r="V151" s="121"/>
      <c r="W151" s="163"/>
      <c r="X151" s="164"/>
      <c r="Y151" s="155"/>
      <c r="Z151" s="132"/>
      <c r="AA151" s="120"/>
      <c r="AB151" s="120" t="s">
        <v>1204</v>
      </c>
      <c r="AC151" s="121"/>
      <c r="AD151" s="120" t="s">
        <v>1205</v>
      </c>
      <c r="AE151" s="162"/>
    </row>
    <row r="152" spans="1:31" ht="13">
      <c r="A152" s="126"/>
      <c r="B152" s="156"/>
      <c r="C152" s="156"/>
      <c r="D152" s="157"/>
      <c r="E152" s="158"/>
      <c r="F152" s="157"/>
      <c r="G152" s="159"/>
      <c r="H152" s="159"/>
      <c r="I152" s="159"/>
      <c r="J152" s="157"/>
      <c r="K152" s="157"/>
      <c r="L152" s="157"/>
      <c r="M152" s="157"/>
      <c r="N152" s="157"/>
      <c r="O152" s="160"/>
      <c r="P152" s="149"/>
      <c r="Q152" s="161"/>
      <c r="R152" s="161"/>
      <c r="S152" s="161"/>
      <c r="T152" s="151"/>
      <c r="U152" s="162"/>
      <c r="V152" s="121"/>
      <c r="W152" s="163"/>
      <c r="X152" s="164"/>
      <c r="Y152" s="155"/>
      <c r="Z152" s="132"/>
      <c r="AA152" s="120"/>
      <c r="AB152" s="120" t="s">
        <v>1204</v>
      </c>
      <c r="AC152" s="121"/>
      <c r="AD152" s="120" t="s">
        <v>1205</v>
      </c>
      <c r="AE152" s="162"/>
    </row>
    <row r="153" spans="1:31" ht="13">
      <c r="A153" s="126"/>
      <c r="B153" s="156"/>
      <c r="C153" s="156"/>
      <c r="D153" s="157"/>
      <c r="E153" s="158"/>
      <c r="F153" s="157"/>
      <c r="G153" s="159"/>
      <c r="H153" s="159"/>
      <c r="I153" s="159"/>
      <c r="J153" s="157"/>
      <c r="K153" s="157"/>
      <c r="L153" s="157"/>
      <c r="M153" s="157"/>
      <c r="N153" s="157"/>
      <c r="O153" s="160"/>
      <c r="P153" s="149"/>
      <c r="Q153" s="161"/>
      <c r="R153" s="161"/>
      <c r="S153" s="161"/>
      <c r="T153" s="151"/>
      <c r="U153" s="162"/>
      <c r="V153" s="121"/>
      <c r="W153" s="163"/>
      <c r="X153" s="164"/>
      <c r="Y153" s="155"/>
      <c r="Z153" s="132"/>
      <c r="AA153" s="120"/>
      <c r="AB153" s="120" t="s">
        <v>1204</v>
      </c>
      <c r="AC153" s="121"/>
      <c r="AD153" s="120" t="s">
        <v>1205</v>
      </c>
      <c r="AE153" s="162"/>
    </row>
    <row r="154" spans="1:31" ht="13">
      <c r="A154" s="126"/>
      <c r="B154" s="156"/>
      <c r="C154" s="156"/>
      <c r="D154" s="157"/>
      <c r="E154" s="158"/>
      <c r="F154" s="157"/>
      <c r="G154" s="159"/>
      <c r="H154" s="159"/>
      <c r="I154" s="159"/>
      <c r="J154" s="157"/>
      <c r="K154" s="157"/>
      <c r="L154" s="157"/>
      <c r="M154" s="157"/>
      <c r="N154" s="157"/>
      <c r="O154" s="160"/>
      <c r="P154" s="149"/>
      <c r="Q154" s="161"/>
      <c r="R154" s="161"/>
      <c r="S154" s="161"/>
      <c r="T154" s="151"/>
      <c r="U154" s="162"/>
      <c r="V154" s="121"/>
      <c r="W154" s="163"/>
      <c r="X154" s="164"/>
      <c r="Y154" s="155"/>
      <c r="Z154" s="132"/>
      <c r="AA154" s="120"/>
      <c r="AB154" s="120" t="s">
        <v>1204</v>
      </c>
      <c r="AC154" s="121"/>
      <c r="AD154" s="120" t="s">
        <v>1205</v>
      </c>
      <c r="AE154" s="162"/>
    </row>
    <row r="155" spans="1:31" ht="13">
      <c r="A155" s="126"/>
      <c r="B155" s="156"/>
      <c r="C155" s="156"/>
      <c r="D155" s="157"/>
      <c r="E155" s="158"/>
      <c r="F155" s="157"/>
      <c r="G155" s="159"/>
      <c r="H155" s="159"/>
      <c r="I155" s="159"/>
      <c r="J155" s="157"/>
      <c r="K155" s="157"/>
      <c r="L155" s="157"/>
      <c r="M155" s="157"/>
      <c r="N155" s="157"/>
      <c r="O155" s="160"/>
      <c r="P155" s="149"/>
      <c r="Q155" s="161"/>
      <c r="R155" s="161"/>
      <c r="S155" s="161"/>
      <c r="T155" s="151"/>
      <c r="U155" s="162"/>
      <c r="V155" s="121"/>
      <c r="W155" s="163"/>
      <c r="X155" s="164"/>
      <c r="Y155" s="155"/>
      <c r="Z155" s="132"/>
      <c r="AA155" s="120"/>
      <c r="AB155" s="120" t="s">
        <v>1204</v>
      </c>
      <c r="AC155" s="121"/>
      <c r="AD155" s="120" t="s">
        <v>1205</v>
      </c>
      <c r="AE155" s="162"/>
    </row>
    <row r="156" spans="1:31" ht="13">
      <c r="A156" s="126"/>
      <c r="B156" s="156"/>
      <c r="C156" s="156"/>
      <c r="D156" s="157"/>
      <c r="E156" s="158"/>
      <c r="F156" s="157"/>
      <c r="G156" s="159"/>
      <c r="H156" s="159"/>
      <c r="I156" s="159"/>
      <c r="J156" s="157"/>
      <c r="K156" s="157"/>
      <c r="L156" s="157"/>
      <c r="M156" s="157"/>
      <c r="N156" s="157"/>
      <c r="O156" s="160"/>
      <c r="P156" s="149"/>
      <c r="Q156" s="161"/>
      <c r="R156" s="161"/>
      <c r="S156" s="161"/>
      <c r="T156" s="151"/>
      <c r="U156" s="162"/>
      <c r="V156" s="121"/>
      <c r="W156" s="163"/>
      <c r="X156" s="164"/>
      <c r="Y156" s="155"/>
      <c r="Z156" s="132"/>
      <c r="AA156" s="120"/>
      <c r="AB156" s="120" t="s">
        <v>1204</v>
      </c>
      <c r="AC156" s="121"/>
      <c r="AD156" s="120" t="s">
        <v>1205</v>
      </c>
      <c r="AE156" s="162"/>
    </row>
    <row r="157" spans="1:31" ht="13">
      <c r="A157" s="126"/>
      <c r="B157" s="156"/>
      <c r="C157" s="156"/>
      <c r="D157" s="157"/>
      <c r="E157" s="158"/>
      <c r="F157" s="157"/>
      <c r="G157" s="159"/>
      <c r="H157" s="159"/>
      <c r="I157" s="159"/>
      <c r="J157" s="157"/>
      <c r="K157" s="157"/>
      <c r="L157" s="157"/>
      <c r="M157" s="157"/>
      <c r="N157" s="157"/>
      <c r="O157" s="160"/>
      <c r="P157" s="149"/>
      <c r="Q157" s="161"/>
      <c r="R157" s="161"/>
      <c r="S157" s="161"/>
      <c r="T157" s="151"/>
      <c r="U157" s="162"/>
      <c r="V157" s="121"/>
      <c r="W157" s="163"/>
      <c r="X157" s="164"/>
      <c r="Y157" s="155"/>
      <c r="Z157" s="132"/>
      <c r="AA157" s="120"/>
      <c r="AB157" s="120" t="s">
        <v>1204</v>
      </c>
      <c r="AC157" s="121"/>
      <c r="AD157" s="120" t="s">
        <v>1205</v>
      </c>
      <c r="AE157" s="162"/>
    </row>
    <row r="158" spans="1:31" ht="13">
      <c r="A158" s="126"/>
      <c r="B158" s="156"/>
      <c r="C158" s="156"/>
      <c r="D158" s="157"/>
      <c r="E158" s="158"/>
      <c r="F158" s="157"/>
      <c r="G158" s="159"/>
      <c r="H158" s="159"/>
      <c r="I158" s="159"/>
      <c r="J158" s="157"/>
      <c r="K158" s="157"/>
      <c r="L158" s="157"/>
      <c r="M158" s="157"/>
      <c r="N158" s="157"/>
      <c r="O158" s="160"/>
      <c r="P158" s="149"/>
      <c r="Q158" s="161"/>
      <c r="R158" s="161"/>
      <c r="S158" s="161"/>
      <c r="T158" s="151"/>
      <c r="U158" s="162"/>
      <c r="V158" s="121"/>
      <c r="W158" s="163"/>
      <c r="X158" s="164"/>
      <c r="Y158" s="155"/>
      <c r="Z158" s="132"/>
      <c r="AA158" s="120"/>
      <c r="AB158" s="120" t="s">
        <v>1204</v>
      </c>
      <c r="AC158" s="121"/>
      <c r="AD158" s="120" t="s">
        <v>1205</v>
      </c>
      <c r="AE158" s="162"/>
    </row>
    <row r="159" spans="1:31" ht="13">
      <c r="A159" s="126"/>
      <c r="B159" s="156"/>
      <c r="C159" s="156"/>
      <c r="D159" s="157"/>
      <c r="E159" s="158"/>
      <c r="F159" s="157"/>
      <c r="G159" s="159"/>
      <c r="H159" s="159"/>
      <c r="I159" s="159"/>
      <c r="J159" s="157"/>
      <c r="K159" s="157"/>
      <c r="L159" s="157"/>
      <c r="M159" s="157"/>
      <c r="N159" s="157"/>
      <c r="O159" s="160"/>
      <c r="P159" s="149"/>
      <c r="Q159" s="161"/>
      <c r="R159" s="161"/>
      <c r="S159" s="161"/>
      <c r="T159" s="151"/>
      <c r="U159" s="162"/>
      <c r="V159" s="121"/>
      <c r="W159" s="163"/>
      <c r="X159" s="164"/>
      <c r="Y159" s="155"/>
      <c r="Z159" s="132"/>
      <c r="AA159" s="120"/>
      <c r="AB159" s="120" t="s">
        <v>1204</v>
      </c>
      <c r="AC159" s="121"/>
      <c r="AD159" s="120" t="s">
        <v>1205</v>
      </c>
      <c r="AE159" s="162"/>
    </row>
    <row r="160" spans="1:31" ht="13">
      <c r="A160" s="126"/>
      <c r="B160" s="156"/>
      <c r="C160" s="156"/>
      <c r="D160" s="157"/>
      <c r="E160" s="158"/>
      <c r="F160" s="157"/>
      <c r="G160" s="159"/>
      <c r="H160" s="159"/>
      <c r="I160" s="159"/>
      <c r="J160" s="157"/>
      <c r="K160" s="157"/>
      <c r="L160" s="157"/>
      <c r="M160" s="157"/>
      <c r="N160" s="157"/>
      <c r="O160" s="160"/>
      <c r="P160" s="149"/>
      <c r="Q160" s="161"/>
      <c r="R160" s="161"/>
      <c r="S160" s="161"/>
      <c r="T160" s="151"/>
      <c r="U160" s="162"/>
      <c r="V160" s="121"/>
      <c r="W160" s="163"/>
      <c r="X160" s="164"/>
      <c r="Y160" s="155"/>
      <c r="Z160" s="132"/>
      <c r="AA160" s="120"/>
      <c r="AB160" s="120" t="s">
        <v>1204</v>
      </c>
      <c r="AC160" s="121"/>
      <c r="AD160" s="120" t="s">
        <v>1205</v>
      </c>
      <c r="AE160" s="162"/>
    </row>
  </sheetData>
  <autoFilter ref="A7:AE160" xr:uid="{00000000-0009-0000-0000-000006000000}"/>
  <customSheetViews>
    <customSheetView guid="{2D114C46-41D7-4FBC-B93A-EDECFD188CDF}" filter="1" showAutoFilter="1">
      <pageMargins left="0.7" right="0.7" top="0.75" bottom="0.75" header="0.3" footer="0.3"/>
      <autoFilter ref="A7:AE160" xr:uid="{BDB767A1-604B-4A4C-A462-99084C4EBA19}"/>
    </customSheetView>
    <customSheetView guid="{5AC41348-2849-431B-9821-2367F222BDE5}" filter="1" showAutoFilter="1">
      <pageMargins left="0.7" right="0.7" top="0.75" bottom="0.75" header="0.3" footer="0.3"/>
      <autoFilter ref="A1:AE160" xr:uid="{70FB37EC-2860-114C-9EB3-351CBF0C7981}"/>
    </customSheetView>
    <customSheetView guid="{6792CC1B-4085-4BCC-B147-CBA2121D3ADE}" filter="1" showAutoFilter="1">
      <pageMargins left="0.7" right="0.7" top="0.75" bottom="0.75" header="0.3" footer="0.3"/>
      <autoFilter ref="A7:AE160" xr:uid="{3BA0482C-BA2E-C94E-BD84-11A4ECB93D34}"/>
    </customSheetView>
    <customSheetView guid="{6AC71E77-F2B3-49F6-B5B5-6087FD00F176}" filter="1" showAutoFilter="1">
      <pageMargins left="0.7" right="0.7" top="0.75" bottom="0.75" header="0.3" footer="0.3"/>
      <autoFilter ref="A7:AE160" xr:uid="{66762E82-92AE-2943-9B7F-8A88CED99A40}"/>
    </customSheetView>
    <customSheetView guid="{7538C4D0-AD8C-438D-B279-4F9B4668ED47}" filter="1" showAutoFilter="1">
      <pageMargins left="0.7" right="0.7" top="0.75" bottom="0.75" header="0.3" footer="0.3"/>
      <autoFilter ref="A7:AE160" xr:uid="{ECA257E8-5287-E947-AEEF-9A72092C8C9E}"/>
    </customSheetView>
    <customSheetView guid="{4DADA64F-E99D-4560-8154-F4711FEFCC09}" filter="1" showAutoFilter="1">
      <pageMargins left="0.7" right="0.7" top="0.75" bottom="0.75" header="0.3" footer="0.3"/>
      <autoFilter ref="A1:AE160" xr:uid="{2306CAE8-DA62-504D-82A7-AE4B0D8129C3}"/>
    </customSheetView>
    <customSheetView guid="{54CD2F5B-55D9-4191-B81C-1C02D9A49EAE}" filter="1" showAutoFilter="1">
      <pageMargins left="0.7" right="0.7" top="0.75" bottom="0.75" header="0.3" footer="0.3"/>
      <autoFilter ref="A1:AE160" xr:uid="{A4B45B47-9F70-044B-A065-03313D831D00}"/>
    </customSheetView>
    <customSheetView guid="{67800E9C-1F6A-43CF-BD73-11AD9F377D14}" filter="1" showAutoFilter="1">
      <pageMargins left="0.7" right="0.7" top="0.75" bottom="0.75" header="0.3" footer="0.3"/>
      <autoFilter ref="A7:AE160" xr:uid="{C6730C3F-C52D-CC4D-9B49-2ED69FE69236}"/>
    </customSheetView>
  </customSheetViews>
  <dataValidations count="3">
    <dataValidation type="list" allowBlank="1" sqref="AA8:AA160" xr:uid="{00000000-0002-0000-0600-000000000000}">
      <formula1>"SL1,SL2,SL3,n/a,--"</formula1>
    </dataValidation>
    <dataValidation type="list" allowBlank="1" sqref="Z8:Z160" xr:uid="{00000000-0002-0000-0600-000001000000}">
      <formula1>"P1,P2,P3,n/a,--"</formula1>
    </dataValidation>
    <dataValidation type="list" allowBlank="1" sqref="O8:O160" xr:uid="{00000000-0002-0000-0600-000002000000}">
      <formula1>"10-50,51-100,101-500,501-1000,1k-5k,5k-10k,10k+"</formula1>
    </dataValidation>
  </dataValidations>
  <hyperlinks>
    <hyperlink ref="AD7" location="null!A1" display="Status Disposition" xr:uid="{00000000-0004-0000-06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3000000}">
          <x14:formula1>
            <xm:f>'References_Email QA_Status'!#REF!</xm:f>
          </x14:formula1>
          <xm:sqref>AB8:AB160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MVP Practitioners</vt:lpstr>
      <vt:lpstr>Zip Code Infrastructure</vt:lpstr>
      <vt:lpstr>Zip Code Example</vt:lpstr>
      <vt:lpstr>Massage Therapists</vt:lpstr>
      <vt:lpstr>worksheet</vt:lpstr>
      <vt:lpstr>Prospects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2023-11-22T21:53:29Z</dcterms:created>
  <dcterms:modified xsi:type="dcterms:W3CDTF">2023-11-22T23:46:28Z</dcterms:modified>
</cp:coreProperties>
</file>